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vmikhalkina\Desktop\ПРАЙС-ЛИСТЫ 2025\ГОРКИ ОТЕЛИ\"/>
    </mc:Choice>
  </mc:AlternateContent>
  <xr:revisionPtr revIDLastSave="0" documentId="13_ncr:1_{6549EE5E-4601-469A-9DC3-3CFC3A50BB36}" xr6:coauthVersionLast="45" xr6:coauthVersionMax="45" xr10:uidLastSave="{00000000-0000-0000-0000-000000000000}"/>
  <bookViews>
    <workbookView xWindow="-120" yWindow="-120" windowWidth="19440" windowHeight="15000" xr2:uid="{00000000-000D-0000-FFFF-FFFF00000000}"/>
  </bookViews>
  <sheets>
    <sheet name="C завтраками| Bed and breakfast" sheetId="3" r:id="rId1"/>
    <sheet name="Отдыхай и Катай 25 | COMISSION" sheetId="108" r:id="rId2"/>
    <sheet name="Отдыхай и катай 25 | FIT15 " sheetId="109" state="hidden" r:id="rId3"/>
    <sheet name="Отдыхай и Катай 25 | FIT18" sheetId="107" state="hidden" r:id="rId4"/>
    <sheet name="Отдыхай и Катай 25 |FIT18+ 25" sheetId="106" state="hidden" r:id="rId5"/>
    <sheet name="Отдыхай и Катай 25 |FIT20" sheetId="105" state="hidden" r:id="rId6"/>
    <sheet name="3=4| FIT15" sheetId="77" state="hidden" r:id="rId7"/>
    <sheet name="3=4| FIT18" sheetId="78" state="hidden" r:id="rId8"/>
    <sheet name="Каникулы в горах 25 | comiss" sheetId="98" r:id="rId9"/>
    <sheet name="Каникулы в горах 25 | FIT15" sheetId="95" state="hidden" r:id="rId10"/>
    <sheet name="Каникулы в горах 25  | FIT18" sheetId="97" state="hidden" r:id="rId11"/>
    <sheet name="Каникулы в горах 25 | FIT18+25" sheetId="96" state="hidden" r:id="rId12"/>
    <sheet name="Каникулы в горах 25 | FIT20" sheetId="24" state="hidden" r:id="rId13"/>
    <sheet name="Авиа 25%" sheetId="110" state="hidden" r:id="rId14"/>
    <sheet name="Авиа 25% +25" sheetId="111" state="hidden" r:id="rId15"/>
    <sheet name="Наполни своё лето| comiss" sheetId="99" state="hidden" r:id="rId16"/>
    <sheet name="Наполни своё лето | FIT20" sheetId="101" state="hidden" r:id="rId17"/>
    <sheet name="Наполни своё лето | FIT18+25 " sheetId="103" state="hidden" r:id="rId18"/>
    <sheet name="Наполни своё лето  | FIT18 " sheetId="102" state="hidden" r:id="rId19"/>
    <sheet name="Наполни своё лето | FIT15" sheetId="104" state="hidden" r:id="rId20"/>
    <sheet name="Отдыхай и Катай |FIT15" sheetId="18" state="hidden" r:id="rId21"/>
    <sheet name="Отдыхай и Катай |FIT20+35" sheetId="86" state="hidden" r:id="rId22"/>
    <sheet name="Отдыхай и Катай |FIT18+25" sheetId="85" state="hidden" r:id="rId23"/>
    <sheet name="Отдыхай и Катай |FIT 18" sheetId="74" state="hidden" r:id="rId24"/>
    <sheet name="Отдыхай и Катай | comiss" sheetId="75" state="hidden" r:id="rId25"/>
    <sheet name="Осенние каникулы |FIT15 " sheetId="71" state="hidden" r:id="rId26"/>
    <sheet name="Осенние каникулы |FIT18" sheetId="72" state="hidden" r:id="rId27"/>
    <sheet name="Отель+Сочи Парк| comiss" sheetId="112" r:id="rId28"/>
    <sheet name="Отель+Сочи Парк | FIT15" sheetId="113" state="hidden" r:id="rId29"/>
    <sheet name="Отель+Сочи Парк  | FIT18" sheetId="114" state="hidden" r:id="rId30"/>
    <sheet name="Отель+Сочи Парк | FIT18+25" sheetId="115" state="hidden" r:id="rId31"/>
    <sheet name="Отель+Сочи Парк | FIT20" sheetId="116" state="hidden" r:id="rId32"/>
    <sheet name="НЕТТО 15" sheetId="12" state="hidden" r:id="rId33"/>
    <sheet name="НЕТТО 20% " sheetId="88" state="hidden" r:id="rId34"/>
    <sheet name="НЕТТО 18 +25" sheetId="87" state="hidden" r:id="rId35"/>
    <sheet name="НЕТТО 18" sheetId="54" state="hidden" r:id="rId36"/>
    <sheet name="НЕТТО 20" sheetId="11" state="hidden" r:id="rId37"/>
    <sheet name="НЕТТО 20+25руб." sheetId="38" state="hidden" r:id="rId38"/>
    <sheet name="Early Booking10% BB| FIT15" sheetId="29" state="hidden" r:id="rId39"/>
    <sheet name="Early Booking10% BB| FIT20" sheetId="8" state="hidden" r:id="rId40"/>
    <sheet name="Early Booking10%| FIT20+25руб" sheetId="44" state="hidden" r:id="rId41"/>
    <sheet name="Early Booking10% BB| COMMISSION" sheetId="16" state="hidden" r:id="rId42"/>
    <sheet name="EarlyBook10% 2023 |FIT20+25руб" sheetId="39" state="hidden" r:id="rId43"/>
    <sheet name="Early Booking15% BB| FIT15" sheetId="13" state="hidden" r:id="rId44"/>
    <sheet name="Early Booking15% BB| FIT20 " sheetId="30" state="hidden" r:id="rId45"/>
    <sheet name="EarlyBooking15% |FIT20+25руб." sheetId="40" state="hidden" r:id="rId46"/>
    <sheet name="EarlyBooking15% BB| COMMIS" sheetId="31" state="hidden" r:id="rId47"/>
    <sheet name="Room only| FIT15" sheetId="14" state="hidden" r:id="rId48"/>
    <sheet name="Room only| FIT20" sheetId="10" state="hidden" r:id="rId49"/>
    <sheet name="Room only| FIT20+25руб." sheetId="41" state="hidden" r:id="rId50"/>
    <sheet name="Room only| COMMISSION" sheetId="15" state="hidden" r:id="rId51"/>
    <sheet name="Весенние каникулы | commission" sheetId="25" state="hidden" r:id="rId52"/>
    <sheet name="ЗЭГ |FIT20" sheetId="33" state="hidden" r:id="rId53"/>
    <sheet name="ЗЭГ |FIT20+25руб." sheetId="43" state="hidden" r:id="rId54"/>
    <sheet name="ЗЭГ |COMMISSION" sheetId="34" state="hidden" r:id="rId55"/>
    <sheet name="Осенние каникулы | FIT15" sheetId="45" state="hidden" r:id="rId56"/>
    <sheet name="Осенние каникулы | FIT20" sheetId="46" state="hidden" r:id="rId57"/>
    <sheet name="Осенние каникулы | COMMISSION" sheetId="47" state="hidden" r:id="rId58"/>
    <sheet name="отдыхай и катай" sheetId="17" state="hidden" r:id="rId59"/>
    <sheet name="Отдыхай и Катай |FIT18" sheetId="19" state="hidden" r:id="rId60"/>
    <sheet name="Отдыхай и Катай |commission" sheetId="20" state="hidden" r:id="rId61"/>
    <sheet name="Room only 2025 | FIT15 " sheetId="82" state="hidden" r:id="rId62"/>
    <sheet name="Room only 2025 | FIT20" sheetId="90" state="hidden" r:id="rId63"/>
    <sheet name="Room only 2025 | FIT18+25" sheetId="89" state="hidden" r:id="rId64"/>
    <sheet name="Room only 2025 | FIT18" sheetId="83" state="hidden" r:id="rId65"/>
    <sheet name="Room only 2025 | comis" sheetId="84" r:id="rId66"/>
    <sheet name="РБ15% ВВ 2023 | FIT15" sheetId="51" state="hidden" r:id="rId67"/>
    <sheet name="РБ15% ВВ 2023 | FIT18" sheetId="52" state="hidden" r:id="rId68"/>
    <sheet name="РБ15% ВВ 2023 | COMMISSION" sheetId="53" state="hidden" r:id="rId69"/>
    <sheet name="ЯВК 2023 | COMMISSION" sheetId="55" state="hidden" r:id="rId70"/>
    <sheet name="ЯВК 2023 | FIT15" sheetId="56" state="hidden" r:id="rId71"/>
    <sheet name="ЯВК 2023 | FIT18" sheetId="57" state="hidden" r:id="rId72"/>
    <sheet name="ЗЭГ |FIT15" sheetId="32" state="hidden" r:id="rId73"/>
    <sheet name="ЗЭГ |FIT18" sheetId="59" state="hidden" r:id="rId74"/>
    <sheet name="ЗЭГ | COMMISSION" sheetId="60" state="hidden" r:id="rId75"/>
    <sheet name="EarlyBook 10% 2023 |FIT15" sheetId="35" state="hidden" r:id="rId76"/>
    <sheet name="EarlyBook 10% 2023 |FIT18" sheetId="36" state="hidden" r:id="rId77"/>
    <sheet name="EarlyBook 10% 2023 |COMISSION" sheetId="37" state="hidden" r:id="rId78"/>
    <sheet name="EarlyBook 10% 2025 |FIT20" sheetId="92" state="hidden" r:id="rId79"/>
    <sheet name="EarlyBook 10% 2025 |FIT18+25" sheetId="91" state="hidden" r:id="rId80"/>
    <sheet name="EarlyBook 10% 2025 |FIT18 " sheetId="69" state="hidden" r:id="rId81"/>
    <sheet name="EarlyBook 10% 2025 |FIT15" sheetId="68" state="hidden" r:id="rId82"/>
    <sheet name="EarlyBook 15% 2024 |FIT18+25" sheetId="93" state="hidden" r:id="rId83"/>
    <sheet name="EarlyBook 15% 2024 |FIT20+35" sheetId="94" state="hidden" r:id="rId84"/>
    <sheet name="EarlyBook 15% 2024 |FIT18  " sheetId="79" state="hidden" r:id="rId85"/>
    <sheet name="EarlyBook 15% 2024 |FIT15" sheetId="80" state="hidden" r:id="rId86"/>
    <sheet name="EarlyBook 15% 2024 |comis" sheetId="81" state="hidden" r:id="rId8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A6" i="105" l="1"/>
  <c r="BA25" i="105" s="1"/>
  <c r="BA6" i="106"/>
  <c r="BA25" i="106" s="1"/>
  <c r="BA6" i="107"/>
  <c r="BA25" i="107" s="1"/>
  <c r="AZ5" i="108"/>
  <c r="BA5" i="108"/>
  <c r="AZ6" i="108"/>
  <c r="AZ8" i="108"/>
  <c r="BA8" i="108"/>
  <c r="AI5" i="108"/>
  <c r="AJ5" i="108"/>
  <c r="AK5" i="108"/>
  <c r="AL5" i="108"/>
  <c r="AM5" i="108"/>
  <c r="AN5" i="108"/>
  <c r="AO5" i="108"/>
  <c r="AP5" i="108"/>
  <c r="AQ5" i="108"/>
  <c r="AR5" i="108"/>
  <c r="AS5" i="108"/>
  <c r="AT5" i="108"/>
  <c r="AU5" i="108"/>
  <c r="AV5" i="108"/>
  <c r="AW5" i="108"/>
  <c r="AX5" i="108"/>
  <c r="AY5" i="108"/>
  <c r="AI6" i="108"/>
  <c r="AJ6" i="108"/>
  <c r="AK6" i="108"/>
  <c r="AL6" i="108"/>
  <c r="AM6" i="108"/>
  <c r="AN6" i="108"/>
  <c r="AO6" i="108"/>
  <c r="AP6" i="108"/>
  <c r="AQ6" i="108"/>
  <c r="AR6" i="108"/>
  <c r="AS6" i="108"/>
  <c r="AT6" i="108"/>
  <c r="AU6" i="108"/>
  <c r="AV6" i="108"/>
  <c r="AW6" i="108"/>
  <c r="AX6" i="108"/>
  <c r="AY6" i="108"/>
  <c r="AI8" i="108"/>
  <c r="AJ8" i="108"/>
  <c r="AK8" i="108"/>
  <c r="AL8" i="108"/>
  <c r="AM8" i="108"/>
  <c r="AN8" i="108"/>
  <c r="AO8" i="108"/>
  <c r="AP8" i="108"/>
  <c r="AQ8" i="108"/>
  <c r="AR8" i="108"/>
  <c r="AS8" i="108"/>
  <c r="AT8" i="108"/>
  <c r="AU8" i="108"/>
  <c r="AV8" i="108"/>
  <c r="AW8" i="108"/>
  <c r="AX8" i="108"/>
  <c r="AY8" i="108"/>
  <c r="C5" i="108"/>
  <c r="D5" i="108"/>
  <c r="E5" i="108"/>
  <c r="F5" i="108"/>
  <c r="G5" i="108"/>
  <c r="H5" i="108"/>
  <c r="I5" i="108"/>
  <c r="J5" i="108"/>
  <c r="K5" i="108"/>
  <c r="L5" i="108"/>
  <c r="M5" i="108"/>
  <c r="N5" i="108"/>
  <c r="O5" i="108"/>
  <c r="P5" i="108"/>
  <c r="Q5" i="108"/>
  <c r="R5" i="108"/>
  <c r="S5" i="108"/>
  <c r="T5" i="108"/>
  <c r="U5" i="108"/>
  <c r="V5" i="108"/>
  <c r="W5" i="108"/>
  <c r="X5" i="108"/>
  <c r="Y5" i="108"/>
  <c r="Z5" i="108"/>
  <c r="AA5" i="108"/>
  <c r="AB5" i="108"/>
  <c r="AC5" i="108"/>
  <c r="AD5" i="108"/>
  <c r="AE5" i="108"/>
  <c r="AF5" i="108"/>
  <c r="AG5" i="108"/>
  <c r="AH5" i="108"/>
  <c r="C6" i="108"/>
  <c r="D6" i="108"/>
  <c r="E6" i="108"/>
  <c r="F6" i="108"/>
  <c r="G6" i="108"/>
  <c r="H6" i="108"/>
  <c r="I6" i="108"/>
  <c r="J6" i="108"/>
  <c r="K6" i="108"/>
  <c r="L6" i="108"/>
  <c r="M6" i="108"/>
  <c r="N6" i="108"/>
  <c r="O6" i="108"/>
  <c r="P6" i="108"/>
  <c r="Q6" i="108"/>
  <c r="R6" i="108"/>
  <c r="S6" i="108"/>
  <c r="T6" i="108"/>
  <c r="U6" i="108"/>
  <c r="V6" i="108"/>
  <c r="W6" i="108"/>
  <c r="X6" i="108"/>
  <c r="Y6" i="108"/>
  <c r="Z6" i="108"/>
  <c r="AA6" i="108"/>
  <c r="AB6" i="108"/>
  <c r="AC6" i="108"/>
  <c r="AD6" i="108"/>
  <c r="AE6" i="108"/>
  <c r="AF6" i="108"/>
  <c r="AG6" i="108"/>
  <c r="AH6" i="108"/>
  <c r="C8" i="108"/>
  <c r="D8" i="108"/>
  <c r="E8" i="108"/>
  <c r="F8" i="108"/>
  <c r="G8" i="108"/>
  <c r="H8" i="108"/>
  <c r="I8" i="108"/>
  <c r="J8" i="108"/>
  <c r="K8" i="108"/>
  <c r="L8" i="108"/>
  <c r="M8" i="108"/>
  <c r="N8" i="108"/>
  <c r="O8" i="108"/>
  <c r="P8" i="108"/>
  <c r="Q8" i="108"/>
  <c r="R8" i="108"/>
  <c r="S8" i="108"/>
  <c r="T8" i="108"/>
  <c r="U8" i="108"/>
  <c r="V8" i="108"/>
  <c r="W8" i="108"/>
  <c r="X8" i="108"/>
  <c r="Y8" i="108"/>
  <c r="Z8" i="108"/>
  <c r="AA8" i="108"/>
  <c r="AB8" i="108"/>
  <c r="AC8" i="108"/>
  <c r="AD8" i="108"/>
  <c r="AE8" i="108"/>
  <c r="AF8" i="108"/>
  <c r="AG8" i="108"/>
  <c r="AH8" i="108"/>
  <c r="B8" i="108"/>
  <c r="B8" i="109" s="1"/>
  <c r="B27" i="109" s="1"/>
  <c r="B6" i="108"/>
  <c r="B5" i="108"/>
  <c r="B5" i="105" l="1"/>
  <c r="B5" i="106"/>
  <c r="B5" i="107"/>
  <c r="AG8" i="105"/>
  <c r="AG27" i="105" s="1"/>
  <c r="AG8" i="106"/>
  <c r="AG27" i="106" s="1"/>
  <c r="AG8" i="107"/>
  <c r="AG27" i="107" s="1"/>
  <c r="AG8" i="109"/>
  <c r="AG27" i="109" s="1"/>
  <c r="AC8" i="105"/>
  <c r="AC27" i="105" s="1"/>
  <c r="AC8" i="106"/>
  <c r="AC27" i="106" s="1"/>
  <c r="AC8" i="107"/>
  <c r="AC27" i="107" s="1"/>
  <c r="AC8" i="109"/>
  <c r="AC27" i="109" s="1"/>
  <c r="Y8" i="105"/>
  <c r="Y27" i="105" s="1"/>
  <c r="Y8" i="106"/>
  <c r="Y27" i="106" s="1"/>
  <c r="Y8" i="107"/>
  <c r="Y27" i="107" s="1"/>
  <c r="Y8" i="109"/>
  <c r="Y27" i="109" s="1"/>
  <c r="U8" i="105"/>
  <c r="U27" i="105" s="1"/>
  <c r="U8" i="106"/>
  <c r="U27" i="106" s="1"/>
  <c r="U8" i="107"/>
  <c r="U27" i="107" s="1"/>
  <c r="U8" i="109"/>
  <c r="U27" i="109" s="1"/>
  <c r="Q8" i="105"/>
  <c r="Q27" i="105" s="1"/>
  <c r="Q8" i="106"/>
  <c r="Q27" i="106" s="1"/>
  <c r="Q8" i="107"/>
  <c r="Q27" i="107" s="1"/>
  <c r="Q8" i="109"/>
  <c r="Q27" i="109" s="1"/>
  <c r="M8" i="105"/>
  <c r="M27" i="105" s="1"/>
  <c r="M8" i="106"/>
  <c r="M27" i="106" s="1"/>
  <c r="M8" i="107"/>
  <c r="M27" i="107" s="1"/>
  <c r="M8" i="109"/>
  <c r="M27" i="109" s="1"/>
  <c r="I8" i="105"/>
  <c r="I27" i="105" s="1"/>
  <c r="I8" i="106"/>
  <c r="I27" i="106" s="1"/>
  <c r="I8" i="107"/>
  <c r="I27" i="107" s="1"/>
  <c r="I8" i="109"/>
  <c r="I27" i="109" s="1"/>
  <c r="E8" i="105"/>
  <c r="E27" i="105" s="1"/>
  <c r="E8" i="106"/>
  <c r="E27" i="106" s="1"/>
  <c r="E8" i="107"/>
  <c r="E27" i="107" s="1"/>
  <c r="E8" i="109"/>
  <c r="E27" i="109" s="1"/>
  <c r="AG6" i="105"/>
  <c r="AG25" i="105" s="1"/>
  <c r="AG6" i="106"/>
  <c r="AG25" i="106" s="1"/>
  <c r="AG6" i="107"/>
  <c r="AG25" i="107" s="1"/>
  <c r="AG6" i="109"/>
  <c r="AG25" i="109" s="1"/>
  <c r="AC6" i="105"/>
  <c r="AC25" i="105" s="1"/>
  <c r="AC6" i="106"/>
  <c r="AC25" i="106" s="1"/>
  <c r="AC6" i="107"/>
  <c r="AC25" i="107" s="1"/>
  <c r="AC6" i="109"/>
  <c r="AC25" i="109" s="1"/>
  <c r="Y6" i="105"/>
  <c r="Y25" i="105" s="1"/>
  <c r="Y6" i="106"/>
  <c r="Y25" i="106" s="1"/>
  <c r="Y6" i="107"/>
  <c r="Y25" i="107" s="1"/>
  <c r="Y6" i="109"/>
  <c r="Y25" i="109" s="1"/>
  <c r="U6" i="105"/>
  <c r="U25" i="105" s="1"/>
  <c r="U6" i="106"/>
  <c r="U25" i="106" s="1"/>
  <c r="U6" i="107"/>
  <c r="U25" i="107" s="1"/>
  <c r="U6" i="109"/>
  <c r="U25" i="109" s="1"/>
  <c r="Q6" i="105"/>
  <c r="Q25" i="105" s="1"/>
  <c r="Q6" i="106"/>
  <c r="Q25" i="106" s="1"/>
  <c r="Q6" i="107"/>
  <c r="Q25" i="107" s="1"/>
  <c r="Q6" i="109"/>
  <c r="Q25" i="109" s="1"/>
  <c r="M6" i="105"/>
  <c r="M25" i="105" s="1"/>
  <c r="M6" i="106"/>
  <c r="M25" i="106" s="1"/>
  <c r="M6" i="107"/>
  <c r="M25" i="107" s="1"/>
  <c r="M6" i="109"/>
  <c r="M25" i="109" s="1"/>
  <c r="I6" i="105"/>
  <c r="I25" i="105" s="1"/>
  <c r="I6" i="106"/>
  <c r="I25" i="106" s="1"/>
  <c r="I6" i="107"/>
  <c r="I25" i="107" s="1"/>
  <c r="I6" i="109"/>
  <c r="I25" i="109" s="1"/>
  <c r="E6" i="105"/>
  <c r="E25" i="105" s="1"/>
  <c r="E6" i="106"/>
  <c r="E25" i="106" s="1"/>
  <c r="E6" i="107"/>
  <c r="E25" i="107" s="1"/>
  <c r="E6" i="109"/>
  <c r="E25" i="109" s="1"/>
  <c r="AG5" i="105"/>
  <c r="AG24" i="105" s="1"/>
  <c r="AG5" i="106"/>
  <c r="AG24" i="106" s="1"/>
  <c r="AG5" i="107"/>
  <c r="AG24" i="107" s="1"/>
  <c r="AG5" i="109"/>
  <c r="AG24" i="109" s="1"/>
  <c r="AC5" i="105"/>
  <c r="AC24" i="105" s="1"/>
  <c r="AC5" i="106"/>
  <c r="AC24" i="106" s="1"/>
  <c r="AC5" i="107"/>
  <c r="AC24" i="107" s="1"/>
  <c r="AC5" i="109"/>
  <c r="AC24" i="109" s="1"/>
  <c r="Y5" i="105"/>
  <c r="Y24" i="105" s="1"/>
  <c r="Y5" i="106"/>
  <c r="Y24" i="106" s="1"/>
  <c r="Y5" i="107"/>
  <c r="Y24" i="107" s="1"/>
  <c r="Y5" i="109"/>
  <c r="Y24" i="109" s="1"/>
  <c r="U5" i="105"/>
  <c r="U24" i="105" s="1"/>
  <c r="U5" i="106"/>
  <c r="U24" i="106" s="1"/>
  <c r="U5" i="107"/>
  <c r="U24" i="107" s="1"/>
  <c r="U5" i="109"/>
  <c r="U24" i="109" s="1"/>
  <c r="Q5" i="105"/>
  <c r="Q24" i="105" s="1"/>
  <c r="Q5" i="106"/>
  <c r="Q24" i="106" s="1"/>
  <c r="Q5" i="107"/>
  <c r="Q24" i="107" s="1"/>
  <c r="Q5" i="109"/>
  <c r="Q24" i="109" s="1"/>
  <c r="M5" i="105"/>
  <c r="M24" i="105" s="1"/>
  <c r="M5" i="106"/>
  <c r="M24" i="106" s="1"/>
  <c r="M5" i="107"/>
  <c r="M24" i="107" s="1"/>
  <c r="M5" i="109"/>
  <c r="M24" i="109" s="1"/>
  <c r="I5" i="105"/>
  <c r="I24" i="105" s="1"/>
  <c r="I5" i="106"/>
  <c r="I24" i="106" s="1"/>
  <c r="I5" i="107"/>
  <c r="I24" i="107" s="1"/>
  <c r="I5" i="109"/>
  <c r="I24" i="109" s="1"/>
  <c r="E5" i="105"/>
  <c r="E24" i="105" s="1"/>
  <c r="E5" i="106"/>
  <c r="E24" i="106" s="1"/>
  <c r="E5" i="107"/>
  <c r="E24" i="107" s="1"/>
  <c r="E5" i="109"/>
  <c r="E24" i="109" s="1"/>
  <c r="AY8" i="105"/>
  <c r="AY27" i="105" s="1"/>
  <c r="AY8" i="106"/>
  <c r="AY27" i="106" s="1"/>
  <c r="AY8" i="107"/>
  <c r="AY27" i="107" s="1"/>
  <c r="AU8" i="105"/>
  <c r="AU27" i="105" s="1"/>
  <c r="AU8" i="106"/>
  <c r="AU27" i="106" s="1"/>
  <c r="AU8" i="107"/>
  <c r="AU27" i="107" s="1"/>
  <c r="AU8" i="109"/>
  <c r="AU27" i="109" s="1"/>
  <c r="AQ8" i="105"/>
  <c r="AQ27" i="105" s="1"/>
  <c r="AQ8" i="106"/>
  <c r="AQ27" i="106" s="1"/>
  <c r="AQ8" i="107"/>
  <c r="AQ27" i="107" s="1"/>
  <c r="AQ8" i="109"/>
  <c r="AQ27" i="109" s="1"/>
  <c r="AM8" i="105"/>
  <c r="AM27" i="105" s="1"/>
  <c r="AM8" i="106"/>
  <c r="AM27" i="106" s="1"/>
  <c r="AM8" i="107"/>
  <c r="AM27" i="107" s="1"/>
  <c r="AM8" i="109"/>
  <c r="AM27" i="109" s="1"/>
  <c r="AI8" i="105"/>
  <c r="AI27" i="105" s="1"/>
  <c r="AI8" i="106"/>
  <c r="AI27" i="106" s="1"/>
  <c r="AI8" i="107"/>
  <c r="AI27" i="107" s="1"/>
  <c r="AI8" i="109"/>
  <c r="AI27" i="109" s="1"/>
  <c r="AV6" i="105"/>
  <c r="AV25" i="105" s="1"/>
  <c r="AV6" i="106"/>
  <c r="AV25" i="106" s="1"/>
  <c r="AV6" i="107"/>
  <c r="AV25" i="107" s="1"/>
  <c r="AR6" i="105"/>
  <c r="AR25" i="105" s="1"/>
  <c r="AR6" i="106"/>
  <c r="AR25" i="106" s="1"/>
  <c r="AR6" i="107"/>
  <c r="AR25" i="107" s="1"/>
  <c r="AR6" i="109"/>
  <c r="AR25" i="109" s="1"/>
  <c r="AN6" i="105"/>
  <c r="AN25" i="105" s="1"/>
  <c r="AN6" i="106"/>
  <c r="AN25" i="106" s="1"/>
  <c r="AN6" i="107"/>
  <c r="AN25" i="107" s="1"/>
  <c r="AN6" i="109"/>
  <c r="AN25" i="109" s="1"/>
  <c r="AJ6" i="105"/>
  <c r="AJ25" i="105" s="1"/>
  <c r="AJ6" i="106"/>
  <c r="AJ25" i="106" s="1"/>
  <c r="AJ6" i="107"/>
  <c r="AJ25" i="107" s="1"/>
  <c r="AJ6" i="109"/>
  <c r="AJ25" i="109" s="1"/>
  <c r="AW5" i="105"/>
  <c r="AW24" i="105" s="1"/>
  <c r="AW5" i="106"/>
  <c r="AW24" i="106" s="1"/>
  <c r="AW5" i="107"/>
  <c r="AW24" i="107" s="1"/>
  <c r="AS5" i="105"/>
  <c r="AS24" i="105" s="1"/>
  <c r="AS5" i="106"/>
  <c r="AS24" i="106" s="1"/>
  <c r="AS5" i="107"/>
  <c r="AS24" i="107" s="1"/>
  <c r="AS5" i="109"/>
  <c r="AS24" i="109" s="1"/>
  <c r="AO5" i="105"/>
  <c r="AO24" i="105" s="1"/>
  <c r="AO5" i="106"/>
  <c r="AO24" i="106" s="1"/>
  <c r="AO5" i="107"/>
  <c r="AO24" i="107" s="1"/>
  <c r="AO5" i="109"/>
  <c r="AO24" i="109" s="1"/>
  <c r="AK5" i="105"/>
  <c r="AK24" i="105" s="1"/>
  <c r="AK5" i="106"/>
  <c r="AK24" i="106" s="1"/>
  <c r="AK5" i="107"/>
  <c r="AK24" i="107" s="1"/>
  <c r="AK5" i="109"/>
  <c r="AK24" i="109" s="1"/>
  <c r="BA5" i="105"/>
  <c r="BA24" i="105" s="1"/>
  <c r="BA5" i="106"/>
  <c r="BA24" i="106" s="1"/>
  <c r="BA5" i="107"/>
  <c r="BA24" i="107" s="1"/>
  <c r="B8" i="105"/>
  <c r="B27" i="105" s="1"/>
  <c r="B8" i="106"/>
  <c r="B27" i="106" s="1"/>
  <c r="B8" i="107"/>
  <c r="AF8" i="105"/>
  <c r="AF27" i="105" s="1"/>
  <c r="AF8" i="106"/>
  <c r="AF27" i="106" s="1"/>
  <c r="AF8" i="107"/>
  <c r="AF27" i="107" s="1"/>
  <c r="AF8" i="109"/>
  <c r="AF27" i="109" s="1"/>
  <c r="AB8" i="105"/>
  <c r="AB27" i="105" s="1"/>
  <c r="AB8" i="106"/>
  <c r="AB27" i="106" s="1"/>
  <c r="AB8" i="107"/>
  <c r="AB27" i="107" s="1"/>
  <c r="AB8" i="109"/>
  <c r="AB27" i="109" s="1"/>
  <c r="X8" i="105"/>
  <c r="X27" i="105" s="1"/>
  <c r="X8" i="106"/>
  <c r="X27" i="106" s="1"/>
  <c r="X8" i="107"/>
  <c r="X27" i="107" s="1"/>
  <c r="X8" i="109"/>
  <c r="X27" i="109" s="1"/>
  <c r="T8" i="105"/>
  <c r="T27" i="105" s="1"/>
  <c r="T8" i="106"/>
  <c r="T27" i="106" s="1"/>
  <c r="T8" i="107"/>
  <c r="T27" i="107" s="1"/>
  <c r="T8" i="109"/>
  <c r="T27" i="109" s="1"/>
  <c r="P8" i="105"/>
  <c r="P27" i="105" s="1"/>
  <c r="P8" i="106"/>
  <c r="P27" i="106" s="1"/>
  <c r="P8" i="107"/>
  <c r="P27" i="107" s="1"/>
  <c r="P8" i="109"/>
  <c r="P27" i="109" s="1"/>
  <c r="L8" i="105"/>
  <c r="L27" i="105" s="1"/>
  <c r="L8" i="106"/>
  <c r="L27" i="106" s="1"/>
  <c r="L8" i="107"/>
  <c r="L27" i="107" s="1"/>
  <c r="L8" i="109"/>
  <c r="L27" i="109" s="1"/>
  <c r="H8" i="105"/>
  <c r="H27" i="105" s="1"/>
  <c r="H8" i="106"/>
  <c r="H27" i="106" s="1"/>
  <c r="H8" i="107"/>
  <c r="H27" i="107" s="1"/>
  <c r="H8" i="109"/>
  <c r="H27" i="109" s="1"/>
  <c r="D8" i="105"/>
  <c r="D27" i="105" s="1"/>
  <c r="D8" i="106"/>
  <c r="D27" i="106" s="1"/>
  <c r="D8" i="107"/>
  <c r="D27" i="107" s="1"/>
  <c r="D8" i="109"/>
  <c r="D27" i="109" s="1"/>
  <c r="AF6" i="105"/>
  <c r="AF25" i="105" s="1"/>
  <c r="AF6" i="106"/>
  <c r="AF25" i="106" s="1"/>
  <c r="AF6" i="107"/>
  <c r="AF25" i="107" s="1"/>
  <c r="AF6" i="109"/>
  <c r="AF25" i="109" s="1"/>
  <c r="AB6" i="105"/>
  <c r="AB25" i="105" s="1"/>
  <c r="AB6" i="106"/>
  <c r="AB25" i="106" s="1"/>
  <c r="AB6" i="107"/>
  <c r="AB25" i="107" s="1"/>
  <c r="AB6" i="109"/>
  <c r="AB25" i="109" s="1"/>
  <c r="X6" i="105"/>
  <c r="X25" i="105" s="1"/>
  <c r="X6" i="106"/>
  <c r="X25" i="106" s="1"/>
  <c r="X6" i="107"/>
  <c r="X25" i="107" s="1"/>
  <c r="X6" i="109"/>
  <c r="X25" i="109" s="1"/>
  <c r="T6" i="105"/>
  <c r="T25" i="105" s="1"/>
  <c r="T6" i="106"/>
  <c r="T25" i="106" s="1"/>
  <c r="T6" i="107"/>
  <c r="T25" i="107" s="1"/>
  <c r="T6" i="109"/>
  <c r="T25" i="109" s="1"/>
  <c r="P6" i="105"/>
  <c r="P25" i="105" s="1"/>
  <c r="P6" i="106"/>
  <c r="P25" i="106" s="1"/>
  <c r="P6" i="107"/>
  <c r="P25" i="107" s="1"/>
  <c r="P6" i="109"/>
  <c r="P25" i="109" s="1"/>
  <c r="L6" i="105"/>
  <c r="L25" i="105" s="1"/>
  <c r="L6" i="106"/>
  <c r="L25" i="106" s="1"/>
  <c r="L6" i="107"/>
  <c r="L25" i="107" s="1"/>
  <c r="L6" i="109"/>
  <c r="L25" i="109" s="1"/>
  <c r="H6" i="105"/>
  <c r="H25" i="105" s="1"/>
  <c r="H6" i="106"/>
  <c r="H25" i="106" s="1"/>
  <c r="H6" i="107"/>
  <c r="H25" i="107" s="1"/>
  <c r="H6" i="109"/>
  <c r="H25" i="109" s="1"/>
  <c r="D6" i="105"/>
  <c r="D25" i="105" s="1"/>
  <c r="D6" i="106"/>
  <c r="D25" i="106" s="1"/>
  <c r="D6" i="107"/>
  <c r="D25" i="107" s="1"/>
  <c r="D6" i="109"/>
  <c r="D25" i="109" s="1"/>
  <c r="AF5" i="105"/>
  <c r="AF24" i="105" s="1"/>
  <c r="AF5" i="106"/>
  <c r="AF24" i="106" s="1"/>
  <c r="AF5" i="107"/>
  <c r="AF24" i="107" s="1"/>
  <c r="AF5" i="109"/>
  <c r="AF24" i="109" s="1"/>
  <c r="AB5" i="105"/>
  <c r="AB24" i="105" s="1"/>
  <c r="AB5" i="106"/>
  <c r="AB24" i="106" s="1"/>
  <c r="AB5" i="107"/>
  <c r="AB24" i="107" s="1"/>
  <c r="AB5" i="109"/>
  <c r="AB24" i="109" s="1"/>
  <c r="X5" i="105"/>
  <c r="X24" i="105" s="1"/>
  <c r="X5" i="106"/>
  <c r="X24" i="106" s="1"/>
  <c r="X5" i="107"/>
  <c r="X24" i="107" s="1"/>
  <c r="X5" i="109"/>
  <c r="X24" i="109" s="1"/>
  <c r="T5" i="105"/>
  <c r="T24" i="105" s="1"/>
  <c r="T5" i="106"/>
  <c r="T24" i="106" s="1"/>
  <c r="T5" i="107"/>
  <c r="T24" i="107" s="1"/>
  <c r="T5" i="109"/>
  <c r="T24" i="109" s="1"/>
  <c r="P5" i="105"/>
  <c r="P24" i="105" s="1"/>
  <c r="P5" i="106"/>
  <c r="P24" i="106" s="1"/>
  <c r="P5" i="107"/>
  <c r="P24" i="107" s="1"/>
  <c r="P5" i="109"/>
  <c r="P24" i="109" s="1"/>
  <c r="L5" i="105"/>
  <c r="L24" i="105" s="1"/>
  <c r="L5" i="106"/>
  <c r="L24" i="106" s="1"/>
  <c r="L5" i="107"/>
  <c r="L24" i="107" s="1"/>
  <c r="L5" i="109"/>
  <c r="L24" i="109" s="1"/>
  <c r="H5" i="105"/>
  <c r="H24" i="105" s="1"/>
  <c r="H5" i="106"/>
  <c r="H24" i="106" s="1"/>
  <c r="H5" i="107"/>
  <c r="H24" i="107" s="1"/>
  <c r="H5" i="109"/>
  <c r="H24" i="109" s="1"/>
  <c r="D5" i="105"/>
  <c r="D24" i="105" s="1"/>
  <c r="D5" i="106"/>
  <c r="D24" i="106" s="1"/>
  <c r="D5" i="107"/>
  <c r="D24" i="107" s="1"/>
  <c r="D5" i="109"/>
  <c r="D24" i="109" s="1"/>
  <c r="AX8" i="105"/>
  <c r="AX27" i="105" s="1"/>
  <c r="AX8" i="106"/>
  <c r="AX27" i="106" s="1"/>
  <c r="AX8" i="107"/>
  <c r="AX27" i="107" s="1"/>
  <c r="AT8" i="105"/>
  <c r="AT27" i="105" s="1"/>
  <c r="AT8" i="106"/>
  <c r="AT27" i="106" s="1"/>
  <c r="AT8" i="107"/>
  <c r="AT27" i="107" s="1"/>
  <c r="AT8" i="109"/>
  <c r="AT27" i="109" s="1"/>
  <c r="AP8" i="105"/>
  <c r="AP27" i="105" s="1"/>
  <c r="AP8" i="106"/>
  <c r="AP27" i="106" s="1"/>
  <c r="AP8" i="107"/>
  <c r="AP27" i="107" s="1"/>
  <c r="AP8" i="109"/>
  <c r="AP27" i="109" s="1"/>
  <c r="AL8" i="105"/>
  <c r="AL27" i="105" s="1"/>
  <c r="AL8" i="106"/>
  <c r="AL27" i="106" s="1"/>
  <c r="AL8" i="107"/>
  <c r="AL27" i="107" s="1"/>
  <c r="AL8" i="109"/>
  <c r="AL27" i="109" s="1"/>
  <c r="AY6" i="105"/>
  <c r="AY25" i="105" s="1"/>
  <c r="AY6" i="106"/>
  <c r="AY25" i="106" s="1"/>
  <c r="AY6" i="107"/>
  <c r="AY25" i="107" s="1"/>
  <c r="AU6" i="105"/>
  <c r="AU25" i="105" s="1"/>
  <c r="AU6" i="106"/>
  <c r="AU25" i="106" s="1"/>
  <c r="AU6" i="107"/>
  <c r="AU25" i="107" s="1"/>
  <c r="AU6" i="109"/>
  <c r="AU25" i="109" s="1"/>
  <c r="AQ6" i="105"/>
  <c r="AQ25" i="105" s="1"/>
  <c r="AQ6" i="106"/>
  <c r="AQ25" i="106" s="1"/>
  <c r="AQ6" i="107"/>
  <c r="AQ25" i="107" s="1"/>
  <c r="AQ6" i="109"/>
  <c r="AQ25" i="109" s="1"/>
  <c r="AM6" i="105"/>
  <c r="AM25" i="105" s="1"/>
  <c r="AM6" i="106"/>
  <c r="AM25" i="106" s="1"/>
  <c r="AM6" i="107"/>
  <c r="AM25" i="107" s="1"/>
  <c r="AM6" i="109"/>
  <c r="AM25" i="109" s="1"/>
  <c r="AI6" i="105"/>
  <c r="AI25" i="105" s="1"/>
  <c r="AI6" i="106"/>
  <c r="AI25" i="106" s="1"/>
  <c r="AI6" i="107"/>
  <c r="AI25" i="107" s="1"/>
  <c r="AI6" i="109"/>
  <c r="AI25" i="109" s="1"/>
  <c r="AV5" i="105"/>
  <c r="AV24" i="105" s="1"/>
  <c r="AV5" i="106"/>
  <c r="AV24" i="106" s="1"/>
  <c r="AV5" i="107"/>
  <c r="AV24" i="107" s="1"/>
  <c r="AR5" i="105"/>
  <c r="AR24" i="105" s="1"/>
  <c r="AR5" i="106"/>
  <c r="AR24" i="106" s="1"/>
  <c r="AR5" i="107"/>
  <c r="AR24" i="107" s="1"/>
  <c r="AR5" i="109"/>
  <c r="AR24" i="109" s="1"/>
  <c r="AN5" i="105"/>
  <c r="AN24" i="105" s="1"/>
  <c r="AN5" i="106"/>
  <c r="AN24" i="106" s="1"/>
  <c r="AN5" i="107"/>
  <c r="AN24" i="107" s="1"/>
  <c r="AN5" i="109"/>
  <c r="AN24" i="109" s="1"/>
  <c r="AJ5" i="105"/>
  <c r="AJ24" i="105" s="1"/>
  <c r="AJ5" i="106"/>
  <c r="AJ24" i="106" s="1"/>
  <c r="AJ5" i="107"/>
  <c r="AJ24" i="107" s="1"/>
  <c r="AJ5" i="109"/>
  <c r="AJ24" i="109" s="1"/>
  <c r="BA8" i="105"/>
  <c r="BA27" i="105" s="1"/>
  <c r="BA8" i="106"/>
  <c r="BA27" i="106" s="1"/>
  <c r="BA8" i="107"/>
  <c r="BA27" i="107" s="1"/>
  <c r="AZ5" i="105"/>
  <c r="AZ24" i="105" s="1"/>
  <c r="AZ5" i="106"/>
  <c r="AZ24" i="106" s="1"/>
  <c r="AZ5" i="107"/>
  <c r="AZ24" i="107" s="1"/>
  <c r="B6" i="105"/>
  <c r="B6" i="106"/>
  <c r="B6" i="107"/>
  <c r="AE8" i="105"/>
  <c r="AE27" i="105" s="1"/>
  <c r="AE8" i="106"/>
  <c r="AE27" i="106" s="1"/>
  <c r="AE8" i="107"/>
  <c r="AE27" i="107" s="1"/>
  <c r="AE8" i="109"/>
  <c r="AE27" i="109" s="1"/>
  <c r="AA8" i="105"/>
  <c r="AA27" i="105" s="1"/>
  <c r="AA8" i="106"/>
  <c r="AA27" i="106" s="1"/>
  <c r="AA8" i="107"/>
  <c r="AA27" i="107" s="1"/>
  <c r="AA8" i="109"/>
  <c r="AA27" i="109" s="1"/>
  <c r="W8" i="105"/>
  <c r="W27" i="105" s="1"/>
  <c r="W8" i="106"/>
  <c r="W27" i="106" s="1"/>
  <c r="W8" i="107"/>
  <c r="W27" i="107" s="1"/>
  <c r="W8" i="109"/>
  <c r="W27" i="109" s="1"/>
  <c r="S8" i="105"/>
  <c r="S27" i="105" s="1"/>
  <c r="S8" i="106"/>
  <c r="S27" i="106" s="1"/>
  <c r="S8" i="107"/>
  <c r="S27" i="107" s="1"/>
  <c r="S8" i="109"/>
  <c r="S27" i="109" s="1"/>
  <c r="O8" i="105"/>
  <c r="O27" i="105" s="1"/>
  <c r="O8" i="106"/>
  <c r="O27" i="106" s="1"/>
  <c r="O8" i="107"/>
  <c r="O27" i="107" s="1"/>
  <c r="O8" i="109"/>
  <c r="O27" i="109" s="1"/>
  <c r="K8" i="105"/>
  <c r="K27" i="105" s="1"/>
  <c r="K8" i="106"/>
  <c r="K27" i="106" s="1"/>
  <c r="K8" i="107"/>
  <c r="K27" i="107" s="1"/>
  <c r="K8" i="109"/>
  <c r="K27" i="109" s="1"/>
  <c r="G8" i="105"/>
  <c r="G27" i="105" s="1"/>
  <c r="G8" i="106"/>
  <c r="G27" i="106" s="1"/>
  <c r="G8" i="107"/>
  <c r="G27" i="107" s="1"/>
  <c r="G8" i="109"/>
  <c r="G27" i="109" s="1"/>
  <c r="C8" i="105"/>
  <c r="C27" i="105" s="1"/>
  <c r="C8" i="106"/>
  <c r="C27" i="106" s="1"/>
  <c r="C8" i="107"/>
  <c r="C27" i="107" s="1"/>
  <c r="C8" i="109"/>
  <c r="C27" i="109" s="1"/>
  <c r="AE6" i="105"/>
  <c r="AE25" i="105" s="1"/>
  <c r="AE6" i="106"/>
  <c r="AE25" i="106" s="1"/>
  <c r="AE6" i="107"/>
  <c r="AE25" i="107" s="1"/>
  <c r="AE6" i="109"/>
  <c r="AE25" i="109" s="1"/>
  <c r="AA6" i="105"/>
  <c r="AA25" i="105" s="1"/>
  <c r="AA6" i="106"/>
  <c r="AA25" i="106" s="1"/>
  <c r="AA6" i="107"/>
  <c r="AA25" i="107" s="1"/>
  <c r="AA6" i="109"/>
  <c r="AA25" i="109" s="1"/>
  <c r="W6" i="105"/>
  <c r="W25" i="105" s="1"/>
  <c r="W6" i="106"/>
  <c r="W25" i="106" s="1"/>
  <c r="W6" i="107"/>
  <c r="W25" i="107" s="1"/>
  <c r="W6" i="109"/>
  <c r="W25" i="109" s="1"/>
  <c r="S6" i="105"/>
  <c r="S25" i="105" s="1"/>
  <c r="S6" i="106"/>
  <c r="S25" i="106" s="1"/>
  <c r="S6" i="107"/>
  <c r="S25" i="107" s="1"/>
  <c r="S6" i="109"/>
  <c r="S25" i="109" s="1"/>
  <c r="O6" i="105"/>
  <c r="O25" i="105" s="1"/>
  <c r="O6" i="106"/>
  <c r="O25" i="106" s="1"/>
  <c r="O6" i="107"/>
  <c r="O25" i="107" s="1"/>
  <c r="O6" i="109"/>
  <c r="O25" i="109" s="1"/>
  <c r="K6" i="105"/>
  <c r="K25" i="105" s="1"/>
  <c r="K6" i="106"/>
  <c r="K25" i="106" s="1"/>
  <c r="K6" i="107"/>
  <c r="K25" i="107" s="1"/>
  <c r="K6" i="109"/>
  <c r="K25" i="109" s="1"/>
  <c r="G6" i="105"/>
  <c r="G25" i="105" s="1"/>
  <c r="G6" i="106"/>
  <c r="G25" i="106" s="1"/>
  <c r="G6" i="107"/>
  <c r="G25" i="107" s="1"/>
  <c r="G6" i="109"/>
  <c r="G25" i="109" s="1"/>
  <c r="C6" i="105"/>
  <c r="C25" i="105" s="1"/>
  <c r="C6" i="106"/>
  <c r="C25" i="106" s="1"/>
  <c r="C6" i="107"/>
  <c r="C25" i="107" s="1"/>
  <c r="C6" i="109"/>
  <c r="C25" i="109" s="1"/>
  <c r="AE5" i="105"/>
  <c r="AE24" i="105" s="1"/>
  <c r="AE5" i="106"/>
  <c r="AE24" i="106" s="1"/>
  <c r="AE5" i="107"/>
  <c r="AE24" i="107" s="1"/>
  <c r="AE5" i="109"/>
  <c r="AE24" i="109" s="1"/>
  <c r="AA5" i="105"/>
  <c r="AA24" i="105" s="1"/>
  <c r="AA5" i="106"/>
  <c r="AA24" i="106" s="1"/>
  <c r="AA5" i="107"/>
  <c r="AA24" i="107" s="1"/>
  <c r="AA5" i="109"/>
  <c r="AA24" i="109" s="1"/>
  <c r="W5" i="105"/>
  <c r="W24" i="105" s="1"/>
  <c r="W5" i="106"/>
  <c r="W24" i="106" s="1"/>
  <c r="W5" i="107"/>
  <c r="W24" i="107" s="1"/>
  <c r="W5" i="109"/>
  <c r="W24" i="109" s="1"/>
  <c r="S5" i="105"/>
  <c r="S24" i="105" s="1"/>
  <c r="S5" i="106"/>
  <c r="S24" i="106" s="1"/>
  <c r="S5" i="107"/>
  <c r="S24" i="107" s="1"/>
  <c r="S5" i="109"/>
  <c r="S24" i="109" s="1"/>
  <c r="O5" i="105"/>
  <c r="O24" i="105" s="1"/>
  <c r="O5" i="106"/>
  <c r="O24" i="106" s="1"/>
  <c r="O5" i="107"/>
  <c r="O24" i="107" s="1"/>
  <c r="O5" i="109"/>
  <c r="O24" i="109" s="1"/>
  <c r="K5" i="105"/>
  <c r="K24" i="105" s="1"/>
  <c r="K5" i="106"/>
  <c r="K24" i="106" s="1"/>
  <c r="K5" i="107"/>
  <c r="K24" i="107" s="1"/>
  <c r="K5" i="109"/>
  <c r="K24" i="109" s="1"/>
  <c r="G5" i="105"/>
  <c r="G24" i="105" s="1"/>
  <c r="G5" i="106"/>
  <c r="G24" i="106" s="1"/>
  <c r="G5" i="107"/>
  <c r="G24" i="107" s="1"/>
  <c r="G5" i="109"/>
  <c r="G24" i="109" s="1"/>
  <c r="C5" i="105"/>
  <c r="C24" i="105" s="1"/>
  <c r="C5" i="106"/>
  <c r="C24" i="106" s="1"/>
  <c r="C5" i="107"/>
  <c r="C24" i="107" s="1"/>
  <c r="C5" i="109"/>
  <c r="C24" i="109" s="1"/>
  <c r="AW8" i="105"/>
  <c r="AW27" i="105" s="1"/>
  <c r="AW8" i="106"/>
  <c r="AW27" i="106" s="1"/>
  <c r="AW8" i="107"/>
  <c r="AW27" i="107" s="1"/>
  <c r="AS8" i="105"/>
  <c r="AS27" i="105" s="1"/>
  <c r="AS8" i="106"/>
  <c r="AS27" i="106" s="1"/>
  <c r="AS8" i="107"/>
  <c r="AS27" i="107" s="1"/>
  <c r="AS8" i="109"/>
  <c r="AS27" i="109" s="1"/>
  <c r="AO8" i="105"/>
  <c r="AO27" i="105" s="1"/>
  <c r="AO8" i="106"/>
  <c r="AO27" i="106" s="1"/>
  <c r="AO8" i="107"/>
  <c r="AO27" i="107" s="1"/>
  <c r="AO8" i="109"/>
  <c r="AO27" i="109" s="1"/>
  <c r="AK8" i="105"/>
  <c r="AK27" i="105" s="1"/>
  <c r="AK8" i="106"/>
  <c r="AK27" i="106" s="1"/>
  <c r="AK8" i="107"/>
  <c r="AK27" i="107" s="1"/>
  <c r="AK8" i="109"/>
  <c r="AK27" i="109" s="1"/>
  <c r="AX6" i="105"/>
  <c r="AX25" i="105" s="1"/>
  <c r="AX6" i="106"/>
  <c r="AX25" i="106" s="1"/>
  <c r="AX6" i="107"/>
  <c r="AX25" i="107" s="1"/>
  <c r="AT6" i="105"/>
  <c r="AT25" i="105" s="1"/>
  <c r="AT6" i="106"/>
  <c r="AT25" i="106" s="1"/>
  <c r="AT6" i="107"/>
  <c r="AT25" i="107" s="1"/>
  <c r="AT6" i="109"/>
  <c r="AT25" i="109" s="1"/>
  <c r="AP6" i="105"/>
  <c r="AP25" i="105" s="1"/>
  <c r="AP6" i="106"/>
  <c r="AP25" i="106" s="1"/>
  <c r="AP6" i="107"/>
  <c r="AP25" i="107" s="1"/>
  <c r="AP6" i="109"/>
  <c r="AP25" i="109" s="1"/>
  <c r="AL6" i="105"/>
  <c r="AL25" i="105" s="1"/>
  <c r="AL6" i="106"/>
  <c r="AL25" i="106" s="1"/>
  <c r="AL6" i="107"/>
  <c r="AL25" i="107" s="1"/>
  <c r="AL6" i="109"/>
  <c r="AL25" i="109" s="1"/>
  <c r="AY5" i="105"/>
  <c r="AY24" i="105" s="1"/>
  <c r="AY5" i="106"/>
  <c r="AY24" i="106" s="1"/>
  <c r="AY5" i="107"/>
  <c r="AY24" i="107" s="1"/>
  <c r="AU5" i="105"/>
  <c r="AU24" i="105" s="1"/>
  <c r="AU5" i="106"/>
  <c r="AU24" i="106" s="1"/>
  <c r="AU5" i="107"/>
  <c r="AU24" i="107" s="1"/>
  <c r="AU5" i="109"/>
  <c r="AU24" i="109" s="1"/>
  <c r="AQ5" i="105"/>
  <c r="AQ24" i="105" s="1"/>
  <c r="AQ5" i="106"/>
  <c r="AQ24" i="106" s="1"/>
  <c r="AQ5" i="107"/>
  <c r="AQ24" i="107" s="1"/>
  <c r="AQ5" i="109"/>
  <c r="AQ24" i="109" s="1"/>
  <c r="AM5" i="105"/>
  <c r="AM24" i="105" s="1"/>
  <c r="AM5" i="106"/>
  <c r="AM24" i="106" s="1"/>
  <c r="AM5" i="107"/>
  <c r="AM24" i="107" s="1"/>
  <c r="AM5" i="109"/>
  <c r="AM24" i="109" s="1"/>
  <c r="AI5" i="105"/>
  <c r="AI24" i="105" s="1"/>
  <c r="AI5" i="106"/>
  <c r="AI24" i="106" s="1"/>
  <c r="AI5" i="107"/>
  <c r="AI24" i="107" s="1"/>
  <c r="AI5" i="109"/>
  <c r="AI24" i="109" s="1"/>
  <c r="AZ8" i="105"/>
  <c r="AZ27" i="105" s="1"/>
  <c r="AZ8" i="106"/>
  <c r="AZ27" i="106" s="1"/>
  <c r="AZ8" i="107"/>
  <c r="AZ27" i="107" s="1"/>
  <c r="B5" i="109"/>
  <c r="AH8" i="105"/>
  <c r="AH27" i="105" s="1"/>
  <c r="AH8" i="106"/>
  <c r="AH27" i="106" s="1"/>
  <c r="AH8" i="107"/>
  <c r="AH27" i="107" s="1"/>
  <c r="AH8" i="109"/>
  <c r="AH27" i="109" s="1"/>
  <c r="AD8" i="105"/>
  <c r="AD27" i="105" s="1"/>
  <c r="AD8" i="106"/>
  <c r="AD27" i="106" s="1"/>
  <c r="AD8" i="107"/>
  <c r="AD27" i="107" s="1"/>
  <c r="AD8" i="109"/>
  <c r="AD27" i="109" s="1"/>
  <c r="Z8" i="105"/>
  <c r="Z27" i="105" s="1"/>
  <c r="Z8" i="106"/>
  <c r="Z27" i="106" s="1"/>
  <c r="Z8" i="107"/>
  <c r="Z27" i="107" s="1"/>
  <c r="Z8" i="109"/>
  <c r="Z27" i="109" s="1"/>
  <c r="V8" i="105"/>
  <c r="V27" i="105" s="1"/>
  <c r="V8" i="106"/>
  <c r="V27" i="106" s="1"/>
  <c r="V8" i="107"/>
  <c r="V27" i="107" s="1"/>
  <c r="V8" i="109"/>
  <c r="V27" i="109" s="1"/>
  <c r="R8" i="105"/>
  <c r="R27" i="105" s="1"/>
  <c r="R8" i="106"/>
  <c r="R27" i="106" s="1"/>
  <c r="R8" i="107"/>
  <c r="R27" i="107" s="1"/>
  <c r="R8" i="109"/>
  <c r="R27" i="109" s="1"/>
  <c r="N8" i="105"/>
  <c r="N27" i="105" s="1"/>
  <c r="N8" i="106"/>
  <c r="N27" i="106" s="1"/>
  <c r="N8" i="107"/>
  <c r="N27" i="107" s="1"/>
  <c r="N8" i="109"/>
  <c r="N27" i="109" s="1"/>
  <c r="J8" i="105"/>
  <c r="J27" i="105" s="1"/>
  <c r="J8" i="106"/>
  <c r="J27" i="106" s="1"/>
  <c r="J8" i="107"/>
  <c r="J27" i="107" s="1"/>
  <c r="J8" i="109"/>
  <c r="J27" i="109" s="1"/>
  <c r="F8" i="105"/>
  <c r="F27" i="105" s="1"/>
  <c r="F8" i="106"/>
  <c r="F27" i="106" s="1"/>
  <c r="F8" i="107"/>
  <c r="F27" i="107" s="1"/>
  <c r="F8" i="109"/>
  <c r="F27" i="109" s="1"/>
  <c r="AH6" i="105"/>
  <c r="AH25" i="105" s="1"/>
  <c r="AH6" i="106"/>
  <c r="AH25" i="106" s="1"/>
  <c r="AH6" i="107"/>
  <c r="AH25" i="107" s="1"/>
  <c r="AH6" i="109"/>
  <c r="AH25" i="109" s="1"/>
  <c r="AD6" i="105"/>
  <c r="AD25" i="105" s="1"/>
  <c r="AD6" i="106"/>
  <c r="AD25" i="106" s="1"/>
  <c r="AD6" i="107"/>
  <c r="AD25" i="107" s="1"/>
  <c r="AD6" i="109"/>
  <c r="AD25" i="109" s="1"/>
  <c r="Z6" i="105"/>
  <c r="Z25" i="105" s="1"/>
  <c r="Z6" i="106"/>
  <c r="Z25" i="106" s="1"/>
  <c r="Z6" i="107"/>
  <c r="Z25" i="107" s="1"/>
  <c r="Z6" i="109"/>
  <c r="Z25" i="109" s="1"/>
  <c r="V6" i="105"/>
  <c r="V25" i="105" s="1"/>
  <c r="V6" i="106"/>
  <c r="V25" i="106" s="1"/>
  <c r="V6" i="107"/>
  <c r="V25" i="107" s="1"/>
  <c r="V6" i="109"/>
  <c r="V25" i="109" s="1"/>
  <c r="R6" i="105"/>
  <c r="R25" i="105" s="1"/>
  <c r="R6" i="106"/>
  <c r="R25" i="106" s="1"/>
  <c r="R6" i="107"/>
  <c r="R25" i="107" s="1"/>
  <c r="R6" i="109"/>
  <c r="R25" i="109" s="1"/>
  <c r="N6" i="105"/>
  <c r="N25" i="105" s="1"/>
  <c r="N6" i="106"/>
  <c r="N25" i="106" s="1"/>
  <c r="N6" i="107"/>
  <c r="N25" i="107" s="1"/>
  <c r="N6" i="109"/>
  <c r="N25" i="109" s="1"/>
  <c r="J6" i="105"/>
  <c r="J25" i="105" s="1"/>
  <c r="J6" i="106"/>
  <c r="J25" i="106" s="1"/>
  <c r="J6" i="107"/>
  <c r="J25" i="107" s="1"/>
  <c r="J6" i="109"/>
  <c r="J25" i="109" s="1"/>
  <c r="F6" i="105"/>
  <c r="F25" i="105" s="1"/>
  <c r="F6" i="106"/>
  <c r="F25" i="106" s="1"/>
  <c r="F6" i="107"/>
  <c r="F25" i="107" s="1"/>
  <c r="F6" i="109"/>
  <c r="F25" i="109" s="1"/>
  <c r="AH5" i="105"/>
  <c r="AH24" i="105" s="1"/>
  <c r="AH5" i="106"/>
  <c r="AH24" i="106" s="1"/>
  <c r="AH5" i="107"/>
  <c r="AH24" i="107" s="1"/>
  <c r="AH5" i="109"/>
  <c r="AH24" i="109" s="1"/>
  <c r="AD5" i="105"/>
  <c r="AD24" i="105" s="1"/>
  <c r="AD5" i="106"/>
  <c r="AD24" i="106" s="1"/>
  <c r="AD5" i="107"/>
  <c r="AD24" i="107" s="1"/>
  <c r="AD5" i="109"/>
  <c r="AD24" i="109" s="1"/>
  <c r="Z5" i="105"/>
  <c r="Z24" i="105" s="1"/>
  <c r="Z5" i="106"/>
  <c r="Z24" i="106" s="1"/>
  <c r="Z5" i="107"/>
  <c r="Z24" i="107" s="1"/>
  <c r="Z5" i="109"/>
  <c r="Z24" i="109" s="1"/>
  <c r="V5" i="105"/>
  <c r="V24" i="105" s="1"/>
  <c r="V5" i="106"/>
  <c r="V24" i="106" s="1"/>
  <c r="V5" i="107"/>
  <c r="V24" i="107" s="1"/>
  <c r="V5" i="109"/>
  <c r="V24" i="109" s="1"/>
  <c r="R5" i="105"/>
  <c r="R24" i="105" s="1"/>
  <c r="R5" i="106"/>
  <c r="R24" i="106" s="1"/>
  <c r="R5" i="107"/>
  <c r="R24" i="107" s="1"/>
  <c r="R5" i="109"/>
  <c r="R24" i="109" s="1"/>
  <c r="N5" i="105"/>
  <c r="N24" i="105" s="1"/>
  <c r="N5" i="106"/>
  <c r="N24" i="106" s="1"/>
  <c r="N5" i="107"/>
  <c r="N24" i="107" s="1"/>
  <c r="N5" i="109"/>
  <c r="N24" i="109" s="1"/>
  <c r="J5" i="105"/>
  <c r="J24" i="105" s="1"/>
  <c r="J5" i="106"/>
  <c r="J24" i="106" s="1"/>
  <c r="J5" i="107"/>
  <c r="J24" i="107" s="1"/>
  <c r="J5" i="109"/>
  <c r="J24" i="109" s="1"/>
  <c r="F5" i="105"/>
  <c r="F24" i="105" s="1"/>
  <c r="F5" i="106"/>
  <c r="F24" i="106" s="1"/>
  <c r="F5" i="107"/>
  <c r="F24" i="107" s="1"/>
  <c r="F5" i="109"/>
  <c r="F24" i="109" s="1"/>
  <c r="AV8" i="105"/>
  <c r="AV27" i="105" s="1"/>
  <c r="AV8" i="106"/>
  <c r="AV27" i="106" s="1"/>
  <c r="AV8" i="107"/>
  <c r="AV27" i="107" s="1"/>
  <c r="AR8" i="105"/>
  <c r="AR27" i="105" s="1"/>
  <c r="AR8" i="106"/>
  <c r="AR27" i="106" s="1"/>
  <c r="AR8" i="107"/>
  <c r="AR27" i="107" s="1"/>
  <c r="AR8" i="109"/>
  <c r="AR27" i="109" s="1"/>
  <c r="AN8" i="105"/>
  <c r="AN27" i="105" s="1"/>
  <c r="AN8" i="106"/>
  <c r="AN27" i="106" s="1"/>
  <c r="AN8" i="107"/>
  <c r="AN27" i="107" s="1"/>
  <c r="AN8" i="109"/>
  <c r="AN27" i="109" s="1"/>
  <c r="AJ8" i="105"/>
  <c r="AJ27" i="105" s="1"/>
  <c r="AJ8" i="106"/>
  <c r="AJ27" i="106" s="1"/>
  <c r="AJ8" i="107"/>
  <c r="AJ27" i="107" s="1"/>
  <c r="AJ8" i="109"/>
  <c r="AJ27" i="109" s="1"/>
  <c r="AW6" i="105"/>
  <c r="AW25" i="105" s="1"/>
  <c r="AW6" i="106"/>
  <c r="AW25" i="106" s="1"/>
  <c r="AW6" i="107"/>
  <c r="AW25" i="107" s="1"/>
  <c r="AS6" i="105"/>
  <c r="AS25" i="105" s="1"/>
  <c r="AS6" i="106"/>
  <c r="AS25" i="106" s="1"/>
  <c r="AS6" i="107"/>
  <c r="AS25" i="107" s="1"/>
  <c r="AS6" i="109"/>
  <c r="AS25" i="109" s="1"/>
  <c r="AO6" i="105"/>
  <c r="AO25" i="105" s="1"/>
  <c r="AO6" i="106"/>
  <c r="AO25" i="106" s="1"/>
  <c r="AO6" i="107"/>
  <c r="AO25" i="107" s="1"/>
  <c r="AO6" i="109"/>
  <c r="AO25" i="109" s="1"/>
  <c r="AK6" i="105"/>
  <c r="AK25" i="105" s="1"/>
  <c r="AK6" i="106"/>
  <c r="AK25" i="106" s="1"/>
  <c r="AK6" i="107"/>
  <c r="AK25" i="107" s="1"/>
  <c r="AK6" i="109"/>
  <c r="AK25" i="109" s="1"/>
  <c r="AX5" i="105"/>
  <c r="AX24" i="105" s="1"/>
  <c r="AX5" i="106"/>
  <c r="AX24" i="106" s="1"/>
  <c r="AX5" i="107"/>
  <c r="AX24" i="107" s="1"/>
  <c r="AT5" i="105"/>
  <c r="AT24" i="105" s="1"/>
  <c r="AT5" i="106"/>
  <c r="AT24" i="106" s="1"/>
  <c r="AT5" i="107"/>
  <c r="AT24" i="107" s="1"/>
  <c r="AT5" i="109"/>
  <c r="AT24" i="109" s="1"/>
  <c r="AP5" i="105"/>
  <c r="AP24" i="105" s="1"/>
  <c r="AP5" i="106"/>
  <c r="AP24" i="106" s="1"/>
  <c r="AP5" i="107"/>
  <c r="AP24" i="107" s="1"/>
  <c r="AP5" i="109"/>
  <c r="AP24" i="109" s="1"/>
  <c r="AL5" i="105"/>
  <c r="AL24" i="105" s="1"/>
  <c r="AL5" i="106"/>
  <c r="AL24" i="106" s="1"/>
  <c r="AL5" i="107"/>
  <c r="AL24" i="107" s="1"/>
  <c r="AL5" i="109"/>
  <c r="AL24" i="109" s="1"/>
  <c r="AZ6" i="105"/>
  <c r="AZ25" i="105" s="1"/>
  <c r="AZ6" i="106"/>
  <c r="AZ25" i="106" s="1"/>
  <c r="AZ6" i="107"/>
  <c r="AZ25" i="107" s="1"/>
  <c r="B6" i="109"/>
  <c r="C5" i="68"/>
  <c r="D5" i="68"/>
  <c r="E5" i="68"/>
  <c r="F5" i="68"/>
  <c r="F24" i="68" s="1"/>
  <c r="G5" i="68"/>
  <c r="G24" i="68" s="1"/>
  <c r="H5" i="68"/>
  <c r="H24" i="68" s="1"/>
  <c r="I5" i="68"/>
  <c r="I24" i="68" s="1"/>
  <c r="J5" i="68"/>
  <c r="J24" i="68" s="1"/>
  <c r="K5" i="68"/>
  <c r="L5" i="68"/>
  <c r="M5" i="68"/>
  <c r="N5" i="68"/>
  <c r="N24" i="68" s="1"/>
  <c r="O5" i="68"/>
  <c r="O24" i="68" s="1"/>
  <c r="P5" i="68"/>
  <c r="P24" i="68" s="1"/>
  <c r="Q5" i="68"/>
  <c r="Q24" i="68" s="1"/>
  <c r="R5" i="68"/>
  <c r="R24" i="68" s="1"/>
  <c r="S5" i="68"/>
  <c r="T5" i="68"/>
  <c r="U5" i="68"/>
  <c r="U24" i="68" s="1"/>
  <c r="V5" i="68"/>
  <c r="V24" i="68" s="1"/>
  <c r="W5" i="68"/>
  <c r="W24" i="68" s="1"/>
  <c r="X5" i="68"/>
  <c r="X24" i="68" s="1"/>
  <c r="Y5" i="68"/>
  <c r="Y24" i="68" s="1"/>
  <c r="Z5" i="68"/>
  <c r="Z24" i="68" s="1"/>
  <c r="AA5" i="68"/>
  <c r="AB5" i="68"/>
  <c r="AC5" i="68"/>
  <c r="AD5" i="68"/>
  <c r="AD24" i="68" s="1"/>
  <c r="AE5" i="68"/>
  <c r="AE24" i="68" s="1"/>
  <c r="AF5" i="68"/>
  <c r="AF24" i="68" s="1"/>
  <c r="AG5" i="68"/>
  <c r="AG24" i="68" s="1"/>
  <c r="AH5" i="68"/>
  <c r="AH24" i="68" s="1"/>
  <c r="AI5" i="68"/>
  <c r="AJ5" i="68"/>
  <c r="AK5" i="68"/>
  <c r="AL5" i="68"/>
  <c r="AL24" i="68" s="1"/>
  <c r="AM5" i="68"/>
  <c r="AM24" i="68" s="1"/>
  <c r="AN5" i="68"/>
  <c r="AN24" i="68" s="1"/>
  <c r="AO5" i="68"/>
  <c r="AO24" i="68" s="1"/>
  <c r="AP5" i="68"/>
  <c r="AP24" i="68" s="1"/>
  <c r="AQ5" i="68"/>
  <c r="AR5" i="68"/>
  <c r="AS5" i="68"/>
  <c r="AS24" i="68" s="1"/>
  <c r="AT5" i="68"/>
  <c r="AT24" i="68" s="1"/>
  <c r="AU5" i="68"/>
  <c r="AU24" i="68" s="1"/>
  <c r="AV5" i="68"/>
  <c r="AV24" i="68" s="1"/>
  <c r="AW5" i="68"/>
  <c r="AW24" i="68" s="1"/>
  <c r="AX5" i="68"/>
  <c r="AX24" i="68" s="1"/>
  <c r="AY5" i="68"/>
  <c r="AZ5" i="68"/>
  <c r="BA5" i="68"/>
  <c r="BB5" i="68"/>
  <c r="BB24" i="68" s="1"/>
  <c r="BC5" i="68"/>
  <c r="BC24" i="68" s="1"/>
  <c r="BD5" i="68"/>
  <c r="BD24" i="68" s="1"/>
  <c r="BE5" i="68"/>
  <c r="BE24" i="68" s="1"/>
  <c r="BF5" i="68"/>
  <c r="BF24" i="68" s="1"/>
  <c r="BG5" i="68"/>
  <c r="BH5" i="68"/>
  <c r="BI5" i="68"/>
  <c r="BJ5" i="68"/>
  <c r="BJ24" i="68" s="1"/>
  <c r="BK5" i="68"/>
  <c r="BK24" i="68" s="1"/>
  <c r="BL5" i="68"/>
  <c r="BL24" i="68" s="1"/>
  <c r="BM5" i="68"/>
  <c r="BM24" i="68" s="1"/>
  <c r="BN5" i="68"/>
  <c r="BN24" i="68" s="1"/>
  <c r="BO5" i="68"/>
  <c r="BP5" i="68"/>
  <c r="BQ5" i="68"/>
  <c r="BR5" i="68"/>
  <c r="BR24" i="68" s="1"/>
  <c r="BS5" i="68"/>
  <c r="BS24" i="68" s="1"/>
  <c r="BT5" i="68"/>
  <c r="BT24" i="68" s="1"/>
  <c r="BU5" i="68"/>
  <c r="BU24" i="68" s="1"/>
  <c r="BV5" i="68"/>
  <c r="BV24" i="68" s="1"/>
  <c r="BW5" i="68"/>
  <c r="BX5" i="68"/>
  <c r="BY5" i="68"/>
  <c r="BY24" i="68" s="1"/>
  <c r="BZ5" i="68"/>
  <c r="BZ24" i="68" s="1"/>
  <c r="C6" i="68"/>
  <c r="C25" i="68" s="1"/>
  <c r="D6" i="68"/>
  <c r="D25" i="68" s="1"/>
  <c r="E6" i="68"/>
  <c r="E25" i="68" s="1"/>
  <c r="F6" i="68"/>
  <c r="F25" i="68" s="1"/>
  <c r="G6" i="68"/>
  <c r="H6" i="68"/>
  <c r="I6" i="68"/>
  <c r="J6" i="68"/>
  <c r="J25" i="68" s="1"/>
  <c r="K6" i="68"/>
  <c r="K25" i="68" s="1"/>
  <c r="L6" i="68"/>
  <c r="L25" i="68" s="1"/>
  <c r="M6" i="68"/>
  <c r="M25" i="68" s="1"/>
  <c r="N6" i="68"/>
  <c r="N25" i="68" s="1"/>
  <c r="O6" i="68"/>
  <c r="P6" i="68"/>
  <c r="Q6" i="68"/>
  <c r="R6" i="68"/>
  <c r="R25" i="68" s="1"/>
  <c r="S6" i="68"/>
  <c r="S25" i="68" s="1"/>
  <c r="T6" i="68"/>
  <c r="T25" i="68" s="1"/>
  <c r="U6" i="68"/>
  <c r="U25" i="68" s="1"/>
  <c r="V6" i="68"/>
  <c r="V25" i="68" s="1"/>
  <c r="W6" i="68"/>
  <c r="X6" i="68"/>
  <c r="Y6" i="68"/>
  <c r="Z6" i="68"/>
  <c r="Z25" i="68" s="1"/>
  <c r="AA6" i="68"/>
  <c r="AA25" i="68" s="1"/>
  <c r="AB6" i="68"/>
  <c r="AB25" i="68" s="1"/>
  <c r="AC6" i="68"/>
  <c r="AC25" i="68" s="1"/>
  <c r="AD6" i="68"/>
  <c r="AD25" i="68" s="1"/>
  <c r="AE6" i="68"/>
  <c r="AF6" i="68"/>
  <c r="AG6" i="68"/>
  <c r="AG25" i="68" s="1"/>
  <c r="AH6" i="68"/>
  <c r="AH25" i="68" s="1"/>
  <c r="AI6" i="68"/>
  <c r="AI25" i="68" s="1"/>
  <c r="AJ6" i="68"/>
  <c r="AJ25" i="68" s="1"/>
  <c r="AK6" i="68"/>
  <c r="AK25" i="68" s="1"/>
  <c r="AL6" i="68"/>
  <c r="AL25" i="68" s="1"/>
  <c r="AM6" i="68"/>
  <c r="AN6" i="68"/>
  <c r="AO6" i="68"/>
  <c r="AP6" i="68"/>
  <c r="AP25" i="68" s="1"/>
  <c r="AQ6" i="68"/>
  <c r="AQ25" i="68" s="1"/>
  <c r="AR6" i="68"/>
  <c r="AR25" i="68" s="1"/>
  <c r="AS6" i="68"/>
  <c r="AS25" i="68" s="1"/>
  <c r="AT6" i="68"/>
  <c r="AT25" i="68" s="1"/>
  <c r="AU6" i="68"/>
  <c r="AV6" i="68"/>
  <c r="AW6" i="68"/>
  <c r="AX6" i="68"/>
  <c r="AX25" i="68" s="1"/>
  <c r="AY6" i="68"/>
  <c r="AY25" i="68" s="1"/>
  <c r="AZ6" i="68"/>
  <c r="AZ25" i="68" s="1"/>
  <c r="BA6" i="68"/>
  <c r="BA25" i="68" s="1"/>
  <c r="BB6" i="68"/>
  <c r="BB25" i="68" s="1"/>
  <c r="BC6" i="68"/>
  <c r="BD6" i="68"/>
  <c r="BE6" i="68"/>
  <c r="BF6" i="68"/>
  <c r="BF25" i="68" s="1"/>
  <c r="BG6" i="68"/>
  <c r="BG25" i="68" s="1"/>
  <c r="BH6" i="68"/>
  <c r="BH25" i="68" s="1"/>
  <c r="BI6" i="68"/>
  <c r="BI25" i="68" s="1"/>
  <c r="BJ6" i="68"/>
  <c r="BJ25" i="68" s="1"/>
  <c r="BK6" i="68"/>
  <c r="BL6" i="68"/>
  <c r="BM6" i="68"/>
  <c r="BM25" i="68" s="1"/>
  <c r="BN6" i="68"/>
  <c r="BN25" i="68" s="1"/>
  <c r="BO6" i="68"/>
  <c r="BO25" i="68" s="1"/>
  <c r="BP6" i="68"/>
  <c r="BP25" i="68" s="1"/>
  <c r="BQ6" i="68"/>
  <c r="BQ25" i="68" s="1"/>
  <c r="BR6" i="68"/>
  <c r="BR25" i="68" s="1"/>
  <c r="BS6" i="68"/>
  <c r="BT6" i="68"/>
  <c r="BU6" i="68"/>
  <c r="BV6" i="68"/>
  <c r="BV25" i="68" s="1"/>
  <c r="BW6" i="68"/>
  <c r="BW25" i="68" s="1"/>
  <c r="BX6" i="68"/>
  <c r="BX25" i="68" s="1"/>
  <c r="BY6" i="68"/>
  <c r="BY25" i="68" s="1"/>
  <c r="BZ6" i="68"/>
  <c r="BZ25" i="68" s="1"/>
  <c r="C8" i="68"/>
  <c r="D8" i="68"/>
  <c r="E8" i="68"/>
  <c r="F8" i="68"/>
  <c r="F27" i="68" s="1"/>
  <c r="G8" i="68"/>
  <c r="G27" i="68" s="1"/>
  <c r="H8" i="68"/>
  <c r="H27" i="68" s="1"/>
  <c r="C9" i="68"/>
  <c r="D9" i="68"/>
  <c r="E9" i="68"/>
  <c r="F9" i="68"/>
  <c r="G9" i="68"/>
  <c r="H9" i="68"/>
  <c r="C11" i="68"/>
  <c r="D11" i="68"/>
  <c r="E11" i="68"/>
  <c r="E30" i="68" s="1"/>
  <c r="F11" i="68"/>
  <c r="G11" i="68"/>
  <c r="G30" i="68" s="1"/>
  <c r="H11" i="68"/>
  <c r="H30" i="68" s="1"/>
  <c r="C12" i="68"/>
  <c r="C31" i="68" s="1"/>
  <c r="D12" i="68"/>
  <c r="E12" i="68"/>
  <c r="F12" i="68"/>
  <c r="G12" i="68"/>
  <c r="H12" i="68"/>
  <c r="C14" i="68"/>
  <c r="D14" i="68"/>
  <c r="E14" i="68"/>
  <c r="F14" i="68"/>
  <c r="F33" i="68" s="1"/>
  <c r="G14" i="68"/>
  <c r="H14" i="68"/>
  <c r="C15" i="68"/>
  <c r="D15" i="68"/>
  <c r="D34" i="68" s="1"/>
  <c r="E15" i="68"/>
  <c r="E34" i="68" s="1"/>
  <c r="F15" i="68"/>
  <c r="G15" i="68"/>
  <c r="H15" i="68"/>
  <c r="C17" i="68"/>
  <c r="D17" i="68"/>
  <c r="E17" i="68"/>
  <c r="E36" i="68" s="1"/>
  <c r="F17" i="68"/>
  <c r="F36" i="68" s="1"/>
  <c r="G17" i="68"/>
  <c r="G36" i="68" s="1"/>
  <c r="H17" i="68"/>
  <c r="C18" i="68"/>
  <c r="C37" i="68" s="1"/>
  <c r="D18" i="68"/>
  <c r="E18" i="68"/>
  <c r="E37" i="68" s="1"/>
  <c r="F18" i="68"/>
  <c r="G18" i="68"/>
  <c r="H18" i="68"/>
  <c r="C20" i="68"/>
  <c r="D20" i="68"/>
  <c r="E20" i="68"/>
  <c r="F20" i="68"/>
  <c r="G20" i="68"/>
  <c r="H20" i="68"/>
  <c r="C21" i="68"/>
  <c r="D21" i="68"/>
  <c r="E21" i="68"/>
  <c r="E40" i="68" s="1"/>
  <c r="F21" i="68"/>
  <c r="G21" i="68"/>
  <c r="H21" i="68"/>
  <c r="C24" i="68"/>
  <c r="D24" i="68"/>
  <c r="E24" i="68"/>
  <c r="K24" i="68"/>
  <c r="L24" i="68"/>
  <c r="M24" i="68"/>
  <c r="S24" i="68"/>
  <c r="T24" i="68"/>
  <c r="AA24" i="68"/>
  <c r="AB24" i="68"/>
  <c r="AC24" i="68"/>
  <c r="AI24" i="68"/>
  <c r="AJ24" i="68"/>
  <c r="AK24" i="68"/>
  <c r="AQ24" i="68"/>
  <c r="AR24" i="68"/>
  <c r="AY24" i="68"/>
  <c r="AZ24" i="68"/>
  <c r="BA24" i="68"/>
  <c r="BG24" i="68"/>
  <c r="BH24" i="68"/>
  <c r="BI24" i="68"/>
  <c r="BO24" i="68"/>
  <c r="BP24" i="68"/>
  <c r="BQ24" i="68"/>
  <c r="BW24" i="68"/>
  <c r="BX24" i="68"/>
  <c r="G25" i="68"/>
  <c r="H25" i="68"/>
  <c r="I25" i="68"/>
  <c r="O25" i="68"/>
  <c r="P25" i="68"/>
  <c r="Q25" i="68"/>
  <c r="W25" i="68"/>
  <c r="X25" i="68"/>
  <c r="Y25" i="68"/>
  <c r="AE25" i="68"/>
  <c r="AF25" i="68"/>
  <c r="AM25" i="68"/>
  <c r="AN25" i="68"/>
  <c r="AO25" i="68"/>
  <c r="AU25" i="68"/>
  <c r="AV25" i="68"/>
  <c r="AW25" i="68"/>
  <c r="BC25" i="68"/>
  <c r="BD25" i="68"/>
  <c r="BE25" i="68"/>
  <c r="BK25" i="68"/>
  <c r="BL25" i="68"/>
  <c r="BS25" i="68"/>
  <c r="BT25" i="68"/>
  <c r="BU25" i="68"/>
  <c r="C27" i="68"/>
  <c r="D27" i="68"/>
  <c r="E27" i="68"/>
  <c r="C28" i="68"/>
  <c r="D28" i="68"/>
  <c r="E28" i="68"/>
  <c r="F28" i="68"/>
  <c r="G28" i="68"/>
  <c r="H28" i="68"/>
  <c r="C30" i="68"/>
  <c r="D30" i="68"/>
  <c r="F30" i="68"/>
  <c r="D31" i="68"/>
  <c r="E31" i="68"/>
  <c r="F31" i="68"/>
  <c r="G31" i="68"/>
  <c r="H31" i="68"/>
  <c r="C33" i="68"/>
  <c r="D33" i="68"/>
  <c r="E33" i="68"/>
  <c r="G33" i="68"/>
  <c r="H33" i="68"/>
  <c r="C34" i="68"/>
  <c r="F34" i="68"/>
  <c r="G34" i="68"/>
  <c r="H34" i="68"/>
  <c r="C36" i="68"/>
  <c r="D36" i="68"/>
  <c r="H36" i="68"/>
  <c r="D37" i="68"/>
  <c r="F37" i="68"/>
  <c r="G37" i="68"/>
  <c r="H37" i="68"/>
  <c r="C39" i="68"/>
  <c r="D39" i="68"/>
  <c r="E39" i="68"/>
  <c r="F39" i="68"/>
  <c r="G39" i="68"/>
  <c r="H39" i="68"/>
  <c r="C40" i="68"/>
  <c r="D40" i="68"/>
  <c r="F40" i="68"/>
  <c r="G40" i="68"/>
  <c r="H40" i="68"/>
  <c r="C5" i="69"/>
  <c r="D5" i="69"/>
  <c r="D24" i="69" s="1"/>
  <c r="E5" i="69"/>
  <c r="F5" i="69"/>
  <c r="G5" i="69"/>
  <c r="H5" i="69"/>
  <c r="I5" i="69"/>
  <c r="I24" i="69" s="1"/>
  <c r="J5" i="69"/>
  <c r="J24" i="69" s="1"/>
  <c r="K5" i="69"/>
  <c r="L5" i="69"/>
  <c r="L24" i="69" s="1"/>
  <c r="M5" i="69"/>
  <c r="N5" i="69"/>
  <c r="N24" i="69" s="1"/>
  <c r="O5" i="69"/>
  <c r="P5" i="69"/>
  <c r="P24" i="69" s="1"/>
  <c r="Q5" i="69"/>
  <c r="R5" i="69"/>
  <c r="S5" i="69"/>
  <c r="S24" i="69" s="1"/>
  <c r="T5" i="69"/>
  <c r="T24" i="69" s="1"/>
  <c r="U5" i="69"/>
  <c r="V5" i="69"/>
  <c r="V24" i="69" s="1"/>
  <c r="W5" i="69"/>
  <c r="X5" i="69"/>
  <c r="Y5" i="69"/>
  <c r="Y24" i="69" s="1"/>
  <c r="Z5" i="69"/>
  <c r="Z24" i="69" s="1"/>
  <c r="AA5" i="69"/>
  <c r="AB5" i="69"/>
  <c r="AB24" i="69" s="1"/>
  <c r="AC5" i="69"/>
  <c r="AD5" i="69"/>
  <c r="AD24" i="69" s="1"/>
  <c r="AE5" i="69"/>
  <c r="AF5" i="69"/>
  <c r="AG5" i="69"/>
  <c r="AH5" i="69"/>
  <c r="AI5" i="69"/>
  <c r="AJ5" i="69"/>
  <c r="AJ24" i="69" s="1"/>
  <c r="AK5" i="69"/>
  <c r="AK24" i="69" s="1"/>
  <c r="AL5" i="69"/>
  <c r="AL24" i="69" s="1"/>
  <c r="AM5" i="69"/>
  <c r="AN5" i="69"/>
  <c r="AO5" i="69"/>
  <c r="AP5" i="69"/>
  <c r="AP24" i="69" s="1"/>
  <c r="AQ5" i="69"/>
  <c r="AR5" i="69"/>
  <c r="AR24" i="69" s="1"/>
  <c r="AS5" i="69"/>
  <c r="AS24" i="69" s="1"/>
  <c r="AT5" i="69"/>
  <c r="AT24" i="69" s="1"/>
  <c r="AU5" i="69"/>
  <c r="AV5" i="69"/>
  <c r="AW5" i="69"/>
  <c r="AX5" i="69"/>
  <c r="AY5" i="69"/>
  <c r="AZ5" i="69"/>
  <c r="AZ24" i="69" s="1"/>
  <c r="BA5" i="69"/>
  <c r="BA24" i="69" s="1"/>
  <c r="BB5" i="69"/>
  <c r="BB24" i="69" s="1"/>
  <c r="BC5" i="69"/>
  <c r="BD5" i="69"/>
  <c r="BE5" i="69"/>
  <c r="BF5" i="69"/>
  <c r="BG5" i="69"/>
  <c r="BH5" i="69"/>
  <c r="BH24" i="69" s="1"/>
  <c r="BI5" i="69"/>
  <c r="BI24" i="69" s="1"/>
  <c r="BJ5" i="69"/>
  <c r="BJ24" i="69" s="1"/>
  <c r="BK5" i="69"/>
  <c r="BL5" i="69"/>
  <c r="BM5" i="69"/>
  <c r="BN5" i="69"/>
  <c r="BO5" i="69"/>
  <c r="BP5" i="69"/>
  <c r="BP24" i="69" s="1"/>
  <c r="BQ5" i="69"/>
  <c r="BR5" i="69"/>
  <c r="BR24" i="69" s="1"/>
  <c r="BS5" i="69"/>
  <c r="BT5" i="69"/>
  <c r="BU5" i="69"/>
  <c r="BV5" i="69"/>
  <c r="BW5" i="69"/>
  <c r="BX5" i="69"/>
  <c r="BX24" i="69" s="1"/>
  <c r="BY5" i="69"/>
  <c r="BZ5" i="69"/>
  <c r="BZ24" i="69" s="1"/>
  <c r="C6" i="69"/>
  <c r="D6" i="69"/>
  <c r="E6" i="69"/>
  <c r="F6" i="69"/>
  <c r="G6" i="69"/>
  <c r="H6" i="69"/>
  <c r="H25" i="69" s="1"/>
  <c r="I6" i="69"/>
  <c r="I25" i="69" s="1"/>
  <c r="J6" i="69"/>
  <c r="J25" i="69" s="1"/>
  <c r="K6" i="69"/>
  <c r="L6" i="69"/>
  <c r="M6" i="69"/>
  <c r="N6" i="69"/>
  <c r="N25" i="69" s="1"/>
  <c r="O6" i="69"/>
  <c r="P6" i="69"/>
  <c r="P25" i="69" s="1"/>
  <c r="Q6" i="69"/>
  <c r="R6" i="69"/>
  <c r="R25" i="69" s="1"/>
  <c r="S6" i="69"/>
  <c r="T6" i="69"/>
  <c r="U6" i="69"/>
  <c r="V6" i="69"/>
  <c r="W6" i="69"/>
  <c r="X6" i="69"/>
  <c r="X25" i="69" s="1"/>
  <c r="Y6" i="69"/>
  <c r="Z6" i="69"/>
  <c r="Z25" i="69" s="1"/>
  <c r="AA6" i="69"/>
  <c r="AB6" i="69"/>
  <c r="AC6" i="69"/>
  <c r="AD6" i="69"/>
  <c r="AD25" i="69" s="1"/>
  <c r="AE6" i="69"/>
  <c r="AF6" i="69"/>
  <c r="AF25" i="69" s="1"/>
  <c r="AG6" i="69"/>
  <c r="AG25" i="69" s="1"/>
  <c r="AH6" i="69"/>
  <c r="AI6" i="69"/>
  <c r="AJ6" i="69"/>
  <c r="AK6" i="69"/>
  <c r="AL6" i="69"/>
  <c r="AM6" i="69"/>
  <c r="AN6" i="69"/>
  <c r="AN25" i="69" s="1"/>
  <c r="AO6" i="69"/>
  <c r="AO25" i="69" s="1"/>
  <c r="AP6" i="69"/>
  <c r="AP25" i="69" s="1"/>
  <c r="AQ6" i="69"/>
  <c r="AR6" i="69"/>
  <c r="AS6" i="69"/>
  <c r="AT6" i="69"/>
  <c r="AU6" i="69"/>
  <c r="AV6" i="69"/>
  <c r="AV25" i="69" s="1"/>
  <c r="AW6" i="69"/>
  <c r="AW25" i="69" s="1"/>
  <c r="AX6" i="69"/>
  <c r="AX25" i="69" s="1"/>
  <c r="AY6" i="69"/>
  <c r="AZ6" i="69"/>
  <c r="BA6" i="69"/>
  <c r="BB6" i="69"/>
  <c r="BC6" i="69"/>
  <c r="BD6" i="69"/>
  <c r="BD25" i="69" s="1"/>
  <c r="BE6" i="69"/>
  <c r="BF6" i="69"/>
  <c r="BF25" i="69" s="1"/>
  <c r="BG6" i="69"/>
  <c r="BH6" i="69"/>
  <c r="BI6" i="69"/>
  <c r="BJ6" i="69"/>
  <c r="BK6" i="69"/>
  <c r="BL6" i="69"/>
  <c r="BL25" i="69" s="1"/>
  <c r="BM6" i="69"/>
  <c r="BM25" i="69" s="1"/>
  <c r="BN6" i="69"/>
  <c r="BN25" i="69" s="1"/>
  <c r="BO6" i="69"/>
  <c r="BP6" i="69"/>
  <c r="BQ6" i="69"/>
  <c r="BR6" i="69"/>
  <c r="BS6" i="69"/>
  <c r="BT6" i="69"/>
  <c r="BT25" i="69" s="1"/>
  <c r="BU6" i="69"/>
  <c r="BU25" i="69" s="1"/>
  <c r="BV6" i="69"/>
  <c r="BV25" i="69" s="1"/>
  <c r="BW6" i="69"/>
  <c r="BX6" i="69"/>
  <c r="BY6" i="69"/>
  <c r="BZ6" i="69"/>
  <c r="BZ25" i="69" s="1"/>
  <c r="C8" i="69"/>
  <c r="D8" i="69"/>
  <c r="D27" i="69" s="1"/>
  <c r="E8" i="69"/>
  <c r="F8" i="69"/>
  <c r="G8" i="69"/>
  <c r="H8" i="69"/>
  <c r="C9" i="69"/>
  <c r="D9" i="69"/>
  <c r="E9" i="69"/>
  <c r="F9" i="69"/>
  <c r="F28" i="69" s="1"/>
  <c r="G9" i="69"/>
  <c r="G28" i="69" s="1"/>
  <c r="H9" i="69"/>
  <c r="H28" i="69" s="1"/>
  <c r="C11" i="69"/>
  <c r="D11" i="69"/>
  <c r="D30" i="69" s="1"/>
  <c r="E11" i="69"/>
  <c r="E30" i="69" s="1"/>
  <c r="F11" i="69"/>
  <c r="G11" i="69"/>
  <c r="H11" i="69"/>
  <c r="C12" i="69"/>
  <c r="C31" i="69" s="1"/>
  <c r="D12" i="69"/>
  <c r="E12" i="69"/>
  <c r="F12" i="69"/>
  <c r="G12" i="69"/>
  <c r="H12" i="69"/>
  <c r="H31" i="69" s="1"/>
  <c r="C14" i="69"/>
  <c r="D14" i="69"/>
  <c r="E14" i="69"/>
  <c r="E33" i="69" s="1"/>
  <c r="F14" i="69"/>
  <c r="G14" i="69"/>
  <c r="G33" i="69" s="1"/>
  <c r="H14" i="69"/>
  <c r="H33" i="69" s="1"/>
  <c r="C15" i="69"/>
  <c r="C34" i="69" s="1"/>
  <c r="D15" i="69"/>
  <c r="E15" i="69"/>
  <c r="F15" i="69"/>
  <c r="G15" i="69"/>
  <c r="H15" i="69"/>
  <c r="C17" i="69"/>
  <c r="C36" i="69" s="1"/>
  <c r="D17" i="69"/>
  <c r="E17" i="69"/>
  <c r="F17" i="69"/>
  <c r="G17" i="69"/>
  <c r="G36" i="69" s="1"/>
  <c r="H17" i="69"/>
  <c r="C18" i="69"/>
  <c r="C37" i="69" s="1"/>
  <c r="D18" i="69"/>
  <c r="E18" i="69"/>
  <c r="F18" i="69"/>
  <c r="G18" i="69"/>
  <c r="H18" i="69"/>
  <c r="C20" i="69"/>
  <c r="C39" i="69" s="1"/>
  <c r="D20" i="69"/>
  <c r="E20" i="69"/>
  <c r="F20" i="69"/>
  <c r="G20" i="69"/>
  <c r="H20" i="69"/>
  <c r="C21" i="69"/>
  <c r="C40" i="69" s="1"/>
  <c r="D21" i="69"/>
  <c r="E21" i="69"/>
  <c r="F21" i="69"/>
  <c r="G21" i="69"/>
  <c r="H21" i="69"/>
  <c r="C24" i="69"/>
  <c r="E24" i="69"/>
  <c r="F24" i="69"/>
  <c r="G24" i="69"/>
  <c r="H24" i="69"/>
  <c r="K24" i="69"/>
  <c r="M24" i="69"/>
  <c r="O24" i="69"/>
  <c r="Q24" i="69"/>
  <c r="R24" i="69"/>
  <c r="U24" i="69"/>
  <c r="W24" i="69"/>
  <c r="X24" i="69"/>
  <c r="AA24" i="69"/>
  <c r="AC24" i="69"/>
  <c r="AE24" i="69"/>
  <c r="AF24" i="69"/>
  <c r="AG24" i="69"/>
  <c r="AH24" i="69"/>
  <c r="AI24" i="69"/>
  <c r="AM24" i="69"/>
  <c r="AN24" i="69"/>
  <c r="AO24" i="69"/>
  <c r="AQ24" i="69"/>
  <c r="AU24" i="69"/>
  <c r="AV24" i="69"/>
  <c r="AW24" i="69"/>
  <c r="AX24" i="69"/>
  <c r="AY24" i="69"/>
  <c r="BC24" i="69"/>
  <c r="BD24" i="69"/>
  <c r="BE24" i="69"/>
  <c r="BF24" i="69"/>
  <c r="BG24" i="69"/>
  <c r="BK24" i="69"/>
  <c r="BL24" i="69"/>
  <c r="BM24" i="69"/>
  <c r="BN24" i="69"/>
  <c r="BO24" i="69"/>
  <c r="BQ24" i="69"/>
  <c r="BS24" i="69"/>
  <c r="BT24" i="69"/>
  <c r="BU24" i="69"/>
  <c r="BV24" i="69"/>
  <c r="BW24" i="69"/>
  <c r="BY24" i="69"/>
  <c r="C25" i="69"/>
  <c r="D25" i="69"/>
  <c r="E25" i="69"/>
  <c r="F25" i="69"/>
  <c r="G25" i="69"/>
  <c r="K25" i="69"/>
  <c r="L25" i="69"/>
  <c r="M25" i="69"/>
  <c r="O25" i="69"/>
  <c r="Q25" i="69"/>
  <c r="S25" i="69"/>
  <c r="T25" i="69"/>
  <c r="U25" i="69"/>
  <c r="V25" i="69"/>
  <c r="W25" i="69"/>
  <c r="Y25" i="69"/>
  <c r="AA25" i="69"/>
  <c r="AB25" i="69"/>
  <c r="AC25" i="69"/>
  <c r="AE25" i="69"/>
  <c r="AH25" i="69"/>
  <c r="AI25" i="69"/>
  <c r="AJ25" i="69"/>
  <c r="AK25" i="69"/>
  <c r="AL25" i="69"/>
  <c r="AM25" i="69"/>
  <c r="AQ25" i="69"/>
  <c r="AR25" i="69"/>
  <c r="AS25" i="69"/>
  <c r="AT25" i="69"/>
  <c r="AU25" i="69"/>
  <c r="AY25" i="69"/>
  <c r="AZ25" i="69"/>
  <c r="BA25" i="69"/>
  <c r="BB25" i="69"/>
  <c r="BC25" i="69"/>
  <c r="BE25" i="69"/>
  <c r="BG25" i="69"/>
  <c r="BH25" i="69"/>
  <c r="BI25" i="69"/>
  <c r="BJ25" i="69"/>
  <c r="BK25" i="69"/>
  <c r="BO25" i="69"/>
  <c r="BP25" i="69"/>
  <c r="BQ25" i="69"/>
  <c r="BR25" i="69"/>
  <c r="BS25" i="69"/>
  <c r="BW25" i="69"/>
  <c r="BX25" i="69"/>
  <c r="BY25" i="69"/>
  <c r="C27" i="69"/>
  <c r="E27" i="69"/>
  <c r="F27" i="69"/>
  <c r="G27" i="69"/>
  <c r="H27" i="69"/>
  <c r="C28" i="69"/>
  <c r="D28" i="69"/>
  <c r="E28" i="69"/>
  <c r="C30" i="69"/>
  <c r="F30" i="69"/>
  <c r="G30" i="69"/>
  <c r="H30" i="69"/>
  <c r="D31" i="69"/>
  <c r="E31" i="69"/>
  <c r="F31" i="69"/>
  <c r="G31" i="69"/>
  <c r="C33" i="69"/>
  <c r="D33" i="69"/>
  <c r="F33" i="69"/>
  <c r="D34" i="69"/>
  <c r="E34" i="69"/>
  <c r="F34" i="69"/>
  <c r="G34" i="69"/>
  <c r="H34" i="69"/>
  <c r="D36" i="69"/>
  <c r="E36" i="69"/>
  <c r="F36" i="69"/>
  <c r="H36" i="69"/>
  <c r="D37" i="69"/>
  <c r="E37" i="69"/>
  <c r="F37" i="69"/>
  <c r="G37" i="69"/>
  <c r="H37" i="69"/>
  <c r="D39" i="69"/>
  <c r="E39" i="69"/>
  <c r="F39" i="69"/>
  <c r="G39" i="69"/>
  <c r="H39" i="69"/>
  <c r="D40" i="69"/>
  <c r="E40" i="69"/>
  <c r="F40" i="69"/>
  <c r="G40" i="69"/>
  <c r="H40" i="69"/>
  <c r="C5" i="91"/>
  <c r="D5" i="91"/>
  <c r="E5" i="91"/>
  <c r="F5" i="91"/>
  <c r="G5" i="91"/>
  <c r="G24" i="91" s="1"/>
  <c r="H5" i="91"/>
  <c r="H24" i="91" s="1"/>
  <c r="I5" i="91"/>
  <c r="I24" i="91" s="1"/>
  <c r="J5" i="91"/>
  <c r="J24" i="91" s="1"/>
  <c r="K5" i="91"/>
  <c r="L5" i="91"/>
  <c r="M5" i="91"/>
  <c r="N5" i="91"/>
  <c r="O5" i="91"/>
  <c r="O24" i="91" s="1"/>
  <c r="P5" i="91"/>
  <c r="P24" i="91" s="1"/>
  <c r="Q5" i="91"/>
  <c r="Q24" i="91" s="1"/>
  <c r="R5" i="91"/>
  <c r="R24" i="91" s="1"/>
  <c r="S5" i="91"/>
  <c r="S24" i="91" s="1"/>
  <c r="T5" i="91"/>
  <c r="T24" i="91" s="1"/>
  <c r="U5" i="91"/>
  <c r="V5" i="91"/>
  <c r="W5" i="91"/>
  <c r="X5" i="91"/>
  <c r="X24" i="91" s="1"/>
  <c r="Y5" i="91"/>
  <c r="Y24" i="91" s="1"/>
  <c r="Z5" i="91"/>
  <c r="AA5" i="91"/>
  <c r="AB5" i="91"/>
  <c r="AB24" i="91" s="1"/>
  <c r="AC5" i="91"/>
  <c r="AC24" i="91" s="1"/>
  <c r="AD5" i="91"/>
  <c r="AE5" i="91"/>
  <c r="AF5" i="91"/>
  <c r="AG5" i="91"/>
  <c r="AG24" i="91" s="1"/>
  <c r="AH5" i="91"/>
  <c r="AH24" i="91" s="1"/>
  <c r="AI5" i="91"/>
  <c r="AI24" i="91" s="1"/>
  <c r="AJ5" i="91"/>
  <c r="AK5" i="91"/>
  <c r="AK24" i="91" s="1"/>
  <c r="AL5" i="91"/>
  <c r="AM5" i="91"/>
  <c r="AN5" i="91"/>
  <c r="AO5" i="91"/>
  <c r="AO24" i="91" s="1"/>
  <c r="AP5" i="91"/>
  <c r="AP24" i="91" s="1"/>
  <c r="AQ5" i="91"/>
  <c r="AQ24" i="91" s="1"/>
  <c r="AR5" i="91"/>
  <c r="AS5" i="91"/>
  <c r="AT5" i="91"/>
  <c r="AU5" i="91"/>
  <c r="AV5" i="91"/>
  <c r="AW5" i="91"/>
  <c r="AW24" i="91" s="1"/>
  <c r="AX5" i="91"/>
  <c r="AY5" i="91"/>
  <c r="AY24" i="91" s="1"/>
  <c r="AZ5" i="91"/>
  <c r="BA5" i="91"/>
  <c r="BB5" i="91"/>
  <c r="BC5" i="91"/>
  <c r="BD5" i="91"/>
  <c r="BE5" i="91"/>
  <c r="BE24" i="91" s="1"/>
  <c r="BF5" i="91"/>
  <c r="BG5" i="91"/>
  <c r="BG24" i="91" s="1"/>
  <c r="BH5" i="91"/>
  <c r="BI5" i="91"/>
  <c r="BJ5" i="91"/>
  <c r="BK5" i="91"/>
  <c r="BL5" i="91"/>
  <c r="BM5" i="91"/>
  <c r="BM24" i="91" s="1"/>
  <c r="BN5" i="91"/>
  <c r="BO5" i="91"/>
  <c r="BO24" i="91" s="1"/>
  <c r="BP5" i="91"/>
  <c r="BQ5" i="91"/>
  <c r="BR5" i="91"/>
  <c r="BS5" i="91"/>
  <c r="BT5" i="91"/>
  <c r="BU5" i="91"/>
  <c r="BU24" i="91" s="1"/>
  <c r="BV5" i="91"/>
  <c r="BW5" i="91"/>
  <c r="BW24" i="91" s="1"/>
  <c r="BX5" i="91"/>
  <c r="BY5" i="91"/>
  <c r="BZ5" i="91"/>
  <c r="C6" i="91"/>
  <c r="D6" i="91"/>
  <c r="E6" i="91"/>
  <c r="E25" i="91" s="1"/>
  <c r="F6" i="91"/>
  <c r="G6" i="91"/>
  <c r="G25" i="91" s="1"/>
  <c r="H6" i="91"/>
  <c r="I6" i="91"/>
  <c r="J6" i="91"/>
  <c r="K6" i="91"/>
  <c r="L6" i="91"/>
  <c r="M6" i="91"/>
  <c r="M25" i="91" s="1"/>
  <c r="N6" i="91"/>
  <c r="O6" i="91"/>
  <c r="O25" i="91" s="1"/>
  <c r="P6" i="91"/>
  <c r="Q6" i="91"/>
  <c r="Q25" i="91" s="1"/>
  <c r="R6" i="91"/>
  <c r="S6" i="91"/>
  <c r="T6" i="91"/>
  <c r="U6" i="91"/>
  <c r="U25" i="91" s="1"/>
  <c r="V6" i="91"/>
  <c r="W6" i="91"/>
  <c r="W25" i="91" s="1"/>
  <c r="X6" i="91"/>
  <c r="Y6" i="91"/>
  <c r="Y25" i="91" s="1"/>
  <c r="Z6" i="91"/>
  <c r="AA6" i="91"/>
  <c r="AB6" i="91"/>
  <c r="AC6" i="91"/>
  <c r="AC25" i="91" s="1"/>
  <c r="AD6" i="91"/>
  <c r="AE6" i="91"/>
  <c r="AE25" i="91" s="1"/>
  <c r="AF6" i="91"/>
  <c r="AG6" i="91"/>
  <c r="AG25" i="91" s="1"/>
  <c r="AH6" i="91"/>
  <c r="AI6" i="91"/>
  <c r="AJ6" i="91"/>
  <c r="AK6" i="91"/>
  <c r="AK25" i="91" s="1"/>
  <c r="AL6" i="91"/>
  <c r="AM6" i="91"/>
  <c r="AM25" i="91" s="1"/>
  <c r="AN6" i="91"/>
  <c r="AO6" i="91"/>
  <c r="AO25" i="91" s="1"/>
  <c r="AP6" i="91"/>
  <c r="AQ6" i="91"/>
  <c r="AR6" i="91"/>
  <c r="AS6" i="91"/>
  <c r="AS25" i="91" s="1"/>
  <c r="AT6" i="91"/>
  <c r="AU6" i="91"/>
  <c r="AU25" i="91" s="1"/>
  <c r="AV6" i="91"/>
  <c r="AW6" i="91"/>
  <c r="AW25" i="91" s="1"/>
  <c r="AX6" i="91"/>
  <c r="AY6" i="91"/>
  <c r="AZ6" i="91"/>
  <c r="BA6" i="91"/>
  <c r="BA25" i="91" s="1"/>
  <c r="BB6" i="91"/>
  <c r="BC6" i="91"/>
  <c r="BC25" i="91" s="1"/>
  <c r="BD6" i="91"/>
  <c r="BE6" i="91"/>
  <c r="BE25" i="91" s="1"/>
  <c r="BF6" i="91"/>
  <c r="BG6" i="91"/>
  <c r="BH6" i="91"/>
  <c r="BI6" i="91"/>
  <c r="BI25" i="91" s="1"/>
  <c r="BJ6" i="91"/>
  <c r="BK6" i="91"/>
  <c r="BK25" i="91" s="1"/>
  <c r="BL6" i="91"/>
  <c r="BM6" i="91"/>
  <c r="BM25" i="91" s="1"/>
  <c r="BN6" i="91"/>
  <c r="BO6" i="91"/>
  <c r="BP6" i="91"/>
  <c r="BQ6" i="91"/>
  <c r="BQ25" i="91" s="1"/>
  <c r="BR6" i="91"/>
  <c r="BS6" i="91"/>
  <c r="BS25" i="91" s="1"/>
  <c r="BT6" i="91"/>
  <c r="BU6" i="91"/>
  <c r="BU25" i="91" s="1"/>
  <c r="BV6" i="91"/>
  <c r="BW6" i="91"/>
  <c r="BX6" i="91"/>
  <c r="BY6" i="91"/>
  <c r="BY25" i="91" s="1"/>
  <c r="BZ6" i="91"/>
  <c r="C8" i="91"/>
  <c r="C27" i="91" s="1"/>
  <c r="D8" i="91"/>
  <c r="E8" i="91"/>
  <c r="E27" i="91" s="1"/>
  <c r="F8" i="91"/>
  <c r="G8" i="91"/>
  <c r="H8" i="91"/>
  <c r="C9" i="91"/>
  <c r="D9" i="91"/>
  <c r="E9" i="91"/>
  <c r="F9" i="91"/>
  <c r="G9" i="91"/>
  <c r="H9" i="91"/>
  <c r="H28" i="91" s="1"/>
  <c r="C11" i="91"/>
  <c r="D11" i="91"/>
  <c r="D30" i="91" s="1"/>
  <c r="E11" i="91"/>
  <c r="E30" i="91" s="1"/>
  <c r="F11" i="91"/>
  <c r="G11" i="91"/>
  <c r="H11" i="91"/>
  <c r="H30" i="91" s="1"/>
  <c r="C12" i="91"/>
  <c r="D12" i="91"/>
  <c r="D31" i="91" s="1"/>
  <c r="E12" i="91"/>
  <c r="E31" i="91" s="1"/>
  <c r="F12" i="91"/>
  <c r="G12" i="91"/>
  <c r="G31" i="91" s="1"/>
  <c r="H12" i="91"/>
  <c r="C14" i="91"/>
  <c r="D14" i="91"/>
  <c r="E14" i="91"/>
  <c r="F14" i="91"/>
  <c r="G14" i="91"/>
  <c r="H14" i="91"/>
  <c r="H33" i="91" s="1"/>
  <c r="C15" i="91"/>
  <c r="D15" i="91"/>
  <c r="D34" i="91" s="1"/>
  <c r="E15" i="91"/>
  <c r="F15" i="91"/>
  <c r="G15" i="91"/>
  <c r="H15" i="91"/>
  <c r="H34" i="91" s="1"/>
  <c r="C17" i="91"/>
  <c r="D17" i="91"/>
  <c r="E17" i="91"/>
  <c r="F17" i="91"/>
  <c r="G17" i="91"/>
  <c r="H17" i="91"/>
  <c r="H36" i="91" s="1"/>
  <c r="C18" i="91"/>
  <c r="D18" i="91"/>
  <c r="E18" i="91"/>
  <c r="E37" i="91" s="1"/>
  <c r="F18" i="91"/>
  <c r="G18" i="91"/>
  <c r="G37" i="91" s="1"/>
  <c r="H18" i="91"/>
  <c r="H37" i="91" s="1"/>
  <c r="C20" i="91"/>
  <c r="D20" i="91"/>
  <c r="E20" i="91"/>
  <c r="E39" i="91" s="1"/>
  <c r="F20" i="91"/>
  <c r="G20" i="91"/>
  <c r="H20" i="91"/>
  <c r="C21" i="91"/>
  <c r="D21" i="91"/>
  <c r="D40" i="91" s="1"/>
  <c r="E21" i="91"/>
  <c r="E40" i="91" s="1"/>
  <c r="F21" i="91"/>
  <c r="F40" i="91" s="1"/>
  <c r="G21" i="91"/>
  <c r="H21" i="91"/>
  <c r="H40" i="91" s="1"/>
  <c r="C24" i="91"/>
  <c r="D24" i="91"/>
  <c r="E24" i="91"/>
  <c r="F24" i="91"/>
  <c r="K24" i="91"/>
  <c r="L24" i="91"/>
  <c r="M24" i="91"/>
  <c r="N24" i="91"/>
  <c r="U24" i="91"/>
  <c r="V24" i="91"/>
  <c r="W24" i="91"/>
  <c r="Z24" i="91"/>
  <c r="AA24" i="91"/>
  <c r="AD24" i="91"/>
  <c r="AE24" i="91"/>
  <c r="AF24" i="91"/>
  <c r="AJ24" i="91"/>
  <c r="AL24" i="91"/>
  <c r="AM24" i="91"/>
  <c r="AN24" i="91"/>
  <c r="AR24" i="91"/>
  <c r="AS24" i="91"/>
  <c r="AT24" i="91"/>
  <c r="AU24" i="91"/>
  <c r="AV24" i="91"/>
  <c r="AX24" i="91"/>
  <c r="AZ24" i="91"/>
  <c r="BA24" i="91"/>
  <c r="BB24" i="91"/>
  <c r="BC24" i="91"/>
  <c r="BD24" i="91"/>
  <c r="BF24" i="91"/>
  <c r="BH24" i="91"/>
  <c r="BI24" i="91"/>
  <c r="BJ24" i="91"/>
  <c r="BK24" i="91"/>
  <c r="BL24" i="91"/>
  <c r="BN24" i="91"/>
  <c r="BP24" i="91"/>
  <c r="BQ24" i="91"/>
  <c r="BR24" i="91"/>
  <c r="BS24" i="91"/>
  <c r="BT24" i="91"/>
  <c r="BV24" i="91"/>
  <c r="BX24" i="91"/>
  <c r="BY24" i="91"/>
  <c r="BZ24" i="91"/>
  <c r="C25" i="91"/>
  <c r="D25" i="91"/>
  <c r="F25" i="91"/>
  <c r="H25" i="91"/>
  <c r="I25" i="91"/>
  <c r="J25" i="91"/>
  <c r="K25" i="91"/>
  <c r="L25" i="91"/>
  <c r="N25" i="91"/>
  <c r="P25" i="91"/>
  <c r="R25" i="91"/>
  <c r="S25" i="91"/>
  <c r="T25" i="91"/>
  <c r="V25" i="91"/>
  <c r="X25" i="91"/>
  <c r="Z25" i="91"/>
  <c r="AA25" i="91"/>
  <c r="AB25" i="91"/>
  <c r="AD25" i="91"/>
  <c r="AF25" i="91"/>
  <c r="AH25" i="91"/>
  <c r="AI25" i="91"/>
  <c r="AJ25" i="91"/>
  <c r="AL25" i="91"/>
  <c r="AN25" i="91"/>
  <c r="AP25" i="91"/>
  <c r="AQ25" i="91"/>
  <c r="AR25" i="91"/>
  <c r="AT25" i="91"/>
  <c r="AV25" i="91"/>
  <c r="AX25" i="91"/>
  <c r="AY25" i="91"/>
  <c r="AZ25" i="91"/>
  <c r="BB25" i="91"/>
  <c r="BD25" i="91"/>
  <c r="BF25" i="91"/>
  <c r="BG25" i="91"/>
  <c r="BH25" i="91"/>
  <c r="BJ25" i="91"/>
  <c r="BL25" i="91"/>
  <c r="BN25" i="91"/>
  <c r="BO25" i="91"/>
  <c r="BP25" i="91"/>
  <c r="BR25" i="91"/>
  <c r="BT25" i="91"/>
  <c r="BV25" i="91"/>
  <c r="BW25" i="91"/>
  <c r="BX25" i="91"/>
  <c r="BZ25" i="91"/>
  <c r="D27" i="91"/>
  <c r="F27" i="91"/>
  <c r="G27" i="91"/>
  <c r="H27" i="91"/>
  <c r="C28" i="91"/>
  <c r="D28" i="91"/>
  <c r="E28" i="91"/>
  <c r="F28" i="91"/>
  <c r="G28" i="91"/>
  <c r="C30" i="91"/>
  <c r="F30" i="91"/>
  <c r="G30" i="91"/>
  <c r="C31" i="91"/>
  <c r="F31" i="91"/>
  <c r="H31" i="91"/>
  <c r="C33" i="91"/>
  <c r="D33" i="91"/>
  <c r="E33" i="91"/>
  <c r="F33" i="91"/>
  <c r="G33" i="91"/>
  <c r="C34" i="91"/>
  <c r="E34" i="91"/>
  <c r="F34" i="91"/>
  <c r="G34" i="91"/>
  <c r="C36" i="91"/>
  <c r="D36" i="91"/>
  <c r="E36" i="91"/>
  <c r="F36" i="91"/>
  <c r="G36" i="91"/>
  <c r="C37" i="91"/>
  <c r="D37" i="91"/>
  <c r="F37" i="91"/>
  <c r="C39" i="91"/>
  <c r="D39" i="91"/>
  <c r="F39" i="91"/>
  <c r="G39" i="91"/>
  <c r="H39" i="91"/>
  <c r="C40" i="91"/>
  <c r="G40" i="91"/>
  <c r="C5" i="92"/>
  <c r="D5" i="92"/>
  <c r="E5" i="92"/>
  <c r="F5" i="92"/>
  <c r="F24" i="92" s="1"/>
  <c r="G5" i="92"/>
  <c r="G24" i="92" s="1"/>
  <c r="H5" i="92"/>
  <c r="H24" i="92" s="1"/>
  <c r="I5" i="92"/>
  <c r="I24" i="92" s="1"/>
  <c r="J5" i="92"/>
  <c r="J24" i="92" s="1"/>
  <c r="K5" i="92"/>
  <c r="K24" i="92" s="1"/>
  <c r="L5" i="92"/>
  <c r="M5" i="92"/>
  <c r="N5" i="92"/>
  <c r="N24" i="92" s="1"/>
  <c r="O5" i="92"/>
  <c r="O24" i="92" s="1"/>
  <c r="P5" i="92"/>
  <c r="Q5" i="92"/>
  <c r="Q24" i="92" s="1"/>
  <c r="R5" i="92"/>
  <c r="S5" i="92"/>
  <c r="S24" i="92" s="1"/>
  <c r="T5" i="92"/>
  <c r="U5" i="92"/>
  <c r="V5" i="92"/>
  <c r="W5" i="92"/>
  <c r="W24" i="92" s="1"/>
  <c r="X5" i="92"/>
  <c r="X24" i="92" s="1"/>
  <c r="Y5" i="92"/>
  <c r="Y24" i="92" s="1"/>
  <c r="Z5" i="92"/>
  <c r="AA5" i="92"/>
  <c r="AA24" i="92" s="1"/>
  <c r="AB5" i="92"/>
  <c r="AC5" i="92"/>
  <c r="AD5" i="92"/>
  <c r="AD24" i="92" s="1"/>
  <c r="AE5" i="92"/>
  <c r="AE24" i="92" s="1"/>
  <c r="AF5" i="92"/>
  <c r="AG5" i="92"/>
  <c r="AG24" i="92" s="1"/>
  <c r="AH5" i="92"/>
  <c r="AI5" i="92"/>
  <c r="AI24" i="92" s="1"/>
  <c r="AJ5" i="92"/>
  <c r="AK5" i="92"/>
  <c r="AL5" i="92"/>
  <c r="AL24" i="92" s="1"/>
  <c r="AM5" i="92"/>
  <c r="AM24" i="92" s="1"/>
  <c r="AN5" i="92"/>
  <c r="AN24" i="92" s="1"/>
  <c r="AO5" i="92"/>
  <c r="AO24" i="92" s="1"/>
  <c r="AP5" i="92"/>
  <c r="AQ5" i="92"/>
  <c r="AQ24" i="92" s="1"/>
  <c r="AR5" i="92"/>
  <c r="AS5" i="92"/>
  <c r="AT5" i="92"/>
  <c r="AU5" i="92"/>
  <c r="AV5" i="92"/>
  <c r="AW5" i="92"/>
  <c r="AW24" i="92" s="1"/>
  <c r="AX5" i="92"/>
  <c r="AY5" i="92"/>
  <c r="AY24" i="92" s="1"/>
  <c r="AZ5" i="92"/>
  <c r="BA5" i="92"/>
  <c r="BB5" i="92"/>
  <c r="BB24" i="92" s="1"/>
  <c r="BC5" i="92"/>
  <c r="BD5" i="92"/>
  <c r="BE5" i="92"/>
  <c r="BF5" i="92"/>
  <c r="BG5" i="92"/>
  <c r="BH5" i="92"/>
  <c r="BI5" i="92"/>
  <c r="BJ5" i="92"/>
  <c r="BJ24" i="92" s="1"/>
  <c r="BK5" i="92"/>
  <c r="BK24" i="92" s="1"/>
  <c r="BL5" i="92"/>
  <c r="BL24" i="92" s="1"/>
  <c r="BM5" i="92"/>
  <c r="BN5" i="92"/>
  <c r="BO5" i="92"/>
  <c r="BP5" i="92"/>
  <c r="BQ5" i="92"/>
  <c r="BR5" i="92"/>
  <c r="BR24" i="92" s="1"/>
  <c r="BS5" i="92"/>
  <c r="BS24" i="92" s="1"/>
  <c r="BT5" i="92"/>
  <c r="BT24" i="92" s="1"/>
  <c r="BU5" i="92"/>
  <c r="BV5" i="92"/>
  <c r="BW5" i="92"/>
  <c r="BX5" i="92"/>
  <c r="BY5" i="92"/>
  <c r="BZ5" i="92"/>
  <c r="BZ24" i="92" s="1"/>
  <c r="C6" i="92"/>
  <c r="C25" i="92" s="1"/>
  <c r="D6" i="92"/>
  <c r="D25" i="92" s="1"/>
  <c r="E6" i="92"/>
  <c r="E25" i="92" s="1"/>
  <c r="F6" i="92"/>
  <c r="G6" i="92"/>
  <c r="H6" i="92"/>
  <c r="I6" i="92"/>
  <c r="J6" i="92"/>
  <c r="J25" i="92" s="1"/>
  <c r="K6" i="92"/>
  <c r="L6" i="92"/>
  <c r="L25" i="92" s="1"/>
  <c r="M6" i="92"/>
  <c r="N6" i="92"/>
  <c r="O6" i="92"/>
  <c r="P6" i="92"/>
  <c r="Q6" i="92"/>
  <c r="R6" i="92"/>
  <c r="R25" i="92" s="1"/>
  <c r="S6" i="92"/>
  <c r="T6" i="92"/>
  <c r="T25" i="92" s="1"/>
  <c r="U6" i="92"/>
  <c r="V6" i="92"/>
  <c r="W6" i="92"/>
  <c r="X6" i="92"/>
  <c r="Y6" i="92"/>
  <c r="Z6" i="92"/>
  <c r="Z25" i="92" s="1"/>
  <c r="AA6" i="92"/>
  <c r="AB6" i="92"/>
  <c r="AC6" i="92"/>
  <c r="AD6" i="92"/>
  <c r="AE6" i="92"/>
  <c r="AF6" i="92"/>
  <c r="AG6" i="92"/>
  <c r="AH6" i="92"/>
  <c r="AH25" i="92" s="1"/>
  <c r="AI6" i="92"/>
  <c r="AJ6" i="92"/>
  <c r="AK6" i="92"/>
  <c r="AL6" i="92"/>
  <c r="AM6" i="92"/>
  <c r="AN6" i="92"/>
  <c r="AO6" i="92"/>
  <c r="AP6" i="92"/>
  <c r="AP25" i="92" s="1"/>
  <c r="AQ6" i="92"/>
  <c r="AR6" i="92"/>
  <c r="AS6" i="92"/>
  <c r="AT6" i="92"/>
  <c r="AU6" i="92"/>
  <c r="AV6" i="92"/>
  <c r="AW6" i="92"/>
  <c r="AX6" i="92"/>
  <c r="AX25" i="92" s="1"/>
  <c r="AY6" i="92"/>
  <c r="AY25" i="92" s="1"/>
  <c r="AZ6" i="92"/>
  <c r="BA6" i="92"/>
  <c r="BB6" i="92"/>
  <c r="BC6" i="92"/>
  <c r="BD6" i="92"/>
  <c r="BE6" i="92"/>
  <c r="BF6" i="92"/>
  <c r="BF25" i="92" s="1"/>
  <c r="BG6" i="92"/>
  <c r="BG25" i="92" s="1"/>
  <c r="BH6" i="92"/>
  <c r="BH25" i="92" s="1"/>
  <c r="BI6" i="92"/>
  <c r="BJ6" i="92"/>
  <c r="BK6" i="92"/>
  <c r="BL6" i="92"/>
  <c r="BM6" i="92"/>
  <c r="BN6" i="92"/>
  <c r="BN25" i="92" s="1"/>
  <c r="BO6" i="92"/>
  <c r="BO25" i="92" s="1"/>
  <c r="BP6" i="92"/>
  <c r="BP25" i="92" s="1"/>
  <c r="BQ6" i="92"/>
  <c r="BQ25" i="92" s="1"/>
  <c r="BR6" i="92"/>
  <c r="BS6" i="92"/>
  <c r="BT6" i="92"/>
  <c r="BU6" i="92"/>
  <c r="BV6" i="92"/>
  <c r="BV25" i="92" s="1"/>
  <c r="BW6" i="92"/>
  <c r="BX6" i="92"/>
  <c r="BX25" i="92" s="1"/>
  <c r="BY6" i="92"/>
  <c r="BZ6" i="92"/>
  <c r="C8" i="92"/>
  <c r="D8" i="92"/>
  <c r="E8" i="92"/>
  <c r="F8" i="92"/>
  <c r="F27" i="92" s="1"/>
  <c r="G8" i="92"/>
  <c r="H8" i="92"/>
  <c r="H27" i="92" s="1"/>
  <c r="C9" i="92"/>
  <c r="C28" i="92" s="1"/>
  <c r="D9" i="92"/>
  <c r="D28" i="92" s="1"/>
  <c r="E9" i="92"/>
  <c r="E28" i="92" s="1"/>
  <c r="F9" i="92"/>
  <c r="G9" i="92"/>
  <c r="G28" i="92" s="1"/>
  <c r="H9" i="92"/>
  <c r="C11" i="92"/>
  <c r="C30" i="92" s="1"/>
  <c r="D11" i="92"/>
  <c r="E11" i="92"/>
  <c r="F11" i="92"/>
  <c r="G11" i="92"/>
  <c r="H11" i="92"/>
  <c r="C12" i="92"/>
  <c r="D12" i="92"/>
  <c r="E12" i="92"/>
  <c r="F12" i="92"/>
  <c r="G12" i="92"/>
  <c r="G31" i="92" s="1"/>
  <c r="H12" i="92"/>
  <c r="C14" i="92"/>
  <c r="C33" i="92" s="1"/>
  <c r="D14" i="92"/>
  <c r="D33" i="92" s="1"/>
  <c r="E14" i="92"/>
  <c r="E33" i="92" s="1"/>
  <c r="F14" i="92"/>
  <c r="F33" i="92" s="1"/>
  <c r="G14" i="92"/>
  <c r="H14" i="92"/>
  <c r="C15" i="92"/>
  <c r="D15" i="92"/>
  <c r="E15" i="92"/>
  <c r="F15" i="92"/>
  <c r="F34" i="92" s="1"/>
  <c r="G15" i="92"/>
  <c r="G34" i="92" s="1"/>
  <c r="H15" i="92"/>
  <c r="H34" i="92" s="1"/>
  <c r="C17" i="92"/>
  <c r="C36" i="92" s="1"/>
  <c r="D17" i="92"/>
  <c r="D36" i="92" s="1"/>
  <c r="E17" i="92"/>
  <c r="F17" i="92"/>
  <c r="G17" i="92"/>
  <c r="H17" i="92"/>
  <c r="C18" i="92"/>
  <c r="D18" i="92"/>
  <c r="E18" i="92"/>
  <c r="F18" i="92"/>
  <c r="F37" i="92" s="1"/>
  <c r="G18" i="92"/>
  <c r="G37" i="92" s="1"/>
  <c r="H18" i="92"/>
  <c r="H37" i="92" s="1"/>
  <c r="C20" i="92"/>
  <c r="C39" i="92" s="1"/>
  <c r="D20" i="92"/>
  <c r="D39" i="92" s="1"/>
  <c r="E20" i="92"/>
  <c r="E39" i="92" s="1"/>
  <c r="F20" i="92"/>
  <c r="F39" i="92" s="1"/>
  <c r="G20" i="92"/>
  <c r="H20" i="92"/>
  <c r="C21" i="92"/>
  <c r="D21" i="92"/>
  <c r="E21" i="92"/>
  <c r="F21" i="92"/>
  <c r="F40" i="92" s="1"/>
  <c r="G21" i="92"/>
  <c r="G40" i="92" s="1"/>
  <c r="H21" i="92"/>
  <c r="H40" i="92" s="1"/>
  <c r="C24" i="92"/>
  <c r="D24" i="92"/>
  <c r="E24" i="92"/>
  <c r="L24" i="92"/>
  <c r="M24" i="92"/>
  <c r="P24" i="92"/>
  <c r="R24" i="92"/>
  <c r="T24" i="92"/>
  <c r="U24" i="92"/>
  <c r="V24" i="92"/>
  <c r="Z24" i="92"/>
  <c r="AB24" i="92"/>
  <c r="AC24" i="92"/>
  <c r="AF24" i="92"/>
  <c r="AH24" i="92"/>
  <c r="AJ24" i="92"/>
  <c r="AK24" i="92"/>
  <c r="AP24" i="92"/>
  <c r="AR24" i="92"/>
  <c r="AS24" i="92"/>
  <c r="AT24" i="92"/>
  <c r="AU24" i="92"/>
  <c r="AV24" i="92"/>
  <c r="AX24" i="92"/>
  <c r="AZ24" i="92"/>
  <c r="BA24" i="92"/>
  <c r="BC24" i="92"/>
  <c r="BD24" i="92"/>
  <c r="BE24" i="92"/>
  <c r="BF24" i="92"/>
  <c r="BG24" i="92"/>
  <c r="BH24" i="92"/>
  <c r="BI24" i="92"/>
  <c r="BM24" i="92"/>
  <c r="BN24" i="92"/>
  <c r="BO24" i="92"/>
  <c r="BP24" i="92"/>
  <c r="BQ24" i="92"/>
  <c r="BU24" i="92"/>
  <c r="BV24" i="92"/>
  <c r="BW24" i="92"/>
  <c r="BX24" i="92"/>
  <c r="BY24" i="92"/>
  <c r="F25" i="92"/>
  <c r="G25" i="92"/>
  <c r="H25" i="92"/>
  <c r="I25" i="92"/>
  <c r="K25" i="92"/>
  <c r="M25" i="92"/>
  <c r="N25" i="92"/>
  <c r="O25" i="92"/>
  <c r="P25" i="92"/>
  <c r="Q25" i="92"/>
  <c r="S25" i="92"/>
  <c r="U25" i="92"/>
  <c r="V25" i="92"/>
  <c r="W25" i="92"/>
  <c r="X25" i="92"/>
  <c r="Y25" i="92"/>
  <c r="AA25" i="92"/>
  <c r="AB25" i="92"/>
  <c r="AC25" i="92"/>
  <c r="AD25" i="92"/>
  <c r="AE25" i="92"/>
  <c r="AF25" i="92"/>
  <c r="AG25" i="92"/>
  <c r="AI25" i="92"/>
  <c r="AJ25" i="92"/>
  <c r="AK25" i="92"/>
  <c r="AL25" i="92"/>
  <c r="AM25" i="92"/>
  <c r="AN25" i="92"/>
  <c r="AO25" i="92"/>
  <c r="AQ25" i="92"/>
  <c r="AR25" i="92"/>
  <c r="AS25" i="92"/>
  <c r="AT25" i="92"/>
  <c r="AU25" i="92"/>
  <c r="AV25" i="92"/>
  <c r="AW25" i="92"/>
  <c r="AZ25" i="92"/>
  <c r="BA25" i="92"/>
  <c r="BB25" i="92"/>
  <c r="BC25" i="92"/>
  <c r="BD25" i="92"/>
  <c r="BE25" i="92"/>
  <c r="BI25" i="92"/>
  <c r="BJ25" i="92"/>
  <c r="BK25" i="92"/>
  <c r="BL25" i="92"/>
  <c r="BM25" i="92"/>
  <c r="BR25" i="92"/>
  <c r="BS25" i="92"/>
  <c r="BT25" i="92"/>
  <c r="BU25" i="92"/>
  <c r="BW25" i="92"/>
  <c r="BY25" i="92"/>
  <c r="BZ25" i="92"/>
  <c r="C27" i="92"/>
  <c r="D27" i="92"/>
  <c r="E27" i="92"/>
  <c r="G27" i="92"/>
  <c r="F28" i="92"/>
  <c r="H28" i="92"/>
  <c r="D30" i="92"/>
  <c r="E30" i="92"/>
  <c r="F30" i="92"/>
  <c r="G30" i="92"/>
  <c r="H30" i="92"/>
  <c r="C31" i="92"/>
  <c r="D31" i="92"/>
  <c r="E31" i="92"/>
  <c r="F31" i="92"/>
  <c r="H31" i="92"/>
  <c r="G33" i="92"/>
  <c r="H33" i="92"/>
  <c r="C34" i="92"/>
  <c r="D34" i="92"/>
  <c r="E34" i="92"/>
  <c r="E36" i="92"/>
  <c r="F36" i="92"/>
  <c r="G36" i="92"/>
  <c r="H36" i="92"/>
  <c r="C37" i="92"/>
  <c r="D37" i="92"/>
  <c r="E37" i="92"/>
  <c r="G39" i="92"/>
  <c r="H39" i="92"/>
  <c r="C40" i="92"/>
  <c r="D40" i="92"/>
  <c r="E40" i="92"/>
  <c r="BO5" i="84"/>
  <c r="BP5" i="84"/>
  <c r="BQ5" i="84"/>
  <c r="BR5" i="84"/>
  <c r="BS5" i="84"/>
  <c r="BO6" i="84"/>
  <c r="BP6" i="84"/>
  <c r="BQ6" i="84"/>
  <c r="BR6" i="84"/>
  <c r="BS6" i="84"/>
  <c r="BN8" i="84"/>
  <c r="B5" i="84"/>
  <c r="C5" i="84"/>
  <c r="D5" i="84"/>
  <c r="E5" i="84"/>
  <c r="F5" i="84"/>
  <c r="G5" i="84"/>
  <c r="H5" i="84"/>
  <c r="I5" i="84"/>
  <c r="J5" i="84"/>
  <c r="K5" i="84"/>
  <c r="L5" i="84"/>
  <c r="M5" i="84"/>
  <c r="N5" i="84"/>
  <c r="O5" i="84"/>
  <c r="P5" i="84"/>
  <c r="Q5" i="84"/>
  <c r="R5" i="84"/>
  <c r="S5" i="84"/>
  <c r="T5" i="84"/>
  <c r="U5" i="84"/>
  <c r="V5" i="84"/>
  <c r="W5" i="84"/>
  <c r="X5" i="84"/>
  <c r="Y5" i="84"/>
  <c r="Z5" i="84"/>
  <c r="AA5" i="84"/>
  <c r="AB5" i="84"/>
  <c r="AC5" i="84"/>
  <c r="AD5" i="84"/>
  <c r="AE5" i="84"/>
  <c r="AF5" i="84"/>
  <c r="AG5" i="84"/>
  <c r="AH5" i="84"/>
  <c r="AI5" i="84"/>
  <c r="AJ5" i="84"/>
  <c r="AK5" i="84"/>
  <c r="AL5" i="84"/>
  <c r="AM5" i="84"/>
  <c r="AN5" i="84"/>
  <c r="AO5" i="84"/>
  <c r="AP5" i="84"/>
  <c r="AQ5" i="84"/>
  <c r="AR5" i="84"/>
  <c r="AS5" i="84"/>
  <c r="AT5" i="84"/>
  <c r="AU5" i="84"/>
  <c r="AV5" i="84"/>
  <c r="AW5" i="84"/>
  <c r="AX5" i="84"/>
  <c r="AY5" i="84"/>
  <c r="AZ5" i="84"/>
  <c r="BA5" i="84"/>
  <c r="BB5" i="84"/>
  <c r="BC5" i="84"/>
  <c r="BD5" i="84"/>
  <c r="BE5" i="84"/>
  <c r="BF5" i="84"/>
  <c r="BG5" i="84"/>
  <c r="BH5" i="84"/>
  <c r="BI5" i="84"/>
  <c r="BJ5" i="84"/>
  <c r="BK5" i="84"/>
  <c r="BL5" i="84"/>
  <c r="BM5" i="84"/>
  <c r="BN5" i="84"/>
  <c r="B6" i="84"/>
  <c r="C6" i="84"/>
  <c r="D6" i="84"/>
  <c r="E6" i="84"/>
  <c r="F6" i="84"/>
  <c r="G6" i="84"/>
  <c r="H6" i="84"/>
  <c r="I6" i="84"/>
  <c r="J6" i="84"/>
  <c r="K6" i="84"/>
  <c r="L6" i="84"/>
  <c r="M6" i="84"/>
  <c r="N6" i="84"/>
  <c r="O6" i="84"/>
  <c r="P6" i="84"/>
  <c r="Q6" i="84"/>
  <c r="R6" i="84"/>
  <c r="S6" i="84"/>
  <c r="T6" i="84"/>
  <c r="U6" i="84"/>
  <c r="V6" i="84"/>
  <c r="W6" i="84"/>
  <c r="X6" i="84"/>
  <c r="Y6" i="84"/>
  <c r="Z6" i="84"/>
  <c r="AA6" i="84"/>
  <c r="AB6" i="84"/>
  <c r="AC6" i="84"/>
  <c r="AD6" i="84"/>
  <c r="AE6" i="84"/>
  <c r="AF6" i="84"/>
  <c r="AG6" i="84"/>
  <c r="AH6" i="84"/>
  <c r="AI6" i="84"/>
  <c r="AJ6" i="84"/>
  <c r="AK6" i="84"/>
  <c r="AL6" i="84"/>
  <c r="AM6" i="84"/>
  <c r="AN6" i="84"/>
  <c r="AO6" i="84"/>
  <c r="AP6" i="84"/>
  <c r="AQ6" i="84"/>
  <c r="AR6" i="84"/>
  <c r="AS6" i="84"/>
  <c r="AT6" i="84"/>
  <c r="AU6" i="84"/>
  <c r="AV6" i="84"/>
  <c r="AW6" i="84"/>
  <c r="AX6" i="84"/>
  <c r="AY6" i="84"/>
  <c r="AZ6" i="84"/>
  <c r="BA6" i="84"/>
  <c r="BB6" i="84"/>
  <c r="BC6" i="84"/>
  <c r="BD6" i="84"/>
  <c r="BE6" i="84"/>
  <c r="BF6" i="84"/>
  <c r="BG6" i="84"/>
  <c r="BH6" i="84"/>
  <c r="BI6" i="84"/>
  <c r="BJ6" i="84"/>
  <c r="BK6" i="84"/>
  <c r="BL6" i="84"/>
  <c r="BM6" i="84"/>
  <c r="BN6" i="84"/>
  <c r="BV5" i="83"/>
  <c r="BW5" i="83"/>
  <c r="BX5" i="83"/>
  <c r="BX19" i="83" s="1"/>
  <c r="BY5" i="83"/>
  <c r="BY19" i="83" s="1"/>
  <c r="BZ5" i="83"/>
  <c r="BZ19" i="83" s="1"/>
  <c r="BV6" i="83"/>
  <c r="BV20" i="83" s="1"/>
  <c r="BW6" i="83"/>
  <c r="BW20" i="83" s="1"/>
  <c r="BX6" i="83"/>
  <c r="BX20" i="83" s="1"/>
  <c r="BY6" i="83"/>
  <c r="BZ6" i="83"/>
  <c r="BV19" i="83"/>
  <c r="BW19" i="83"/>
  <c r="BY20" i="83"/>
  <c r="BZ20" i="83"/>
  <c r="C5" i="83"/>
  <c r="D5" i="83"/>
  <c r="D19" i="83" s="1"/>
  <c r="E5" i="83"/>
  <c r="E19" i="83" s="1"/>
  <c r="F5" i="83"/>
  <c r="G5" i="83"/>
  <c r="G19" i="83" s="1"/>
  <c r="H5" i="83"/>
  <c r="H19" i="83" s="1"/>
  <c r="I5" i="83"/>
  <c r="I19" i="83" s="1"/>
  <c r="J5" i="83"/>
  <c r="J19" i="83" s="1"/>
  <c r="K5" i="83"/>
  <c r="L5" i="83"/>
  <c r="M5" i="83"/>
  <c r="N5" i="83"/>
  <c r="N19" i="83" s="1"/>
  <c r="O5" i="83"/>
  <c r="O19" i="83" s="1"/>
  <c r="P5" i="83"/>
  <c r="P19" i="83" s="1"/>
  <c r="Q5" i="83"/>
  <c r="Q19" i="83" s="1"/>
  <c r="R5" i="83"/>
  <c r="R19" i="83" s="1"/>
  <c r="S5" i="83"/>
  <c r="T5" i="83"/>
  <c r="T19" i="83" s="1"/>
  <c r="U5" i="83"/>
  <c r="U19" i="83" s="1"/>
  <c r="V5" i="83"/>
  <c r="V19" i="83" s="1"/>
  <c r="W5" i="83"/>
  <c r="W19" i="83" s="1"/>
  <c r="X5" i="83"/>
  <c r="X19" i="83" s="1"/>
  <c r="Y5" i="83"/>
  <c r="Y19" i="83" s="1"/>
  <c r="Z5" i="83"/>
  <c r="Z19" i="83" s="1"/>
  <c r="AA5" i="83"/>
  <c r="AB5" i="83"/>
  <c r="AC5" i="83"/>
  <c r="AC19" i="83" s="1"/>
  <c r="AD5" i="83"/>
  <c r="AD19" i="83" s="1"/>
  <c r="AE5" i="83"/>
  <c r="AE19" i="83" s="1"/>
  <c r="AF5" i="83"/>
  <c r="AF19" i="83" s="1"/>
  <c r="AG5" i="83"/>
  <c r="AG19" i="83" s="1"/>
  <c r="AH5" i="83"/>
  <c r="AH19" i="83" s="1"/>
  <c r="AI5" i="83"/>
  <c r="AJ5" i="83"/>
  <c r="AJ19" i="83" s="1"/>
  <c r="AK5" i="83"/>
  <c r="AK19" i="83" s="1"/>
  <c r="AL5" i="83"/>
  <c r="AL19" i="83" s="1"/>
  <c r="AM5" i="83"/>
  <c r="AM19" i="83" s="1"/>
  <c r="AN5" i="83"/>
  <c r="AN19" i="83" s="1"/>
  <c r="AO5" i="83"/>
  <c r="AO19" i="83" s="1"/>
  <c r="AP5" i="83"/>
  <c r="AP19" i="83" s="1"/>
  <c r="AQ5" i="83"/>
  <c r="AR5" i="83"/>
  <c r="AR19" i="83" s="1"/>
  <c r="AS5" i="83"/>
  <c r="AT5" i="83"/>
  <c r="AT19" i="83" s="1"/>
  <c r="AU5" i="83"/>
  <c r="AU19" i="83" s="1"/>
  <c r="AV5" i="83"/>
  <c r="AV19" i="83" s="1"/>
  <c r="AW5" i="83"/>
  <c r="AW19" i="83" s="1"/>
  <c r="AX5" i="83"/>
  <c r="AX19" i="83" s="1"/>
  <c r="AY5" i="83"/>
  <c r="AZ5" i="83"/>
  <c r="AZ19" i="83" s="1"/>
  <c r="BA5" i="83"/>
  <c r="BB5" i="83"/>
  <c r="BC5" i="83"/>
  <c r="BC19" i="83" s="1"/>
  <c r="BD5" i="83"/>
  <c r="BD19" i="83" s="1"/>
  <c r="BE5" i="83"/>
  <c r="BE19" i="83" s="1"/>
  <c r="BF5" i="83"/>
  <c r="BF19" i="83" s="1"/>
  <c r="BG5" i="83"/>
  <c r="BH5" i="83"/>
  <c r="BH19" i="83" s="1"/>
  <c r="BI5" i="83"/>
  <c r="BI19" i="83" s="1"/>
  <c r="BJ5" i="83"/>
  <c r="BJ19" i="83" s="1"/>
  <c r="BK5" i="83"/>
  <c r="BK19" i="83" s="1"/>
  <c r="BL5" i="83"/>
  <c r="BL19" i="83" s="1"/>
  <c r="BM5" i="83"/>
  <c r="BM19" i="83" s="1"/>
  <c r="BN5" i="83"/>
  <c r="BN19" i="83" s="1"/>
  <c r="BO5" i="83"/>
  <c r="BP5" i="83"/>
  <c r="BP19" i="83" s="1"/>
  <c r="BQ5" i="83"/>
  <c r="BQ19" i="83" s="1"/>
  <c r="BR5" i="83"/>
  <c r="BS5" i="83"/>
  <c r="BS19" i="83" s="1"/>
  <c r="BT5" i="83"/>
  <c r="BT19" i="83" s="1"/>
  <c r="BU5" i="83"/>
  <c r="BU19" i="83" s="1"/>
  <c r="C6" i="83"/>
  <c r="C20" i="83" s="1"/>
  <c r="D6" i="83"/>
  <c r="D20" i="83" s="1"/>
  <c r="E6" i="83"/>
  <c r="E20" i="83" s="1"/>
  <c r="F6" i="83"/>
  <c r="F20" i="83" s="1"/>
  <c r="G6" i="83"/>
  <c r="H6" i="83"/>
  <c r="I6" i="83"/>
  <c r="J6" i="83"/>
  <c r="K6" i="83"/>
  <c r="K20" i="83" s="1"/>
  <c r="L6" i="83"/>
  <c r="L20" i="83" s="1"/>
  <c r="M6" i="83"/>
  <c r="M20" i="83" s="1"/>
  <c r="N6" i="83"/>
  <c r="N20" i="83" s="1"/>
  <c r="O6" i="83"/>
  <c r="O20" i="83" s="1"/>
  <c r="P6" i="83"/>
  <c r="P20" i="83" s="1"/>
  <c r="Q6" i="83"/>
  <c r="R6" i="83"/>
  <c r="S6" i="83"/>
  <c r="S20" i="83" s="1"/>
  <c r="T6" i="83"/>
  <c r="T20" i="83" s="1"/>
  <c r="U6" i="83"/>
  <c r="U20" i="83" s="1"/>
  <c r="V6" i="83"/>
  <c r="V20" i="83" s="1"/>
  <c r="W6" i="83"/>
  <c r="W20" i="83" s="1"/>
  <c r="X6" i="83"/>
  <c r="Y6" i="83"/>
  <c r="Z6" i="83"/>
  <c r="AA6" i="83"/>
  <c r="AA20" i="83" s="1"/>
  <c r="AB6" i="83"/>
  <c r="AB20" i="83" s="1"/>
  <c r="AC6" i="83"/>
  <c r="AC20" i="83" s="1"/>
  <c r="AD6" i="83"/>
  <c r="AD20" i="83" s="1"/>
  <c r="AE6" i="83"/>
  <c r="AE20" i="83" s="1"/>
  <c r="AF6" i="83"/>
  <c r="AF20" i="83" s="1"/>
  <c r="AG6" i="83"/>
  <c r="AH6" i="83"/>
  <c r="AI6" i="83"/>
  <c r="AI20" i="83" s="1"/>
  <c r="AJ6" i="83"/>
  <c r="AJ20" i="83" s="1"/>
  <c r="AK6" i="83"/>
  <c r="AK20" i="83" s="1"/>
  <c r="AL6" i="83"/>
  <c r="AL20" i="83" s="1"/>
  <c r="AM6" i="83"/>
  <c r="AM20" i="83" s="1"/>
  <c r="AN6" i="83"/>
  <c r="AO6" i="83"/>
  <c r="AP6" i="83"/>
  <c r="AQ6" i="83"/>
  <c r="AQ20" i="83" s="1"/>
  <c r="AR6" i="83"/>
  <c r="AR20" i="83" s="1"/>
  <c r="AS6" i="83"/>
  <c r="AS20" i="83" s="1"/>
  <c r="AT6" i="83"/>
  <c r="AT20" i="83" s="1"/>
  <c r="AU6" i="83"/>
  <c r="AU20" i="83" s="1"/>
  <c r="AV6" i="83"/>
  <c r="AV20" i="83" s="1"/>
  <c r="AW6" i="83"/>
  <c r="AX6" i="83"/>
  <c r="AY6" i="83"/>
  <c r="AY20" i="83" s="1"/>
  <c r="AZ6" i="83"/>
  <c r="AZ20" i="83" s="1"/>
  <c r="BA6" i="83"/>
  <c r="BA20" i="83" s="1"/>
  <c r="BB6" i="83"/>
  <c r="BB20" i="83" s="1"/>
  <c r="BC6" i="83"/>
  <c r="BD6" i="83"/>
  <c r="BE6" i="83"/>
  <c r="BF6" i="83"/>
  <c r="BG6" i="83"/>
  <c r="BG20" i="83" s="1"/>
  <c r="BH6" i="83"/>
  <c r="BH20" i="83" s="1"/>
  <c r="BI6" i="83"/>
  <c r="BI20" i="83" s="1"/>
  <c r="BJ6" i="83"/>
  <c r="BJ20" i="83" s="1"/>
  <c r="BK6" i="83"/>
  <c r="BK20" i="83" s="1"/>
  <c r="BL6" i="83"/>
  <c r="BL20" i="83" s="1"/>
  <c r="BM6" i="83"/>
  <c r="BN6" i="83"/>
  <c r="BO6" i="83"/>
  <c r="BO20" i="83" s="1"/>
  <c r="BP6" i="83"/>
  <c r="BP20" i="83" s="1"/>
  <c r="BQ6" i="83"/>
  <c r="BQ20" i="83" s="1"/>
  <c r="BR6" i="83"/>
  <c r="BR20" i="83" s="1"/>
  <c r="BS6" i="83"/>
  <c r="BT6" i="83"/>
  <c r="BU6" i="83"/>
  <c r="C8" i="83"/>
  <c r="D8" i="83"/>
  <c r="E8" i="83"/>
  <c r="F8" i="83"/>
  <c r="F22" i="83" s="1"/>
  <c r="G8" i="83"/>
  <c r="G22" i="83" s="1"/>
  <c r="H8" i="83"/>
  <c r="H22" i="83" s="1"/>
  <c r="C10" i="83"/>
  <c r="C24" i="83" s="1"/>
  <c r="D10" i="83"/>
  <c r="D24" i="83" s="1"/>
  <c r="E10" i="83"/>
  <c r="E24" i="83" s="1"/>
  <c r="F10" i="83"/>
  <c r="F24" i="83" s="1"/>
  <c r="G10" i="83"/>
  <c r="G24" i="83" s="1"/>
  <c r="H10" i="83"/>
  <c r="H24" i="83" s="1"/>
  <c r="C12" i="83"/>
  <c r="C26" i="83" s="1"/>
  <c r="D12" i="83"/>
  <c r="D26" i="83" s="1"/>
  <c r="E12" i="83"/>
  <c r="E26" i="83" s="1"/>
  <c r="F12" i="83"/>
  <c r="G12" i="83"/>
  <c r="G26" i="83" s="1"/>
  <c r="H12" i="83"/>
  <c r="H26" i="83" s="1"/>
  <c r="C14" i="83"/>
  <c r="C28" i="83" s="1"/>
  <c r="D14" i="83"/>
  <c r="D28" i="83" s="1"/>
  <c r="E14" i="83"/>
  <c r="E28" i="83" s="1"/>
  <c r="F14" i="83"/>
  <c r="F28" i="83" s="1"/>
  <c r="G14" i="83"/>
  <c r="H14" i="83"/>
  <c r="C16" i="83"/>
  <c r="D16" i="83"/>
  <c r="D30" i="83" s="1"/>
  <c r="E16" i="83"/>
  <c r="E30" i="83" s="1"/>
  <c r="F16" i="83"/>
  <c r="G16" i="83"/>
  <c r="G30" i="83" s="1"/>
  <c r="H16" i="83"/>
  <c r="H30" i="83" s="1"/>
  <c r="C19" i="83"/>
  <c r="F19" i="83"/>
  <c r="K19" i="83"/>
  <c r="L19" i="83"/>
  <c r="M19" i="83"/>
  <c r="S19" i="83"/>
  <c r="AA19" i="83"/>
  <c r="AB19" i="83"/>
  <c r="AI19" i="83"/>
  <c r="AQ19" i="83"/>
  <c r="AS19" i="83"/>
  <c r="AY19" i="83"/>
  <c r="BA19" i="83"/>
  <c r="BB19" i="83"/>
  <c r="BG19" i="83"/>
  <c r="BO19" i="83"/>
  <c r="BR19" i="83"/>
  <c r="G20" i="83"/>
  <c r="H20" i="83"/>
  <c r="I20" i="83"/>
  <c r="J20" i="83"/>
  <c r="Q20" i="83"/>
  <c r="R20" i="83"/>
  <c r="X20" i="83"/>
  <c r="Y20" i="83"/>
  <c r="Z20" i="83"/>
  <c r="AG20" i="83"/>
  <c r="AH20" i="83"/>
  <c r="AN20" i="83"/>
  <c r="AO20" i="83"/>
  <c r="AP20" i="83"/>
  <c r="AW20" i="83"/>
  <c r="AX20" i="83"/>
  <c r="BC20" i="83"/>
  <c r="BD20" i="83"/>
  <c r="BE20" i="83"/>
  <c r="BF20" i="83"/>
  <c r="BM20" i="83"/>
  <c r="BN20" i="83"/>
  <c r="BS20" i="83"/>
  <c r="BT20" i="83"/>
  <c r="BU20" i="83"/>
  <c r="C22" i="83"/>
  <c r="D22" i="83"/>
  <c r="E22" i="83"/>
  <c r="F26" i="83"/>
  <c r="G28" i="83"/>
  <c r="H28" i="83"/>
  <c r="C30" i="83"/>
  <c r="F30" i="83"/>
  <c r="BV5" i="89"/>
  <c r="BV19" i="89" s="1"/>
  <c r="BW5" i="89"/>
  <c r="BX5" i="89"/>
  <c r="BX19" i="89" s="1"/>
  <c r="BY5" i="89"/>
  <c r="BZ5" i="89"/>
  <c r="BV6" i="89"/>
  <c r="BV20" i="89" s="1"/>
  <c r="BW6" i="89"/>
  <c r="BW20" i="89" s="1"/>
  <c r="BX6" i="89"/>
  <c r="BX20" i="89" s="1"/>
  <c r="BY6" i="89"/>
  <c r="BY20" i="89" s="1"/>
  <c r="BZ6" i="89"/>
  <c r="BW19" i="89"/>
  <c r="BY19" i="89"/>
  <c r="BZ19" i="89"/>
  <c r="BZ20" i="89"/>
  <c r="C5" i="89"/>
  <c r="D5" i="89"/>
  <c r="E5" i="89"/>
  <c r="F5" i="89"/>
  <c r="F19" i="89" s="1"/>
  <c r="G5" i="89"/>
  <c r="G19" i="89" s="1"/>
  <c r="H5" i="89"/>
  <c r="H19" i="89" s="1"/>
  <c r="I5" i="89"/>
  <c r="I19" i="89" s="1"/>
  <c r="J5" i="89"/>
  <c r="J19" i="89" s="1"/>
  <c r="K5" i="89"/>
  <c r="L5" i="89"/>
  <c r="L19" i="89" s="1"/>
  <c r="M5" i="89"/>
  <c r="N5" i="89"/>
  <c r="N19" i="89" s="1"/>
  <c r="O5" i="89"/>
  <c r="O19" i="89" s="1"/>
  <c r="P5" i="89"/>
  <c r="P19" i="89" s="1"/>
  <c r="Q5" i="89"/>
  <c r="Q19" i="89" s="1"/>
  <c r="R5" i="89"/>
  <c r="R19" i="89" s="1"/>
  <c r="S5" i="89"/>
  <c r="T5" i="89"/>
  <c r="U5" i="89"/>
  <c r="V5" i="89"/>
  <c r="V19" i="89" s="1"/>
  <c r="W5" i="89"/>
  <c r="W19" i="89" s="1"/>
  <c r="X5" i="89"/>
  <c r="X19" i="89" s="1"/>
  <c r="Y5" i="89"/>
  <c r="Y19" i="89" s="1"/>
  <c r="Z5" i="89"/>
  <c r="Z19" i="89" s="1"/>
  <c r="AA5" i="89"/>
  <c r="AB5" i="89"/>
  <c r="AB19" i="89" s="1"/>
  <c r="AC5" i="89"/>
  <c r="AD5" i="89"/>
  <c r="AD19" i="89" s="1"/>
  <c r="AE5" i="89"/>
  <c r="AE19" i="89" s="1"/>
  <c r="AF5" i="89"/>
  <c r="AF19" i="89" s="1"/>
  <c r="AG5" i="89"/>
  <c r="AG19" i="89" s="1"/>
  <c r="AH5" i="89"/>
  <c r="AH19" i="89" s="1"/>
  <c r="AI5" i="89"/>
  <c r="AJ5" i="89"/>
  <c r="AK5" i="89"/>
  <c r="AL5" i="89"/>
  <c r="AL19" i="89" s="1"/>
  <c r="AM5" i="89"/>
  <c r="AM19" i="89" s="1"/>
  <c r="AN5" i="89"/>
  <c r="AN19" i="89" s="1"/>
  <c r="AO5" i="89"/>
  <c r="AO19" i="89" s="1"/>
  <c r="AP5" i="89"/>
  <c r="AP19" i="89" s="1"/>
  <c r="AQ5" i="89"/>
  <c r="AR5" i="89"/>
  <c r="AR19" i="89" s="1"/>
  <c r="AS5" i="89"/>
  <c r="AT5" i="89"/>
  <c r="AT19" i="89" s="1"/>
  <c r="AU5" i="89"/>
  <c r="AU19" i="89" s="1"/>
  <c r="AV5" i="89"/>
  <c r="AV19" i="89" s="1"/>
  <c r="AW5" i="89"/>
  <c r="AW19" i="89" s="1"/>
  <c r="AX5" i="89"/>
  <c r="AX19" i="89" s="1"/>
  <c r="AY5" i="89"/>
  <c r="AZ5" i="89"/>
  <c r="BA5" i="89"/>
  <c r="BB5" i="89"/>
  <c r="BB19" i="89" s="1"/>
  <c r="BC5" i="89"/>
  <c r="BC19" i="89" s="1"/>
  <c r="BD5" i="89"/>
  <c r="BD19" i="89" s="1"/>
  <c r="BE5" i="89"/>
  <c r="BE19" i="89" s="1"/>
  <c r="BF5" i="89"/>
  <c r="BF19" i="89" s="1"/>
  <c r="BG5" i="89"/>
  <c r="BG19" i="89" s="1"/>
  <c r="BH5" i="89"/>
  <c r="BI5" i="89"/>
  <c r="BJ5" i="89"/>
  <c r="BJ19" i="89" s="1"/>
  <c r="BK5" i="89"/>
  <c r="BK19" i="89" s="1"/>
  <c r="BL5" i="89"/>
  <c r="BL19" i="89" s="1"/>
  <c r="BM5" i="89"/>
  <c r="BM19" i="89" s="1"/>
  <c r="BN5" i="89"/>
  <c r="BN19" i="89" s="1"/>
  <c r="BO5" i="89"/>
  <c r="BP5" i="89"/>
  <c r="BQ5" i="89"/>
  <c r="BR5" i="89"/>
  <c r="BR19" i="89" s="1"/>
  <c r="BS5" i="89"/>
  <c r="BS19" i="89" s="1"/>
  <c r="BT5" i="89"/>
  <c r="BT19" i="89" s="1"/>
  <c r="BU5" i="89"/>
  <c r="BU19" i="89" s="1"/>
  <c r="C6" i="89"/>
  <c r="C20" i="89" s="1"/>
  <c r="D6" i="89"/>
  <c r="D20" i="89" s="1"/>
  <c r="E6" i="89"/>
  <c r="E20" i="89" s="1"/>
  <c r="F6" i="89"/>
  <c r="F20" i="89" s="1"/>
  <c r="G6" i="89"/>
  <c r="G20" i="89" s="1"/>
  <c r="H6" i="89"/>
  <c r="I6" i="89"/>
  <c r="I20" i="89" s="1"/>
  <c r="J6" i="89"/>
  <c r="K6" i="89"/>
  <c r="K20" i="89" s="1"/>
  <c r="L6" i="89"/>
  <c r="L20" i="89" s="1"/>
  <c r="M6" i="89"/>
  <c r="M20" i="89" s="1"/>
  <c r="N6" i="89"/>
  <c r="N20" i="89" s="1"/>
  <c r="O6" i="89"/>
  <c r="O20" i="89" s="1"/>
  <c r="P6" i="89"/>
  <c r="Q6" i="89"/>
  <c r="Q20" i="89" s="1"/>
  <c r="R6" i="89"/>
  <c r="R20" i="89" s="1"/>
  <c r="S6" i="89"/>
  <c r="S20" i="89" s="1"/>
  <c r="T6" i="89"/>
  <c r="T20" i="89" s="1"/>
  <c r="U6" i="89"/>
  <c r="U20" i="89" s="1"/>
  <c r="V6" i="89"/>
  <c r="V20" i="89" s="1"/>
  <c r="W6" i="89"/>
  <c r="W20" i="89" s="1"/>
  <c r="X6" i="89"/>
  <c r="Y6" i="89"/>
  <c r="Y20" i="89" s="1"/>
  <c r="Z6" i="89"/>
  <c r="AA6" i="89"/>
  <c r="AA20" i="89" s="1"/>
  <c r="AB6" i="89"/>
  <c r="AB20" i="89" s="1"/>
  <c r="AC6" i="89"/>
  <c r="AC20" i="89" s="1"/>
  <c r="AD6" i="89"/>
  <c r="AD20" i="89" s="1"/>
  <c r="AE6" i="89"/>
  <c r="AE20" i="89" s="1"/>
  <c r="AF6" i="89"/>
  <c r="AG6" i="89"/>
  <c r="AH6" i="89"/>
  <c r="AI6" i="89"/>
  <c r="AI20" i="89" s="1"/>
  <c r="AJ6" i="89"/>
  <c r="AJ20" i="89" s="1"/>
  <c r="AK6" i="89"/>
  <c r="AK20" i="89" s="1"/>
  <c r="AL6" i="89"/>
  <c r="AL20" i="89" s="1"/>
  <c r="AM6" i="89"/>
  <c r="AM20" i="89" s="1"/>
  <c r="AN6" i="89"/>
  <c r="AO6" i="89"/>
  <c r="AO20" i="89" s="1"/>
  <c r="AP6" i="89"/>
  <c r="AP20" i="89" s="1"/>
  <c r="AQ6" i="89"/>
  <c r="AQ20" i="89" s="1"/>
  <c r="AR6" i="89"/>
  <c r="AR20" i="89" s="1"/>
  <c r="AS6" i="89"/>
  <c r="AS20" i="89" s="1"/>
  <c r="AT6" i="89"/>
  <c r="AT20" i="89" s="1"/>
  <c r="AU6" i="89"/>
  <c r="AU20" i="89" s="1"/>
  <c r="AV6" i="89"/>
  <c r="AW6" i="89"/>
  <c r="AW20" i="89" s="1"/>
  <c r="AX6" i="89"/>
  <c r="AX20" i="89" s="1"/>
  <c r="AY6" i="89"/>
  <c r="AY20" i="89" s="1"/>
  <c r="AZ6" i="89"/>
  <c r="AZ20" i="89" s="1"/>
  <c r="BA6" i="89"/>
  <c r="BA20" i="89" s="1"/>
  <c r="BB6" i="89"/>
  <c r="BB20" i="89" s="1"/>
  <c r="BC6" i="89"/>
  <c r="BC20" i="89" s="1"/>
  <c r="BD6" i="89"/>
  <c r="BE6" i="89"/>
  <c r="BE20" i="89" s="1"/>
  <c r="BF6" i="89"/>
  <c r="BG6" i="89"/>
  <c r="BG20" i="89" s="1"/>
  <c r="BH6" i="89"/>
  <c r="BH20" i="89" s="1"/>
  <c r="BI6" i="89"/>
  <c r="BI20" i="89" s="1"/>
  <c r="BJ6" i="89"/>
  <c r="BJ20" i="89" s="1"/>
  <c r="BK6" i="89"/>
  <c r="BK20" i="89" s="1"/>
  <c r="BL6" i="89"/>
  <c r="BM6" i="89"/>
  <c r="BM20" i="89" s="1"/>
  <c r="BN6" i="89"/>
  <c r="BO6" i="89"/>
  <c r="BO20" i="89" s="1"/>
  <c r="BP6" i="89"/>
  <c r="BP20" i="89" s="1"/>
  <c r="BQ6" i="89"/>
  <c r="BQ20" i="89" s="1"/>
  <c r="BR6" i="89"/>
  <c r="BR20" i="89" s="1"/>
  <c r="BS6" i="89"/>
  <c r="BS20" i="89" s="1"/>
  <c r="BT6" i="89"/>
  <c r="BU6" i="89"/>
  <c r="BU20" i="89" s="1"/>
  <c r="C8" i="89"/>
  <c r="C22" i="89" s="1"/>
  <c r="D8" i="89"/>
  <c r="D22" i="89" s="1"/>
  <c r="E8" i="89"/>
  <c r="F8" i="89"/>
  <c r="G8" i="89"/>
  <c r="G22" i="89" s="1"/>
  <c r="H8" i="89"/>
  <c r="H22" i="89" s="1"/>
  <c r="C10" i="89"/>
  <c r="C24" i="89" s="1"/>
  <c r="D10" i="89"/>
  <c r="D24" i="89" s="1"/>
  <c r="E10" i="89"/>
  <c r="E24" i="89" s="1"/>
  <c r="F10" i="89"/>
  <c r="F24" i="89" s="1"/>
  <c r="G10" i="89"/>
  <c r="H10" i="89"/>
  <c r="C12" i="89"/>
  <c r="C26" i="89" s="1"/>
  <c r="D12" i="89"/>
  <c r="E12" i="89"/>
  <c r="F12" i="89"/>
  <c r="G12" i="89"/>
  <c r="G26" i="89" s="1"/>
  <c r="H12" i="89"/>
  <c r="H26" i="89" s="1"/>
  <c r="C14" i="89"/>
  <c r="C28" i="89" s="1"/>
  <c r="D14" i="89"/>
  <c r="D28" i="89" s="1"/>
  <c r="E14" i="89"/>
  <c r="E28" i="89" s="1"/>
  <c r="F14" i="89"/>
  <c r="F28" i="89" s="1"/>
  <c r="G14" i="89"/>
  <c r="G28" i="89" s="1"/>
  <c r="H14" i="89"/>
  <c r="H28" i="89" s="1"/>
  <c r="C16" i="89"/>
  <c r="D16" i="89"/>
  <c r="D30" i="89" s="1"/>
  <c r="E16" i="89"/>
  <c r="F16" i="89"/>
  <c r="G16" i="89"/>
  <c r="G30" i="89" s="1"/>
  <c r="H16" i="89"/>
  <c r="H30" i="89" s="1"/>
  <c r="C19" i="89"/>
  <c r="D19" i="89"/>
  <c r="E19" i="89"/>
  <c r="K19" i="89"/>
  <c r="M19" i="89"/>
  <c r="S19" i="89"/>
  <c r="T19" i="89"/>
  <c r="U19" i="89"/>
  <c r="AA19" i="89"/>
  <c r="AC19" i="89"/>
  <c r="AI19" i="89"/>
  <c r="AJ19" i="89"/>
  <c r="AK19" i="89"/>
  <c r="AQ19" i="89"/>
  <c r="AS19" i="89"/>
  <c r="AY19" i="89"/>
  <c r="AZ19" i="89"/>
  <c r="BA19" i="89"/>
  <c r="BH19" i="89"/>
  <c r="BI19" i="89"/>
  <c r="BO19" i="89"/>
  <c r="BP19" i="89"/>
  <c r="BQ19" i="89"/>
  <c r="H20" i="89"/>
  <c r="J20" i="89"/>
  <c r="P20" i="89"/>
  <c r="X20" i="89"/>
  <c r="Z20" i="89"/>
  <c r="AF20" i="89"/>
  <c r="AG20" i="89"/>
  <c r="AH20" i="89"/>
  <c r="AN20" i="89"/>
  <c r="AV20" i="89"/>
  <c r="BD20" i="89"/>
  <c r="BF20" i="89"/>
  <c r="BL20" i="89"/>
  <c r="BN20" i="89"/>
  <c r="BT20" i="89"/>
  <c r="E22" i="89"/>
  <c r="F22" i="89"/>
  <c r="G24" i="89"/>
  <c r="H24" i="89"/>
  <c r="D26" i="89"/>
  <c r="E26" i="89"/>
  <c r="F26" i="89"/>
  <c r="C30" i="89"/>
  <c r="E30" i="89"/>
  <c r="F30" i="89"/>
  <c r="BV5" i="90"/>
  <c r="BV19" i="90" s="1"/>
  <c r="BW5" i="90"/>
  <c r="BX5" i="90"/>
  <c r="BX19" i="90" s="1"/>
  <c r="BY5" i="90"/>
  <c r="BZ5" i="90"/>
  <c r="BV6" i="90"/>
  <c r="BV20" i="90" s="1"/>
  <c r="BW6" i="90"/>
  <c r="BW20" i="90" s="1"/>
  <c r="BX6" i="90"/>
  <c r="BX20" i="90" s="1"/>
  <c r="BY6" i="90"/>
  <c r="BZ6" i="90"/>
  <c r="BZ20" i="90" s="1"/>
  <c r="BV8" i="90"/>
  <c r="BV22" i="90" s="1"/>
  <c r="BW19" i="90"/>
  <c r="BY19" i="90"/>
  <c r="BZ19" i="90"/>
  <c r="BY20" i="90"/>
  <c r="C5" i="90"/>
  <c r="C19" i="90" s="1"/>
  <c r="D5" i="90"/>
  <c r="D19" i="90" s="1"/>
  <c r="E5" i="90"/>
  <c r="F5" i="90"/>
  <c r="F19" i="90" s="1"/>
  <c r="G5" i="90"/>
  <c r="G19" i="90" s="1"/>
  <c r="H5" i="90"/>
  <c r="H19" i="90" s="1"/>
  <c r="I5" i="90"/>
  <c r="I19" i="90" s="1"/>
  <c r="J5" i="90"/>
  <c r="K5" i="90"/>
  <c r="K19" i="90" s="1"/>
  <c r="L5" i="90"/>
  <c r="L19" i="90" s="1"/>
  <c r="M5" i="90"/>
  <c r="N5" i="90"/>
  <c r="N19" i="90" s="1"/>
  <c r="O5" i="90"/>
  <c r="O19" i="90" s="1"/>
  <c r="P5" i="90"/>
  <c r="P19" i="90" s="1"/>
  <c r="Q5" i="90"/>
  <c r="Q19" i="90" s="1"/>
  <c r="R5" i="90"/>
  <c r="R19" i="90" s="1"/>
  <c r="S5" i="90"/>
  <c r="S19" i="90" s="1"/>
  <c r="T5" i="90"/>
  <c r="T19" i="90" s="1"/>
  <c r="U5" i="90"/>
  <c r="U19" i="90" s="1"/>
  <c r="V5" i="90"/>
  <c r="V19" i="90" s="1"/>
  <c r="W5" i="90"/>
  <c r="W19" i="90" s="1"/>
  <c r="X5" i="90"/>
  <c r="X19" i="90" s="1"/>
  <c r="Y5" i="90"/>
  <c r="Y19" i="90" s="1"/>
  <c r="Z5" i="90"/>
  <c r="Z19" i="90" s="1"/>
  <c r="AA5" i="90"/>
  <c r="AA19" i="90" s="1"/>
  <c r="AB5" i="90"/>
  <c r="AB19" i="90" s="1"/>
  <c r="AC5" i="90"/>
  <c r="AD5" i="90"/>
  <c r="AD19" i="90" s="1"/>
  <c r="AE5" i="90"/>
  <c r="AE19" i="90" s="1"/>
  <c r="AF5" i="90"/>
  <c r="AF19" i="90" s="1"/>
  <c r="AG5" i="90"/>
  <c r="AG19" i="90" s="1"/>
  <c r="AH5" i="90"/>
  <c r="AI5" i="90"/>
  <c r="AI19" i="90" s="1"/>
  <c r="AJ5" i="90"/>
  <c r="AK5" i="90"/>
  <c r="AL5" i="90"/>
  <c r="AL19" i="90" s="1"/>
  <c r="AM5" i="90"/>
  <c r="AM19" i="90" s="1"/>
  <c r="AN5" i="90"/>
  <c r="AN19" i="90" s="1"/>
  <c r="AO5" i="90"/>
  <c r="AO19" i="90" s="1"/>
  <c r="AP5" i="90"/>
  <c r="AP19" i="90" s="1"/>
  <c r="AQ5" i="90"/>
  <c r="AQ19" i="90" s="1"/>
  <c r="AR5" i="90"/>
  <c r="AR19" i="90" s="1"/>
  <c r="AS5" i="90"/>
  <c r="AS19" i="90" s="1"/>
  <c r="AT5" i="90"/>
  <c r="AT19" i="90" s="1"/>
  <c r="AU5" i="90"/>
  <c r="AU19" i="90" s="1"/>
  <c r="AV5" i="90"/>
  <c r="AV19" i="90" s="1"/>
  <c r="AW5" i="90"/>
  <c r="AW19" i="90" s="1"/>
  <c r="AX5" i="90"/>
  <c r="AX19" i="90" s="1"/>
  <c r="AY5" i="90"/>
  <c r="AY19" i="90" s="1"/>
  <c r="AZ5" i="90"/>
  <c r="AZ19" i="90" s="1"/>
  <c r="BA5" i="90"/>
  <c r="BB5" i="90"/>
  <c r="BC5" i="90"/>
  <c r="BC19" i="90" s="1"/>
  <c r="BD5" i="90"/>
  <c r="BD19" i="90" s="1"/>
  <c r="BE5" i="90"/>
  <c r="BE19" i="90" s="1"/>
  <c r="BF5" i="90"/>
  <c r="BF19" i="90" s="1"/>
  <c r="BG5" i="90"/>
  <c r="BG19" i="90" s="1"/>
  <c r="BH5" i="90"/>
  <c r="BI5" i="90"/>
  <c r="BI19" i="90" s="1"/>
  <c r="BJ5" i="90"/>
  <c r="BJ19" i="90" s="1"/>
  <c r="BK5" i="90"/>
  <c r="BK19" i="90" s="1"/>
  <c r="BL5" i="90"/>
  <c r="BL19" i="90" s="1"/>
  <c r="BM5" i="90"/>
  <c r="BM19" i="90" s="1"/>
  <c r="BN5" i="90"/>
  <c r="BN19" i="90" s="1"/>
  <c r="BO5" i="90"/>
  <c r="BO19" i="90" s="1"/>
  <c r="BP5" i="90"/>
  <c r="BQ5" i="90"/>
  <c r="BQ19" i="90" s="1"/>
  <c r="BR5" i="90"/>
  <c r="BS5" i="90"/>
  <c r="BS19" i="90" s="1"/>
  <c r="BT5" i="90"/>
  <c r="BT19" i="90" s="1"/>
  <c r="BU5" i="90"/>
  <c r="BU19" i="90" s="1"/>
  <c r="C6" i="90"/>
  <c r="C20" i="90" s="1"/>
  <c r="D6" i="90"/>
  <c r="D20" i="90" s="1"/>
  <c r="E6" i="90"/>
  <c r="E20" i="90" s="1"/>
  <c r="F6" i="90"/>
  <c r="F20" i="90" s="1"/>
  <c r="G6" i="90"/>
  <c r="G20" i="90" s="1"/>
  <c r="H6" i="90"/>
  <c r="I6" i="90"/>
  <c r="J6" i="90"/>
  <c r="K6" i="90"/>
  <c r="K20" i="90" s="1"/>
  <c r="L6" i="90"/>
  <c r="L20" i="90" s="1"/>
  <c r="M6" i="90"/>
  <c r="M20" i="90" s="1"/>
  <c r="N6" i="90"/>
  <c r="N20" i="90" s="1"/>
  <c r="O6" i="90"/>
  <c r="O20" i="90" s="1"/>
  <c r="P6" i="90"/>
  <c r="Q6" i="90"/>
  <c r="R6" i="90"/>
  <c r="S6" i="90"/>
  <c r="S20" i="90" s="1"/>
  <c r="T6" i="90"/>
  <c r="T20" i="90" s="1"/>
  <c r="U6" i="90"/>
  <c r="U20" i="90" s="1"/>
  <c r="V6" i="90"/>
  <c r="W6" i="90"/>
  <c r="W20" i="90" s="1"/>
  <c r="X6" i="90"/>
  <c r="Y6" i="90"/>
  <c r="Y20" i="90" s="1"/>
  <c r="Z6" i="90"/>
  <c r="AA6" i="90"/>
  <c r="AA20" i="90" s="1"/>
  <c r="AB6" i="90"/>
  <c r="AB20" i="90" s="1"/>
  <c r="AC6" i="90"/>
  <c r="AC20" i="90" s="1"/>
  <c r="AD6" i="90"/>
  <c r="AD20" i="90" s="1"/>
  <c r="AE6" i="90"/>
  <c r="AE20" i="90" s="1"/>
  <c r="AF6" i="90"/>
  <c r="AG6" i="90"/>
  <c r="AH6" i="90"/>
  <c r="AI6" i="90"/>
  <c r="AI20" i="90" s="1"/>
  <c r="AJ6" i="90"/>
  <c r="AJ20" i="90" s="1"/>
  <c r="AK6" i="90"/>
  <c r="AK20" i="90" s="1"/>
  <c r="AL6" i="90"/>
  <c r="AL20" i="90" s="1"/>
  <c r="AM6" i="90"/>
  <c r="AM20" i="90" s="1"/>
  <c r="AN6" i="90"/>
  <c r="AO6" i="90"/>
  <c r="AO20" i="90" s="1"/>
  <c r="AP6" i="90"/>
  <c r="AQ6" i="90"/>
  <c r="AQ20" i="90" s="1"/>
  <c r="AR6" i="90"/>
  <c r="AR20" i="90" s="1"/>
  <c r="AS6" i="90"/>
  <c r="AS20" i="90" s="1"/>
  <c r="AT6" i="90"/>
  <c r="AT20" i="90" s="1"/>
  <c r="AU6" i="90"/>
  <c r="AU20" i="90" s="1"/>
  <c r="AV6" i="90"/>
  <c r="AW6" i="90"/>
  <c r="AX6" i="90"/>
  <c r="AX20" i="90" s="1"/>
  <c r="AY6" i="90"/>
  <c r="AY20" i="90" s="1"/>
  <c r="AZ6" i="90"/>
  <c r="AZ20" i="90" s="1"/>
  <c r="BA6" i="90"/>
  <c r="BA20" i="90" s="1"/>
  <c r="BB6" i="90"/>
  <c r="BB20" i="90" s="1"/>
  <c r="BC6" i="90"/>
  <c r="BC20" i="90" s="1"/>
  <c r="BD6" i="90"/>
  <c r="BE6" i="90"/>
  <c r="BF6" i="90"/>
  <c r="BG6" i="90"/>
  <c r="BG20" i="90" s="1"/>
  <c r="BH6" i="90"/>
  <c r="BH20" i="90" s="1"/>
  <c r="BI6" i="90"/>
  <c r="BI20" i="90" s="1"/>
  <c r="BJ6" i="90"/>
  <c r="BK6" i="90"/>
  <c r="BK20" i="90" s="1"/>
  <c r="BL6" i="90"/>
  <c r="BM6" i="90"/>
  <c r="BN6" i="90"/>
  <c r="BO6" i="90"/>
  <c r="BO20" i="90" s="1"/>
  <c r="BP6" i="90"/>
  <c r="BP20" i="90" s="1"/>
  <c r="BQ6" i="90"/>
  <c r="BQ20" i="90" s="1"/>
  <c r="BR6" i="90"/>
  <c r="BR20" i="90" s="1"/>
  <c r="BS6" i="90"/>
  <c r="BS20" i="90" s="1"/>
  <c r="BT6" i="90"/>
  <c r="BU6" i="90"/>
  <c r="BU20" i="90" s="1"/>
  <c r="C8" i="90"/>
  <c r="D8" i="90"/>
  <c r="D22" i="90" s="1"/>
  <c r="E8" i="90"/>
  <c r="E22" i="90" s="1"/>
  <c r="F8" i="90"/>
  <c r="G8" i="90"/>
  <c r="G22" i="90" s="1"/>
  <c r="H8" i="90"/>
  <c r="H22" i="90" s="1"/>
  <c r="C10" i="90"/>
  <c r="C24" i="90" s="1"/>
  <c r="D10" i="90"/>
  <c r="D24" i="90" s="1"/>
  <c r="E10" i="90"/>
  <c r="E24" i="90" s="1"/>
  <c r="F10" i="90"/>
  <c r="F24" i="90" s="1"/>
  <c r="G10" i="90"/>
  <c r="G24" i="90" s="1"/>
  <c r="H10" i="90"/>
  <c r="H24" i="90" s="1"/>
  <c r="C12" i="90"/>
  <c r="D12" i="90"/>
  <c r="D26" i="90" s="1"/>
  <c r="E12" i="90"/>
  <c r="E26" i="90" s="1"/>
  <c r="F12" i="90"/>
  <c r="G12" i="90"/>
  <c r="G26" i="90" s="1"/>
  <c r="H12" i="90"/>
  <c r="H26" i="90" s="1"/>
  <c r="C14" i="90"/>
  <c r="C28" i="90" s="1"/>
  <c r="D14" i="90"/>
  <c r="D28" i="90" s="1"/>
  <c r="E14" i="90"/>
  <c r="E28" i="90" s="1"/>
  <c r="F14" i="90"/>
  <c r="F28" i="90" s="1"/>
  <c r="G14" i="90"/>
  <c r="G28" i="90" s="1"/>
  <c r="H14" i="90"/>
  <c r="C16" i="90"/>
  <c r="C30" i="90" s="1"/>
  <c r="D16" i="90"/>
  <c r="D30" i="90" s="1"/>
  <c r="E16" i="90"/>
  <c r="E30" i="90" s="1"/>
  <c r="F16" i="90"/>
  <c r="F30" i="90" s="1"/>
  <c r="G16" i="90"/>
  <c r="G30" i="90" s="1"/>
  <c r="H16" i="90"/>
  <c r="H30" i="90" s="1"/>
  <c r="E19" i="90"/>
  <c r="J19" i="90"/>
  <c r="M19" i="90"/>
  <c r="AC19" i="90"/>
  <c r="AH19" i="90"/>
  <c r="AJ19" i="90"/>
  <c r="AK19" i="90"/>
  <c r="BA19" i="90"/>
  <c r="BB19" i="90"/>
  <c r="BH19" i="90"/>
  <c r="BP19" i="90"/>
  <c r="BR19" i="90"/>
  <c r="H20" i="90"/>
  <c r="I20" i="90"/>
  <c r="J20" i="90"/>
  <c r="P20" i="90"/>
  <c r="Q20" i="90"/>
  <c r="R20" i="90"/>
  <c r="V20" i="90"/>
  <c r="X20" i="90"/>
  <c r="Z20" i="90"/>
  <c r="AF20" i="90"/>
  <c r="AG20" i="90"/>
  <c r="AH20" i="90"/>
  <c r="AN20" i="90"/>
  <c r="AP20" i="90"/>
  <c r="AV20" i="90"/>
  <c r="AW20" i="90"/>
  <c r="BD20" i="90"/>
  <c r="BE20" i="90"/>
  <c r="BF20" i="90"/>
  <c r="BJ20" i="90"/>
  <c r="BL20" i="90"/>
  <c r="BM20" i="90"/>
  <c r="BN20" i="90"/>
  <c r="BT20" i="90"/>
  <c r="C22" i="90"/>
  <c r="F22" i="90"/>
  <c r="C26" i="90"/>
  <c r="F26" i="90"/>
  <c r="H28" i="90"/>
  <c r="BV5" i="82"/>
  <c r="BV19" i="82" s="1"/>
  <c r="BW5" i="82"/>
  <c r="BW19" i="82" s="1"/>
  <c r="BX5" i="82"/>
  <c r="BY5" i="82"/>
  <c r="BZ5" i="82"/>
  <c r="BV6" i="82"/>
  <c r="BV20" i="82" s="1"/>
  <c r="BW6" i="82"/>
  <c r="BW20" i="82" s="1"/>
  <c r="BX6" i="82"/>
  <c r="BX20" i="82" s="1"/>
  <c r="BY6" i="82"/>
  <c r="BZ6" i="82"/>
  <c r="BX19" i="82"/>
  <c r="BY19" i="82"/>
  <c r="BZ19" i="82"/>
  <c r="BY20" i="82"/>
  <c r="BZ20" i="82"/>
  <c r="C5" i="82"/>
  <c r="C19" i="82" s="1"/>
  <c r="D5" i="82"/>
  <c r="E5" i="82"/>
  <c r="E19" i="82" s="1"/>
  <c r="F5" i="82"/>
  <c r="G5" i="82"/>
  <c r="G19" i="82" s="1"/>
  <c r="H5" i="82"/>
  <c r="I5" i="82"/>
  <c r="I19" i="82" s="1"/>
  <c r="J5" i="82"/>
  <c r="J19" i="82" s="1"/>
  <c r="K5" i="82"/>
  <c r="L5" i="82"/>
  <c r="M5" i="82"/>
  <c r="N5" i="82"/>
  <c r="O5" i="82"/>
  <c r="P5" i="82"/>
  <c r="Q5" i="82"/>
  <c r="R5" i="82"/>
  <c r="R19" i="82" s="1"/>
  <c r="S5" i="82"/>
  <c r="S19" i="82" s="1"/>
  <c r="T5" i="82"/>
  <c r="U5" i="82"/>
  <c r="U19" i="82" s="1"/>
  <c r="V5" i="82"/>
  <c r="W5" i="82"/>
  <c r="W19" i="82" s="1"/>
  <c r="X5" i="82"/>
  <c r="Y5" i="82"/>
  <c r="Y19" i="82" s="1"/>
  <c r="Z5" i="82"/>
  <c r="Z19" i="82" s="1"/>
  <c r="AA5" i="82"/>
  <c r="AA19" i="82" s="1"/>
  <c r="AB5" i="82"/>
  <c r="AC5" i="82"/>
  <c r="AC19" i="82" s="1"/>
  <c r="AD5" i="82"/>
  <c r="AE5" i="82"/>
  <c r="AF5" i="82"/>
  <c r="AG5" i="82"/>
  <c r="AH5" i="82"/>
  <c r="AH19" i="82" s="1"/>
  <c r="AI5" i="82"/>
  <c r="AI19" i="82" s="1"/>
  <c r="AJ5" i="82"/>
  <c r="AK5" i="82"/>
  <c r="AK19" i="82" s="1"/>
  <c r="AL5" i="82"/>
  <c r="AM5" i="82"/>
  <c r="AM19" i="82" s="1"/>
  <c r="AN5" i="82"/>
  <c r="AO5" i="82"/>
  <c r="AO19" i="82" s="1"/>
  <c r="AP5" i="82"/>
  <c r="AP19" i="82" s="1"/>
  <c r="AQ5" i="82"/>
  <c r="AQ19" i="82" s="1"/>
  <c r="AR5" i="82"/>
  <c r="AS5" i="82"/>
  <c r="AT5" i="82"/>
  <c r="AU5" i="82"/>
  <c r="AV5" i="82"/>
  <c r="AW5" i="82"/>
  <c r="AX5" i="82"/>
  <c r="AX19" i="82" s="1"/>
  <c r="AY5" i="82"/>
  <c r="AY19" i="82" s="1"/>
  <c r="AZ5" i="82"/>
  <c r="BA5" i="82"/>
  <c r="BA19" i="82" s="1"/>
  <c r="BB5" i="82"/>
  <c r="BB19" i="82" s="1"/>
  <c r="BC5" i="82"/>
  <c r="BC19" i="82" s="1"/>
  <c r="BD5" i="82"/>
  <c r="BE5" i="82"/>
  <c r="BF5" i="82"/>
  <c r="BF19" i="82" s="1"/>
  <c r="BG5" i="82"/>
  <c r="BH5" i="82"/>
  <c r="BI5" i="82"/>
  <c r="BI19" i="82" s="1"/>
  <c r="BJ5" i="82"/>
  <c r="BK5" i="82"/>
  <c r="BK19" i="82" s="1"/>
  <c r="BL5" i="82"/>
  <c r="BM5" i="82"/>
  <c r="BM19" i="82" s="1"/>
  <c r="BN5" i="82"/>
  <c r="BN19" i="82" s="1"/>
  <c r="BO5" i="82"/>
  <c r="BO19" i="82" s="1"/>
  <c r="BP5" i="82"/>
  <c r="BQ5" i="82"/>
  <c r="BQ19" i="82" s="1"/>
  <c r="BR5" i="82"/>
  <c r="BS5" i="82"/>
  <c r="BT5" i="82"/>
  <c r="BU5" i="82"/>
  <c r="C6" i="82"/>
  <c r="D6" i="82"/>
  <c r="D20" i="82" s="1"/>
  <c r="E6" i="82"/>
  <c r="F6" i="82"/>
  <c r="F20" i="82" s="1"/>
  <c r="G6" i="82"/>
  <c r="H6" i="82"/>
  <c r="H20" i="82" s="1"/>
  <c r="I6" i="82"/>
  <c r="J6" i="82"/>
  <c r="J20" i="82" s="1"/>
  <c r="K6" i="82"/>
  <c r="L6" i="82"/>
  <c r="L20" i="82" s="1"/>
  <c r="M6" i="82"/>
  <c r="N6" i="82"/>
  <c r="N20" i="82" s="1"/>
  <c r="O6" i="82"/>
  <c r="P6" i="82"/>
  <c r="P20" i="82" s="1"/>
  <c r="Q6" i="82"/>
  <c r="R6" i="82"/>
  <c r="S6" i="82"/>
  <c r="S20" i="82" s="1"/>
  <c r="T6" i="82"/>
  <c r="T20" i="82" s="1"/>
  <c r="U6" i="82"/>
  <c r="V6" i="82"/>
  <c r="V20" i="82" s="1"/>
  <c r="W6" i="82"/>
  <c r="X6" i="82"/>
  <c r="X20" i="82" s="1"/>
  <c r="Y6" i="82"/>
  <c r="Z6" i="82"/>
  <c r="Z20" i="82" s="1"/>
  <c r="AA6" i="82"/>
  <c r="AB6" i="82"/>
  <c r="AB20" i="82" s="1"/>
  <c r="AC6" i="82"/>
  <c r="AD6" i="82"/>
  <c r="AD20" i="82" s="1"/>
  <c r="AE6" i="82"/>
  <c r="AF6" i="82"/>
  <c r="AF20" i="82" s="1"/>
  <c r="AG6" i="82"/>
  <c r="AH6" i="82"/>
  <c r="AH20" i="82" s="1"/>
  <c r="AI6" i="82"/>
  <c r="AI20" i="82" s="1"/>
  <c r="AJ6" i="82"/>
  <c r="AJ20" i="82" s="1"/>
  <c r="AK6" i="82"/>
  <c r="AL6" i="82"/>
  <c r="AL20" i="82" s="1"/>
  <c r="AM6" i="82"/>
  <c r="AN6" i="82"/>
  <c r="AO6" i="82"/>
  <c r="AP6" i="82"/>
  <c r="AQ6" i="82"/>
  <c r="AR6" i="82"/>
  <c r="AR20" i="82" s="1"/>
  <c r="AS6" i="82"/>
  <c r="AT6" i="82"/>
  <c r="AT20" i="82" s="1"/>
  <c r="AU6" i="82"/>
  <c r="AV6" i="82"/>
  <c r="AV20" i="82" s="1"/>
  <c r="AW6" i="82"/>
  <c r="AX6" i="82"/>
  <c r="AY6" i="82"/>
  <c r="AZ6" i="82"/>
  <c r="AZ20" i="82" s="1"/>
  <c r="BA6" i="82"/>
  <c r="BB6" i="82"/>
  <c r="BB20" i="82" s="1"/>
  <c r="BC6" i="82"/>
  <c r="BD6" i="82"/>
  <c r="BD20" i="82" s="1"/>
  <c r="BE6" i="82"/>
  <c r="BF6" i="82"/>
  <c r="BF20" i="82" s="1"/>
  <c r="BG6" i="82"/>
  <c r="BH6" i="82"/>
  <c r="BI6" i="82"/>
  <c r="BJ6" i="82"/>
  <c r="BJ20" i="82" s="1"/>
  <c r="BK6" i="82"/>
  <c r="BL6" i="82"/>
  <c r="BM6" i="82"/>
  <c r="BN6" i="82"/>
  <c r="BO6" i="82"/>
  <c r="BP6" i="82"/>
  <c r="BP20" i="82" s="1"/>
  <c r="BQ6" i="82"/>
  <c r="BR6" i="82"/>
  <c r="BR20" i="82" s="1"/>
  <c r="BS6" i="82"/>
  <c r="BT6" i="82"/>
  <c r="BT20" i="82" s="1"/>
  <c r="BU6" i="82"/>
  <c r="C8" i="82"/>
  <c r="C22" i="82" s="1"/>
  <c r="D8" i="82"/>
  <c r="E8" i="82"/>
  <c r="E22" i="82" s="1"/>
  <c r="F8" i="82"/>
  <c r="G8" i="82"/>
  <c r="G22" i="82" s="1"/>
  <c r="H8" i="82"/>
  <c r="C10" i="82"/>
  <c r="C24" i="82" s="1"/>
  <c r="D10" i="82"/>
  <c r="E10" i="82"/>
  <c r="E24" i="82" s="1"/>
  <c r="F10" i="82"/>
  <c r="F24" i="82" s="1"/>
  <c r="G10" i="82"/>
  <c r="H10" i="82"/>
  <c r="C12" i="82"/>
  <c r="C26" i="82" s="1"/>
  <c r="D12" i="82"/>
  <c r="D26" i="82" s="1"/>
  <c r="E12" i="82"/>
  <c r="E26" i="82" s="1"/>
  <c r="F12" i="82"/>
  <c r="G12" i="82"/>
  <c r="G26" i="82" s="1"/>
  <c r="H12" i="82"/>
  <c r="C14" i="82"/>
  <c r="C28" i="82" s="1"/>
  <c r="D14" i="82"/>
  <c r="E14" i="82"/>
  <c r="E28" i="82" s="1"/>
  <c r="F14" i="82"/>
  <c r="F28" i="82" s="1"/>
  <c r="G14" i="82"/>
  <c r="G28" i="82" s="1"/>
  <c r="H14" i="82"/>
  <c r="H28" i="82" s="1"/>
  <c r="C16" i="82"/>
  <c r="D16" i="82"/>
  <c r="D30" i="82" s="1"/>
  <c r="E16" i="82"/>
  <c r="E30" i="82" s="1"/>
  <c r="F16" i="82"/>
  <c r="F30" i="82" s="1"/>
  <c r="G16" i="82"/>
  <c r="G30" i="82" s="1"/>
  <c r="H16" i="82"/>
  <c r="H30" i="82" s="1"/>
  <c r="D19" i="82"/>
  <c r="F19" i="82"/>
  <c r="H19" i="82"/>
  <c r="K19" i="82"/>
  <c r="L19" i="82"/>
  <c r="M19" i="82"/>
  <c r="N19" i="82"/>
  <c r="O19" i="82"/>
  <c r="P19" i="82"/>
  <c r="Q19" i="82"/>
  <c r="T19" i="82"/>
  <c r="V19" i="82"/>
  <c r="X19" i="82"/>
  <c r="AB19" i="82"/>
  <c r="AD19" i="82"/>
  <c r="AE19" i="82"/>
  <c r="AF19" i="82"/>
  <c r="AG19" i="82"/>
  <c r="AJ19" i="82"/>
  <c r="AL19" i="82"/>
  <c r="AN19" i="82"/>
  <c r="AR19" i="82"/>
  <c r="AS19" i="82"/>
  <c r="AT19" i="82"/>
  <c r="AU19" i="82"/>
  <c r="AV19" i="82"/>
  <c r="AW19" i="82"/>
  <c r="AZ19" i="82"/>
  <c r="BD19" i="82"/>
  <c r="BE19" i="82"/>
  <c r="BG19" i="82"/>
  <c r="BH19" i="82"/>
  <c r="BJ19" i="82"/>
  <c r="BL19" i="82"/>
  <c r="BP19" i="82"/>
  <c r="BR19" i="82"/>
  <c r="BS19" i="82"/>
  <c r="BT19" i="82"/>
  <c r="BU19" i="82"/>
  <c r="C20" i="82"/>
  <c r="E20" i="82"/>
  <c r="G20" i="82"/>
  <c r="I20" i="82"/>
  <c r="K20" i="82"/>
  <c r="M20" i="82"/>
  <c r="O20" i="82"/>
  <c r="Q20" i="82"/>
  <c r="R20" i="82"/>
  <c r="U20" i="82"/>
  <c r="W20" i="82"/>
  <c r="Y20" i="82"/>
  <c r="AA20" i="82"/>
  <c r="AC20" i="82"/>
  <c r="AE20" i="82"/>
  <c r="AG20" i="82"/>
  <c r="AK20" i="82"/>
  <c r="AM20" i="82"/>
  <c r="AN20" i="82"/>
  <c r="AO20" i="82"/>
  <c r="AP20" i="82"/>
  <c r="AQ20" i="82"/>
  <c r="AS20" i="82"/>
  <c r="AU20" i="82"/>
  <c r="AW20" i="82"/>
  <c r="AX20" i="82"/>
  <c r="AY20" i="82"/>
  <c r="BA20" i="82"/>
  <c r="BC20" i="82"/>
  <c r="BE20" i="82"/>
  <c r="BG20" i="82"/>
  <c r="BH20" i="82"/>
  <c r="BI20" i="82"/>
  <c r="BK20" i="82"/>
  <c r="BL20" i="82"/>
  <c r="BM20" i="82"/>
  <c r="BN20" i="82"/>
  <c r="BO20" i="82"/>
  <c r="BQ20" i="82"/>
  <c r="BS20" i="82"/>
  <c r="BU20" i="82"/>
  <c r="D22" i="82"/>
  <c r="F22" i="82"/>
  <c r="H22" i="82"/>
  <c r="D24" i="82"/>
  <c r="G24" i="82"/>
  <c r="H24" i="82"/>
  <c r="F26" i="82"/>
  <c r="H26" i="82"/>
  <c r="D28" i="82"/>
  <c r="C30" i="82"/>
  <c r="C5" i="54"/>
  <c r="C24" i="54" s="1"/>
  <c r="D5" i="54"/>
  <c r="E5" i="54"/>
  <c r="E24" i="54" s="1"/>
  <c r="F5" i="54"/>
  <c r="F24" i="54" s="1"/>
  <c r="G5" i="54"/>
  <c r="G24" i="54" s="1"/>
  <c r="H5" i="54"/>
  <c r="H24" i="54" s="1"/>
  <c r="I5" i="54"/>
  <c r="I24" i="54" s="1"/>
  <c r="J5" i="54"/>
  <c r="J24" i="54" s="1"/>
  <c r="K5" i="54"/>
  <c r="L5" i="54"/>
  <c r="L24" i="54" s="1"/>
  <c r="M5" i="54"/>
  <c r="M24" i="54" s="1"/>
  <c r="N5" i="54"/>
  <c r="N24" i="54" s="1"/>
  <c r="O5" i="54"/>
  <c r="P5" i="54"/>
  <c r="P24" i="54" s="1"/>
  <c r="Q5" i="54"/>
  <c r="R5" i="54"/>
  <c r="R24" i="54" s="1"/>
  <c r="S5" i="54"/>
  <c r="T5" i="54"/>
  <c r="T24" i="54" s="1"/>
  <c r="U5" i="54"/>
  <c r="U24" i="54" s="1"/>
  <c r="V5" i="54"/>
  <c r="V24" i="54" s="1"/>
  <c r="W5" i="54"/>
  <c r="X5" i="54"/>
  <c r="X24" i="54" s="1"/>
  <c r="Y5" i="54"/>
  <c r="Z5" i="54"/>
  <c r="Z24" i="54" s="1"/>
  <c r="AA5" i="54"/>
  <c r="AA24" i="54" s="1"/>
  <c r="AB5" i="54"/>
  <c r="AB24" i="54" s="1"/>
  <c r="AC5" i="54"/>
  <c r="AC24" i="54" s="1"/>
  <c r="AD5" i="54"/>
  <c r="AD24" i="54" s="1"/>
  <c r="AE5" i="54"/>
  <c r="AF5" i="54"/>
  <c r="AG5" i="54"/>
  <c r="AH5" i="54"/>
  <c r="AH24" i="54" s="1"/>
  <c r="AI5" i="54"/>
  <c r="AI24" i="54" s="1"/>
  <c r="AJ5" i="54"/>
  <c r="AJ24" i="54" s="1"/>
  <c r="AK5" i="54"/>
  <c r="AK24" i="54" s="1"/>
  <c r="AL5" i="54"/>
  <c r="AL24" i="54" s="1"/>
  <c r="AM5" i="54"/>
  <c r="AN5" i="54"/>
  <c r="AO5" i="54"/>
  <c r="AP5" i="54"/>
  <c r="AP24" i="54" s="1"/>
  <c r="AQ5" i="54"/>
  <c r="AR5" i="54"/>
  <c r="AR24" i="54" s="1"/>
  <c r="AS5" i="54"/>
  <c r="AS24" i="54" s="1"/>
  <c r="AT5" i="54"/>
  <c r="AT24" i="54" s="1"/>
  <c r="AU5" i="54"/>
  <c r="AV5" i="54"/>
  <c r="AV24" i="54" s="1"/>
  <c r="AW5" i="54"/>
  <c r="AX5" i="54"/>
  <c r="AX24" i="54" s="1"/>
  <c r="AY5" i="54"/>
  <c r="AZ5" i="54"/>
  <c r="AZ24" i="54" s="1"/>
  <c r="BA5" i="54"/>
  <c r="BA24" i="54" s="1"/>
  <c r="BB5" i="54"/>
  <c r="BB24" i="54" s="1"/>
  <c r="BC5" i="54"/>
  <c r="BD5" i="54"/>
  <c r="BD24" i="54" s="1"/>
  <c r="BE5" i="54"/>
  <c r="BF5" i="54"/>
  <c r="BF24" i="54" s="1"/>
  <c r="BG5" i="54"/>
  <c r="BG24" i="54" s="1"/>
  <c r="BH5" i="54"/>
  <c r="BH24" i="54" s="1"/>
  <c r="BI5" i="54"/>
  <c r="BI24" i="54" s="1"/>
  <c r="BJ5" i="54"/>
  <c r="BJ24" i="54" s="1"/>
  <c r="BK5" i="54"/>
  <c r="BL5" i="54"/>
  <c r="BM5" i="54"/>
  <c r="BN5" i="54"/>
  <c r="BN24" i="54" s="1"/>
  <c r="BO5" i="54"/>
  <c r="BO24" i="54" s="1"/>
  <c r="BP5" i="54"/>
  <c r="BP24" i="54" s="1"/>
  <c r="BQ5" i="54"/>
  <c r="BQ24" i="54" s="1"/>
  <c r="BR5" i="54"/>
  <c r="BR24" i="54" s="1"/>
  <c r="BS5" i="54"/>
  <c r="BT5" i="54"/>
  <c r="BU5" i="54"/>
  <c r="BV5" i="54"/>
  <c r="BV24" i="54" s="1"/>
  <c r="BW5" i="54"/>
  <c r="BX5" i="54"/>
  <c r="BX24" i="54" s="1"/>
  <c r="BY5" i="54"/>
  <c r="BY24" i="54" s="1"/>
  <c r="BZ5" i="54"/>
  <c r="BZ24" i="54" s="1"/>
  <c r="C6" i="54"/>
  <c r="D6" i="54"/>
  <c r="D25" i="54" s="1"/>
  <c r="E6" i="54"/>
  <c r="F6" i="54"/>
  <c r="F25" i="54" s="1"/>
  <c r="G6" i="54"/>
  <c r="H6" i="54"/>
  <c r="H25" i="54" s="1"/>
  <c r="I6" i="54"/>
  <c r="I25" i="54" s="1"/>
  <c r="J6" i="54"/>
  <c r="J25" i="54" s="1"/>
  <c r="K6" i="54"/>
  <c r="L6" i="54"/>
  <c r="L25" i="54" s="1"/>
  <c r="M6" i="54"/>
  <c r="N6" i="54"/>
  <c r="N25" i="54" s="1"/>
  <c r="O6" i="54"/>
  <c r="O25" i="54" s="1"/>
  <c r="P6" i="54"/>
  <c r="P25" i="54" s="1"/>
  <c r="Q6" i="54"/>
  <c r="Q25" i="54" s="1"/>
  <c r="R6" i="54"/>
  <c r="R25" i="54" s="1"/>
  <c r="S6" i="54"/>
  <c r="T6" i="54"/>
  <c r="U6" i="54"/>
  <c r="V6" i="54"/>
  <c r="V25" i="54" s="1"/>
  <c r="W6" i="54"/>
  <c r="W25" i="54" s="1"/>
  <c r="X6" i="54"/>
  <c r="X25" i="54" s="1"/>
  <c r="Y6" i="54"/>
  <c r="Y25" i="54" s="1"/>
  <c r="Z6" i="54"/>
  <c r="Z25" i="54" s="1"/>
  <c r="AA6" i="54"/>
  <c r="AB6" i="54"/>
  <c r="AC6" i="54"/>
  <c r="AD6" i="54"/>
  <c r="AD25" i="54" s="1"/>
  <c r="AE6" i="54"/>
  <c r="AF6" i="54"/>
  <c r="AF25" i="54" s="1"/>
  <c r="AG6" i="54"/>
  <c r="AG25" i="54" s="1"/>
  <c r="AH6" i="54"/>
  <c r="AH25" i="54" s="1"/>
  <c r="AI6" i="54"/>
  <c r="AJ6" i="54"/>
  <c r="AJ25" i="54" s="1"/>
  <c r="AK6" i="54"/>
  <c r="AL6" i="54"/>
  <c r="AL25" i="54" s="1"/>
  <c r="AM6" i="54"/>
  <c r="AN6" i="54"/>
  <c r="AN25" i="54" s="1"/>
  <c r="AO6" i="54"/>
  <c r="AO25" i="54" s="1"/>
  <c r="AP6" i="54"/>
  <c r="AP25" i="54" s="1"/>
  <c r="AQ6" i="54"/>
  <c r="AR6" i="54"/>
  <c r="AR25" i="54" s="1"/>
  <c r="AS6" i="54"/>
  <c r="AT6" i="54"/>
  <c r="AT25" i="54" s="1"/>
  <c r="AU6" i="54"/>
  <c r="AU25" i="54" s="1"/>
  <c r="AV6" i="54"/>
  <c r="AV25" i="54" s="1"/>
  <c r="AW6" i="54"/>
  <c r="AX6" i="54"/>
  <c r="AX25" i="54" s="1"/>
  <c r="AY6" i="54"/>
  <c r="AZ6" i="54"/>
  <c r="BA6" i="54"/>
  <c r="BB6" i="54"/>
  <c r="BB25" i="54" s="1"/>
  <c r="BC6" i="54"/>
  <c r="BC25" i="54" s="1"/>
  <c r="BD6" i="54"/>
  <c r="BD25" i="54" s="1"/>
  <c r="BE6" i="54"/>
  <c r="BE25" i="54" s="1"/>
  <c r="BF6" i="54"/>
  <c r="BF25" i="54" s="1"/>
  <c r="BG6" i="54"/>
  <c r="BH6" i="54"/>
  <c r="BI6" i="54"/>
  <c r="BJ6" i="54"/>
  <c r="BJ25" i="54" s="1"/>
  <c r="BK6" i="54"/>
  <c r="BL6" i="54"/>
  <c r="BL25" i="54" s="1"/>
  <c r="BM6" i="54"/>
  <c r="BM25" i="54" s="1"/>
  <c r="BN6" i="54"/>
  <c r="BN25" i="54" s="1"/>
  <c r="BO6" i="54"/>
  <c r="BP6" i="54"/>
  <c r="BP25" i="54" s="1"/>
  <c r="BQ6" i="54"/>
  <c r="BR6" i="54"/>
  <c r="BR25" i="54" s="1"/>
  <c r="BS6" i="54"/>
  <c r="BT6" i="54"/>
  <c r="BT25" i="54" s="1"/>
  <c r="BU6" i="54"/>
  <c r="BU25" i="54" s="1"/>
  <c r="BV6" i="54"/>
  <c r="BV25" i="54" s="1"/>
  <c r="BW6" i="54"/>
  <c r="BX6" i="54"/>
  <c r="BX25" i="54" s="1"/>
  <c r="BY6" i="54"/>
  <c r="BZ6" i="54"/>
  <c r="BZ25" i="54" s="1"/>
  <c r="C8" i="54"/>
  <c r="C27" i="54" s="1"/>
  <c r="D8" i="54"/>
  <c r="D27" i="54" s="1"/>
  <c r="E8" i="54"/>
  <c r="F8" i="54"/>
  <c r="F27" i="54" s="1"/>
  <c r="G8" i="54"/>
  <c r="H8" i="54"/>
  <c r="BR8" i="54"/>
  <c r="BR27" i="54" s="1"/>
  <c r="BT8" i="54"/>
  <c r="BT27" i="54" s="1"/>
  <c r="BV8" i="54"/>
  <c r="BV27" i="54" s="1"/>
  <c r="C9" i="54"/>
  <c r="D9" i="54"/>
  <c r="E9" i="54"/>
  <c r="F9" i="54"/>
  <c r="F28" i="54" s="1"/>
  <c r="G9" i="54"/>
  <c r="H9" i="54"/>
  <c r="H28" i="54" s="1"/>
  <c r="C11" i="54"/>
  <c r="D11" i="54"/>
  <c r="D30" i="54" s="1"/>
  <c r="E11" i="54"/>
  <c r="F11" i="54"/>
  <c r="G11" i="54"/>
  <c r="H11" i="54"/>
  <c r="H30" i="54" s="1"/>
  <c r="C12" i="54"/>
  <c r="D12" i="54"/>
  <c r="E12" i="54"/>
  <c r="F12" i="54"/>
  <c r="F31" i="54" s="1"/>
  <c r="G12" i="54"/>
  <c r="G31" i="54" s="1"/>
  <c r="H12" i="54"/>
  <c r="H31" i="54" s="1"/>
  <c r="C14" i="54"/>
  <c r="D14" i="54"/>
  <c r="D33" i="54" s="1"/>
  <c r="E14" i="54"/>
  <c r="F14" i="54"/>
  <c r="F33" i="54" s="1"/>
  <c r="G14" i="54"/>
  <c r="H14" i="54"/>
  <c r="H33" i="54" s="1"/>
  <c r="C15" i="54"/>
  <c r="D15" i="54"/>
  <c r="D34" i="54" s="1"/>
  <c r="E15" i="54"/>
  <c r="F15" i="54"/>
  <c r="F34" i="54" s="1"/>
  <c r="G15" i="54"/>
  <c r="H15" i="54"/>
  <c r="H34" i="54" s="1"/>
  <c r="C17" i="54"/>
  <c r="D17" i="54"/>
  <c r="D36" i="54" s="1"/>
  <c r="E17" i="54"/>
  <c r="F17" i="54"/>
  <c r="F36" i="54" s="1"/>
  <c r="G17" i="54"/>
  <c r="H17" i="54"/>
  <c r="C18" i="54"/>
  <c r="D18" i="54"/>
  <c r="D37" i="54" s="1"/>
  <c r="E18" i="54"/>
  <c r="F18" i="54"/>
  <c r="F37" i="54" s="1"/>
  <c r="G18" i="54"/>
  <c r="G37" i="54" s="1"/>
  <c r="H18" i="54"/>
  <c r="H37" i="54" s="1"/>
  <c r="C20" i="54"/>
  <c r="D20" i="54"/>
  <c r="E20" i="54"/>
  <c r="F20" i="54"/>
  <c r="G20" i="54"/>
  <c r="H20" i="54"/>
  <c r="C21" i="54"/>
  <c r="D21" i="54"/>
  <c r="E21" i="54"/>
  <c r="F21" i="54"/>
  <c r="F40" i="54" s="1"/>
  <c r="G21" i="54"/>
  <c r="H21" i="54"/>
  <c r="D24" i="54"/>
  <c r="K24" i="54"/>
  <c r="O24" i="54"/>
  <c r="Q24" i="54"/>
  <c r="S24" i="54"/>
  <c r="W24" i="54"/>
  <c r="Y24" i="54"/>
  <c r="AE24" i="54"/>
  <c r="AF24" i="54"/>
  <c r="AG24" i="54"/>
  <c r="AM24" i="54"/>
  <c r="AN24" i="54"/>
  <c r="AO24" i="54"/>
  <c r="AQ24" i="54"/>
  <c r="AU24" i="54"/>
  <c r="AW24" i="54"/>
  <c r="AY24" i="54"/>
  <c r="BC24" i="54"/>
  <c r="BE24" i="54"/>
  <c r="BK24" i="54"/>
  <c r="BL24" i="54"/>
  <c r="BM24" i="54"/>
  <c r="BS24" i="54"/>
  <c r="BT24" i="54"/>
  <c r="BU24" i="54"/>
  <c r="BW24" i="54"/>
  <c r="C25" i="54"/>
  <c r="E25" i="54"/>
  <c r="G25" i="54"/>
  <c r="K25" i="54"/>
  <c r="M25" i="54"/>
  <c r="S25" i="54"/>
  <c r="T25" i="54"/>
  <c r="U25" i="54"/>
  <c r="AA25" i="54"/>
  <c r="AB25" i="54"/>
  <c r="AC25" i="54"/>
  <c r="AE25" i="54"/>
  <c r="AI25" i="54"/>
  <c r="AK25" i="54"/>
  <c r="AM25" i="54"/>
  <c r="AQ25" i="54"/>
  <c r="AS25" i="54"/>
  <c r="AW25" i="54"/>
  <c r="AY25" i="54"/>
  <c r="AZ25" i="54"/>
  <c r="BA25" i="54"/>
  <c r="BG25" i="54"/>
  <c r="BH25" i="54"/>
  <c r="BI25" i="54"/>
  <c r="BK25" i="54"/>
  <c r="BO25" i="54"/>
  <c r="BQ25" i="54"/>
  <c r="BS25" i="54"/>
  <c r="BW25" i="54"/>
  <c r="BY25" i="54"/>
  <c r="E27" i="54"/>
  <c r="G27" i="54"/>
  <c r="H27" i="54"/>
  <c r="C28" i="54"/>
  <c r="D28" i="54"/>
  <c r="E28" i="54"/>
  <c r="G28" i="54"/>
  <c r="C30" i="54"/>
  <c r="E30" i="54"/>
  <c r="F30" i="54"/>
  <c r="G30" i="54"/>
  <c r="C31" i="54"/>
  <c r="D31" i="54"/>
  <c r="E31" i="54"/>
  <c r="C33" i="54"/>
  <c r="E33" i="54"/>
  <c r="G33" i="54"/>
  <c r="C34" i="54"/>
  <c r="E34" i="54"/>
  <c r="G34" i="54"/>
  <c r="C36" i="54"/>
  <c r="E36" i="54"/>
  <c r="G36" i="54"/>
  <c r="H36" i="54"/>
  <c r="C37" i="54"/>
  <c r="E37" i="54"/>
  <c r="C39" i="54"/>
  <c r="D39" i="54"/>
  <c r="E39" i="54"/>
  <c r="F39" i="54"/>
  <c r="G39" i="54"/>
  <c r="H39" i="54"/>
  <c r="C40" i="54"/>
  <c r="D40" i="54"/>
  <c r="E40" i="54"/>
  <c r="G40" i="54"/>
  <c r="H40" i="54"/>
  <c r="C5" i="87"/>
  <c r="D5" i="87"/>
  <c r="D24" i="87" s="1"/>
  <c r="E5" i="87"/>
  <c r="F5" i="87"/>
  <c r="F24" i="87" s="1"/>
  <c r="G5" i="87"/>
  <c r="G24" i="87" s="1"/>
  <c r="H5" i="87"/>
  <c r="I5" i="87"/>
  <c r="I24" i="87" s="1"/>
  <c r="J5" i="87"/>
  <c r="J24" i="87" s="1"/>
  <c r="K5" i="87"/>
  <c r="L5" i="87"/>
  <c r="L24" i="87" s="1"/>
  <c r="M5" i="87"/>
  <c r="M24" i="87" s="1"/>
  <c r="N5" i="87"/>
  <c r="O5" i="87"/>
  <c r="P5" i="87"/>
  <c r="P24" i="87" s="1"/>
  <c r="Q5" i="87"/>
  <c r="R5" i="87"/>
  <c r="S5" i="87"/>
  <c r="T5" i="87"/>
  <c r="T24" i="87" s="1"/>
  <c r="U5" i="87"/>
  <c r="U24" i="87" s="1"/>
  <c r="V5" i="87"/>
  <c r="W5" i="87"/>
  <c r="W24" i="87" s="1"/>
  <c r="X5" i="87"/>
  <c r="Y5" i="87"/>
  <c r="Z5" i="87"/>
  <c r="AA5" i="87"/>
  <c r="AB5" i="87"/>
  <c r="AB24" i="87" s="1"/>
  <c r="AC5" i="87"/>
  <c r="AC24" i="87" s="1"/>
  <c r="AD5" i="87"/>
  <c r="AD24" i="87" s="1"/>
  <c r="AE5" i="87"/>
  <c r="AE24" i="87" s="1"/>
  <c r="AF5" i="87"/>
  <c r="AG5" i="87"/>
  <c r="AH5" i="87"/>
  <c r="AI5" i="87"/>
  <c r="AJ5" i="87"/>
  <c r="AJ24" i="87" s="1"/>
  <c r="AK5" i="87"/>
  <c r="AK24" i="87" s="1"/>
  <c r="AL5" i="87"/>
  <c r="AL24" i="87" s="1"/>
  <c r="AM5" i="87"/>
  <c r="AM24" i="87" s="1"/>
  <c r="AN5" i="87"/>
  <c r="AN24" i="87" s="1"/>
  <c r="AO5" i="87"/>
  <c r="AP5" i="87"/>
  <c r="AQ5" i="87"/>
  <c r="AR5" i="87"/>
  <c r="AR24" i="87" s="1"/>
  <c r="AS5" i="87"/>
  <c r="AS24" i="87" s="1"/>
  <c r="AT5" i="87"/>
  <c r="AU5" i="87"/>
  <c r="AU24" i="87" s="1"/>
  <c r="AV5" i="87"/>
  <c r="AV24" i="87" s="1"/>
  <c r="AW5" i="87"/>
  <c r="AX5" i="87"/>
  <c r="AY5" i="87"/>
  <c r="AZ5" i="87"/>
  <c r="AZ24" i="87" s="1"/>
  <c r="BA5" i="87"/>
  <c r="BA24" i="87" s="1"/>
  <c r="BB5" i="87"/>
  <c r="BB24" i="87" s="1"/>
  <c r="BC5" i="87"/>
  <c r="BC24" i="87" s="1"/>
  <c r="BD5" i="87"/>
  <c r="BE5" i="87"/>
  <c r="BF5" i="87"/>
  <c r="BG5" i="87"/>
  <c r="BH5" i="87"/>
  <c r="BH24" i="87" s="1"/>
  <c r="BI5" i="87"/>
  <c r="BI24" i="87" s="1"/>
  <c r="BJ5" i="87"/>
  <c r="BJ24" i="87" s="1"/>
  <c r="BK5" i="87"/>
  <c r="BK24" i="87" s="1"/>
  <c r="BL5" i="87"/>
  <c r="BL24" i="87" s="1"/>
  <c r="BM5" i="87"/>
  <c r="BN5" i="87"/>
  <c r="BO5" i="87"/>
  <c r="BP5" i="87"/>
  <c r="BP24" i="87" s="1"/>
  <c r="BQ5" i="87"/>
  <c r="BQ24" i="87" s="1"/>
  <c r="BR5" i="87"/>
  <c r="BR24" i="87" s="1"/>
  <c r="BS5" i="87"/>
  <c r="BS24" i="87" s="1"/>
  <c r="BT5" i="87"/>
  <c r="BU5" i="87"/>
  <c r="BV5" i="87"/>
  <c r="BW5" i="87"/>
  <c r="BX5" i="87"/>
  <c r="BX24" i="87" s="1"/>
  <c r="BY5" i="87"/>
  <c r="BY24" i="87" s="1"/>
  <c r="BZ5" i="87"/>
  <c r="BZ24" i="87" s="1"/>
  <c r="C6" i="87"/>
  <c r="C25" i="87" s="1"/>
  <c r="D6" i="87"/>
  <c r="E6" i="87"/>
  <c r="F6" i="87"/>
  <c r="G6" i="87"/>
  <c r="H6" i="87"/>
  <c r="H25" i="87" s="1"/>
  <c r="I6" i="87"/>
  <c r="I25" i="87" s="1"/>
  <c r="J6" i="87"/>
  <c r="J25" i="87" s="1"/>
  <c r="K6" i="87"/>
  <c r="K25" i="87" s="1"/>
  <c r="L6" i="87"/>
  <c r="L25" i="87" s="1"/>
  <c r="M6" i="87"/>
  <c r="N6" i="87"/>
  <c r="O6" i="87"/>
  <c r="P6" i="87"/>
  <c r="P25" i="87" s="1"/>
  <c r="Q6" i="87"/>
  <c r="Q25" i="87" s="1"/>
  <c r="R6" i="87"/>
  <c r="R25" i="87" s="1"/>
  <c r="S6" i="87"/>
  <c r="S25" i="87" s="1"/>
  <c r="T6" i="87"/>
  <c r="U6" i="87"/>
  <c r="V6" i="87"/>
  <c r="W6" i="87"/>
  <c r="X6" i="87"/>
  <c r="X25" i="87" s="1"/>
  <c r="Y6" i="87"/>
  <c r="Y25" i="87" s="1"/>
  <c r="Z6" i="87"/>
  <c r="Z25" i="87" s="1"/>
  <c r="AA6" i="87"/>
  <c r="AA25" i="87" s="1"/>
  <c r="AB6" i="87"/>
  <c r="AC6" i="87"/>
  <c r="AD6" i="87"/>
  <c r="AE6" i="87"/>
  <c r="AF6" i="87"/>
  <c r="AF25" i="87" s="1"/>
  <c r="AG6" i="87"/>
  <c r="AG25" i="87" s="1"/>
  <c r="AH6" i="87"/>
  <c r="AH25" i="87" s="1"/>
  <c r="AI6" i="87"/>
  <c r="AI25" i="87" s="1"/>
  <c r="AJ6" i="87"/>
  <c r="AJ25" i="87" s="1"/>
  <c r="AK6" i="87"/>
  <c r="AL6" i="87"/>
  <c r="AM6" i="87"/>
  <c r="AN6" i="87"/>
  <c r="AN25" i="87" s="1"/>
  <c r="AO6" i="87"/>
  <c r="AO25" i="87" s="1"/>
  <c r="AP6" i="87"/>
  <c r="AP25" i="87" s="1"/>
  <c r="AQ6" i="87"/>
  <c r="AQ25" i="87" s="1"/>
  <c r="AR6" i="87"/>
  <c r="AS6" i="87"/>
  <c r="AT6" i="87"/>
  <c r="AU6" i="87"/>
  <c r="AV6" i="87"/>
  <c r="AV25" i="87" s="1"/>
  <c r="AW6" i="87"/>
  <c r="AW25" i="87" s="1"/>
  <c r="AX6" i="87"/>
  <c r="AX25" i="87" s="1"/>
  <c r="AY6" i="87"/>
  <c r="AY25" i="87" s="1"/>
  <c r="AZ6" i="87"/>
  <c r="AZ25" i="87" s="1"/>
  <c r="BA6" i="87"/>
  <c r="BB6" i="87"/>
  <c r="BC6" i="87"/>
  <c r="BD6" i="87"/>
  <c r="BD25" i="87" s="1"/>
  <c r="BE6" i="87"/>
  <c r="BE25" i="87" s="1"/>
  <c r="BF6" i="87"/>
  <c r="BF25" i="87" s="1"/>
  <c r="BG6" i="87"/>
  <c r="BG25" i="87" s="1"/>
  <c r="BH6" i="87"/>
  <c r="BI6" i="87"/>
  <c r="BJ6" i="87"/>
  <c r="BK6" i="87"/>
  <c r="BL6" i="87"/>
  <c r="BL25" i="87" s="1"/>
  <c r="BM6" i="87"/>
  <c r="BM25" i="87" s="1"/>
  <c r="BN6" i="87"/>
  <c r="BN25" i="87" s="1"/>
  <c r="BO6" i="87"/>
  <c r="BO25" i="87" s="1"/>
  <c r="BP6" i="87"/>
  <c r="BQ6" i="87"/>
  <c r="BR6" i="87"/>
  <c r="BS6" i="87"/>
  <c r="BT6" i="87"/>
  <c r="BT25" i="87" s="1"/>
  <c r="BU6" i="87"/>
  <c r="BU25" i="87" s="1"/>
  <c r="BV6" i="87"/>
  <c r="BV25" i="87" s="1"/>
  <c r="BW6" i="87"/>
  <c r="BW25" i="87" s="1"/>
  <c r="BX6" i="87"/>
  <c r="BX25" i="87" s="1"/>
  <c r="BY6" i="87"/>
  <c r="BZ6" i="87"/>
  <c r="C8" i="87"/>
  <c r="D8" i="87"/>
  <c r="D27" i="87" s="1"/>
  <c r="E8" i="87"/>
  <c r="E27" i="87" s="1"/>
  <c r="F8" i="87"/>
  <c r="F27" i="87" s="1"/>
  <c r="G8" i="87"/>
  <c r="G27" i="87" s="1"/>
  <c r="H8" i="87"/>
  <c r="BS8" i="87"/>
  <c r="BS27" i="87" s="1"/>
  <c r="BT8" i="87"/>
  <c r="BT27" i="87" s="1"/>
  <c r="BX8" i="87"/>
  <c r="BX27" i="87" s="1"/>
  <c r="C9" i="87"/>
  <c r="C28" i="87" s="1"/>
  <c r="D9" i="87"/>
  <c r="E9" i="87"/>
  <c r="F9" i="87"/>
  <c r="G9" i="87"/>
  <c r="H9" i="87"/>
  <c r="H28" i="87" s="1"/>
  <c r="C11" i="87"/>
  <c r="D11" i="87"/>
  <c r="D30" i="87" s="1"/>
  <c r="E11" i="87"/>
  <c r="E30" i="87" s="1"/>
  <c r="F11" i="87"/>
  <c r="F30" i="87" s="1"/>
  <c r="G11" i="87"/>
  <c r="H11" i="87"/>
  <c r="C12" i="87"/>
  <c r="C31" i="87" s="1"/>
  <c r="D12" i="87"/>
  <c r="D31" i="87" s="1"/>
  <c r="E12" i="87"/>
  <c r="F12" i="87"/>
  <c r="G12" i="87"/>
  <c r="H12" i="87"/>
  <c r="H31" i="87" s="1"/>
  <c r="C14" i="87"/>
  <c r="D14" i="87"/>
  <c r="D33" i="87" s="1"/>
  <c r="E14" i="87"/>
  <c r="E33" i="87" s="1"/>
  <c r="F14" i="87"/>
  <c r="F33" i="87" s="1"/>
  <c r="G14" i="87"/>
  <c r="H14" i="87"/>
  <c r="H33" i="87" s="1"/>
  <c r="C15" i="87"/>
  <c r="C34" i="87" s="1"/>
  <c r="D15" i="87"/>
  <c r="E15" i="87"/>
  <c r="F15" i="87"/>
  <c r="G15" i="87"/>
  <c r="H15" i="87"/>
  <c r="H34" i="87" s="1"/>
  <c r="C17" i="87"/>
  <c r="D17" i="87"/>
  <c r="D36" i="87" s="1"/>
  <c r="E17" i="87"/>
  <c r="E36" i="87" s="1"/>
  <c r="F17" i="87"/>
  <c r="F36" i="87" s="1"/>
  <c r="G17" i="87"/>
  <c r="G36" i="87" s="1"/>
  <c r="H17" i="87"/>
  <c r="H36" i="87" s="1"/>
  <c r="C18" i="87"/>
  <c r="C37" i="87" s="1"/>
  <c r="D18" i="87"/>
  <c r="E18" i="87"/>
  <c r="F18" i="87"/>
  <c r="G18" i="87"/>
  <c r="H18" i="87"/>
  <c r="C20" i="87"/>
  <c r="D20" i="87"/>
  <c r="D39" i="87" s="1"/>
  <c r="E20" i="87"/>
  <c r="E39" i="87" s="1"/>
  <c r="F20" i="87"/>
  <c r="F39" i="87" s="1"/>
  <c r="G20" i="87"/>
  <c r="G39" i="87" s="1"/>
  <c r="H20" i="87"/>
  <c r="C21" i="87"/>
  <c r="C40" i="87" s="1"/>
  <c r="D21" i="87"/>
  <c r="E21" i="87"/>
  <c r="F21" i="87"/>
  <c r="G21" i="87"/>
  <c r="H21" i="87"/>
  <c r="C24" i="87"/>
  <c r="E24" i="87"/>
  <c r="H24" i="87"/>
  <c r="K24" i="87"/>
  <c r="N24" i="87"/>
  <c r="O24" i="87"/>
  <c r="Q24" i="87"/>
  <c r="R24" i="87"/>
  <c r="S24" i="87"/>
  <c r="V24" i="87"/>
  <c r="X24" i="87"/>
  <c r="Y24" i="87"/>
  <c r="Z24" i="87"/>
  <c r="AA24" i="87"/>
  <c r="AF24" i="87"/>
  <c r="AG24" i="87"/>
  <c r="AH24" i="87"/>
  <c r="AI24" i="87"/>
  <c r="AO24" i="87"/>
  <c r="AP24" i="87"/>
  <c r="AQ24" i="87"/>
  <c r="AT24" i="87"/>
  <c r="AW24" i="87"/>
  <c r="AX24" i="87"/>
  <c r="AY24" i="87"/>
  <c r="BD24" i="87"/>
  <c r="BE24" i="87"/>
  <c r="BF24" i="87"/>
  <c r="BG24" i="87"/>
  <c r="BM24" i="87"/>
  <c r="BN24" i="87"/>
  <c r="BO24" i="87"/>
  <c r="BT24" i="87"/>
  <c r="BU24" i="87"/>
  <c r="BV24" i="87"/>
  <c r="BW24" i="87"/>
  <c r="D25" i="87"/>
  <c r="E25" i="87"/>
  <c r="F25" i="87"/>
  <c r="G25" i="87"/>
  <c r="M25" i="87"/>
  <c r="N25" i="87"/>
  <c r="O25" i="87"/>
  <c r="T25" i="87"/>
  <c r="U25" i="87"/>
  <c r="V25" i="87"/>
  <c r="W25" i="87"/>
  <c r="AB25" i="87"/>
  <c r="AC25" i="87"/>
  <c r="AD25" i="87"/>
  <c r="AE25" i="87"/>
  <c r="AK25" i="87"/>
  <c r="AL25" i="87"/>
  <c r="AM25" i="87"/>
  <c r="AR25" i="87"/>
  <c r="AS25" i="87"/>
  <c r="AT25" i="87"/>
  <c r="AU25" i="87"/>
  <c r="BA25" i="87"/>
  <c r="BB25" i="87"/>
  <c r="BC25" i="87"/>
  <c r="BH25" i="87"/>
  <c r="BI25" i="87"/>
  <c r="BJ25" i="87"/>
  <c r="BK25" i="87"/>
  <c r="BP25" i="87"/>
  <c r="BQ25" i="87"/>
  <c r="BR25" i="87"/>
  <c r="BS25" i="87"/>
  <c r="BY25" i="87"/>
  <c r="BZ25" i="87"/>
  <c r="C27" i="87"/>
  <c r="H27" i="87"/>
  <c r="D28" i="87"/>
  <c r="E28" i="87"/>
  <c r="F28" i="87"/>
  <c r="G28" i="87"/>
  <c r="C30" i="87"/>
  <c r="G30" i="87"/>
  <c r="H30" i="87"/>
  <c r="E31" i="87"/>
  <c r="F31" i="87"/>
  <c r="G31" i="87"/>
  <c r="C33" i="87"/>
  <c r="G33" i="87"/>
  <c r="D34" i="87"/>
  <c r="E34" i="87"/>
  <c r="F34" i="87"/>
  <c r="G34" i="87"/>
  <c r="C36" i="87"/>
  <c r="D37" i="87"/>
  <c r="E37" i="87"/>
  <c r="F37" i="87"/>
  <c r="G37" i="87"/>
  <c r="H37" i="87"/>
  <c r="C39" i="87"/>
  <c r="H39" i="87"/>
  <c r="D40" i="87"/>
  <c r="E40" i="87"/>
  <c r="F40" i="87"/>
  <c r="G40" i="87"/>
  <c r="H40" i="87"/>
  <c r="C5" i="88"/>
  <c r="D5" i="88"/>
  <c r="E5" i="88"/>
  <c r="F5" i="88"/>
  <c r="F24" i="88" s="1"/>
  <c r="G5" i="88"/>
  <c r="H5" i="88"/>
  <c r="I5" i="88"/>
  <c r="I24" i="88" s="1"/>
  <c r="J5" i="88"/>
  <c r="J24" i="88" s="1"/>
  <c r="K5" i="88"/>
  <c r="L5" i="88"/>
  <c r="M5" i="88"/>
  <c r="N5" i="88"/>
  <c r="N24" i="88" s="1"/>
  <c r="O5" i="88"/>
  <c r="P5" i="88"/>
  <c r="P24" i="88" s="1"/>
  <c r="Q5" i="88"/>
  <c r="R5" i="88"/>
  <c r="S5" i="88"/>
  <c r="S24" i="88" s="1"/>
  <c r="T5" i="88"/>
  <c r="T24" i="88" s="1"/>
  <c r="U5" i="88"/>
  <c r="V5" i="88"/>
  <c r="V24" i="88" s="1"/>
  <c r="W5" i="88"/>
  <c r="X5" i="88"/>
  <c r="X24" i="88" s="1"/>
  <c r="Y5" i="88"/>
  <c r="Z5" i="88"/>
  <c r="Z24" i="88" s="1"/>
  <c r="AA5" i="88"/>
  <c r="AB5" i="88"/>
  <c r="AC5" i="88"/>
  <c r="AD5" i="88"/>
  <c r="AD24" i="88" s="1"/>
  <c r="AE5" i="88"/>
  <c r="AF5" i="88"/>
  <c r="AG5" i="88"/>
  <c r="AG24" i="88" s="1"/>
  <c r="AH5" i="88"/>
  <c r="AH24" i="88" s="1"/>
  <c r="AI5" i="88"/>
  <c r="AJ5" i="88"/>
  <c r="AK5" i="88"/>
  <c r="AL5" i="88"/>
  <c r="AM5" i="88"/>
  <c r="AN5" i="88"/>
  <c r="AN24" i="88" s="1"/>
  <c r="AO5" i="88"/>
  <c r="AP5" i="88"/>
  <c r="AP24" i="88" s="1"/>
  <c r="AQ5" i="88"/>
  <c r="AQ24" i="88" s="1"/>
  <c r="AR5" i="88"/>
  <c r="AS5" i="88"/>
  <c r="AT5" i="88"/>
  <c r="AT24" i="88" s="1"/>
  <c r="AU5" i="88"/>
  <c r="AV5" i="88"/>
  <c r="AV24" i="88" s="1"/>
  <c r="AW5" i="88"/>
  <c r="AX5" i="88"/>
  <c r="AX24" i="88" s="1"/>
  <c r="AY5" i="88"/>
  <c r="AY24" i="88" s="1"/>
  <c r="AZ5" i="88"/>
  <c r="AZ24" i="88" s="1"/>
  <c r="BA5" i="88"/>
  <c r="BB5" i="88"/>
  <c r="BC5" i="88"/>
  <c r="BD5" i="88"/>
  <c r="BD24" i="88" s="1"/>
  <c r="BE5" i="88"/>
  <c r="BF5" i="88"/>
  <c r="BF24" i="88" s="1"/>
  <c r="BG5" i="88"/>
  <c r="BG24" i="88" s="1"/>
  <c r="BH5" i="88"/>
  <c r="BI5" i="88"/>
  <c r="BJ5" i="88"/>
  <c r="BJ24" i="88" s="1"/>
  <c r="BK5" i="88"/>
  <c r="BL5" i="88"/>
  <c r="BL24" i="88" s="1"/>
  <c r="BM5" i="88"/>
  <c r="BN5" i="88"/>
  <c r="BN24" i="88" s="1"/>
  <c r="BO5" i="88"/>
  <c r="BP5" i="88"/>
  <c r="BQ5" i="88"/>
  <c r="BR5" i="88"/>
  <c r="BR24" i="88" s="1"/>
  <c r="BS5" i="88"/>
  <c r="BT5" i="88"/>
  <c r="BT24" i="88" s="1"/>
  <c r="BU5" i="88"/>
  <c r="BV5" i="88"/>
  <c r="BV24" i="88" s="1"/>
  <c r="BW5" i="88"/>
  <c r="BW24" i="88" s="1"/>
  <c r="BX5" i="88"/>
  <c r="BY5" i="88"/>
  <c r="BZ5" i="88"/>
  <c r="C6" i="88"/>
  <c r="D6" i="88"/>
  <c r="D25" i="88" s="1"/>
  <c r="E6" i="88"/>
  <c r="F6" i="88"/>
  <c r="F25" i="88" s="1"/>
  <c r="G6" i="88"/>
  <c r="G25" i="88" s="1"/>
  <c r="H6" i="88"/>
  <c r="H25" i="88" s="1"/>
  <c r="I6" i="88"/>
  <c r="J6" i="88"/>
  <c r="J25" i="88" s="1"/>
  <c r="K6" i="88"/>
  <c r="L6" i="88"/>
  <c r="L25" i="88" s="1"/>
  <c r="M6" i="88"/>
  <c r="N6" i="88"/>
  <c r="N25" i="88" s="1"/>
  <c r="O6" i="88"/>
  <c r="P6" i="88"/>
  <c r="Q6" i="88"/>
  <c r="R6" i="88"/>
  <c r="R25" i="88" s="1"/>
  <c r="S6" i="88"/>
  <c r="T6" i="88"/>
  <c r="T25" i="88" s="1"/>
  <c r="U6" i="88"/>
  <c r="V6" i="88"/>
  <c r="V25" i="88" s="1"/>
  <c r="W6" i="88"/>
  <c r="X6" i="88"/>
  <c r="Y6" i="88"/>
  <c r="Z6" i="88"/>
  <c r="AA6" i="88"/>
  <c r="AB6" i="88"/>
  <c r="AB25" i="88" s="1"/>
  <c r="AC6" i="88"/>
  <c r="AD6" i="88"/>
  <c r="AD25" i="88" s="1"/>
  <c r="AE6" i="88"/>
  <c r="AE25" i="88" s="1"/>
  <c r="AF6" i="88"/>
  <c r="AG6" i="88"/>
  <c r="AH6" i="88"/>
  <c r="AH25" i="88" s="1"/>
  <c r="AI6" i="88"/>
  <c r="AJ6" i="88"/>
  <c r="AJ25" i="88" s="1"/>
  <c r="AK6" i="88"/>
  <c r="AL6" i="88"/>
  <c r="AL25" i="88" s="1"/>
  <c r="AM6" i="88"/>
  <c r="AM25" i="88" s="1"/>
  <c r="AN6" i="88"/>
  <c r="AN25" i="88" s="1"/>
  <c r="AO6" i="88"/>
  <c r="AP6" i="88"/>
  <c r="AQ6" i="88"/>
  <c r="AR6" i="88"/>
  <c r="AR25" i="88" s="1"/>
  <c r="AS6" i="88"/>
  <c r="AT6" i="88"/>
  <c r="AT25" i="88" s="1"/>
  <c r="AU6" i="88"/>
  <c r="AU25" i="88" s="1"/>
  <c r="AV6" i="88"/>
  <c r="AW6" i="88"/>
  <c r="AX6" i="88"/>
  <c r="AX25" i="88" s="1"/>
  <c r="AY6" i="88"/>
  <c r="AZ6" i="88"/>
  <c r="AZ25" i="88" s="1"/>
  <c r="BA6" i="88"/>
  <c r="BB6" i="88"/>
  <c r="BB25" i="88" s="1"/>
  <c r="BC6" i="88"/>
  <c r="BD6" i="88"/>
  <c r="BE6" i="88"/>
  <c r="BF6" i="88"/>
  <c r="BF25" i="88" s="1"/>
  <c r="BG6" i="88"/>
  <c r="BH6" i="88"/>
  <c r="BH25" i="88" s="1"/>
  <c r="BI6" i="88"/>
  <c r="BJ6" i="88"/>
  <c r="BJ25" i="88" s="1"/>
  <c r="BK6" i="88"/>
  <c r="BK25" i="88" s="1"/>
  <c r="BL6" i="88"/>
  <c r="BM6" i="88"/>
  <c r="BN6" i="88"/>
  <c r="BO6" i="88"/>
  <c r="BP6" i="88"/>
  <c r="BP25" i="88" s="1"/>
  <c r="BQ6" i="88"/>
  <c r="BR6" i="88"/>
  <c r="BR25" i="88" s="1"/>
  <c r="BS6" i="88"/>
  <c r="BS25" i="88" s="1"/>
  <c r="BT6" i="88"/>
  <c r="BT25" i="88" s="1"/>
  <c r="BU6" i="88"/>
  <c r="BV6" i="88"/>
  <c r="BV25" i="88" s="1"/>
  <c r="BW6" i="88"/>
  <c r="BX6" i="88"/>
  <c r="BX25" i="88" s="1"/>
  <c r="BY6" i="88"/>
  <c r="BZ6" i="88"/>
  <c r="BZ25" i="88" s="1"/>
  <c r="C8" i="88"/>
  <c r="D8" i="88"/>
  <c r="E8" i="88"/>
  <c r="F8" i="88"/>
  <c r="F27" i="88" s="1"/>
  <c r="G8" i="88"/>
  <c r="H8" i="88"/>
  <c r="H27" i="88" s="1"/>
  <c r="BR8" i="88"/>
  <c r="BR27" i="88" s="1"/>
  <c r="C9" i="88"/>
  <c r="D9" i="88"/>
  <c r="D28" i="88" s="1"/>
  <c r="E9" i="88"/>
  <c r="F9" i="88"/>
  <c r="F28" i="88" s="1"/>
  <c r="G9" i="88"/>
  <c r="H9" i="88"/>
  <c r="C11" i="88"/>
  <c r="D11" i="88"/>
  <c r="E11" i="88"/>
  <c r="F11" i="88"/>
  <c r="G11" i="88"/>
  <c r="H11" i="88"/>
  <c r="H30" i="88" s="1"/>
  <c r="C12" i="88"/>
  <c r="D12" i="88"/>
  <c r="D31" i="88" s="1"/>
  <c r="E12" i="88"/>
  <c r="F12" i="88"/>
  <c r="F31" i="88" s="1"/>
  <c r="G12" i="88"/>
  <c r="H12" i="88"/>
  <c r="C14" i="88"/>
  <c r="C33" i="88" s="1"/>
  <c r="D14" i="88"/>
  <c r="D33" i="88" s="1"/>
  <c r="E14" i="88"/>
  <c r="F14" i="88"/>
  <c r="G14" i="88"/>
  <c r="H14" i="88"/>
  <c r="H33" i="88" s="1"/>
  <c r="C15" i="88"/>
  <c r="D15" i="88"/>
  <c r="D34" i="88" s="1"/>
  <c r="E15" i="88"/>
  <c r="F15" i="88"/>
  <c r="F34" i="88" s="1"/>
  <c r="G15" i="88"/>
  <c r="H15" i="88"/>
  <c r="C17" i="88"/>
  <c r="D17" i="88"/>
  <c r="D36" i="88" s="1"/>
  <c r="E17" i="88"/>
  <c r="F17" i="88"/>
  <c r="F36" i="88" s="1"/>
  <c r="G17" i="88"/>
  <c r="H17" i="88"/>
  <c r="H36" i="88" s="1"/>
  <c r="C18" i="88"/>
  <c r="D18" i="88"/>
  <c r="D37" i="88" s="1"/>
  <c r="E18" i="88"/>
  <c r="E37" i="88" s="1"/>
  <c r="F18" i="88"/>
  <c r="F37" i="88" s="1"/>
  <c r="G18" i="88"/>
  <c r="G37" i="88" s="1"/>
  <c r="H18" i="88"/>
  <c r="C20" i="88"/>
  <c r="D20" i="88"/>
  <c r="E20" i="88"/>
  <c r="F20" i="88"/>
  <c r="G20" i="88"/>
  <c r="H20" i="88"/>
  <c r="H39" i="88" s="1"/>
  <c r="C21" i="88"/>
  <c r="D21" i="88"/>
  <c r="D40" i="88" s="1"/>
  <c r="E21" i="88"/>
  <c r="E40" i="88" s="1"/>
  <c r="F21" i="88"/>
  <c r="F40" i="88" s="1"/>
  <c r="G21" i="88"/>
  <c r="G40" i="88" s="1"/>
  <c r="H21" i="88"/>
  <c r="C24" i="88"/>
  <c r="D24" i="88"/>
  <c r="E24" i="88"/>
  <c r="G24" i="88"/>
  <c r="H24" i="88"/>
  <c r="K24" i="88"/>
  <c r="L24" i="88"/>
  <c r="M24" i="88"/>
  <c r="O24" i="88"/>
  <c r="Q24" i="88"/>
  <c r="R24" i="88"/>
  <c r="U24" i="88"/>
  <c r="W24" i="88"/>
  <c r="Y24" i="88"/>
  <c r="AA24" i="88"/>
  <c r="AB24" i="88"/>
  <c r="AC24" i="88"/>
  <c r="AE24" i="88"/>
  <c r="AF24" i="88"/>
  <c r="AI24" i="88"/>
  <c r="AJ24" i="88"/>
  <c r="AK24" i="88"/>
  <c r="AL24" i="88"/>
  <c r="AM24" i="88"/>
  <c r="AO24" i="88"/>
  <c r="AR24" i="88"/>
  <c r="AS24" i="88"/>
  <c r="AU24" i="88"/>
  <c r="AW24" i="88"/>
  <c r="BA24" i="88"/>
  <c r="BB24" i="88"/>
  <c r="BC24" i="88"/>
  <c r="BE24" i="88"/>
  <c r="BH24" i="88"/>
  <c r="BI24" i="88"/>
  <c r="BK24" i="88"/>
  <c r="BM24" i="88"/>
  <c r="BO24" i="88"/>
  <c r="BP24" i="88"/>
  <c r="BQ24" i="88"/>
  <c r="BS24" i="88"/>
  <c r="BU24" i="88"/>
  <c r="BX24" i="88"/>
  <c r="BY24" i="88"/>
  <c r="BZ24" i="88"/>
  <c r="C25" i="88"/>
  <c r="E25" i="88"/>
  <c r="I25" i="88"/>
  <c r="K25" i="88"/>
  <c r="M25" i="88"/>
  <c r="O25" i="88"/>
  <c r="P25" i="88"/>
  <c r="Q25" i="88"/>
  <c r="S25" i="88"/>
  <c r="U25" i="88"/>
  <c r="W25" i="88"/>
  <c r="X25" i="88"/>
  <c r="Y25" i="88"/>
  <c r="Z25" i="88"/>
  <c r="AA25" i="88"/>
  <c r="AC25" i="88"/>
  <c r="AF25" i="88"/>
  <c r="AG25" i="88"/>
  <c r="AI25" i="88"/>
  <c r="AK25" i="88"/>
  <c r="AO25" i="88"/>
  <c r="AP25" i="88"/>
  <c r="AQ25" i="88"/>
  <c r="AS25" i="88"/>
  <c r="AV25" i="88"/>
  <c r="AW25" i="88"/>
  <c r="AY25" i="88"/>
  <c r="BA25" i="88"/>
  <c r="BC25" i="88"/>
  <c r="BD25" i="88"/>
  <c r="BE25" i="88"/>
  <c r="BG25" i="88"/>
  <c r="BI25" i="88"/>
  <c r="BL25" i="88"/>
  <c r="BM25" i="88"/>
  <c r="BN25" i="88"/>
  <c r="BO25" i="88"/>
  <c r="BQ25" i="88"/>
  <c r="BU25" i="88"/>
  <c r="BW25" i="88"/>
  <c r="BY25" i="88"/>
  <c r="C27" i="88"/>
  <c r="D27" i="88"/>
  <c r="E27" i="88"/>
  <c r="G27" i="88"/>
  <c r="C28" i="88"/>
  <c r="E28" i="88"/>
  <c r="G28" i="88"/>
  <c r="H28" i="88"/>
  <c r="C30" i="88"/>
  <c r="D30" i="88"/>
  <c r="E30" i="88"/>
  <c r="F30" i="88"/>
  <c r="G30" i="88"/>
  <c r="C31" i="88"/>
  <c r="E31" i="88"/>
  <c r="G31" i="88"/>
  <c r="H31" i="88"/>
  <c r="E33" i="88"/>
  <c r="F33" i="88"/>
  <c r="G33" i="88"/>
  <c r="C34" i="88"/>
  <c r="E34" i="88"/>
  <c r="G34" i="88"/>
  <c r="H34" i="88"/>
  <c r="C36" i="88"/>
  <c r="E36" i="88"/>
  <c r="G36" i="88"/>
  <c r="C37" i="88"/>
  <c r="H37" i="88"/>
  <c r="C39" i="88"/>
  <c r="D39" i="88"/>
  <c r="E39" i="88"/>
  <c r="F39" i="88"/>
  <c r="G39" i="88"/>
  <c r="C40" i="88"/>
  <c r="H40" i="88"/>
  <c r="C5" i="12"/>
  <c r="D5" i="12"/>
  <c r="D24" i="12" s="1"/>
  <c r="E5" i="12"/>
  <c r="F5" i="12"/>
  <c r="G5" i="12"/>
  <c r="H5" i="12"/>
  <c r="H24" i="12" s="1"/>
  <c r="I5" i="12"/>
  <c r="I24" i="12" s="1"/>
  <c r="J5" i="12"/>
  <c r="K5" i="12"/>
  <c r="L5" i="12"/>
  <c r="L24" i="12" s="1"/>
  <c r="M5" i="12"/>
  <c r="N5" i="12"/>
  <c r="N24" i="12" s="1"/>
  <c r="O5" i="12"/>
  <c r="O24" i="12" s="1"/>
  <c r="P5" i="12"/>
  <c r="Q5" i="12"/>
  <c r="Q24" i="12" s="1"/>
  <c r="R5" i="12"/>
  <c r="R24" i="12" s="1"/>
  <c r="S5" i="12"/>
  <c r="T5" i="12"/>
  <c r="T24" i="12" s="1"/>
  <c r="U5" i="12"/>
  <c r="V5" i="12"/>
  <c r="V24" i="12" s="1"/>
  <c r="W5" i="12"/>
  <c r="W24" i="12" s="1"/>
  <c r="X5" i="12"/>
  <c r="X24" i="12" s="1"/>
  <c r="Y5" i="12"/>
  <c r="Z5" i="12"/>
  <c r="AA5" i="12"/>
  <c r="AB5" i="12"/>
  <c r="AC5" i="12"/>
  <c r="AD5" i="12"/>
  <c r="AD24" i="12" s="1"/>
  <c r="AE5" i="12"/>
  <c r="AF5" i="12"/>
  <c r="AG5" i="12"/>
  <c r="AH5" i="12"/>
  <c r="AI5" i="12"/>
  <c r="AJ5" i="12"/>
  <c r="AJ24" i="12" s="1"/>
  <c r="AK5" i="12"/>
  <c r="AL5" i="12"/>
  <c r="AL24" i="12" s="1"/>
  <c r="AM5" i="12"/>
  <c r="AM24" i="12" s="1"/>
  <c r="AN5" i="12"/>
  <c r="AO5" i="12"/>
  <c r="AO24" i="12" s="1"/>
  <c r="AP5" i="12"/>
  <c r="AQ5" i="12"/>
  <c r="AR5" i="12"/>
  <c r="AS5" i="12"/>
  <c r="AT5" i="12"/>
  <c r="AT24" i="12" s="1"/>
  <c r="AU5" i="12"/>
  <c r="AU24" i="12" s="1"/>
  <c r="AV5" i="12"/>
  <c r="AW5" i="12"/>
  <c r="AW24" i="12" s="1"/>
  <c r="AX5" i="12"/>
  <c r="AY5" i="12"/>
  <c r="AZ5" i="12"/>
  <c r="BA5" i="12"/>
  <c r="BB5" i="12"/>
  <c r="BB24" i="12" s="1"/>
  <c r="BC5" i="12"/>
  <c r="BC24" i="12" s="1"/>
  <c r="BD5" i="12"/>
  <c r="BE5" i="12"/>
  <c r="BE24" i="12" s="1"/>
  <c r="BF5" i="12"/>
  <c r="BG5" i="12"/>
  <c r="BH5" i="12"/>
  <c r="BI5" i="12"/>
  <c r="BJ5" i="12"/>
  <c r="BK5" i="12"/>
  <c r="BK24" i="12" s="1"/>
  <c r="BL5" i="12"/>
  <c r="BM5" i="12"/>
  <c r="BM24" i="12" s="1"/>
  <c r="BN5" i="12"/>
  <c r="BO5" i="12"/>
  <c r="BP5" i="12"/>
  <c r="BQ5" i="12"/>
  <c r="BR5" i="12"/>
  <c r="BR24" i="12" s="1"/>
  <c r="BS5" i="12"/>
  <c r="BS24" i="12" s="1"/>
  <c r="BT5" i="12"/>
  <c r="BU5" i="12"/>
  <c r="BU24" i="12" s="1"/>
  <c r="BV5" i="12"/>
  <c r="BW5" i="12"/>
  <c r="BX5" i="12"/>
  <c r="BY5" i="12"/>
  <c r="BZ5" i="12"/>
  <c r="BZ24" i="12" s="1"/>
  <c r="C6" i="12"/>
  <c r="C25" i="12" s="1"/>
  <c r="D6" i="12"/>
  <c r="E6" i="12"/>
  <c r="E25" i="12" s="1"/>
  <c r="F6" i="12"/>
  <c r="G6" i="12"/>
  <c r="H6" i="12"/>
  <c r="I6" i="12"/>
  <c r="J6" i="12"/>
  <c r="K6" i="12"/>
  <c r="K25" i="12" s="1"/>
  <c r="L6" i="12"/>
  <c r="M6" i="12"/>
  <c r="M25" i="12" s="1"/>
  <c r="N6" i="12"/>
  <c r="O6" i="12"/>
  <c r="P6" i="12"/>
  <c r="Q6" i="12"/>
  <c r="R6" i="12"/>
  <c r="R25" i="12" s="1"/>
  <c r="S6" i="12"/>
  <c r="S25" i="12" s="1"/>
  <c r="T6" i="12"/>
  <c r="U6" i="12"/>
  <c r="U25" i="12" s="1"/>
  <c r="V6" i="12"/>
  <c r="W6" i="12"/>
  <c r="X6" i="12"/>
  <c r="Y6" i="12"/>
  <c r="Z6" i="12"/>
  <c r="Z25" i="12" s="1"/>
  <c r="AA6" i="12"/>
  <c r="AA25" i="12" s="1"/>
  <c r="AB6" i="12"/>
  <c r="AC6" i="12"/>
  <c r="AC25" i="12" s="1"/>
  <c r="AD6" i="12"/>
  <c r="AE6" i="12"/>
  <c r="AF6" i="12"/>
  <c r="AG6" i="12"/>
  <c r="AH6" i="12"/>
  <c r="AH25" i="12" s="1"/>
  <c r="AI6" i="12"/>
  <c r="AI25" i="12" s="1"/>
  <c r="AJ6" i="12"/>
  <c r="AK6" i="12"/>
  <c r="AK25" i="12" s="1"/>
  <c r="AL6" i="12"/>
  <c r="AM6" i="12"/>
  <c r="AN6" i="12"/>
  <c r="AO6" i="12"/>
  <c r="AP6" i="12"/>
  <c r="AQ6" i="12"/>
  <c r="AQ25" i="12" s="1"/>
  <c r="AR6" i="12"/>
  <c r="AS6" i="12"/>
  <c r="AS25" i="12" s="1"/>
  <c r="AT6" i="12"/>
  <c r="AU6" i="12"/>
  <c r="AV6" i="12"/>
  <c r="AW6" i="12"/>
  <c r="AX6" i="12"/>
  <c r="AX25" i="12" s="1"/>
  <c r="AY6" i="12"/>
  <c r="AY25" i="12" s="1"/>
  <c r="AZ6" i="12"/>
  <c r="BA6" i="12"/>
  <c r="BA25" i="12" s="1"/>
  <c r="BB6" i="12"/>
  <c r="BC6" i="12"/>
  <c r="BD6" i="12"/>
  <c r="BE6" i="12"/>
  <c r="BF6" i="12"/>
  <c r="BG6" i="12"/>
  <c r="BG25" i="12" s="1"/>
  <c r="BH6" i="12"/>
  <c r="BI6" i="12"/>
  <c r="BI25" i="12" s="1"/>
  <c r="BJ6" i="12"/>
  <c r="BK6" i="12"/>
  <c r="BL6" i="12"/>
  <c r="BM6" i="12"/>
  <c r="BN6" i="12"/>
  <c r="BN25" i="12" s="1"/>
  <c r="BO6" i="12"/>
  <c r="BO25" i="12" s="1"/>
  <c r="BP6" i="12"/>
  <c r="BQ6" i="12"/>
  <c r="BQ25" i="12" s="1"/>
  <c r="BR6" i="12"/>
  <c r="BS6" i="12"/>
  <c r="BT6" i="12"/>
  <c r="BU6" i="12"/>
  <c r="BV6" i="12"/>
  <c r="BV25" i="12" s="1"/>
  <c r="BW6" i="12"/>
  <c r="BW25" i="12" s="1"/>
  <c r="BX6" i="12"/>
  <c r="BY6" i="12"/>
  <c r="BY25" i="12" s="1"/>
  <c r="BZ6" i="12"/>
  <c r="C8" i="12"/>
  <c r="D8" i="12"/>
  <c r="E8" i="12"/>
  <c r="F8" i="12"/>
  <c r="F27" i="12" s="1"/>
  <c r="G8" i="12"/>
  <c r="G27" i="12" s="1"/>
  <c r="H8" i="12"/>
  <c r="BR8" i="12"/>
  <c r="BR27" i="12" s="1"/>
  <c r="BS8" i="12"/>
  <c r="BS27" i="12" s="1"/>
  <c r="BU8" i="12"/>
  <c r="BU27" i="12" s="1"/>
  <c r="C9" i="12"/>
  <c r="C28" i="12" s="1"/>
  <c r="D9" i="12"/>
  <c r="E9" i="12"/>
  <c r="F9" i="12"/>
  <c r="G9" i="12"/>
  <c r="H9" i="12"/>
  <c r="C11" i="12"/>
  <c r="C30" i="12" s="1"/>
  <c r="D11" i="12"/>
  <c r="D30" i="12" s="1"/>
  <c r="E11" i="12"/>
  <c r="E30" i="12" s="1"/>
  <c r="F11" i="12"/>
  <c r="G11" i="12"/>
  <c r="H11" i="12"/>
  <c r="C12" i="12"/>
  <c r="D12" i="12"/>
  <c r="E12" i="12"/>
  <c r="F12" i="12"/>
  <c r="G12" i="12"/>
  <c r="H12" i="12"/>
  <c r="H31" i="12" s="1"/>
  <c r="C14" i="12"/>
  <c r="D14" i="12"/>
  <c r="D33" i="12" s="1"/>
  <c r="E14" i="12"/>
  <c r="E33" i="12" s="1"/>
  <c r="F14" i="12"/>
  <c r="F33" i="12" s="1"/>
  <c r="G14" i="12"/>
  <c r="G33" i="12" s="1"/>
  <c r="H14" i="12"/>
  <c r="C15" i="12"/>
  <c r="D15" i="12"/>
  <c r="E15" i="12"/>
  <c r="E34" i="12" s="1"/>
  <c r="F15" i="12"/>
  <c r="G15" i="12"/>
  <c r="H15" i="12"/>
  <c r="C17" i="12"/>
  <c r="D17" i="12"/>
  <c r="E17" i="12"/>
  <c r="F17" i="12"/>
  <c r="G17" i="12"/>
  <c r="G36" i="12" s="1"/>
  <c r="H17" i="12"/>
  <c r="C18" i="12"/>
  <c r="D18" i="12"/>
  <c r="E18" i="12"/>
  <c r="E37" i="12" s="1"/>
  <c r="F18" i="12"/>
  <c r="G18" i="12"/>
  <c r="G37" i="12" s="1"/>
  <c r="H18" i="12"/>
  <c r="H37" i="12" s="1"/>
  <c r="C20" i="12"/>
  <c r="C39" i="12" s="1"/>
  <c r="D20" i="12"/>
  <c r="D39" i="12" s="1"/>
  <c r="E20" i="12"/>
  <c r="E39" i="12" s="1"/>
  <c r="F20" i="12"/>
  <c r="G20" i="12"/>
  <c r="H20" i="12"/>
  <c r="C21" i="12"/>
  <c r="C40" i="12" s="1"/>
  <c r="D21" i="12"/>
  <c r="E21" i="12"/>
  <c r="E40" i="12" s="1"/>
  <c r="F21" i="12"/>
  <c r="G21" i="12"/>
  <c r="H21" i="12"/>
  <c r="C24" i="12"/>
  <c r="E24" i="12"/>
  <c r="F24" i="12"/>
  <c r="G24" i="12"/>
  <c r="J24" i="12"/>
  <c r="K24" i="12"/>
  <c r="M24" i="12"/>
  <c r="P24" i="12"/>
  <c r="S24" i="12"/>
  <c r="U24" i="12"/>
  <c r="Y24" i="12"/>
  <c r="Z24" i="12"/>
  <c r="AA24" i="12"/>
  <c r="AB24" i="12"/>
  <c r="AC24" i="12"/>
  <c r="AE24" i="12"/>
  <c r="AF24" i="12"/>
  <c r="AG24" i="12"/>
  <c r="AH24" i="12"/>
  <c r="AI24" i="12"/>
  <c r="AK24" i="12"/>
  <c r="AN24" i="12"/>
  <c r="AP24" i="12"/>
  <c r="AQ24" i="12"/>
  <c r="AR24" i="12"/>
  <c r="AS24" i="12"/>
  <c r="AV24" i="12"/>
  <c r="AX24" i="12"/>
  <c r="AY24" i="12"/>
  <c r="AZ24" i="12"/>
  <c r="BA24" i="12"/>
  <c r="BD24" i="12"/>
  <c r="BF24" i="12"/>
  <c r="BG24" i="12"/>
  <c r="BH24" i="12"/>
  <c r="BI24" i="12"/>
  <c r="BJ24" i="12"/>
  <c r="BL24" i="12"/>
  <c r="BN24" i="12"/>
  <c r="BO24" i="12"/>
  <c r="BP24" i="12"/>
  <c r="BQ24" i="12"/>
  <c r="BT24" i="12"/>
  <c r="BV24" i="12"/>
  <c r="BW24" i="12"/>
  <c r="BX24" i="12"/>
  <c r="BY24" i="12"/>
  <c r="D25" i="12"/>
  <c r="F25" i="12"/>
  <c r="G25" i="12"/>
  <c r="H25" i="12"/>
  <c r="I25" i="12"/>
  <c r="J25" i="12"/>
  <c r="L25" i="12"/>
  <c r="N25" i="12"/>
  <c r="O25" i="12"/>
  <c r="P25" i="12"/>
  <c r="Q25" i="12"/>
  <c r="T25" i="12"/>
  <c r="V25" i="12"/>
  <c r="W25" i="12"/>
  <c r="X25" i="12"/>
  <c r="Y25" i="12"/>
  <c r="AB25" i="12"/>
  <c r="AD25" i="12"/>
  <c r="AE25" i="12"/>
  <c r="AF25" i="12"/>
  <c r="AG25" i="12"/>
  <c r="AJ25" i="12"/>
  <c r="AL25" i="12"/>
  <c r="AM25" i="12"/>
  <c r="AN25" i="12"/>
  <c r="AO25" i="12"/>
  <c r="AP25" i="12"/>
  <c r="AR25" i="12"/>
  <c r="AT25" i="12"/>
  <c r="AU25" i="12"/>
  <c r="AV25" i="12"/>
  <c r="AW25" i="12"/>
  <c r="AZ25" i="12"/>
  <c r="BB25" i="12"/>
  <c r="BC25" i="12"/>
  <c r="BD25" i="12"/>
  <c r="BE25" i="12"/>
  <c r="BF25" i="12"/>
  <c r="BH25" i="12"/>
  <c r="BJ25" i="12"/>
  <c r="BK25" i="12"/>
  <c r="BL25" i="12"/>
  <c r="BM25" i="12"/>
  <c r="BP25" i="12"/>
  <c r="BR25" i="12"/>
  <c r="BS25" i="12"/>
  <c r="BT25" i="12"/>
  <c r="BU25" i="12"/>
  <c r="BX25" i="12"/>
  <c r="BZ25" i="12"/>
  <c r="C27" i="12"/>
  <c r="D27" i="12"/>
  <c r="E27" i="12"/>
  <c r="H27" i="12"/>
  <c r="D28" i="12"/>
  <c r="E28" i="12"/>
  <c r="F28" i="12"/>
  <c r="G28" i="12"/>
  <c r="H28" i="12"/>
  <c r="F30" i="12"/>
  <c r="G30" i="12"/>
  <c r="H30" i="12"/>
  <c r="C31" i="12"/>
  <c r="D31" i="12"/>
  <c r="E31" i="12"/>
  <c r="F31" i="12"/>
  <c r="G31" i="12"/>
  <c r="C33" i="12"/>
  <c r="H33" i="12"/>
  <c r="C34" i="12"/>
  <c r="D34" i="12"/>
  <c r="F34" i="12"/>
  <c r="G34" i="12"/>
  <c r="H34" i="12"/>
  <c r="C36" i="12"/>
  <c r="D36" i="12"/>
  <c r="E36" i="12"/>
  <c r="F36" i="12"/>
  <c r="H36" i="12"/>
  <c r="C37" i="12"/>
  <c r="D37" i="12"/>
  <c r="F37" i="12"/>
  <c r="F39" i="12"/>
  <c r="G39" i="12"/>
  <c r="H39" i="12"/>
  <c r="D40" i="12"/>
  <c r="F40" i="12"/>
  <c r="G40" i="12"/>
  <c r="H40" i="12"/>
  <c r="H5" i="116"/>
  <c r="H24" i="116" s="1"/>
  <c r="C6" i="116"/>
  <c r="C25" i="116" s="1"/>
  <c r="D6" i="116"/>
  <c r="D25" i="116" s="1"/>
  <c r="C8" i="116"/>
  <c r="C27" i="116" s="1"/>
  <c r="D8" i="116"/>
  <c r="D27" i="116" s="1"/>
  <c r="H8" i="116"/>
  <c r="H27" i="116" s="1"/>
  <c r="C9" i="116"/>
  <c r="C28" i="116" s="1"/>
  <c r="H9" i="116"/>
  <c r="H28" i="116" s="1"/>
  <c r="H11" i="116"/>
  <c r="H30" i="116" s="1"/>
  <c r="H12" i="116"/>
  <c r="H31" i="116" s="1"/>
  <c r="H14" i="116"/>
  <c r="H33" i="116" s="1"/>
  <c r="H17" i="116"/>
  <c r="H36" i="116" s="1"/>
  <c r="H20" i="116"/>
  <c r="H39" i="116" s="1"/>
  <c r="H21" i="116"/>
  <c r="H40" i="116" s="1"/>
  <c r="G5" i="115"/>
  <c r="G23" i="115" s="1"/>
  <c r="H6" i="115"/>
  <c r="H24" i="115" s="1"/>
  <c r="C8" i="115"/>
  <c r="C26" i="115" s="1"/>
  <c r="D8" i="115"/>
  <c r="D26" i="115" s="1"/>
  <c r="E8" i="115"/>
  <c r="E26" i="115" s="1"/>
  <c r="C9" i="115"/>
  <c r="C27" i="115" s="1"/>
  <c r="D9" i="115"/>
  <c r="D27" i="115" s="1"/>
  <c r="H9" i="115"/>
  <c r="H27" i="115" s="1"/>
  <c r="C11" i="115"/>
  <c r="C29" i="115" s="1"/>
  <c r="H11" i="115"/>
  <c r="H29" i="115" s="1"/>
  <c r="H12" i="115"/>
  <c r="H30" i="115" s="1"/>
  <c r="H14" i="115"/>
  <c r="H32" i="115" s="1"/>
  <c r="H15" i="115"/>
  <c r="H33" i="115" s="1"/>
  <c r="H18" i="115"/>
  <c r="H36" i="115" s="1"/>
  <c r="H21" i="115"/>
  <c r="H39" i="115" s="1"/>
  <c r="H5" i="114"/>
  <c r="H23" i="114" s="1"/>
  <c r="H6" i="114"/>
  <c r="H24" i="114" s="1"/>
  <c r="H8" i="114"/>
  <c r="H26" i="114" s="1"/>
  <c r="H9" i="114"/>
  <c r="C11" i="114"/>
  <c r="C29" i="114" s="1"/>
  <c r="C12" i="114"/>
  <c r="C30" i="114" s="1"/>
  <c r="H12" i="114"/>
  <c r="H15" i="114"/>
  <c r="H33" i="114" s="1"/>
  <c r="H17" i="114"/>
  <c r="H35" i="114" s="1"/>
  <c r="H18" i="114"/>
  <c r="H36" i="114" s="1"/>
  <c r="E20" i="114"/>
  <c r="E38" i="114" s="1"/>
  <c r="H20" i="114"/>
  <c r="H38" i="114" s="1"/>
  <c r="D21" i="114"/>
  <c r="D39" i="114" s="1"/>
  <c r="H21" i="114"/>
  <c r="H39" i="114" s="1"/>
  <c r="H27" i="114"/>
  <c r="H30" i="114"/>
  <c r="C5" i="113"/>
  <c r="C23" i="113" s="1"/>
  <c r="D5" i="113"/>
  <c r="D23" i="113" s="1"/>
  <c r="E5" i="113"/>
  <c r="E23" i="113" s="1"/>
  <c r="F5" i="113"/>
  <c r="F23" i="113" s="1"/>
  <c r="C6" i="113"/>
  <c r="D6" i="113"/>
  <c r="E6" i="113"/>
  <c r="H6" i="113"/>
  <c r="H24" i="113" s="1"/>
  <c r="C8" i="113"/>
  <c r="C26" i="113" s="1"/>
  <c r="C9" i="113"/>
  <c r="C27" i="113" s="1"/>
  <c r="H9" i="113"/>
  <c r="H27" i="113" s="1"/>
  <c r="C11" i="113"/>
  <c r="C29" i="113" s="1"/>
  <c r="H11" i="113"/>
  <c r="H12" i="113"/>
  <c r="H30" i="113" s="1"/>
  <c r="E14" i="113"/>
  <c r="E32" i="113" s="1"/>
  <c r="F14" i="113"/>
  <c r="F32" i="113" s="1"/>
  <c r="H14" i="113"/>
  <c r="H32" i="113" s="1"/>
  <c r="D15" i="113"/>
  <c r="D33" i="113" s="1"/>
  <c r="H15" i="113"/>
  <c r="H33" i="113" s="1"/>
  <c r="C17" i="113"/>
  <c r="C35" i="113" s="1"/>
  <c r="D17" i="113"/>
  <c r="D35" i="113" s="1"/>
  <c r="C18" i="113"/>
  <c r="C36" i="113" s="1"/>
  <c r="D18" i="113"/>
  <c r="D36" i="113" s="1"/>
  <c r="F18" i="113"/>
  <c r="F36" i="113" s="1"/>
  <c r="H18" i="113"/>
  <c r="H36" i="113" s="1"/>
  <c r="C20" i="113"/>
  <c r="C38" i="113" s="1"/>
  <c r="D20" i="113"/>
  <c r="D38" i="113" s="1"/>
  <c r="E20" i="113"/>
  <c r="E38" i="113" s="1"/>
  <c r="C21" i="113"/>
  <c r="C39" i="113" s="1"/>
  <c r="D21" i="113"/>
  <c r="D39" i="113" s="1"/>
  <c r="H21" i="113"/>
  <c r="H39" i="113" s="1"/>
  <c r="C24" i="113"/>
  <c r="D24" i="113"/>
  <c r="E24" i="113"/>
  <c r="H29" i="113"/>
  <c r="T5" i="112"/>
  <c r="AA5" i="113" s="1"/>
  <c r="AA23" i="113" s="1"/>
  <c r="T6" i="112"/>
  <c r="AA6" i="114" s="1"/>
  <c r="AA24" i="114" s="1"/>
  <c r="C5" i="116"/>
  <c r="C24" i="116" s="1"/>
  <c r="D5" i="114"/>
  <c r="D23" i="114" s="1"/>
  <c r="H5" i="115"/>
  <c r="H23" i="115" s="1"/>
  <c r="B5" i="112"/>
  <c r="I5" i="115" s="1"/>
  <c r="I23" i="115" s="1"/>
  <c r="C5" i="112"/>
  <c r="J5" i="115" s="1"/>
  <c r="J23" i="115" s="1"/>
  <c r="D5" i="112"/>
  <c r="K5" i="116" s="1"/>
  <c r="K24" i="116" s="1"/>
  <c r="E5" i="112"/>
  <c r="L5" i="114" s="1"/>
  <c r="L23" i="114" s="1"/>
  <c r="F5" i="112"/>
  <c r="G5" i="112"/>
  <c r="H5" i="112"/>
  <c r="I5" i="112"/>
  <c r="P5" i="115" s="1"/>
  <c r="P23" i="115" s="1"/>
  <c r="J5" i="112"/>
  <c r="Q5" i="115" s="1"/>
  <c r="Q23" i="115" s="1"/>
  <c r="K5" i="112"/>
  <c r="R5" i="115" s="1"/>
  <c r="R23" i="115" s="1"/>
  <c r="L5" i="112"/>
  <c r="S5" i="113" s="1"/>
  <c r="S23" i="113" s="1"/>
  <c r="M5" i="112"/>
  <c r="T5" i="114" s="1"/>
  <c r="T23" i="114" s="1"/>
  <c r="N5" i="112"/>
  <c r="U5" i="115" s="1"/>
  <c r="U23" i="115" s="1"/>
  <c r="O5" i="112"/>
  <c r="V5" i="115" s="1"/>
  <c r="V23" i="115" s="1"/>
  <c r="P5" i="112"/>
  <c r="Q5" i="112"/>
  <c r="X5" i="115" s="1"/>
  <c r="X23" i="115" s="1"/>
  <c r="R5" i="112"/>
  <c r="Y5" i="115" s="1"/>
  <c r="Y23" i="115" s="1"/>
  <c r="S5" i="112"/>
  <c r="Z5" i="115" s="1"/>
  <c r="Z23" i="115" s="1"/>
  <c r="C6" i="114"/>
  <c r="C24" i="114" s="1"/>
  <c r="D6" i="114"/>
  <c r="D24" i="114" s="1"/>
  <c r="E6" i="116"/>
  <c r="E25" i="116" s="1"/>
  <c r="F6" i="113"/>
  <c r="F24" i="113" s="1"/>
  <c r="H6" i="116"/>
  <c r="H25" i="116" s="1"/>
  <c r="B6" i="112"/>
  <c r="I6" i="115" s="1"/>
  <c r="I24" i="115" s="1"/>
  <c r="C6" i="112"/>
  <c r="J6" i="116" s="1"/>
  <c r="J25" i="116" s="1"/>
  <c r="D6" i="112"/>
  <c r="K6" i="114" s="1"/>
  <c r="K24" i="114" s="1"/>
  <c r="E6" i="112"/>
  <c r="L6" i="114" s="1"/>
  <c r="L24" i="114" s="1"/>
  <c r="F6" i="112"/>
  <c r="G6" i="112"/>
  <c r="N6" i="114" s="1"/>
  <c r="N24" i="114" s="1"/>
  <c r="H6" i="112"/>
  <c r="I6" i="112"/>
  <c r="P6" i="116" s="1"/>
  <c r="P25" i="116" s="1"/>
  <c r="J6" i="112"/>
  <c r="Q6" i="115" s="1"/>
  <c r="Q24" i="115" s="1"/>
  <c r="K6" i="112"/>
  <c r="R6" i="114" s="1"/>
  <c r="R24" i="114" s="1"/>
  <c r="L6" i="112"/>
  <c r="S6" i="114" s="1"/>
  <c r="S24" i="114" s="1"/>
  <c r="M6" i="112"/>
  <c r="T6" i="114" s="1"/>
  <c r="T24" i="114" s="1"/>
  <c r="N6" i="112"/>
  <c r="O6" i="112"/>
  <c r="P6" i="112"/>
  <c r="Q6" i="112"/>
  <c r="X6" i="116" s="1"/>
  <c r="X25" i="116" s="1"/>
  <c r="R6" i="112"/>
  <c r="Y6" i="115" s="1"/>
  <c r="Y24" i="115" s="1"/>
  <c r="S6" i="112"/>
  <c r="Z6" i="113" s="1"/>
  <c r="Z24" i="113" s="1"/>
  <c r="C8" i="114"/>
  <c r="C26" i="114" s="1"/>
  <c r="D8" i="114"/>
  <c r="D26" i="114" s="1"/>
  <c r="H8" i="115"/>
  <c r="H26" i="115" s="1"/>
  <c r="C9" i="114"/>
  <c r="C27" i="114" s="1"/>
  <c r="D9" i="116"/>
  <c r="D28" i="116" s="1"/>
  <c r="C11" i="116"/>
  <c r="C30" i="116" s="1"/>
  <c r="G11" i="116"/>
  <c r="G30" i="116" s="1"/>
  <c r="H11" i="114"/>
  <c r="H29" i="114" s="1"/>
  <c r="G12" i="115"/>
  <c r="G30" i="115" s="1"/>
  <c r="G14" i="116"/>
  <c r="G33" i="116" s="1"/>
  <c r="H14" i="114"/>
  <c r="H32" i="114" s="1"/>
  <c r="C15" i="116"/>
  <c r="C34" i="116" s="1"/>
  <c r="D15" i="114"/>
  <c r="D33" i="114" s="1"/>
  <c r="E15" i="113"/>
  <c r="E33" i="113" s="1"/>
  <c r="F15" i="113"/>
  <c r="F33" i="113" s="1"/>
  <c r="G15" i="115"/>
  <c r="G33" i="115" s="1"/>
  <c r="H15" i="116"/>
  <c r="H34" i="116" s="1"/>
  <c r="C17" i="114"/>
  <c r="C35" i="114" s="1"/>
  <c r="D17" i="114"/>
  <c r="D35" i="114" s="1"/>
  <c r="H17" i="115"/>
  <c r="H35" i="115" s="1"/>
  <c r="C18" i="114"/>
  <c r="C36" i="114" s="1"/>
  <c r="D18" i="114"/>
  <c r="D36" i="114" s="1"/>
  <c r="H18" i="116"/>
  <c r="H37" i="116" s="1"/>
  <c r="C20" i="114"/>
  <c r="C38" i="114" s="1"/>
  <c r="D20" i="114"/>
  <c r="D38" i="114" s="1"/>
  <c r="H20" i="115"/>
  <c r="H38" i="115" s="1"/>
  <c r="C21" i="114"/>
  <c r="C39" i="114" s="1"/>
  <c r="D21" i="116"/>
  <c r="D40" i="116" s="1"/>
  <c r="C5" i="111"/>
  <c r="D5" i="111"/>
  <c r="D24" i="111" s="1"/>
  <c r="E5" i="111"/>
  <c r="E24" i="111" s="1"/>
  <c r="F5" i="111"/>
  <c r="F24" i="111" s="1"/>
  <c r="G5" i="111"/>
  <c r="G24" i="111" s="1"/>
  <c r="H5" i="111"/>
  <c r="H24" i="111" s="1"/>
  <c r="I5" i="111"/>
  <c r="I24" i="111" s="1"/>
  <c r="J5" i="111"/>
  <c r="J24" i="111" s="1"/>
  <c r="K5" i="111"/>
  <c r="L5" i="111"/>
  <c r="L24" i="111" s="1"/>
  <c r="M5" i="111"/>
  <c r="M24" i="111" s="1"/>
  <c r="N5" i="111"/>
  <c r="N24" i="111" s="1"/>
  <c r="O5" i="111"/>
  <c r="O24" i="111" s="1"/>
  <c r="P5" i="111"/>
  <c r="P24" i="111" s="1"/>
  <c r="Q5" i="111"/>
  <c r="Q24" i="111" s="1"/>
  <c r="R5" i="111"/>
  <c r="R24" i="111" s="1"/>
  <c r="S5" i="111"/>
  <c r="T5" i="111"/>
  <c r="T24" i="111" s="1"/>
  <c r="U5" i="111"/>
  <c r="U24" i="111" s="1"/>
  <c r="C6" i="111"/>
  <c r="C25" i="111" s="1"/>
  <c r="D6" i="111"/>
  <c r="D25" i="111" s="1"/>
  <c r="E6" i="111"/>
  <c r="E25" i="111" s="1"/>
  <c r="F6" i="111"/>
  <c r="F25" i="111" s="1"/>
  <c r="G6" i="111"/>
  <c r="G25" i="111" s="1"/>
  <c r="H6" i="111"/>
  <c r="I6" i="111"/>
  <c r="J6" i="111"/>
  <c r="K6" i="111"/>
  <c r="L6" i="111"/>
  <c r="L25" i="111" s="1"/>
  <c r="M6" i="111"/>
  <c r="M25" i="111" s="1"/>
  <c r="N6" i="111"/>
  <c r="N25" i="111" s="1"/>
  <c r="O6" i="111"/>
  <c r="O25" i="111" s="1"/>
  <c r="P6" i="111"/>
  <c r="P25" i="111" s="1"/>
  <c r="Q6" i="111"/>
  <c r="Q25" i="111" s="1"/>
  <c r="R6" i="111"/>
  <c r="R25" i="111" s="1"/>
  <c r="S6" i="111"/>
  <c r="S25" i="111" s="1"/>
  <c r="T6" i="111"/>
  <c r="T25" i="111" s="1"/>
  <c r="U6" i="111"/>
  <c r="U25" i="111" s="1"/>
  <c r="C8" i="111"/>
  <c r="C27" i="111" s="1"/>
  <c r="D8" i="111"/>
  <c r="D27" i="111" s="1"/>
  <c r="E8" i="111"/>
  <c r="E27" i="111" s="1"/>
  <c r="F8" i="111"/>
  <c r="F27" i="111" s="1"/>
  <c r="G8" i="111"/>
  <c r="G27" i="111" s="1"/>
  <c r="H8" i="111"/>
  <c r="H27" i="111" s="1"/>
  <c r="C9" i="111"/>
  <c r="C28" i="111" s="1"/>
  <c r="D9" i="111"/>
  <c r="D28" i="111" s="1"/>
  <c r="E9" i="111"/>
  <c r="F9" i="111"/>
  <c r="F28" i="111" s="1"/>
  <c r="G9" i="111"/>
  <c r="G28" i="111" s="1"/>
  <c r="H9" i="111"/>
  <c r="H28" i="111" s="1"/>
  <c r="C11" i="111"/>
  <c r="C30" i="111" s="1"/>
  <c r="D11" i="111"/>
  <c r="D30" i="111" s="1"/>
  <c r="E11" i="111"/>
  <c r="E30" i="111" s="1"/>
  <c r="F11" i="111"/>
  <c r="F30" i="111" s="1"/>
  <c r="G11" i="111"/>
  <c r="H11" i="111"/>
  <c r="H30" i="111" s="1"/>
  <c r="C12" i="111"/>
  <c r="C31" i="111" s="1"/>
  <c r="D12" i="111"/>
  <c r="E12" i="111"/>
  <c r="E31" i="111" s="1"/>
  <c r="F12" i="111"/>
  <c r="F31" i="111" s="1"/>
  <c r="G12" i="111"/>
  <c r="G31" i="111" s="1"/>
  <c r="H12" i="111"/>
  <c r="H31" i="111" s="1"/>
  <c r="C14" i="111"/>
  <c r="C33" i="111" s="1"/>
  <c r="D14" i="111"/>
  <c r="D33" i="111" s="1"/>
  <c r="E14" i="111"/>
  <c r="E33" i="111" s="1"/>
  <c r="F14" i="111"/>
  <c r="F33" i="111" s="1"/>
  <c r="G14" i="111"/>
  <c r="G33" i="111" s="1"/>
  <c r="H14" i="111"/>
  <c r="H33" i="111" s="1"/>
  <c r="C15" i="111"/>
  <c r="C34" i="111" s="1"/>
  <c r="D15" i="111"/>
  <c r="D34" i="111" s="1"/>
  <c r="E15" i="111"/>
  <c r="E34" i="111" s="1"/>
  <c r="F15" i="111"/>
  <c r="G15" i="111"/>
  <c r="G34" i="111" s="1"/>
  <c r="H15" i="111"/>
  <c r="H34" i="111" s="1"/>
  <c r="C17" i="111"/>
  <c r="C36" i="111" s="1"/>
  <c r="D17" i="111"/>
  <c r="E17" i="111"/>
  <c r="F17" i="111"/>
  <c r="G17" i="111"/>
  <c r="G36" i="111" s="1"/>
  <c r="H17" i="111"/>
  <c r="H36" i="111" s="1"/>
  <c r="C18" i="111"/>
  <c r="D18" i="111"/>
  <c r="D37" i="111" s="1"/>
  <c r="E18" i="111"/>
  <c r="E37" i="111" s="1"/>
  <c r="F18" i="111"/>
  <c r="F37" i="111" s="1"/>
  <c r="G18" i="111"/>
  <c r="G37" i="111" s="1"/>
  <c r="H18" i="111"/>
  <c r="C20" i="111"/>
  <c r="C39" i="111" s="1"/>
  <c r="D20" i="111"/>
  <c r="D39" i="111" s="1"/>
  <c r="E20" i="111"/>
  <c r="E39" i="111" s="1"/>
  <c r="F20" i="111"/>
  <c r="F39" i="111" s="1"/>
  <c r="G20" i="111"/>
  <c r="G39" i="111" s="1"/>
  <c r="H20" i="111"/>
  <c r="H39" i="111" s="1"/>
  <c r="C21" i="111"/>
  <c r="C40" i="111" s="1"/>
  <c r="D21" i="111"/>
  <c r="D40" i="111" s="1"/>
  <c r="E21" i="111"/>
  <c r="E40" i="111" s="1"/>
  <c r="F21" i="111"/>
  <c r="F40" i="111" s="1"/>
  <c r="G21" i="111"/>
  <c r="G40" i="111" s="1"/>
  <c r="H21" i="111"/>
  <c r="H40" i="111" s="1"/>
  <c r="C24" i="111"/>
  <c r="K24" i="111"/>
  <c r="S24" i="111"/>
  <c r="H25" i="111"/>
  <c r="I25" i="111"/>
  <c r="J25" i="111"/>
  <c r="K25" i="111"/>
  <c r="E28" i="111"/>
  <c r="G30" i="111"/>
  <c r="D31" i="111"/>
  <c r="F34" i="111"/>
  <c r="D36" i="111"/>
  <c r="E36" i="111"/>
  <c r="F36" i="111"/>
  <c r="C37" i="111"/>
  <c r="H37" i="111"/>
  <c r="C5" i="110"/>
  <c r="C24" i="110" s="1"/>
  <c r="D5" i="110"/>
  <c r="D24" i="110" s="1"/>
  <c r="E5" i="110"/>
  <c r="E24" i="110" s="1"/>
  <c r="F5" i="110"/>
  <c r="F24" i="110" s="1"/>
  <c r="G5" i="110"/>
  <c r="G24" i="110" s="1"/>
  <c r="H5" i="110"/>
  <c r="H24" i="110" s="1"/>
  <c r="I5" i="110"/>
  <c r="I24" i="110" s="1"/>
  <c r="J5" i="110"/>
  <c r="J24" i="110" s="1"/>
  <c r="K5" i="110"/>
  <c r="K24" i="110" s="1"/>
  <c r="L5" i="110"/>
  <c r="L24" i="110" s="1"/>
  <c r="M5" i="110"/>
  <c r="M24" i="110" s="1"/>
  <c r="N5" i="110"/>
  <c r="O5" i="110"/>
  <c r="O24" i="110" s="1"/>
  <c r="P5" i="110"/>
  <c r="P24" i="110" s="1"/>
  <c r="Q5" i="110"/>
  <c r="Q24" i="110" s="1"/>
  <c r="R5" i="110"/>
  <c r="R24" i="110" s="1"/>
  <c r="S5" i="110"/>
  <c r="S24" i="110" s="1"/>
  <c r="T5" i="110"/>
  <c r="T24" i="110" s="1"/>
  <c r="U5" i="110"/>
  <c r="U24" i="110" s="1"/>
  <c r="C6" i="110"/>
  <c r="C25" i="110" s="1"/>
  <c r="D6" i="110"/>
  <c r="D25" i="110" s="1"/>
  <c r="E6" i="110"/>
  <c r="E25" i="110" s="1"/>
  <c r="F6" i="110"/>
  <c r="F25" i="110" s="1"/>
  <c r="G6" i="110"/>
  <c r="G25" i="110" s="1"/>
  <c r="H6" i="110"/>
  <c r="H25" i="110" s="1"/>
  <c r="I6" i="110"/>
  <c r="J6" i="110"/>
  <c r="J25" i="110" s="1"/>
  <c r="K6" i="110"/>
  <c r="L6" i="110"/>
  <c r="L25" i="110" s="1"/>
  <c r="M6" i="110"/>
  <c r="M25" i="110" s="1"/>
  <c r="N6" i="110"/>
  <c r="N25" i="110" s="1"/>
  <c r="O6" i="110"/>
  <c r="O25" i="110" s="1"/>
  <c r="P6" i="110"/>
  <c r="P25" i="110" s="1"/>
  <c r="Q6" i="110"/>
  <c r="Q25" i="110" s="1"/>
  <c r="R6" i="110"/>
  <c r="R25" i="110" s="1"/>
  <c r="S6" i="110"/>
  <c r="S25" i="110" s="1"/>
  <c r="T6" i="110"/>
  <c r="T25" i="110" s="1"/>
  <c r="U6" i="110"/>
  <c r="U25" i="110" s="1"/>
  <c r="C8" i="110"/>
  <c r="C27" i="110" s="1"/>
  <c r="D8" i="110"/>
  <c r="D27" i="110" s="1"/>
  <c r="E8" i="110"/>
  <c r="E27" i="110" s="1"/>
  <c r="F8" i="110"/>
  <c r="F27" i="110" s="1"/>
  <c r="G8" i="110"/>
  <c r="H8" i="110"/>
  <c r="C9" i="110"/>
  <c r="D9" i="110"/>
  <c r="D28" i="110" s="1"/>
  <c r="E9" i="110"/>
  <c r="F9" i="110"/>
  <c r="F28" i="110" s="1"/>
  <c r="G9" i="110"/>
  <c r="G28" i="110" s="1"/>
  <c r="H9" i="110"/>
  <c r="H28" i="110" s="1"/>
  <c r="C11" i="110"/>
  <c r="C30" i="110" s="1"/>
  <c r="D11" i="110"/>
  <c r="D30" i="110" s="1"/>
  <c r="E11" i="110"/>
  <c r="E30" i="110" s="1"/>
  <c r="F11" i="110"/>
  <c r="F30" i="110" s="1"/>
  <c r="G11" i="110"/>
  <c r="G30" i="110" s="1"/>
  <c r="H11" i="110"/>
  <c r="H30" i="110" s="1"/>
  <c r="C12" i="110"/>
  <c r="C31" i="110" s="1"/>
  <c r="D12" i="110"/>
  <c r="E12" i="110"/>
  <c r="E31" i="110" s="1"/>
  <c r="F12" i="110"/>
  <c r="F31" i="110" s="1"/>
  <c r="G12" i="110"/>
  <c r="G31" i="110" s="1"/>
  <c r="H12" i="110"/>
  <c r="H31" i="110" s="1"/>
  <c r="C14" i="110"/>
  <c r="C33" i="110" s="1"/>
  <c r="D14" i="110"/>
  <c r="D33" i="110" s="1"/>
  <c r="E14" i="110"/>
  <c r="E33" i="110" s="1"/>
  <c r="F14" i="110"/>
  <c r="F33" i="110" s="1"/>
  <c r="G14" i="110"/>
  <c r="G33" i="110" s="1"/>
  <c r="H14" i="110"/>
  <c r="H33" i="110" s="1"/>
  <c r="C15" i="110"/>
  <c r="C34" i="110" s="1"/>
  <c r="D15" i="110"/>
  <c r="D34" i="110" s="1"/>
  <c r="E15" i="110"/>
  <c r="E34" i="110" s="1"/>
  <c r="F15" i="110"/>
  <c r="F34" i="110" s="1"/>
  <c r="G15" i="110"/>
  <c r="G34" i="110" s="1"/>
  <c r="H15" i="110"/>
  <c r="H34" i="110" s="1"/>
  <c r="C17" i="110"/>
  <c r="D17" i="110"/>
  <c r="E17" i="110"/>
  <c r="E36" i="110" s="1"/>
  <c r="F17" i="110"/>
  <c r="G17" i="110"/>
  <c r="G36" i="110" s="1"/>
  <c r="H17" i="110"/>
  <c r="H36" i="110" s="1"/>
  <c r="C18" i="110"/>
  <c r="C37" i="110" s="1"/>
  <c r="D18" i="110"/>
  <c r="D37" i="110" s="1"/>
  <c r="E18" i="110"/>
  <c r="E37" i="110" s="1"/>
  <c r="F18" i="110"/>
  <c r="F37" i="110" s="1"/>
  <c r="G18" i="110"/>
  <c r="G37" i="110" s="1"/>
  <c r="H18" i="110"/>
  <c r="C20" i="110"/>
  <c r="C39" i="110" s="1"/>
  <c r="D20" i="110"/>
  <c r="D39" i="110" s="1"/>
  <c r="E20" i="110"/>
  <c r="E39" i="110" s="1"/>
  <c r="F20" i="110"/>
  <c r="F39" i="110" s="1"/>
  <c r="G20" i="110"/>
  <c r="G39" i="110" s="1"/>
  <c r="H20" i="110"/>
  <c r="H39" i="110" s="1"/>
  <c r="C21" i="110"/>
  <c r="C40" i="110" s="1"/>
  <c r="D21" i="110"/>
  <c r="D40" i="110" s="1"/>
  <c r="E21" i="110"/>
  <c r="E40" i="110" s="1"/>
  <c r="F21" i="110"/>
  <c r="F40" i="110" s="1"/>
  <c r="G21" i="110"/>
  <c r="G40" i="110" s="1"/>
  <c r="H21" i="110"/>
  <c r="H40" i="110" s="1"/>
  <c r="N24" i="110"/>
  <c r="I25" i="110"/>
  <c r="K25" i="110"/>
  <c r="G27" i="110"/>
  <c r="H27" i="110"/>
  <c r="C28" i="110"/>
  <c r="E28" i="110"/>
  <c r="D31" i="110"/>
  <c r="C36" i="110"/>
  <c r="D36" i="110"/>
  <c r="F36" i="110"/>
  <c r="H37" i="110"/>
  <c r="C5" i="24"/>
  <c r="C24" i="24" s="1"/>
  <c r="D5" i="24"/>
  <c r="D24" i="24" s="1"/>
  <c r="E5" i="24"/>
  <c r="E24" i="24" s="1"/>
  <c r="F5" i="24"/>
  <c r="F24" i="24" s="1"/>
  <c r="G5" i="24"/>
  <c r="G24" i="24" s="1"/>
  <c r="E6" i="24"/>
  <c r="E25" i="24" s="1"/>
  <c r="F6" i="24"/>
  <c r="F25" i="24" s="1"/>
  <c r="G6" i="24"/>
  <c r="G25" i="24" s="1"/>
  <c r="H6" i="24"/>
  <c r="H25" i="24" s="1"/>
  <c r="F8" i="24"/>
  <c r="F27" i="24" s="1"/>
  <c r="G8" i="24"/>
  <c r="G27" i="24" s="1"/>
  <c r="H8" i="24"/>
  <c r="H27" i="24" s="1"/>
  <c r="F9" i="24"/>
  <c r="F28" i="24" s="1"/>
  <c r="G9" i="24"/>
  <c r="G28" i="24" s="1"/>
  <c r="H9" i="24"/>
  <c r="H28" i="24" s="1"/>
  <c r="C11" i="24"/>
  <c r="C30" i="24" s="1"/>
  <c r="H11" i="24"/>
  <c r="H30" i="24" s="1"/>
  <c r="C12" i="24"/>
  <c r="C31" i="24" s="1"/>
  <c r="C14" i="24"/>
  <c r="D14" i="24"/>
  <c r="C15" i="24"/>
  <c r="D15" i="24"/>
  <c r="D34" i="24" s="1"/>
  <c r="E15" i="24"/>
  <c r="E34" i="24" s="1"/>
  <c r="F15" i="24"/>
  <c r="F34" i="24" s="1"/>
  <c r="D17" i="24"/>
  <c r="E17" i="24"/>
  <c r="F17" i="24"/>
  <c r="F36" i="24" s="1"/>
  <c r="E18" i="24"/>
  <c r="E37" i="24" s="1"/>
  <c r="F18" i="24"/>
  <c r="F37" i="24" s="1"/>
  <c r="G18" i="24"/>
  <c r="G37" i="24" s="1"/>
  <c r="E20" i="24"/>
  <c r="E39" i="24" s="1"/>
  <c r="F20" i="24"/>
  <c r="F39" i="24" s="1"/>
  <c r="G20" i="24"/>
  <c r="H20" i="24"/>
  <c r="H39" i="24" s="1"/>
  <c r="G21" i="24"/>
  <c r="H21" i="24"/>
  <c r="C33" i="24"/>
  <c r="D33" i="24"/>
  <c r="C34" i="24"/>
  <c r="D36" i="24"/>
  <c r="E36" i="24"/>
  <c r="G39" i="24"/>
  <c r="G40" i="24"/>
  <c r="H40" i="24"/>
  <c r="D5" i="96"/>
  <c r="D23" i="96" s="1"/>
  <c r="E5" i="96"/>
  <c r="E23" i="96" s="1"/>
  <c r="F5" i="96"/>
  <c r="F23" i="96" s="1"/>
  <c r="G5" i="96"/>
  <c r="G23" i="96" s="1"/>
  <c r="E6" i="96"/>
  <c r="E24" i="96" s="1"/>
  <c r="F6" i="96"/>
  <c r="F24" i="96" s="1"/>
  <c r="G6" i="96"/>
  <c r="G24" i="96" s="1"/>
  <c r="H6" i="96"/>
  <c r="H24" i="96" s="1"/>
  <c r="F8" i="96"/>
  <c r="F26" i="96" s="1"/>
  <c r="G8" i="96"/>
  <c r="G26" i="96" s="1"/>
  <c r="H8" i="96"/>
  <c r="H26" i="96" s="1"/>
  <c r="F9" i="96"/>
  <c r="F27" i="96" s="1"/>
  <c r="G9" i="96"/>
  <c r="G27" i="96" s="1"/>
  <c r="H9" i="96"/>
  <c r="H27" i="96" s="1"/>
  <c r="H11" i="96"/>
  <c r="H29" i="96" s="1"/>
  <c r="C12" i="96"/>
  <c r="C14" i="96"/>
  <c r="D14" i="96"/>
  <c r="D32" i="96" s="1"/>
  <c r="E14" i="96"/>
  <c r="E32" i="96" s="1"/>
  <c r="C15" i="96"/>
  <c r="D15" i="96"/>
  <c r="E15" i="96"/>
  <c r="E33" i="96" s="1"/>
  <c r="F15" i="96"/>
  <c r="F33" i="96" s="1"/>
  <c r="C17" i="96"/>
  <c r="D17" i="96"/>
  <c r="D35" i="96" s="1"/>
  <c r="E17" i="96"/>
  <c r="E35" i="96" s="1"/>
  <c r="F17" i="96"/>
  <c r="F35" i="96" s="1"/>
  <c r="D18" i="96"/>
  <c r="D36" i="96" s="1"/>
  <c r="E18" i="96"/>
  <c r="E36" i="96" s="1"/>
  <c r="F18" i="96"/>
  <c r="F36" i="96" s="1"/>
  <c r="G18" i="96"/>
  <c r="G36" i="96" s="1"/>
  <c r="F20" i="96"/>
  <c r="F38" i="96" s="1"/>
  <c r="G20" i="96"/>
  <c r="H20" i="96"/>
  <c r="F21" i="96"/>
  <c r="G21" i="96"/>
  <c r="H21" i="96"/>
  <c r="H39" i="96" s="1"/>
  <c r="C30" i="96"/>
  <c r="C32" i="96"/>
  <c r="C33" i="96"/>
  <c r="D33" i="96"/>
  <c r="C35" i="96"/>
  <c r="G38" i="96"/>
  <c r="H38" i="96"/>
  <c r="F39" i="96"/>
  <c r="G39" i="96"/>
  <c r="D5" i="97"/>
  <c r="D23" i="97" s="1"/>
  <c r="E5" i="97"/>
  <c r="E23" i="97" s="1"/>
  <c r="F5" i="97"/>
  <c r="F23" i="97" s="1"/>
  <c r="G5" i="97"/>
  <c r="G23" i="97" s="1"/>
  <c r="D6" i="97"/>
  <c r="D24" i="97" s="1"/>
  <c r="E6" i="97"/>
  <c r="E24" i="97" s="1"/>
  <c r="F6" i="97"/>
  <c r="F24" i="97" s="1"/>
  <c r="G6" i="97"/>
  <c r="G24" i="97" s="1"/>
  <c r="H6" i="97"/>
  <c r="H24" i="97" s="1"/>
  <c r="E8" i="97"/>
  <c r="E26" i="97" s="1"/>
  <c r="F8" i="97"/>
  <c r="F26" i="97" s="1"/>
  <c r="G8" i="97"/>
  <c r="H8" i="97"/>
  <c r="H26" i="97" s="1"/>
  <c r="G9" i="97"/>
  <c r="G27" i="97" s="1"/>
  <c r="H9" i="97"/>
  <c r="H27" i="97" s="1"/>
  <c r="H11" i="97"/>
  <c r="H29" i="97" s="1"/>
  <c r="C12" i="97"/>
  <c r="C30" i="97" s="1"/>
  <c r="H12" i="97"/>
  <c r="H30" i="97" s="1"/>
  <c r="C14" i="97"/>
  <c r="D14" i="97"/>
  <c r="D32" i="97" s="1"/>
  <c r="E14" i="97"/>
  <c r="E32" i="97" s="1"/>
  <c r="C15" i="97"/>
  <c r="C33" i="97" s="1"/>
  <c r="D15" i="97"/>
  <c r="D33" i="97" s="1"/>
  <c r="E15" i="97"/>
  <c r="E33" i="97" s="1"/>
  <c r="C17" i="97"/>
  <c r="C35" i="97" s="1"/>
  <c r="D17" i="97"/>
  <c r="D35" i="97" s="1"/>
  <c r="E17" i="97"/>
  <c r="F17" i="97"/>
  <c r="F35" i="97" s="1"/>
  <c r="E18" i="97"/>
  <c r="E36" i="97" s="1"/>
  <c r="F18" i="97"/>
  <c r="G18" i="97"/>
  <c r="H18" i="97"/>
  <c r="H36" i="97" s="1"/>
  <c r="F20" i="97"/>
  <c r="F38" i="97" s="1"/>
  <c r="G20" i="97"/>
  <c r="H20" i="97"/>
  <c r="H38" i="97" s="1"/>
  <c r="F21" i="97"/>
  <c r="F39" i="97" s="1"/>
  <c r="G21" i="97"/>
  <c r="G39" i="97" s="1"/>
  <c r="H21" i="97"/>
  <c r="H39" i="97" s="1"/>
  <c r="G26" i="97"/>
  <c r="C32" i="97"/>
  <c r="E35" i="97"/>
  <c r="F36" i="97"/>
  <c r="G36" i="97"/>
  <c r="G38" i="97"/>
  <c r="D5" i="95"/>
  <c r="F5" i="95"/>
  <c r="E6" i="95"/>
  <c r="E24" i="95" s="1"/>
  <c r="G6" i="95"/>
  <c r="G24" i="95" s="1"/>
  <c r="C8" i="95"/>
  <c r="C26" i="95" s="1"/>
  <c r="F8" i="95"/>
  <c r="H8" i="95"/>
  <c r="G9" i="95"/>
  <c r="G27" i="95" s="1"/>
  <c r="H11" i="95"/>
  <c r="H29" i="95" s="1"/>
  <c r="C12" i="95"/>
  <c r="C30" i="95" s="1"/>
  <c r="E12" i="95"/>
  <c r="E30" i="95" s="1"/>
  <c r="F12" i="95"/>
  <c r="F30" i="95" s="1"/>
  <c r="G12" i="95"/>
  <c r="G30" i="95" s="1"/>
  <c r="D14" i="95"/>
  <c r="C15" i="95"/>
  <c r="E15" i="95"/>
  <c r="G15" i="95"/>
  <c r="G33" i="95" s="1"/>
  <c r="H15" i="95"/>
  <c r="H33" i="95" s="1"/>
  <c r="C17" i="95"/>
  <c r="D17" i="95"/>
  <c r="F17" i="95"/>
  <c r="H17" i="95"/>
  <c r="H35" i="95" s="1"/>
  <c r="C18" i="95"/>
  <c r="C36" i="95" s="1"/>
  <c r="D18" i="95"/>
  <c r="D36" i="95" s="1"/>
  <c r="E18" i="95"/>
  <c r="E36" i="95" s="1"/>
  <c r="G18" i="95"/>
  <c r="G36" i="95" s="1"/>
  <c r="C20" i="95"/>
  <c r="C38" i="95" s="1"/>
  <c r="F20" i="95"/>
  <c r="H20" i="95"/>
  <c r="F21" i="95"/>
  <c r="F39" i="95" s="1"/>
  <c r="G21" i="95"/>
  <c r="G39" i="95" s="1"/>
  <c r="D23" i="95"/>
  <c r="F23" i="95"/>
  <c r="F26" i="95"/>
  <c r="H26" i="95"/>
  <c r="D32" i="95"/>
  <c r="C33" i="95"/>
  <c r="E33" i="95"/>
  <c r="C35" i="95"/>
  <c r="D35" i="95"/>
  <c r="F35" i="95"/>
  <c r="F38" i="95"/>
  <c r="H38" i="95"/>
  <c r="E5" i="95"/>
  <c r="E23" i="95" s="1"/>
  <c r="G5" i="95"/>
  <c r="G23" i="95" s="1"/>
  <c r="B5" i="98"/>
  <c r="C5" i="98"/>
  <c r="D5" i="98"/>
  <c r="K5" i="95" s="1"/>
  <c r="K23" i="95" s="1"/>
  <c r="E5" i="98"/>
  <c r="L5" i="95" s="1"/>
  <c r="L23" i="95" s="1"/>
  <c r="F5" i="98"/>
  <c r="M5" i="95" s="1"/>
  <c r="M23" i="95" s="1"/>
  <c r="G5" i="98"/>
  <c r="N5" i="96" s="1"/>
  <c r="N23" i="96" s="1"/>
  <c r="H5" i="98"/>
  <c r="O5" i="95" s="1"/>
  <c r="O23" i="95" s="1"/>
  <c r="I5" i="98"/>
  <c r="J5" i="98"/>
  <c r="Q5" i="95" s="1"/>
  <c r="Q23" i="95" s="1"/>
  <c r="F6" i="95"/>
  <c r="F24" i="95" s="1"/>
  <c r="H6" i="95"/>
  <c r="H24" i="95" s="1"/>
  <c r="B6" i="98"/>
  <c r="I6" i="95" s="1"/>
  <c r="I24" i="95" s="1"/>
  <c r="C6" i="98"/>
  <c r="D6" i="98"/>
  <c r="E6" i="98"/>
  <c r="F6" i="98"/>
  <c r="M6" i="96" s="1"/>
  <c r="M24" i="96" s="1"/>
  <c r="G6" i="98"/>
  <c r="N6" i="95" s="1"/>
  <c r="N24" i="95" s="1"/>
  <c r="H6" i="98"/>
  <c r="O6" i="24" s="1"/>
  <c r="O25" i="24" s="1"/>
  <c r="I6" i="98"/>
  <c r="P6" i="95" s="1"/>
  <c r="P24" i="95" s="1"/>
  <c r="J6" i="98"/>
  <c r="Q6" i="95" s="1"/>
  <c r="Q24" i="95" s="1"/>
  <c r="G8" i="95"/>
  <c r="G26" i="95" s="1"/>
  <c r="D9" i="95"/>
  <c r="D27" i="95" s="1"/>
  <c r="F9" i="97"/>
  <c r="F27" i="97" s="1"/>
  <c r="H9" i="95"/>
  <c r="H27" i="95" s="1"/>
  <c r="C11" i="95"/>
  <c r="C29" i="95" s="1"/>
  <c r="D11" i="95"/>
  <c r="D29" i="95" s="1"/>
  <c r="H12" i="95"/>
  <c r="H30" i="95" s="1"/>
  <c r="C14" i="95"/>
  <c r="C32" i="95" s="1"/>
  <c r="E14" i="95"/>
  <c r="E32" i="95" s="1"/>
  <c r="D15" i="95"/>
  <c r="D33" i="95" s="1"/>
  <c r="F15" i="95"/>
  <c r="F33" i="95" s="1"/>
  <c r="C17" i="24"/>
  <c r="C36" i="24" s="1"/>
  <c r="E17" i="95"/>
  <c r="E35" i="95" s="1"/>
  <c r="F18" i="95"/>
  <c r="F36" i="95" s="1"/>
  <c r="H18" i="95"/>
  <c r="H36" i="95" s="1"/>
  <c r="E20" i="96"/>
  <c r="E38" i="96" s="1"/>
  <c r="G20" i="95"/>
  <c r="G38" i="95" s="1"/>
  <c r="F21" i="24"/>
  <c r="F40" i="24" s="1"/>
  <c r="H21" i="95"/>
  <c r="H39" i="95" s="1"/>
  <c r="BY8" i="82"/>
  <c r="BY22" i="82" s="1"/>
  <c r="BZ8" i="90"/>
  <c r="BZ22" i="90" s="1"/>
  <c r="BV8" i="88"/>
  <c r="BV27" i="88" s="1"/>
  <c r="BW8" i="88"/>
  <c r="BW27" i="88" s="1"/>
  <c r="BX8" i="90"/>
  <c r="BX22" i="90" s="1"/>
  <c r="BQ11" i="3"/>
  <c r="BX11" i="54" s="1"/>
  <c r="BX30" i="54" s="1"/>
  <c r="BQ20" i="3"/>
  <c r="BX20" i="92" s="1"/>
  <c r="BX39" i="92" s="1"/>
  <c r="BL14" i="3"/>
  <c r="BL17" i="3"/>
  <c r="AX8" i="54"/>
  <c r="AX27" i="54" s="1"/>
  <c r="Z8" i="54"/>
  <c r="Z27" i="54" s="1"/>
  <c r="O6" i="96" l="1"/>
  <c r="O24" i="96" s="1"/>
  <c r="I6" i="114"/>
  <c r="I24" i="114" s="1"/>
  <c r="S5" i="114"/>
  <c r="S23" i="114" s="1"/>
  <c r="J5" i="114"/>
  <c r="J23" i="114" s="1"/>
  <c r="Z6" i="115"/>
  <c r="Z24" i="115" s="1"/>
  <c r="S5" i="115"/>
  <c r="S23" i="115" s="1"/>
  <c r="I6" i="116"/>
  <c r="I25" i="116" s="1"/>
  <c r="P5" i="116"/>
  <c r="P24" i="116" s="1"/>
  <c r="BS17" i="87"/>
  <c r="BS36" i="87" s="1"/>
  <c r="AY17" i="108"/>
  <c r="O5" i="97"/>
  <c r="O23" i="97" s="1"/>
  <c r="M5" i="96"/>
  <c r="M23" i="96" s="1"/>
  <c r="Z6" i="114"/>
  <c r="Z24" i="114" s="1"/>
  <c r="R5" i="114"/>
  <c r="R23" i="114" s="1"/>
  <c r="T6" i="115"/>
  <c r="T24" i="115" s="1"/>
  <c r="AA6" i="116"/>
  <c r="AA25" i="116" s="1"/>
  <c r="J5" i="116"/>
  <c r="J24" i="116" s="1"/>
  <c r="BS17" i="12"/>
  <c r="BS36" i="12" s="1"/>
  <c r="BX10" i="83"/>
  <c r="BX24" i="83" s="1"/>
  <c r="BL12" i="84"/>
  <c r="AY14" i="108"/>
  <c r="P6" i="97"/>
  <c r="P24" i="97" s="1"/>
  <c r="N5" i="97"/>
  <c r="N23" i="97" s="1"/>
  <c r="L5" i="96"/>
  <c r="L23" i="96" s="1"/>
  <c r="Q6" i="114"/>
  <c r="Q24" i="114" s="1"/>
  <c r="Z5" i="114"/>
  <c r="Z23" i="114" s="1"/>
  <c r="Q5" i="114"/>
  <c r="Q23" i="114" s="1"/>
  <c r="Z6" i="116"/>
  <c r="Z25" i="116" s="1"/>
  <c r="M6" i="95"/>
  <c r="M24" i="95" s="1"/>
  <c r="O6" i="97"/>
  <c r="O24" i="97" s="1"/>
  <c r="M5" i="97"/>
  <c r="M23" i="97" s="1"/>
  <c r="K5" i="96"/>
  <c r="K23" i="96" s="1"/>
  <c r="L5" i="24"/>
  <c r="L24" i="24" s="1"/>
  <c r="J6" i="113"/>
  <c r="J24" i="113" s="1"/>
  <c r="J6" i="114"/>
  <c r="J24" i="114" s="1"/>
  <c r="X5" i="114"/>
  <c r="X23" i="114" s="1"/>
  <c r="P5" i="114"/>
  <c r="P23" i="114" s="1"/>
  <c r="AA6" i="115"/>
  <c r="AA24" i="115" s="1"/>
  <c r="T5" i="115"/>
  <c r="T23" i="115" s="1"/>
  <c r="Y6" i="116"/>
  <c r="Y25" i="116" s="1"/>
  <c r="Z5" i="116"/>
  <c r="Z24" i="116" s="1"/>
  <c r="S6" i="115"/>
  <c r="S24" i="115" s="1"/>
  <c r="K5" i="115"/>
  <c r="K23" i="115" s="1"/>
  <c r="S6" i="116"/>
  <c r="S25" i="116" s="1"/>
  <c r="X5" i="116"/>
  <c r="X24" i="116" s="1"/>
  <c r="X6" i="115"/>
  <c r="X24" i="115" s="1"/>
  <c r="Y6" i="114"/>
  <c r="Y24" i="114" s="1"/>
  <c r="K5" i="114"/>
  <c r="K23" i="114" s="1"/>
  <c r="R6" i="115"/>
  <c r="R24" i="115" s="1"/>
  <c r="R6" i="116"/>
  <c r="R25" i="116" s="1"/>
  <c r="T5" i="116"/>
  <c r="T24" i="116" s="1"/>
  <c r="AA6" i="113"/>
  <c r="AA24" i="113" s="1"/>
  <c r="X6" i="113"/>
  <c r="X24" i="113" s="1"/>
  <c r="T5" i="113"/>
  <c r="T23" i="113" s="1"/>
  <c r="X6" i="114"/>
  <c r="X24" i="114" s="1"/>
  <c r="P6" i="115"/>
  <c r="P24" i="115" s="1"/>
  <c r="Q6" i="116"/>
  <c r="Q25" i="116" s="1"/>
  <c r="S5" i="116"/>
  <c r="S24" i="116" s="1"/>
  <c r="P6" i="113"/>
  <c r="P24" i="113" s="1"/>
  <c r="P6" i="114"/>
  <c r="P24" i="114" s="1"/>
  <c r="R6" i="113"/>
  <c r="R24" i="113" s="1"/>
  <c r="Y5" i="114"/>
  <c r="Y23" i="114" s="1"/>
  <c r="I5" i="114"/>
  <c r="I23" i="114" s="1"/>
  <c r="J6" i="115"/>
  <c r="J24" i="115" s="1"/>
  <c r="R5" i="116"/>
  <c r="R24" i="116" s="1"/>
  <c r="N6" i="96"/>
  <c r="N24" i="96" s="1"/>
  <c r="M6" i="97"/>
  <c r="M24" i="97" s="1"/>
  <c r="N5" i="95"/>
  <c r="N23" i="95" s="1"/>
  <c r="L5" i="97"/>
  <c r="L23" i="97" s="1"/>
  <c r="M6" i="24"/>
  <c r="M25" i="24" s="1"/>
  <c r="N6" i="97"/>
  <c r="N24" i="97" s="1"/>
  <c r="N6" i="24"/>
  <c r="N25" i="24" s="1"/>
  <c r="N5" i="24"/>
  <c r="N24" i="24" s="1"/>
  <c r="O6" i="95"/>
  <c r="O24" i="95" s="1"/>
  <c r="P6" i="96"/>
  <c r="P24" i="96" s="1"/>
  <c r="M5" i="24"/>
  <c r="M24" i="24" s="1"/>
  <c r="Z8" i="88"/>
  <c r="Z27" i="88" s="1"/>
  <c r="BX20" i="12"/>
  <c r="BX39" i="12" s="1"/>
  <c r="BR8" i="87"/>
  <c r="BR27" i="87" s="1"/>
  <c r="BS8" i="82"/>
  <c r="BS22" i="82" s="1"/>
  <c r="BL9" i="3"/>
  <c r="BO11" i="3"/>
  <c r="BV11" i="92" s="1"/>
  <c r="BV30" i="92" s="1"/>
  <c r="BS20" i="3"/>
  <c r="BS21" i="3" s="1"/>
  <c r="BZ21" i="91" s="1"/>
  <c r="BZ40" i="91" s="1"/>
  <c r="BS14" i="12"/>
  <c r="BS33" i="12" s="1"/>
  <c r="BZ8" i="88"/>
  <c r="BZ27" i="88" s="1"/>
  <c r="BR8" i="82"/>
  <c r="BR22" i="82" s="1"/>
  <c r="BO20" i="3"/>
  <c r="BV20" i="91" s="1"/>
  <c r="BV39" i="91" s="1"/>
  <c r="BL11" i="3"/>
  <c r="AY11" i="108" s="1"/>
  <c r="BO9" i="3"/>
  <c r="BV9" i="68" s="1"/>
  <c r="BV28" i="68" s="1"/>
  <c r="BX8" i="88"/>
  <c r="BX27" i="88" s="1"/>
  <c r="BX20" i="54"/>
  <c r="BX39" i="54" s="1"/>
  <c r="BO14" i="3"/>
  <c r="BL15" i="3"/>
  <c r="AY15" i="108" s="1"/>
  <c r="BS11" i="3"/>
  <c r="BS10" i="84" s="1"/>
  <c r="BW8" i="12"/>
  <c r="BW27" i="12" s="1"/>
  <c r="BY8" i="87"/>
  <c r="BY27" i="87" s="1"/>
  <c r="BR8" i="83"/>
  <c r="BR22" i="83" s="1"/>
  <c r="BL12" i="3"/>
  <c r="AY12" i="108" s="1"/>
  <c r="BS11" i="68"/>
  <c r="BS30" i="68" s="1"/>
  <c r="BS11" i="69"/>
  <c r="BS30" i="69" s="1"/>
  <c r="BS11" i="91"/>
  <c r="BS30" i="91" s="1"/>
  <c r="BS11" i="92"/>
  <c r="BS30" i="92" s="1"/>
  <c r="BS11" i="54"/>
  <c r="BS30" i="54" s="1"/>
  <c r="BS10" i="89"/>
  <c r="BS24" i="89" s="1"/>
  <c r="BL10" i="84"/>
  <c r="BS10" i="82"/>
  <c r="BS24" i="82" s="1"/>
  <c r="BS11" i="88"/>
  <c r="BS30" i="88" s="1"/>
  <c r="BS10" i="83"/>
  <c r="BS24" i="83" s="1"/>
  <c r="BS10" i="90"/>
  <c r="BS24" i="90" s="1"/>
  <c r="BS11" i="12"/>
  <c r="BS30" i="12" s="1"/>
  <c r="BS11" i="87"/>
  <c r="BS30" i="87" s="1"/>
  <c r="G14" i="24"/>
  <c r="G33" i="24" s="1"/>
  <c r="G14" i="96"/>
  <c r="G32" i="96" s="1"/>
  <c r="G14" i="97"/>
  <c r="G32" i="97" s="1"/>
  <c r="G14" i="95"/>
  <c r="G32" i="95" s="1"/>
  <c r="E17" i="114"/>
  <c r="E35" i="114" s="1"/>
  <c r="E17" i="116"/>
  <c r="E36" i="116" s="1"/>
  <c r="E17" i="115"/>
  <c r="E35" i="115" s="1"/>
  <c r="D6" i="24"/>
  <c r="D25" i="24" s="1"/>
  <c r="D6" i="96"/>
  <c r="D24" i="96" s="1"/>
  <c r="D6" i="95"/>
  <c r="D24" i="95" s="1"/>
  <c r="J5" i="24"/>
  <c r="J24" i="24" s="1"/>
  <c r="J5" i="96"/>
  <c r="J23" i="96" s="1"/>
  <c r="J5" i="97"/>
  <c r="J23" i="97" s="1"/>
  <c r="C21" i="24"/>
  <c r="C40" i="24" s="1"/>
  <c r="C21" i="96"/>
  <c r="C39" i="96" s="1"/>
  <c r="C21" i="97"/>
  <c r="C39" i="97" s="1"/>
  <c r="C21" i="95"/>
  <c r="C39" i="95" s="1"/>
  <c r="F21" i="115"/>
  <c r="F39" i="115" s="1"/>
  <c r="F21" i="113"/>
  <c r="F39" i="113" s="1"/>
  <c r="F21" i="116"/>
  <c r="F40" i="116" s="1"/>
  <c r="F21" i="114"/>
  <c r="F39" i="114" s="1"/>
  <c r="G20" i="115"/>
  <c r="G38" i="115" s="1"/>
  <c r="G20" i="113"/>
  <c r="G38" i="113" s="1"/>
  <c r="G20" i="116"/>
  <c r="G39" i="116" s="1"/>
  <c r="G20" i="114"/>
  <c r="G38" i="114" s="1"/>
  <c r="E11" i="115"/>
  <c r="E29" i="115" s="1"/>
  <c r="E11" i="113"/>
  <c r="E29" i="113" s="1"/>
  <c r="E11" i="116"/>
  <c r="E30" i="116" s="1"/>
  <c r="E11" i="114"/>
  <c r="E29" i="114" s="1"/>
  <c r="F9" i="115"/>
  <c r="F27" i="115" s="1"/>
  <c r="F9" i="113"/>
  <c r="F27" i="113" s="1"/>
  <c r="F9" i="116"/>
  <c r="F28" i="116" s="1"/>
  <c r="F9" i="114"/>
  <c r="F27" i="114" s="1"/>
  <c r="G8" i="115"/>
  <c r="G26" i="115" s="1"/>
  <c r="G8" i="113"/>
  <c r="G26" i="113" s="1"/>
  <c r="G8" i="116"/>
  <c r="G27" i="116" s="1"/>
  <c r="G8" i="114"/>
  <c r="G26" i="114" s="1"/>
  <c r="W6" i="115"/>
  <c r="W24" i="115" s="1"/>
  <c r="W6" i="113"/>
  <c r="W24" i="113" s="1"/>
  <c r="W6" i="116"/>
  <c r="W25" i="116" s="1"/>
  <c r="W6" i="114"/>
  <c r="W24" i="114" s="1"/>
  <c r="O6" i="115"/>
  <c r="O24" i="115" s="1"/>
  <c r="O6" i="113"/>
  <c r="O24" i="113" s="1"/>
  <c r="O6" i="116"/>
  <c r="O25" i="116" s="1"/>
  <c r="O6" i="114"/>
  <c r="O24" i="114" s="1"/>
  <c r="G6" i="115"/>
  <c r="G24" i="115" s="1"/>
  <c r="G6" i="113"/>
  <c r="G24" i="113" s="1"/>
  <c r="G6" i="116"/>
  <c r="G25" i="116" s="1"/>
  <c r="G6" i="114"/>
  <c r="G24" i="114" s="1"/>
  <c r="W5" i="116"/>
  <c r="W24" i="116" s="1"/>
  <c r="W5" i="115"/>
  <c r="W23" i="115" s="1"/>
  <c r="W5" i="113"/>
  <c r="W23" i="113" s="1"/>
  <c r="W5" i="114"/>
  <c r="W23" i="114" s="1"/>
  <c r="O5" i="116"/>
  <c r="O24" i="116" s="1"/>
  <c r="O5" i="114"/>
  <c r="O23" i="114" s="1"/>
  <c r="O5" i="115"/>
  <c r="O23" i="115" s="1"/>
  <c r="O5" i="113"/>
  <c r="O23" i="113" s="1"/>
  <c r="G5" i="116"/>
  <c r="G24" i="116" s="1"/>
  <c r="G5" i="113"/>
  <c r="G23" i="113" s="1"/>
  <c r="G5" i="114"/>
  <c r="G23" i="114" s="1"/>
  <c r="BV9" i="87"/>
  <c r="BV28" i="87" s="1"/>
  <c r="BV9" i="12"/>
  <c r="BV28" i="12" s="1"/>
  <c r="BV9" i="69"/>
  <c r="BV28" i="69" s="1"/>
  <c r="BV9" i="88"/>
  <c r="BV28" i="88" s="1"/>
  <c r="G17" i="95"/>
  <c r="G35" i="95" s="1"/>
  <c r="G17" i="96"/>
  <c r="G35" i="96" s="1"/>
  <c r="G17" i="97"/>
  <c r="G35" i="97" s="1"/>
  <c r="G11" i="96"/>
  <c r="G29" i="96" s="1"/>
  <c r="G11" i="97"/>
  <c r="G29" i="97" s="1"/>
  <c r="F17" i="114"/>
  <c r="F35" i="114" s="1"/>
  <c r="F17" i="116"/>
  <c r="F36" i="116" s="1"/>
  <c r="F17" i="115"/>
  <c r="F35" i="115" s="1"/>
  <c r="E11" i="24"/>
  <c r="E30" i="24" s="1"/>
  <c r="E11" i="96"/>
  <c r="E29" i="96" s="1"/>
  <c r="E11" i="97"/>
  <c r="E29" i="97" s="1"/>
  <c r="E11" i="95"/>
  <c r="E29" i="95" s="1"/>
  <c r="G11" i="95"/>
  <c r="G29" i="95" s="1"/>
  <c r="F14" i="114"/>
  <c r="F32" i="114" s="1"/>
  <c r="F14" i="115"/>
  <c r="F32" i="115" s="1"/>
  <c r="F14" i="116"/>
  <c r="F33" i="116" s="1"/>
  <c r="E8" i="95"/>
  <c r="E26" i="95" s="1"/>
  <c r="E8" i="24"/>
  <c r="E27" i="24" s="1"/>
  <c r="C5" i="95"/>
  <c r="C23" i="95" s="1"/>
  <c r="C5" i="97"/>
  <c r="C23" i="97" s="1"/>
  <c r="C5" i="96"/>
  <c r="C23" i="96" s="1"/>
  <c r="F12" i="116"/>
  <c r="F31" i="116" s="1"/>
  <c r="F12" i="115"/>
  <c r="F30" i="115" s="1"/>
  <c r="F12" i="114"/>
  <c r="F30" i="114" s="1"/>
  <c r="D18" i="97"/>
  <c r="D36" i="97" s="1"/>
  <c r="D18" i="24"/>
  <c r="D37" i="24" s="1"/>
  <c r="D8" i="24"/>
  <c r="D27" i="24" s="1"/>
  <c r="D8" i="96"/>
  <c r="D26" i="96" s="1"/>
  <c r="D8" i="97"/>
  <c r="D26" i="97" s="1"/>
  <c r="C6" i="24"/>
  <c r="C25" i="24" s="1"/>
  <c r="C6" i="96"/>
  <c r="C24" i="96" s="1"/>
  <c r="C6" i="97"/>
  <c r="C24" i="97" s="1"/>
  <c r="C6" i="95"/>
  <c r="C24" i="95" s="1"/>
  <c r="G21" i="115"/>
  <c r="G39" i="115" s="1"/>
  <c r="G21" i="113"/>
  <c r="G39" i="113" s="1"/>
  <c r="G21" i="116"/>
  <c r="G40" i="116" s="1"/>
  <c r="G21" i="114"/>
  <c r="G39" i="114" s="1"/>
  <c r="E12" i="115"/>
  <c r="E30" i="115" s="1"/>
  <c r="E12" i="113"/>
  <c r="E30" i="113" s="1"/>
  <c r="E12" i="114"/>
  <c r="E30" i="114" s="1"/>
  <c r="E12" i="116"/>
  <c r="E31" i="116" s="1"/>
  <c r="G9" i="115"/>
  <c r="G27" i="115" s="1"/>
  <c r="G9" i="113"/>
  <c r="G27" i="113" s="1"/>
  <c r="G9" i="114"/>
  <c r="G27" i="114" s="1"/>
  <c r="BZ21" i="69"/>
  <c r="BZ40" i="69" s="1"/>
  <c r="E21" i="115"/>
  <c r="E39" i="115" s="1"/>
  <c r="E21" i="113"/>
  <c r="E39" i="113" s="1"/>
  <c r="E21" i="116"/>
  <c r="E40" i="116" s="1"/>
  <c r="F20" i="115"/>
  <c r="F38" i="115" s="1"/>
  <c r="F20" i="113"/>
  <c r="F38" i="113" s="1"/>
  <c r="F20" i="116"/>
  <c r="F39" i="116" s="1"/>
  <c r="F20" i="114"/>
  <c r="F38" i="114" s="1"/>
  <c r="G18" i="115"/>
  <c r="G36" i="115" s="1"/>
  <c r="G18" i="113"/>
  <c r="G36" i="113" s="1"/>
  <c r="G18" i="116"/>
  <c r="G37" i="116" s="1"/>
  <c r="G18" i="114"/>
  <c r="G36" i="114" s="1"/>
  <c r="E9" i="115"/>
  <c r="E27" i="115" s="1"/>
  <c r="E9" i="113"/>
  <c r="E27" i="113" s="1"/>
  <c r="E9" i="116"/>
  <c r="E28" i="116" s="1"/>
  <c r="E9" i="114"/>
  <c r="E27" i="114" s="1"/>
  <c r="F8" i="115"/>
  <c r="F26" i="115" s="1"/>
  <c r="F8" i="113"/>
  <c r="F26" i="113" s="1"/>
  <c r="F8" i="116"/>
  <c r="F27" i="116" s="1"/>
  <c r="F8" i="114"/>
  <c r="F26" i="114" s="1"/>
  <c r="V6" i="116"/>
  <c r="V25" i="116" s="1"/>
  <c r="V6" i="113"/>
  <c r="V24" i="113" s="1"/>
  <c r="V6" i="114"/>
  <c r="V24" i="114" s="1"/>
  <c r="V6" i="115"/>
  <c r="V24" i="115" s="1"/>
  <c r="N6" i="116"/>
  <c r="N25" i="116" s="1"/>
  <c r="N6" i="115"/>
  <c r="N24" i="115" s="1"/>
  <c r="N6" i="113"/>
  <c r="N24" i="113" s="1"/>
  <c r="F6" i="116"/>
  <c r="F25" i="116" s="1"/>
  <c r="F6" i="115"/>
  <c r="F24" i="115" s="1"/>
  <c r="F6" i="114"/>
  <c r="F24" i="114" s="1"/>
  <c r="V5" i="114"/>
  <c r="V23" i="114" s="1"/>
  <c r="V5" i="116"/>
  <c r="V24" i="116" s="1"/>
  <c r="V5" i="113"/>
  <c r="V23" i="113" s="1"/>
  <c r="N5" i="114"/>
  <c r="N23" i="114" s="1"/>
  <c r="N5" i="113"/>
  <c r="N23" i="113" s="1"/>
  <c r="N5" i="115"/>
  <c r="N23" i="115" s="1"/>
  <c r="N5" i="116"/>
  <c r="N24" i="116" s="1"/>
  <c r="F5" i="114"/>
  <c r="F23" i="114" s="1"/>
  <c r="F5" i="116"/>
  <c r="F24" i="116" s="1"/>
  <c r="F5" i="115"/>
  <c r="F23" i="115" s="1"/>
  <c r="G17" i="24"/>
  <c r="G36" i="24" s="1"/>
  <c r="E18" i="114"/>
  <c r="E36" i="114" s="1"/>
  <c r="E18" i="116"/>
  <c r="E37" i="116" s="1"/>
  <c r="E18" i="115"/>
  <c r="E36" i="115" s="1"/>
  <c r="G15" i="114"/>
  <c r="G33" i="114" s="1"/>
  <c r="G15" i="113"/>
  <c r="G33" i="113" s="1"/>
  <c r="F11" i="24"/>
  <c r="F30" i="24" s="1"/>
  <c r="F11" i="96"/>
  <c r="F29" i="96" s="1"/>
  <c r="F11" i="97"/>
  <c r="F29" i="97" s="1"/>
  <c r="F11" i="95"/>
  <c r="F29" i="95" s="1"/>
  <c r="F15" i="114"/>
  <c r="F33" i="114" s="1"/>
  <c r="F15" i="115"/>
  <c r="F33" i="115" s="1"/>
  <c r="F15" i="116"/>
  <c r="F34" i="116" s="1"/>
  <c r="G14" i="114"/>
  <c r="G32" i="114" s="1"/>
  <c r="G14" i="113"/>
  <c r="G32" i="113" s="1"/>
  <c r="E15" i="114"/>
  <c r="E33" i="114" s="1"/>
  <c r="E15" i="116"/>
  <c r="E34" i="116" s="1"/>
  <c r="E15" i="115"/>
  <c r="E33" i="115" s="1"/>
  <c r="G12" i="114"/>
  <c r="G30" i="114" s="1"/>
  <c r="G12" i="113"/>
  <c r="G30" i="113" s="1"/>
  <c r="F17" i="113"/>
  <c r="F35" i="113" s="1"/>
  <c r="E21" i="24"/>
  <c r="E40" i="24" s="1"/>
  <c r="E21" i="96"/>
  <c r="E39" i="96" s="1"/>
  <c r="E21" i="97"/>
  <c r="E39" i="97" s="1"/>
  <c r="E21" i="95"/>
  <c r="E39" i="95" s="1"/>
  <c r="L6" i="96"/>
  <c r="L24" i="96" s="1"/>
  <c r="L6" i="97"/>
  <c r="L24" i="97" s="1"/>
  <c r="L6" i="95"/>
  <c r="L24" i="95" s="1"/>
  <c r="K5" i="97"/>
  <c r="K23" i="97" s="1"/>
  <c r="K5" i="24"/>
  <c r="K24" i="24" s="1"/>
  <c r="E14" i="116"/>
  <c r="E33" i="116" s="1"/>
  <c r="E14" i="114"/>
  <c r="E32" i="114" s="1"/>
  <c r="E14" i="115"/>
  <c r="E32" i="115" s="1"/>
  <c r="G11" i="113"/>
  <c r="G29" i="113" s="1"/>
  <c r="G11" i="114"/>
  <c r="G29" i="114" s="1"/>
  <c r="E17" i="113"/>
  <c r="E35" i="113" s="1"/>
  <c r="D21" i="24"/>
  <c r="D40" i="24" s="1"/>
  <c r="D21" i="96"/>
  <c r="D39" i="96" s="1"/>
  <c r="D21" i="97"/>
  <c r="D39" i="97" s="1"/>
  <c r="D21" i="95"/>
  <c r="D39" i="95" s="1"/>
  <c r="D12" i="95"/>
  <c r="D30" i="95" s="1"/>
  <c r="D12" i="24"/>
  <c r="D31" i="24" s="1"/>
  <c r="D12" i="97"/>
  <c r="D30" i="97" s="1"/>
  <c r="D12" i="96"/>
  <c r="D30" i="96" s="1"/>
  <c r="K6" i="24"/>
  <c r="K25" i="24" s="1"/>
  <c r="K6" i="96"/>
  <c r="K24" i="96" s="1"/>
  <c r="K6" i="97"/>
  <c r="K24" i="97" s="1"/>
  <c r="K6" i="95"/>
  <c r="K24" i="95" s="1"/>
  <c r="D8" i="95"/>
  <c r="D26" i="95" s="1"/>
  <c r="E8" i="96"/>
  <c r="E26" i="96" s="1"/>
  <c r="L6" i="24"/>
  <c r="L25" i="24" s="1"/>
  <c r="F11" i="115"/>
  <c r="F29" i="115" s="1"/>
  <c r="F11" i="113"/>
  <c r="F29" i="113" s="1"/>
  <c r="F11" i="116"/>
  <c r="F30" i="116" s="1"/>
  <c r="F11" i="114"/>
  <c r="F29" i="114" s="1"/>
  <c r="E18" i="113"/>
  <c r="E36" i="113" s="1"/>
  <c r="C18" i="24"/>
  <c r="C37" i="24" s="1"/>
  <c r="C18" i="96"/>
  <c r="C36" i="96" s="1"/>
  <c r="C18" i="97"/>
  <c r="C36" i="97" s="1"/>
  <c r="BS9" i="92"/>
  <c r="BS28" i="92" s="1"/>
  <c r="BS9" i="54"/>
  <c r="BS28" i="54" s="1"/>
  <c r="BS9" i="87"/>
  <c r="BS28" i="87" s="1"/>
  <c r="BS9" i="88"/>
  <c r="BS28" i="88" s="1"/>
  <c r="BQ12" i="3"/>
  <c r="BX11" i="68"/>
  <c r="BX30" i="68" s="1"/>
  <c r="BX11" i="69"/>
  <c r="BX30" i="69" s="1"/>
  <c r="BX11" i="92"/>
  <c r="BX30" i="92" s="1"/>
  <c r="BX11" i="91"/>
  <c r="BX30" i="91" s="1"/>
  <c r="BQ10" i="84"/>
  <c r="BX10" i="89"/>
  <c r="BX24" i="89" s="1"/>
  <c r="BX10" i="90"/>
  <c r="BX24" i="90" s="1"/>
  <c r="BX10" i="82"/>
  <c r="BX24" i="82" s="1"/>
  <c r="BX11" i="87"/>
  <c r="BX30" i="87" s="1"/>
  <c r="BX11" i="88"/>
  <c r="BX30" i="88" s="1"/>
  <c r="BX11" i="12"/>
  <c r="BX30" i="12" s="1"/>
  <c r="BO12" i="3"/>
  <c r="BV11" i="68"/>
  <c r="BV30" i="68" s="1"/>
  <c r="BV11" i="87"/>
  <c r="BV30" i="87" s="1"/>
  <c r="BV11" i="12"/>
  <c r="BV30" i="12" s="1"/>
  <c r="BO10" i="84"/>
  <c r="BZ20" i="91"/>
  <c r="BZ39" i="91" s="1"/>
  <c r="BZ16" i="90"/>
  <c r="BZ30" i="90" s="1"/>
  <c r="BZ20" i="54"/>
  <c r="BZ39" i="54" s="1"/>
  <c r="H17" i="24"/>
  <c r="H36" i="24" s="1"/>
  <c r="H17" i="96"/>
  <c r="H35" i="96" s="1"/>
  <c r="H17" i="97"/>
  <c r="H35" i="97" s="1"/>
  <c r="H14" i="24"/>
  <c r="H33" i="24" s="1"/>
  <c r="H14" i="96"/>
  <c r="H32" i="96" s="1"/>
  <c r="H14" i="97"/>
  <c r="H32" i="97" s="1"/>
  <c r="H14" i="95"/>
  <c r="H32" i="95" s="1"/>
  <c r="J5" i="95"/>
  <c r="J23" i="95" s="1"/>
  <c r="G11" i="24"/>
  <c r="G30" i="24" s="1"/>
  <c r="E20" i="116"/>
  <c r="E39" i="116" s="1"/>
  <c r="E20" i="115"/>
  <c r="E38" i="115" s="1"/>
  <c r="F18" i="116"/>
  <c r="F37" i="116" s="1"/>
  <c r="F18" i="114"/>
  <c r="F36" i="114" s="1"/>
  <c r="F18" i="115"/>
  <c r="F36" i="115" s="1"/>
  <c r="G17" i="116"/>
  <c r="G36" i="116" s="1"/>
  <c r="G17" i="113"/>
  <c r="G35" i="113" s="1"/>
  <c r="G17" i="114"/>
  <c r="G35" i="114" s="1"/>
  <c r="E8" i="116"/>
  <c r="E27" i="116" s="1"/>
  <c r="E8" i="114"/>
  <c r="E26" i="114" s="1"/>
  <c r="E8" i="113"/>
  <c r="E26" i="113" s="1"/>
  <c r="U6" i="114"/>
  <c r="U24" i="114" s="1"/>
  <c r="U6" i="115"/>
  <c r="U24" i="115" s="1"/>
  <c r="U6" i="116"/>
  <c r="U25" i="116" s="1"/>
  <c r="U6" i="113"/>
  <c r="U24" i="113" s="1"/>
  <c r="M6" i="114"/>
  <c r="M24" i="114" s="1"/>
  <c r="M6" i="115"/>
  <c r="M24" i="115" s="1"/>
  <c r="M6" i="116"/>
  <c r="M25" i="116" s="1"/>
  <c r="M6" i="113"/>
  <c r="M24" i="113" s="1"/>
  <c r="E6" i="114"/>
  <c r="E24" i="114" s="1"/>
  <c r="E6" i="115"/>
  <c r="E24" i="115" s="1"/>
  <c r="U5" i="114"/>
  <c r="U23" i="114" s="1"/>
  <c r="U5" i="116"/>
  <c r="U24" i="116" s="1"/>
  <c r="U5" i="113"/>
  <c r="U23" i="113" s="1"/>
  <c r="M5" i="114"/>
  <c r="M23" i="114" s="1"/>
  <c r="M5" i="115"/>
  <c r="M23" i="115" s="1"/>
  <c r="M5" i="116"/>
  <c r="M24" i="116" s="1"/>
  <c r="M5" i="113"/>
  <c r="M23" i="113" s="1"/>
  <c r="E5" i="114"/>
  <c r="E23" i="114" s="1"/>
  <c r="E5" i="116"/>
  <c r="E24" i="116" s="1"/>
  <c r="E5" i="115"/>
  <c r="E23" i="115" s="1"/>
  <c r="F12" i="113"/>
  <c r="F30" i="113" s="1"/>
  <c r="E21" i="114"/>
  <c r="E39" i="114" s="1"/>
  <c r="G17" i="115"/>
  <c r="G35" i="115" s="1"/>
  <c r="G14" i="115"/>
  <c r="G32" i="115" s="1"/>
  <c r="G11" i="115"/>
  <c r="G29" i="115" s="1"/>
  <c r="G15" i="116"/>
  <c r="G34" i="116" s="1"/>
  <c r="G12" i="116"/>
  <c r="G31" i="116" s="1"/>
  <c r="G9" i="116"/>
  <c r="G28" i="116" s="1"/>
  <c r="BS15" i="68"/>
  <c r="BS34" i="68" s="1"/>
  <c r="BS15" i="69"/>
  <c r="BS34" i="69" s="1"/>
  <c r="BS15" i="92"/>
  <c r="BS34" i="92" s="1"/>
  <c r="BS15" i="54"/>
  <c r="BS34" i="54" s="1"/>
  <c r="BS15" i="87"/>
  <c r="BS34" i="87" s="1"/>
  <c r="BS15" i="12"/>
  <c r="BS34" i="12" s="1"/>
  <c r="I5" i="24"/>
  <c r="I24" i="24" s="1"/>
  <c r="I5" i="96"/>
  <c r="I23" i="96" s="1"/>
  <c r="I5" i="97"/>
  <c r="I23" i="97" s="1"/>
  <c r="I5" i="95"/>
  <c r="I23" i="95" s="1"/>
  <c r="D14" i="115"/>
  <c r="D32" i="115" s="1"/>
  <c r="D14" i="113"/>
  <c r="D32" i="113" s="1"/>
  <c r="D12" i="115"/>
  <c r="D30" i="115" s="1"/>
  <c r="D12" i="113"/>
  <c r="D30" i="113" s="1"/>
  <c r="D12" i="116"/>
  <c r="D31" i="116" s="1"/>
  <c r="D11" i="115"/>
  <c r="D29" i="115" s="1"/>
  <c r="D11" i="113"/>
  <c r="D29" i="113" s="1"/>
  <c r="D11" i="116"/>
  <c r="D30" i="116" s="1"/>
  <c r="D21" i="115"/>
  <c r="D39" i="115" s="1"/>
  <c r="D20" i="115"/>
  <c r="D38" i="115" s="1"/>
  <c r="BS14" i="68"/>
  <c r="BS33" i="68" s="1"/>
  <c r="BS14" i="91"/>
  <c r="BS33" i="91" s="1"/>
  <c r="BS14" i="92"/>
  <c r="BS33" i="92" s="1"/>
  <c r="BS12" i="83"/>
  <c r="BS26" i="83" s="1"/>
  <c r="BS14" i="54"/>
  <c r="BS33" i="54" s="1"/>
  <c r="BS12" i="82"/>
  <c r="BS26" i="82" s="1"/>
  <c r="BS14" i="69"/>
  <c r="BS33" i="69" s="1"/>
  <c r="BS12" i="89"/>
  <c r="BS26" i="89" s="1"/>
  <c r="BS14" i="88"/>
  <c r="BS33" i="88" s="1"/>
  <c r="BS12" i="90"/>
  <c r="BS26" i="90" s="1"/>
  <c r="BS14" i="87"/>
  <c r="BS33" i="87" s="1"/>
  <c r="I6" i="24"/>
  <c r="I25" i="24" s="1"/>
  <c r="I6" i="96"/>
  <c r="I24" i="96" s="1"/>
  <c r="I6" i="97"/>
  <c r="I24" i="97" s="1"/>
  <c r="H5" i="24"/>
  <c r="H24" i="24" s="1"/>
  <c r="H5" i="96"/>
  <c r="H23" i="96" s="1"/>
  <c r="H5" i="97"/>
  <c r="H23" i="97" s="1"/>
  <c r="C12" i="115"/>
  <c r="C30" i="115" s="1"/>
  <c r="C12" i="113"/>
  <c r="C30" i="113" s="1"/>
  <c r="C12" i="116"/>
  <c r="C31" i="116" s="1"/>
  <c r="L6" i="113"/>
  <c r="L24" i="113" s="1"/>
  <c r="C21" i="115"/>
  <c r="C39" i="115" s="1"/>
  <c r="C20" i="115"/>
  <c r="C38" i="115" s="1"/>
  <c r="D18" i="115"/>
  <c r="D36" i="115" s="1"/>
  <c r="D17" i="115"/>
  <c r="D35" i="115" s="1"/>
  <c r="D15" i="115"/>
  <c r="D33" i="115" s="1"/>
  <c r="D6" i="115"/>
  <c r="D24" i="115" s="1"/>
  <c r="D5" i="115"/>
  <c r="D23" i="115" s="1"/>
  <c r="C21" i="116"/>
  <c r="C40" i="116" s="1"/>
  <c r="C18" i="116"/>
  <c r="C37" i="116" s="1"/>
  <c r="D17" i="116"/>
  <c r="D36" i="116" s="1"/>
  <c r="D15" i="116"/>
  <c r="D34" i="116" s="1"/>
  <c r="D14" i="116"/>
  <c r="D33" i="116" s="1"/>
  <c r="L6" i="116"/>
  <c r="L25" i="116" s="1"/>
  <c r="D5" i="116"/>
  <c r="D24" i="116" s="1"/>
  <c r="BS9" i="3"/>
  <c r="D20" i="24"/>
  <c r="D39" i="24" s="1"/>
  <c r="D20" i="96"/>
  <c r="D38" i="96" s="1"/>
  <c r="D20" i="97"/>
  <c r="D38" i="97" s="1"/>
  <c r="H15" i="24"/>
  <c r="H34" i="24" s="1"/>
  <c r="H15" i="96"/>
  <c r="H33" i="96" s="1"/>
  <c r="H15" i="97"/>
  <c r="H33" i="97" s="1"/>
  <c r="G12" i="24"/>
  <c r="G31" i="24" s="1"/>
  <c r="G12" i="96"/>
  <c r="G30" i="96" s="1"/>
  <c r="G12" i="97"/>
  <c r="G30" i="97" s="1"/>
  <c r="E9" i="24"/>
  <c r="E28" i="24" s="1"/>
  <c r="E9" i="96"/>
  <c r="E27" i="96" s="1"/>
  <c r="E9" i="97"/>
  <c r="E27" i="97" s="1"/>
  <c r="E9" i="95"/>
  <c r="E27" i="95" s="1"/>
  <c r="E20" i="97"/>
  <c r="E38" i="97" s="1"/>
  <c r="C11" i="97"/>
  <c r="C29" i="97" s="1"/>
  <c r="H18" i="96"/>
  <c r="H36" i="96" s="1"/>
  <c r="O5" i="96"/>
  <c r="O23" i="96" s="1"/>
  <c r="E14" i="24"/>
  <c r="E33" i="24" s="1"/>
  <c r="P6" i="24"/>
  <c r="P25" i="24" s="1"/>
  <c r="K6" i="113"/>
  <c r="K24" i="113" s="1"/>
  <c r="L5" i="113"/>
  <c r="L23" i="113" s="1"/>
  <c r="C5" i="114"/>
  <c r="C23" i="114" s="1"/>
  <c r="C18" i="115"/>
  <c r="C36" i="115" s="1"/>
  <c r="C17" i="115"/>
  <c r="C35" i="115" s="1"/>
  <c r="C6" i="115"/>
  <c r="C24" i="115" s="1"/>
  <c r="C5" i="115"/>
  <c r="C23" i="115" s="1"/>
  <c r="C17" i="116"/>
  <c r="C36" i="116" s="1"/>
  <c r="K6" i="116"/>
  <c r="K25" i="116" s="1"/>
  <c r="J6" i="24"/>
  <c r="J25" i="24" s="1"/>
  <c r="J6" i="96"/>
  <c r="J24" i="96" s="1"/>
  <c r="J6" i="97"/>
  <c r="J24" i="97" s="1"/>
  <c r="S9" i="3"/>
  <c r="F9" i="108" s="1"/>
  <c r="Z8" i="68"/>
  <c r="Z27" i="68" s="1"/>
  <c r="Z8" i="69"/>
  <c r="Z27" i="69" s="1"/>
  <c r="Z8" i="91"/>
  <c r="Z27" i="91" s="1"/>
  <c r="Z8" i="92"/>
  <c r="Z27" i="92" s="1"/>
  <c r="Z8" i="82"/>
  <c r="Z22" i="82" s="1"/>
  <c r="Z8" i="89"/>
  <c r="Z22" i="89" s="1"/>
  <c r="Z8" i="87"/>
  <c r="Z27" i="87" s="1"/>
  <c r="Z8" i="12"/>
  <c r="Z27" i="12" s="1"/>
  <c r="S8" i="84"/>
  <c r="Z8" i="83"/>
  <c r="Z22" i="83" s="1"/>
  <c r="Z8" i="90"/>
  <c r="Z22" i="90" s="1"/>
  <c r="S8" i="112"/>
  <c r="H12" i="96"/>
  <c r="H30" i="96" s="1"/>
  <c r="BN14" i="3"/>
  <c r="BA14" i="108" s="1"/>
  <c r="BU8" i="68"/>
  <c r="BU27" i="68" s="1"/>
  <c r="BU8" i="83"/>
  <c r="BU22" i="83" s="1"/>
  <c r="BU8" i="91"/>
  <c r="BU27" i="91" s="1"/>
  <c r="BU8" i="90"/>
  <c r="BU22" i="90" s="1"/>
  <c r="BU8" i="54"/>
  <c r="BU27" i="54" s="1"/>
  <c r="BU8" i="89"/>
  <c r="BU22" i="89" s="1"/>
  <c r="BU8" i="87"/>
  <c r="BU27" i="87" s="1"/>
  <c r="BU8" i="69"/>
  <c r="BU27" i="69" s="1"/>
  <c r="BU8" i="92"/>
  <c r="BU27" i="92" s="1"/>
  <c r="BU8" i="82"/>
  <c r="BU22" i="82" s="1"/>
  <c r="BU8" i="88"/>
  <c r="BU27" i="88" s="1"/>
  <c r="T6" i="113"/>
  <c r="T24" i="113" s="1"/>
  <c r="K5" i="113"/>
  <c r="K23" i="113" s="1"/>
  <c r="D14" i="114"/>
  <c r="D32" i="114" s="1"/>
  <c r="AA5" i="114"/>
  <c r="AA23" i="114" s="1"/>
  <c r="L6" i="115"/>
  <c r="L24" i="115" s="1"/>
  <c r="AA5" i="115"/>
  <c r="AA23" i="115" s="1"/>
  <c r="L5" i="116"/>
  <c r="L24" i="116" s="1"/>
  <c r="F14" i="24"/>
  <c r="F33" i="24" s="1"/>
  <c r="F14" i="96"/>
  <c r="F32" i="96" s="1"/>
  <c r="F14" i="97"/>
  <c r="F32" i="97" s="1"/>
  <c r="D11" i="24"/>
  <c r="D30" i="24" s="1"/>
  <c r="D11" i="96"/>
  <c r="D29" i="96" s="1"/>
  <c r="D11" i="97"/>
  <c r="D29" i="97" s="1"/>
  <c r="C8" i="24"/>
  <c r="C27" i="24" s="1"/>
  <c r="C8" i="96"/>
  <c r="C26" i="96" s="1"/>
  <c r="C8" i="97"/>
  <c r="C26" i="97" s="1"/>
  <c r="Q5" i="24"/>
  <c r="Q24" i="24" s="1"/>
  <c r="Q5" i="96"/>
  <c r="Q23" i="96" s="1"/>
  <c r="Q5" i="97"/>
  <c r="Q23" i="97" s="1"/>
  <c r="D20" i="116"/>
  <c r="D39" i="116" s="1"/>
  <c r="D18" i="116"/>
  <c r="D37" i="116" s="1"/>
  <c r="AA5" i="116"/>
  <c r="AA24" i="116" s="1"/>
  <c r="BZ11" i="68"/>
  <c r="BZ30" i="68" s="1"/>
  <c r="BZ11" i="91"/>
  <c r="BZ30" i="91" s="1"/>
  <c r="BZ10" i="90"/>
  <c r="BZ24" i="90" s="1"/>
  <c r="BZ10" i="89"/>
  <c r="BZ24" i="89" s="1"/>
  <c r="BZ10" i="83"/>
  <c r="BZ24" i="83" s="1"/>
  <c r="BZ11" i="92"/>
  <c r="BZ30" i="92" s="1"/>
  <c r="BZ11" i="54"/>
  <c r="BZ30" i="54" s="1"/>
  <c r="BZ11" i="88"/>
  <c r="BZ30" i="88" s="1"/>
  <c r="Q6" i="24"/>
  <c r="Q25" i="24" s="1"/>
  <c r="Q6" i="96"/>
  <c r="Q24" i="96" s="1"/>
  <c r="Q6" i="97"/>
  <c r="Q24" i="97" s="1"/>
  <c r="P5" i="24"/>
  <c r="P24" i="24" s="1"/>
  <c r="P5" i="96"/>
  <c r="P23" i="96" s="1"/>
  <c r="P5" i="97"/>
  <c r="P23" i="97" s="1"/>
  <c r="F9" i="95"/>
  <c r="F27" i="95" s="1"/>
  <c r="H5" i="95"/>
  <c r="H23" i="95" s="1"/>
  <c r="C15" i="115"/>
  <c r="C33" i="115" s="1"/>
  <c r="C15" i="113"/>
  <c r="C33" i="113" s="1"/>
  <c r="C14" i="115"/>
  <c r="C32" i="115" s="1"/>
  <c r="C14" i="113"/>
  <c r="C32" i="113" s="1"/>
  <c r="C14" i="116"/>
  <c r="C33" i="116" s="1"/>
  <c r="C20" i="116"/>
  <c r="C39" i="116" s="1"/>
  <c r="BV20" i="69"/>
  <c r="BV39" i="69" s="1"/>
  <c r="BV16" i="83"/>
  <c r="BV30" i="83" s="1"/>
  <c r="BV20" i="92"/>
  <c r="BV39" i="92" s="1"/>
  <c r="BV16" i="90"/>
  <c r="BV30" i="90" s="1"/>
  <c r="BV16" i="82"/>
  <c r="BV30" i="82" s="1"/>
  <c r="BV20" i="87"/>
  <c r="BV39" i="87" s="1"/>
  <c r="BV20" i="12"/>
  <c r="BV39" i="12" s="1"/>
  <c r="BZ8" i="68"/>
  <c r="BZ27" i="68" s="1"/>
  <c r="BZ8" i="69"/>
  <c r="BZ27" i="69" s="1"/>
  <c r="BZ8" i="91"/>
  <c r="BZ27" i="91" s="1"/>
  <c r="BZ8" i="83"/>
  <c r="BZ22" i="83" s="1"/>
  <c r="BZ8" i="92"/>
  <c r="BZ27" i="92" s="1"/>
  <c r="BZ8" i="89"/>
  <c r="BZ22" i="89" s="1"/>
  <c r="BZ8" i="82"/>
  <c r="BZ22" i="82" s="1"/>
  <c r="BS8" i="84"/>
  <c r="BZ8" i="54"/>
  <c r="BZ27" i="54" s="1"/>
  <c r="BZ8" i="87"/>
  <c r="BZ27" i="87" s="1"/>
  <c r="BS14" i="3"/>
  <c r="BZ8" i="12"/>
  <c r="BZ27" i="12" s="1"/>
  <c r="BS17" i="3"/>
  <c r="C20" i="24"/>
  <c r="C39" i="24" s="1"/>
  <c r="C20" i="96"/>
  <c r="C38" i="96" s="1"/>
  <c r="C20" i="97"/>
  <c r="C38" i="97" s="1"/>
  <c r="G15" i="24"/>
  <c r="G34" i="24" s="1"/>
  <c r="G15" i="96"/>
  <c r="G33" i="96" s="1"/>
  <c r="G15" i="97"/>
  <c r="G33" i="97" s="1"/>
  <c r="F12" i="24"/>
  <c r="F31" i="24" s="1"/>
  <c r="F12" i="96"/>
  <c r="F30" i="96" s="1"/>
  <c r="F12" i="97"/>
  <c r="F30" i="97" s="1"/>
  <c r="D9" i="24"/>
  <c r="D28" i="24" s="1"/>
  <c r="D9" i="96"/>
  <c r="D27" i="96" s="1"/>
  <c r="D9" i="97"/>
  <c r="D27" i="97" s="1"/>
  <c r="E20" i="95"/>
  <c r="E38" i="95" s="1"/>
  <c r="P5" i="95"/>
  <c r="P23" i="95" s="1"/>
  <c r="H12" i="24"/>
  <c r="H31" i="24" s="1"/>
  <c r="BL18" i="3"/>
  <c r="AY18" i="108" s="1"/>
  <c r="BS17" i="68"/>
  <c r="BS36" i="68" s="1"/>
  <c r="BS17" i="91"/>
  <c r="BS36" i="91" s="1"/>
  <c r="BS17" i="92"/>
  <c r="BS36" i="92" s="1"/>
  <c r="BS14" i="83"/>
  <c r="BS28" i="83" s="1"/>
  <c r="BS17" i="69"/>
  <c r="BS36" i="69" s="1"/>
  <c r="BS14" i="90"/>
  <c r="BS28" i="90" s="1"/>
  <c r="BS17" i="54"/>
  <c r="BS36" i="54" s="1"/>
  <c r="BL14" i="84"/>
  <c r="BS17" i="88"/>
  <c r="BS36" i="88" s="1"/>
  <c r="BS14" i="82"/>
  <c r="BS28" i="82" s="1"/>
  <c r="BS14" i="89"/>
  <c r="BS28" i="89" s="1"/>
  <c r="BV14" i="68"/>
  <c r="BV33" i="68" s="1"/>
  <c r="BV12" i="89"/>
  <c r="BV26" i="89" s="1"/>
  <c r="BM17" i="3"/>
  <c r="AZ17" i="108" s="1"/>
  <c r="BT8" i="69"/>
  <c r="BT27" i="69" s="1"/>
  <c r="BT8" i="91"/>
  <c r="BT27" i="91" s="1"/>
  <c r="BT8" i="68"/>
  <c r="BT27" i="68" s="1"/>
  <c r="BT8" i="82"/>
  <c r="BT22" i="82" s="1"/>
  <c r="BM8" i="84"/>
  <c r="BT8" i="12"/>
  <c r="BT27" i="12" s="1"/>
  <c r="BT8" i="92"/>
  <c r="BT27" i="92" s="1"/>
  <c r="BT8" i="83"/>
  <c r="BT22" i="83" s="1"/>
  <c r="BT8" i="89"/>
  <c r="BT22" i="89" s="1"/>
  <c r="BT8" i="90"/>
  <c r="BT22" i="90" s="1"/>
  <c r="BT8" i="88"/>
  <c r="BT27" i="88" s="1"/>
  <c r="BR11" i="3"/>
  <c r="BY8" i="68"/>
  <c r="BY27" i="68" s="1"/>
  <c r="BY8" i="69"/>
  <c r="BY27" i="69" s="1"/>
  <c r="BY8" i="83"/>
  <c r="BY22" i="83" s="1"/>
  <c r="BY8" i="92"/>
  <c r="BY27" i="92" s="1"/>
  <c r="BY8" i="90"/>
  <c r="BY22" i="90" s="1"/>
  <c r="BY8" i="89"/>
  <c r="BY22" i="89" s="1"/>
  <c r="BY8" i="88"/>
  <c r="BY27" i="88" s="1"/>
  <c r="BR8" i="84"/>
  <c r="BY8" i="54"/>
  <c r="BY27" i="54" s="1"/>
  <c r="BY8" i="91"/>
  <c r="BY27" i="91" s="1"/>
  <c r="BY8" i="12"/>
  <c r="BY27" i="12" s="1"/>
  <c r="E12" i="24"/>
  <c r="E31" i="24" s="1"/>
  <c r="E12" i="96"/>
  <c r="E30" i="96" s="1"/>
  <c r="E12" i="97"/>
  <c r="E30" i="97" s="1"/>
  <c r="C9" i="24"/>
  <c r="C28" i="24" s="1"/>
  <c r="C9" i="96"/>
  <c r="C27" i="96" s="1"/>
  <c r="C9" i="97"/>
  <c r="C27" i="97" s="1"/>
  <c r="D20" i="95"/>
  <c r="D38" i="95" s="1"/>
  <c r="F14" i="95"/>
  <c r="F32" i="95" s="1"/>
  <c r="C9" i="95"/>
  <c r="C27" i="95" s="1"/>
  <c r="J6" i="95"/>
  <c r="J24" i="95" s="1"/>
  <c r="F15" i="97"/>
  <c r="F33" i="97" s="1"/>
  <c r="C11" i="96"/>
  <c r="C29" i="96" s="1"/>
  <c r="H18" i="24"/>
  <c r="H37" i="24" s="1"/>
  <c r="O5" i="24"/>
  <c r="O24" i="24" s="1"/>
  <c r="D9" i="113"/>
  <c r="D27" i="113" s="1"/>
  <c r="D8" i="113"/>
  <c r="D26" i="113" s="1"/>
  <c r="S6" i="113"/>
  <c r="S24" i="113" s="1"/>
  <c r="C15" i="114"/>
  <c r="C33" i="114" s="1"/>
  <c r="C14" i="114"/>
  <c r="C32" i="114" s="1"/>
  <c r="D12" i="114"/>
  <c r="D30" i="114" s="1"/>
  <c r="D11" i="114"/>
  <c r="D29" i="114" s="1"/>
  <c r="D9" i="114"/>
  <c r="D27" i="114" s="1"/>
  <c r="K6" i="115"/>
  <c r="K24" i="115" s="1"/>
  <c r="L5" i="115"/>
  <c r="L23" i="115" s="1"/>
  <c r="T6" i="116"/>
  <c r="T25" i="116" s="1"/>
  <c r="AQ9" i="3"/>
  <c r="AD9" i="108" s="1"/>
  <c r="AX8" i="68"/>
  <c r="AX27" i="68" s="1"/>
  <c r="AX8" i="69"/>
  <c r="AX27" i="69" s="1"/>
  <c r="AX8" i="92"/>
  <c r="AX27" i="92" s="1"/>
  <c r="AX8" i="91"/>
  <c r="AX27" i="91" s="1"/>
  <c r="AX8" i="82"/>
  <c r="AX22" i="82" s="1"/>
  <c r="AX8" i="83"/>
  <c r="AX22" i="83" s="1"/>
  <c r="AX8" i="89"/>
  <c r="AX22" i="89" s="1"/>
  <c r="AQ8" i="84"/>
  <c r="AX8" i="87"/>
  <c r="AX27" i="87" s="1"/>
  <c r="AX8" i="12"/>
  <c r="AX27" i="12" s="1"/>
  <c r="BQ14" i="3"/>
  <c r="BX8" i="68"/>
  <c r="BX27" i="68" s="1"/>
  <c r="BX8" i="69"/>
  <c r="BX27" i="69" s="1"/>
  <c r="BX8" i="92"/>
  <c r="BX27" i="92" s="1"/>
  <c r="BX8" i="82"/>
  <c r="BX22" i="82" s="1"/>
  <c r="BX8" i="89"/>
  <c r="BX22" i="89" s="1"/>
  <c r="BQ8" i="84"/>
  <c r="BX8" i="54"/>
  <c r="BX27" i="54" s="1"/>
  <c r="BX8" i="91"/>
  <c r="BX27" i="91" s="1"/>
  <c r="BX8" i="83"/>
  <c r="BX22" i="83" s="1"/>
  <c r="H20" i="113"/>
  <c r="H38" i="113" s="1"/>
  <c r="H8" i="113"/>
  <c r="H26" i="113" s="1"/>
  <c r="Y6" i="113"/>
  <c r="Y24" i="113" s="1"/>
  <c r="Q6" i="113"/>
  <c r="Q24" i="113" s="1"/>
  <c r="I6" i="113"/>
  <c r="I24" i="113" s="1"/>
  <c r="Z5" i="113"/>
  <c r="Z23" i="113" s="1"/>
  <c r="R5" i="113"/>
  <c r="R23" i="113" s="1"/>
  <c r="J5" i="113"/>
  <c r="J23" i="113" s="1"/>
  <c r="Y5" i="116"/>
  <c r="Y24" i="116" s="1"/>
  <c r="Q5" i="116"/>
  <c r="Q24" i="116" s="1"/>
  <c r="I5" i="116"/>
  <c r="I24" i="116" s="1"/>
  <c r="BX20" i="87"/>
  <c r="BX39" i="87" s="1"/>
  <c r="BR8" i="69"/>
  <c r="BR27" i="69" s="1"/>
  <c r="BR8" i="91"/>
  <c r="BR27" i="91" s="1"/>
  <c r="BR8" i="68"/>
  <c r="BR27" i="68" s="1"/>
  <c r="BK8" i="84"/>
  <c r="BR8" i="92"/>
  <c r="BR27" i="92" s="1"/>
  <c r="BR8" i="89"/>
  <c r="BR22" i="89" s="1"/>
  <c r="BR8" i="90"/>
  <c r="BR22" i="90" s="1"/>
  <c r="Y5" i="113"/>
  <c r="Y23" i="113" s="1"/>
  <c r="Q5" i="113"/>
  <c r="Q23" i="113" s="1"/>
  <c r="I5" i="113"/>
  <c r="I23" i="113" s="1"/>
  <c r="BP9" i="3"/>
  <c r="BW8" i="68"/>
  <c r="BW27" i="68" s="1"/>
  <c r="BW8" i="69"/>
  <c r="BW27" i="69" s="1"/>
  <c r="BW8" i="92"/>
  <c r="BW27" i="92" s="1"/>
  <c r="BW8" i="90"/>
  <c r="BW22" i="90" s="1"/>
  <c r="BP8" i="84"/>
  <c r="BW8" i="89"/>
  <c r="BW22" i="89" s="1"/>
  <c r="BW8" i="82"/>
  <c r="BW22" i="82" s="1"/>
  <c r="BW8" i="54"/>
  <c r="BW27" i="54" s="1"/>
  <c r="BW8" i="91"/>
  <c r="BW27" i="91" s="1"/>
  <c r="BW8" i="83"/>
  <c r="BW22" i="83" s="1"/>
  <c r="BW8" i="87"/>
  <c r="BW27" i="87" s="1"/>
  <c r="BS8" i="68"/>
  <c r="BS27" i="68" s="1"/>
  <c r="BS8" i="69"/>
  <c r="BS27" i="69" s="1"/>
  <c r="BS8" i="91"/>
  <c r="BS27" i="91" s="1"/>
  <c r="BS8" i="89"/>
  <c r="BS22" i="89" s="1"/>
  <c r="BL8" i="84"/>
  <c r="BS8" i="54"/>
  <c r="BS27" i="54" s="1"/>
  <c r="BS8" i="92"/>
  <c r="BS27" i="92" s="1"/>
  <c r="BS8" i="83"/>
  <c r="BS22" i="83" s="1"/>
  <c r="BS8" i="90"/>
  <c r="BS22" i="90" s="1"/>
  <c r="BS8" i="88"/>
  <c r="BS27" i="88" s="1"/>
  <c r="BQ21" i="3"/>
  <c r="BX20" i="68"/>
  <c r="BX39" i="68" s="1"/>
  <c r="BX20" i="69"/>
  <c r="BX39" i="69" s="1"/>
  <c r="BX20" i="91"/>
  <c r="BX39" i="91" s="1"/>
  <c r="BQ16" i="84"/>
  <c r="BX16" i="83"/>
  <c r="BX30" i="83" s="1"/>
  <c r="BX16" i="89"/>
  <c r="BX30" i="89" s="1"/>
  <c r="BX16" i="82"/>
  <c r="BX30" i="82" s="1"/>
  <c r="BX16" i="90"/>
  <c r="BX30" i="90" s="1"/>
  <c r="BO17" i="3"/>
  <c r="BV8" i="68"/>
  <c r="BV27" i="68" s="1"/>
  <c r="BV8" i="92"/>
  <c r="BV27" i="92" s="1"/>
  <c r="BV8" i="69"/>
  <c r="BV27" i="69" s="1"/>
  <c r="BV8" i="82"/>
  <c r="BV22" i="82" s="1"/>
  <c r="BO8" i="84"/>
  <c r="BV8" i="91"/>
  <c r="BV27" i="91" s="1"/>
  <c r="BV8" i="83"/>
  <c r="BV22" i="83" s="1"/>
  <c r="BV8" i="87"/>
  <c r="BV27" i="87" s="1"/>
  <c r="BV8" i="12"/>
  <c r="BV27" i="12" s="1"/>
  <c r="H17" i="113"/>
  <c r="H35" i="113" s="1"/>
  <c r="X5" i="113"/>
  <c r="X23" i="113" s="1"/>
  <c r="P5" i="113"/>
  <c r="P23" i="113" s="1"/>
  <c r="H5" i="113"/>
  <c r="H23" i="113" s="1"/>
  <c r="BX8" i="12"/>
  <c r="BX27" i="12" s="1"/>
  <c r="BX20" i="88"/>
  <c r="BX39" i="88" s="1"/>
  <c r="AX8" i="88"/>
  <c r="AX27" i="88" s="1"/>
  <c r="AX8" i="90"/>
  <c r="AX22" i="90" s="1"/>
  <c r="BV8" i="89"/>
  <c r="BV22" i="89" s="1"/>
  <c r="BR14" i="3"/>
  <c r="BR17" i="3"/>
  <c r="BR9" i="3"/>
  <c r="BR20" i="3"/>
  <c r="BP11" i="3"/>
  <c r="BP20" i="3"/>
  <c r="BP14" i="3"/>
  <c r="BN20" i="3"/>
  <c r="BA20" i="108" s="1"/>
  <c r="BN11" i="3"/>
  <c r="BA11" i="108" s="1"/>
  <c r="BN17" i="3"/>
  <c r="BA17" i="108" s="1"/>
  <c r="BN9" i="3"/>
  <c r="BA9" i="108" s="1"/>
  <c r="BM11" i="3"/>
  <c r="AZ11" i="108" s="1"/>
  <c r="BM14" i="3"/>
  <c r="AZ14" i="108" s="1"/>
  <c r="BM9" i="3"/>
  <c r="AZ9" i="108" s="1"/>
  <c r="BM20" i="3"/>
  <c r="AZ20" i="108" s="1"/>
  <c r="BQ17" i="3"/>
  <c r="BP17" i="3"/>
  <c r="BQ9" i="3"/>
  <c r="BL20" i="3"/>
  <c r="AY20" i="108" s="1"/>
  <c r="AQ11" i="3"/>
  <c r="AD11" i="108" s="1"/>
  <c r="AQ14" i="3"/>
  <c r="AD14" i="108" s="1"/>
  <c r="AQ17" i="3"/>
  <c r="AD17" i="108" s="1"/>
  <c r="AQ20" i="3"/>
  <c r="AD20" i="108" s="1"/>
  <c r="S11" i="3"/>
  <c r="F11" i="108" s="1"/>
  <c r="S14" i="3"/>
  <c r="F14" i="108" s="1"/>
  <c r="S17" i="3"/>
  <c r="F17" i="108" s="1"/>
  <c r="S20" i="3"/>
  <c r="F20" i="108" s="1"/>
  <c r="B5" i="68"/>
  <c r="B24" i="68" s="1"/>
  <c r="B6" i="68"/>
  <c r="B25" i="68" s="1"/>
  <c r="B5" i="69"/>
  <c r="B24" i="69" s="1"/>
  <c r="B6" i="69"/>
  <c r="B25" i="69" s="1"/>
  <c r="B5" i="91"/>
  <c r="B24" i="91" s="1"/>
  <c r="B6" i="91"/>
  <c r="B25" i="91" s="1"/>
  <c r="B5" i="92"/>
  <c r="B24" i="92" s="1"/>
  <c r="B6" i="92"/>
  <c r="B25" i="92" s="1"/>
  <c r="B5" i="83"/>
  <c r="B19" i="83" s="1"/>
  <c r="B6" i="83"/>
  <c r="B20" i="83" s="1"/>
  <c r="B5" i="89"/>
  <c r="B19" i="89" s="1"/>
  <c r="B6" i="89"/>
  <c r="B20" i="89" s="1"/>
  <c r="B5" i="90"/>
  <c r="B19" i="90" s="1"/>
  <c r="B6" i="90"/>
  <c r="B20" i="90" s="1"/>
  <c r="B5" i="82"/>
  <c r="B19" i="82" s="1"/>
  <c r="B6" i="82"/>
  <c r="B20" i="82" s="1"/>
  <c r="B5" i="54"/>
  <c r="B24" i="54" s="1"/>
  <c r="B6" i="54"/>
  <c r="B25" i="54" s="1"/>
  <c r="B5" i="87"/>
  <c r="B24" i="87" s="1"/>
  <c r="B6" i="87"/>
  <c r="B25" i="87" s="1"/>
  <c r="B5" i="88"/>
  <c r="B24" i="88" s="1"/>
  <c r="B6" i="88"/>
  <c r="B25" i="88" s="1"/>
  <c r="B5" i="12"/>
  <c r="B24" i="12" s="1"/>
  <c r="B6" i="12"/>
  <c r="B25" i="12" s="1"/>
  <c r="B5" i="114"/>
  <c r="B23" i="114" s="1"/>
  <c r="B6" i="113"/>
  <c r="B24" i="113" s="1"/>
  <c r="B5" i="111"/>
  <c r="B24" i="111" s="1"/>
  <c r="B6" i="111"/>
  <c r="B25" i="111" s="1"/>
  <c r="B5" i="110"/>
  <c r="B24" i="110" s="1"/>
  <c r="B6" i="110"/>
  <c r="B25" i="110" s="1"/>
  <c r="F17" i="105" l="1"/>
  <c r="F36" i="105" s="1"/>
  <c r="F17" i="106"/>
  <c r="F36" i="106" s="1"/>
  <c r="F17" i="107"/>
  <c r="F36" i="107" s="1"/>
  <c r="F17" i="109"/>
  <c r="F36" i="109" s="1"/>
  <c r="AD17" i="105"/>
  <c r="AD36" i="105" s="1"/>
  <c r="AD17" i="106"/>
  <c r="AD36" i="106" s="1"/>
  <c r="AD17" i="107"/>
  <c r="AD36" i="107" s="1"/>
  <c r="AD17" i="109"/>
  <c r="AD36" i="109" s="1"/>
  <c r="AZ9" i="105"/>
  <c r="AZ28" i="105" s="1"/>
  <c r="AZ9" i="106"/>
  <c r="AZ28" i="106" s="1"/>
  <c r="AZ9" i="107"/>
  <c r="AZ28" i="107" s="1"/>
  <c r="BA17" i="105"/>
  <c r="BA36" i="105" s="1"/>
  <c r="BA17" i="106"/>
  <c r="BA36" i="106" s="1"/>
  <c r="BA17" i="107"/>
  <c r="BA36" i="107" s="1"/>
  <c r="AD9" i="105"/>
  <c r="AD28" i="105" s="1"/>
  <c r="AD9" i="106"/>
  <c r="AD28" i="106" s="1"/>
  <c r="AD9" i="107"/>
  <c r="AD28" i="107" s="1"/>
  <c r="AD9" i="109"/>
  <c r="AD28" i="109" s="1"/>
  <c r="AY11" i="105"/>
  <c r="AY30" i="105" s="1"/>
  <c r="AY11" i="106"/>
  <c r="AY30" i="106" s="1"/>
  <c r="AY11" i="107"/>
  <c r="AY30" i="107" s="1"/>
  <c r="F14" i="105"/>
  <c r="F33" i="105" s="1"/>
  <c r="F14" i="106"/>
  <c r="F33" i="106" s="1"/>
  <c r="F14" i="107"/>
  <c r="F33" i="107" s="1"/>
  <c r="F14" i="109"/>
  <c r="F33" i="109" s="1"/>
  <c r="AD14" i="105"/>
  <c r="AD33" i="105" s="1"/>
  <c r="AD14" i="106"/>
  <c r="AD33" i="106" s="1"/>
  <c r="AD14" i="107"/>
  <c r="AD33" i="107" s="1"/>
  <c r="AD14" i="109"/>
  <c r="AD33" i="109" s="1"/>
  <c r="AZ14" i="105"/>
  <c r="AZ33" i="105" s="1"/>
  <c r="AZ14" i="106"/>
  <c r="AZ33" i="106" s="1"/>
  <c r="AZ14" i="107"/>
  <c r="AZ33" i="107" s="1"/>
  <c r="BA11" i="105"/>
  <c r="BA30" i="105" s="1"/>
  <c r="BA11" i="106"/>
  <c r="BA30" i="106" s="1"/>
  <c r="BA11" i="107"/>
  <c r="BA30" i="107" s="1"/>
  <c r="F9" i="105"/>
  <c r="F28" i="105" s="1"/>
  <c r="F9" i="106"/>
  <c r="F28" i="106" s="1"/>
  <c r="F9" i="107"/>
  <c r="F28" i="107" s="1"/>
  <c r="F9" i="109"/>
  <c r="F28" i="109" s="1"/>
  <c r="F11" i="105"/>
  <c r="F30" i="105" s="1"/>
  <c r="F11" i="106"/>
  <c r="F30" i="106" s="1"/>
  <c r="F11" i="107"/>
  <c r="F30" i="107" s="1"/>
  <c r="F11" i="109"/>
  <c r="F30" i="109" s="1"/>
  <c r="AD11" i="105"/>
  <c r="AD30" i="105" s="1"/>
  <c r="AD11" i="106"/>
  <c r="AD30" i="106" s="1"/>
  <c r="AD11" i="107"/>
  <c r="AD30" i="107" s="1"/>
  <c r="AD11" i="109"/>
  <c r="AD30" i="109" s="1"/>
  <c r="AZ11" i="105"/>
  <c r="AZ30" i="105" s="1"/>
  <c r="AZ11" i="106"/>
  <c r="AZ30" i="106" s="1"/>
  <c r="AZ11" i="107"/>
  <c r="AZ30" i="107" s="1"/>
  <c r="BA20" i="105"/>
  <c r="BA39" i="105" s="1"/>
  <c r="BA20" i="106"/>
  <c r="BA39" i="106" s="1"/>
  <c r="BA20" i="107"/>
  <c r="BA39" i="107" s="1"/>
  <c r="AY18" i="105"/>
  <c r="AY37" i="105" s="1"/>
  <c r="AY18" i="106"/>
  <c r="AY37" i="106" s="1"/>
  <c r="AY18" i="107"/>
  <c r="AY37" i="107" s="1"/>
  <c r="BA14" i="105"/>
  <c r="BA33" i="105" s="1"/>
  <c r="BA14" i="106"/>
  <c r="BA33" i="106" s="1"/>
  <c r="BA14" i="107"/>
  <c r="BA33" i="107" s="1"/>
  <c r="AY12" i="105"/>
  <c r="AY31" i="105" s="1"/>
  <c r="AY12" i="106"/>
  <c r="AY31" i="106" s="1"/>
  <c r="AY12" i="107"/>
  <c r="AY31" i="107" s="1"/>
  <c r="AY17" i="105"/>
  <c r="AY36" i="105" s="1"/>
  <c r="AY17" i="106"/>
  <c r="AY36" i="106" s="1"/>
  <c r="AY17" i="107"/>
  <c r="AY36" i="107" s="1"/>
  <c r="F20" i="105"/>
  <c r="F39" i="105" s="1"/>
  <c r="F20" i="106"/>
  <c r="F39" i="106" s="1"/>
  <c r="F20" i="107"/>
  <c r="F39" i="107" s="1"/>
  <c r="F20" i="109"/>
  <c r="F39" i="109" s="1"/>
  <c r="AD20" i="105"/>
  <c r="AD39" i="105" s="1"/>
  <c r="AD20" i="106"/>
  <c r="AD39" i="106" s="1"/>
  <c r="AD20" i="107"/>
  <c r="AD39" i="107" s="1"/>
  <c r="AD20" i="109"/>
  <c r="AD39" i="109" s="1"/>
  <c r="AY20" i="105"/>
  <c r="AY39" i="105" s="1"/>
  <c r="AY20" i="106"/>
  <c r="AY39" i="106" s="1"/>
  <c r="AY20" i="107"/>
  <c r="AY39" i="107" s="1"/>
  <c r="AZ20" i="105"/>
  <c r="AZ39" i="105" s="1"/>
  <c r="AZ20" i="106"/>
  <c r="AZ39" i="106" s="1"/>
  <c r="AZ20" i="107"/>
  <c r="AZ39" i="107" s="1"/>
  <c r="BA9" i="105"/>
  <c r="BA28" i="105" s="1"/>
  <c r="BA9" i="106"/>
  <c r="BA28" i="106" s="1"/>
  <c r="BA9" i="107"/>
  <c r="BA28" i="107" s="1"/>
  <c r="AZ17" i="105"/>
  <c r="AZ36" i="105" s="1"/>
  <c r="AZ17" i="106"/>
  <c r="AZ36" i="106" s="1"/>
  <c r="AZ17" i="107"/>
  <c r="AZ36" i="107" s="1"/>
  <c r="AY15" i="105"/>
  <c r="AY34" i="105" s="1"/>
  <c r="AY15" i="106"/>
  <c r="AY34" i="106" s="1"/>
  <c r="AY15" i="107"/>
  <c r="AY34" i="107" s="1"/>
  <c r="BS9" i="68"/>
  <c r="BS28" i="68" s="1"/>
  <c r="AY9" i="108"/>
  <c r="AY14" i="105"/>
  <c r="AY33" i="105" s="1"/>
  <c r="AY14" i="106"/>
  <c r="AY33" i="106" s="1"/>
  <c r="AY14" i="107"/>
  <c r="AY33" i="107" s="1"/>
  <c r="BV14" i="88"/>
  <c r="BV33" i="88" s="1"/>
  <c r="BV14" i="91"/>
  <c r="BV33" i="91" s="1"/>
  <c r="BO15" i="3"/>
  <c r="BZ21" i="88"/>
  <c r="BZ40" i="88" s="1"/>
  <c r="BZ21" i="68"/>
  <c r="BZ40" i="68" s="1"/>
  <c r="BV12" i="90"/>
  <c r="BV26" i="90" s="1"/>
  <c r="BZ16" i="83"/>
  <c r="BZ30" i="83" s="1"/>
  <c r="BV11" i="88"/>
  <c r="BV30" i="88" s="1"/>
  <c r="BV11" i="91"/>
  <c r="BV30" i="91" s="1"/>
  <c r="BZ21" i="92"/>
  <c r="BZ40" i="92" s="1"/>
  <c r="BV12" i="83"/>
  <c r="BV26" i="83" s="1"/>
  <c r="BO21" i="3"/>
  <c r="BZ16" i="89"/>
  <c r="BZ30" i="89" s="1"/>
  <c r="BV10" i="90"/>
  <c r="BV24" i="90" s="1"/>
  <c r="BV11" i="69"/>
  <c r="BV30" i="69" s="1"/>
  <c r="BS9" i="91"/>
  <c r="BS28" i="91" s="1"/>
  <c r="BZ21" i="12"/>
  <c r="BZ40" i="12" s="1"/>
  <c r="BV9" i="92"/>
  <c r="BV28" i="92" s="1"/>
  <c r="BV14" i="87"/>
  <c r="BV33" i="87" s="1"/>
  <c r="BZ20" i="12"/>
  <c r="BZ39" i="12" s="1"/>
  <c r="BZ20" i="69"/>
  <c r="BZ39" i="69" s="1"/>
  <c r="BV11" i="54"/>
  <c r="BV30" i="54" s="1"/>
  <c r="BV10" i="83"/>
  <c r="BV24" i="83" s="1"/>
  <c r="BS9" i="69"/>
  <c r="BS28" i="69" s="1"/>
  <c r="BZ21" i="87"/>
  <c r="BZ40" i="87" s="1"/>
  <c r="BV20" i="54"/>
  <c r="BV39" i="54" s="1"/>
  <c r="BV20" i="88"/>
  <c r="BV39" i="88" s="1"/>
  <c r="BV14" i="92"/>
  <c r="BV33" i="92" s="1"/>
  <c r="BV9" i="91"/>
  <c r="BV28" i="91" s="1"/>
  <c r="BS12" i="3"/>
  <c r="BZ11" i="87"/>
  <c r="BZ30" i="87" s="1"/>
  <c r="BZ11" i="12"/>
  <c r="BZ30" i="12" s="1"/>
  <c r="BV14" i="54"/>
  <c r="BV33" i="54" s="1"/>
  <c r="BZ20" i="92"/>
  <c r="BZ39" i="92" s="1"/>
  <c r="BZ20" i="68"/>
  <c r="BZ39" i="68" s="1"/>
  <c r="BO12" i="84"/>
  <c r="BV14" i="69"/>
  <c r="BV33" i="69" s="1"/>
  <c r="BV12" i="82"/>
  <c r="BV26" i="82" s="1"/>
  <c r="BZ20" i="87"/>
  <c r="BZ39" i="87" s="1"/>
  <c r="BS16" i="84"/>
  <c r="BV10" i="82"/>
  <c r="BV24" i="82" s="1"/>
  <c r="BZ21" i="54"/>
  <c r="BZ40" i="54" s="1"/>
  <c r="BV14" i="12"/>
  <c r="BV33" i="12" s="1"/>
  <c r="BO16" i="84"/>
  <c r="BV20" i="68"/>
  <c r="BV39" i="68" s="1"/>
  <c r="BZ10" i="82"/>
  <c r="BZ24" i="82" s="1"/>
  <c r="BZ11" i="69"/>
  <c r="BZ30" i="69" s="1"/>
  <c r="BV16" i="89"/>
  <c r="BV30" i="89" s="1"/>
  <c r="BZ20" i="88"/>
  <c r="BZ39" i="88" s="1"/>
  <c r="BZ16" i="82"/>
  <c r="BZ30" i="82" s="1"/>
  <c r="BV10" i="89"/>
  <c r="BV24" i="89" s="1"/>
  <c r="BS9" i="12"/>
  <c r="BS28" i="12" s="1"/>
  <c r="BV9" i="54"/>
  <c r="BV28" i="54" s="1"/>
  <c r="BS15" i="88"/>
  <c r="BS34" i="88" s="1"/>
  <c r="BS15" i="91"/>
  <c r="BS34" i="91" s="1"/>
  <c r="S15" i="3"/>
  <c r="F15" i="108" s="1"/>
  <c r="Z14" i="68"/>
  <c r="Z33" i="68" s="1"/>
  <c r="Z14" i="69"/>
  <c r="Z33" i="69" s="1"/>
  <c r="Z14" i="91"/>
  <c r="Z33" i="91" s="1"/>
  <c r="S12" i="84"/>
  <c r="Z12" i="89"/>
  <c r="Z26" i="89" s="1"/>
  <c r="Z12" i="83"/>
  <c r="Z26" i="83" s="1"/>
  <c r="Z12" i="90"/>
  <c r="Z26" i="90" s="1"/>
  <c r="Z12" i="82"/>
  <c r="Z26" i="82" s="1"/>
  <c r="Z14" i="87"/>
  <c r="Z33" i="87" s="1"/>
  <c r="Z14" i="12"/>
  <c r="Z33" i="12" s="1"/>
  <c r="Z14" i="88"/>
  <c r="Z33" i="88" s="1"/>
  <c r="Z14" i="54"/>
  <c r="Z33" i="54" s="1"/>
  <c r="S14" i="112"/>
  <c r="Z14" i="92"/>
  <c r="Z33" i="92" s="1"/>
  <c r="BN12" i="3"/>
  <c r="BA12" i="108" s="1"/>
  <c r="BU11" i="68"/>
  <c r="BU30" i="68" s="1"/>
  <c r="BU11" i="91"/>
  <c r="BU30" i="91" s="1"/>
  <c r="BU10" i="83"/>
  <c r="BU24" i="83" s="1"/>
  <c r="BU10" i="90"/>
  <c r="BU24" i="90" s="1"/>
  <c r="BU11" i="92"/>
  <c r="BU30" i="92" s="1"/>
  <c r="BU11" i="69"/>
  <c r="BU30" i="69" s="1"/>
  <c r="BU11" i="54"/>
  <c r="BU30" i="54" s="1"/>
  <c r="BU11" i="87"/>
  <c r="BU30" i="87" s="1"/>
  <c r="BU10" i="82"/>
  <c r="BU24" i="82" s="1"/>
  <c r="BU10" i="89"/>
  <c r="BU24" i="89" s="1"/>
  <c r="BU11" i="12"/>
  <c r="BU30" i="12" s="1"/>
  <c r="BU11" i="88"/>
  <c r="BU30" i="88" s="1"/>
  <c r="BN10" i="84"/>
  <c r="BR15" i="3"/>
  <c r="BY14" i="68"/>
  <c r="BY33" i="68" s="1"/>
  <c r="BY14" i="69"/>
  <c r="BY33" i="69" s="1"/>
  <c r="BY12" i="83"/>
  <c r="BY26" i="83" s="1"/>
  <c r="BY14" i="91"/>
  <c r="BY33" i="91" s="1"/>
  <c r="BY12" i="89"/>
  <c r="BY26" i="89" s="1"/>
  <c r="BR12" i="84"/>
  <c r="BY14" i="88"/>
  <c r="BY33" i="88" s="1"/>
  <c r="BY12" i="90"/>
  <c r="BY26" i="90" s="1"/>
  <c r="BY14" i="92"/>
  <c r="BY33" i="92" s="1"/>
  <c r="BY14" i="54"/>
  <c r="BY33" i="54" s="1"/>
  <c r="BY14" i="87"/>
  <c r="BY33" i="87" s="1"/>
  <c r="BY12" i="82"/>
  <c r="BY26" i="82" s="1"/>
  <c r="BY14" i="12"/>
  <c r="BY33" i="12" s="1"/>
  <c r="BS18" i="68"/>
  <c r="BS37" i="68" s="1"/>
  <c r="BS18" i="69"/>
  <c r="BS37" i="69" s="1"/>
  <c r="BS18" i="91"/>
  <c r="BS37" i="91" s="1"/>
  <c r="BS18" i="87"/>
  <c r="BS37" i="87" s="1"/>
  <c r="BS18" i="88"/>
  <c r="BS37" i="88" s="1"/>
  <c r="BS18" i="92"/>
  <c r="BS37" i="92" s="1"/>
  <c r="BS18" i="54"/>
  <c r="BS37" i="54" s="1"/>
  <c r="BS18" i="12"/>
  <c r="BS37" i="12" s="1"/>
  <c r="BZ17" i="68"/>
  <c r="BZ36" i="68" s="1"/>
  <c r="BZ17" i="91"/>
  <c r="BZ36" i="91" s="1"/>
  <c r="BZ17" i="69"/>
  <c r="BZ36" i="69" s="1"/>
  <c r="BZ14" i="83"/>
  <c r="BZ28" i="83" s="1"/>
  <c r="BZ14" i="90"/>
  <c r="BZ28" i="90" s="1"/>
  <c r="BZ17" i="92"/>
  <c r="BZ36" i="92" s="1"/>
  <c r="BS14" i="84"/>
  <c r="BZ17" i="54"/>
  <c r="BZ36" i="54" s="1"/>
  <c r="BZ17" i="87"/>
  <c r="BZ36" i="87" s="1"/>
  <c r="BZ17" i="12"/>
  <c r="BZ36" i="12" s="1"/>
  <c r="BZ14" i="82"/>
  <c r="BZ28" i="82" s="1"/>
  <c r="BZ17" i="88"/>
  <c r="BZ36" i="88" s="1"/>
  <c r="BZ14" i="89"/>
  <c r="BZ28" i="89" s="1"/>
  <c r="BS18" i="3"/>
  <c r="Z8" i="114"/>
  <c r="Z26" i="114" s="1"/>
  <c r="Z8" i="116"/>
  <c r="Z27" i="116" s="1"/>
  <c r="Z8" i="115"/>
  <c r="Z26" i="115" s="1"/>
  <c r="Z8" i="113"/>
  <c r="Z26" i="113" s="1"/>
  <c r="BX12" i="68"/>
  <c r="BX31" i="68" s="1"/>
  <c r="BX12" i="69"/>
  <c r="BX31" i="69" s="1"/>
  <c r="BX12" i="92"/>
  <c r="BX31" i="92" s="1"/>
  <c r="BX12" i="12"/>
  <c r="BX31" i="12" s="1"/>
  <c r="BX12" i="54"/>
  <c r="BX31" i="54" s="1"/>
  <c r="BX12" i="91"/>
  <c r="BX31" i="91" s="1"/>
  <c r="BX12" i="88"/>
  <c r="BX31" i="88" s="1"/>
  <c r="BX12" i="87"/>
  <c r="BX31" i="87" s="1"/>
  <c r="S12" i="3"/>
  <c r="F12" i="108" s="1"/>
  <c r="Z11" i="68"/>
  <c r="Z30" i="68" s="1"/>
  <c r="Z11" i="69"/>
  <c r="Z30" i="69" s="1"/>
  <c r="Z11" i="92"/>
  <c r="Z30" i="92" s="1"/>
  <c r="Z10" i="90"/>
  <c r="Z24" i="90" s="1"/>
  <c r="S10" i="84"/>
  <c r="Z10" i="89"/>
  <c r="Z24" i="89" s="1"/>
  <c r="Z11" i="91"/>
  <c r="Z30" i="91" s="1"/>
  <c r="Z10" i="83"/>
  <c r="Z24" i="83" s="1"/>
  <c r="Z10" i="82"/>
  <c r="Z24" i="82" s="1"/>
  <c r="Z11" i="54"/>
  <c r="Z30" i="54" s="1"/>
  <c r="Z11" i="87"/>
  <c r="Z30" i="87" s="1"/>
  <c r="Z11" i="12"/>
  <c r="Z30" i="12" s="1"/>
  <c r="S11" i="112"/>
  <c r="Z11" i="88"/>
  <c r="Z30" i="88" s="1"/>
  <c r="BN21" i="3"/>
  <c r="BA21" i="108" s="1"/>
  <c r="BU20" i="68"/>
  <c r="BU39" i="68" s="1"/>
  <c r="BU16" i="82"/>
  <c r="BU30" i="82" s="1"/>
  <c r="BU20" i="92"/>
  <c r="BU39" i="92" s="1"/>
  <c r="BN16" i="84"/>
  <c r="BU16" i="90"/>
  <c r="BU30" i="90" s="1"/>
  <c r="BU16" i="83"/>
  <c r="BU30" i="83" s="1"/>
  <c r="BU20" i="91"/>
  <c r="BU39" i="91" s="1"/>
  <c r="BU20" i="54"/>
  <c r="BU39" i="54" s="1"/>
  <c r="BU20" i="87"/>
  <c r="BU39" i="87" s="1"/>
  <c r="BU20" i="12"/>
  <c r="BU39" i="12" s="1"/>
  <c r="BU16" i="89"/>
  <c r="BU30" i="89" s="1"/>
  <c r="BU20" i="88"/>
  <c r="BU39" i="88" s="1"/>
  <c r="BU20" i="69"/>
  <c r="BU39" i="69" s="1"/>
  <c r="BM12" i="3"/>
  <c r="AZ12" i="108" s="1"/>
  <c r="BT11" i="69"/>
  <c r="BT30" i="69" s="1"/>
  <c r="BT11" i="68"/>
  <c r="BT30" i="68" s="1"/>
  <c r="BM10" i="84"/>
  <c r="BT10" i="89"/>
  <c r="BT24" i="89" s="1"/>
  <c r="BT11" i="91"/>
  <c r="BT30" i="91" s="1"/>
  <c r="BT10" i="82"/>
  <c r="BT24" i="82" s="1"/>
  <c r="BT10" i="83"/>
  <c r="BT24" i="83" s="1"/>
  <c r="BT11" i="12"/>
  <c r="BT30" i="12" s="1"/>
  <c r="BT11" i="87"/>
  <c r="BT30" i="87" s="1"/>
  <c r="BT10" i="90"/>
  <c r="BT24" i="90" s="1"/>
  <c r="BT11" i="54"/>
  <c r="BT30" i="54" s="1"/>
  <c r="BT11" i="92"/>
  <c r="BT30" i="92" s="1"/>
  <c r="BT11" i="88"/>
  <c r="BT30" i="88" s="1"/>
  <c r="T8" i="68"/>
  <c r="T27" i="68" s="1"/>
  <c r="T8" i="92"/>
  <c r="T27" i="92" s="1"/>
  <c r="T8" i="83"/>
  <c r="T22" i="83" s="1"/>
  <c r="T8" i="91"/>
  <c r="T27" i="91" s="1"/>
  <c r="M8" i="84"/>
  <c r="T8" i="89"/>
  <c r="T22" i="89" s="1"/>
  <c r="T8" i="69"/>
  <c r="T27" i="69" s="1"/>
  <c r="T8" i="87"/>
  <c r="T27" i="87" s="1"/>
  <c r="T8" i="88"/>
  <c r="T27" i="88" s="1"/>
  <c r="T8" i="111"/>
  <c r="T27" i="111" s="1"/>
  <c r="T8" i="110"/>
  <c r="T27" i="110" s="1"/>
  <c r="T8" i="82"/>
  <c r="T22" i="82" s="1"/>
  <c r="T8" i="90"/>
  <c r="T22" i="90" s="1"/>
  <c r="T8" i="54"/>
  <c r="T27" i="54" s="1"/>
  <c r="T8" i="12"/>
  <c r="T27" i="12" s="1"/>
  <c r="M8" i="112"/>
  <c r="S21" i="3"/>
  <c r="F21" i="108" s="1"/>
  <c r="Z20" i="69"/>
  <c r="Z39" i="69" s="1"/>
  <c r="Z20" i="68"/>
  <c r="Z39" i="68" s="1"/>
  <c r="Z16" i="83"/>
  <c r="Z30" i="83" s="1"/>
  <c r="Z16" i="90"/>
  <c r="Z30" i="90" s="1"/>
  <c r="Z20" i="91"/>
  <c r="Z39" i="91" s="1"/>
  <c r="Z16" i="89"/>
  <c r="Z30" i="89" s="1"/>
  <c r="Z20" i="87"/>
  <c r="Z39" i="87" s="1"/>
  <c r="Z20" i="12"/>
  <c r="Z39" i="12" s="1"/>
  <c r="Z16" i="82"/>
  <c r="Z30" i="82" s="1"/>
  <c r="Z20" i="88"/>
  <c r="Z39" i="88" s="1"/>
  <c r="S20" i="112"/>
  <c r="Z20" i="54"/>
  <c r="Z39" i="54" s="1"/>
  <c r="Z20" i="92"/>
  <c r="Z39" i="92" s="1"/>
  <c r="S16" i="84"/>
  <c r="BS20" i="68"/>
  <c r="BS39" i="68" s="1"/>
  <c r="BS20" i="91"/>
  <c r="BS39" i="91" s="1"/>
  <c r="BS20" i="92"/>
  <c r="BS39" i="92" s="1"/>
  <c r="BL16" i="84"/>
  <c r="BS20" i="69"/>
  <c r="BS39" i="69" s="1"/>
  <c r="BS16" i="89"/>
  <c r="BS30" i="89" s="1"/>
  <c r="BS16" i="83"/>
  <c r="BS30" i="83" s="1"/>
  <c r="BS20" i="54"/>
  <c r="BS39" i="54" s="1"/>
  <c r="BS16" i="90"/>
  <c r="BS30" i="90" s="1"/>
  <c r="BS20" i="88"/>
  <c r="BS39" i="88" s="1"/>
  <c r="BS20" i="87"/>
  <c r="BS39" i="87" s="1"/>
  <c r="BS20" i="12"/>
  <c r="BS39" i="12" s="1"/>
  <c r="BS16" i="82"/>
  <c r="BS30" i="82" s="1"/>
  <c r="BL21" i="3"/>
  <c r="AY21" i="108" s="1"/>
  <c r="BU9" i="68"/>
  <c r="BU28" i="68" s="1"/>
  <c r="BU9" i="69"/>
  <c r="BU28" i="69" s="1"/>
  <c r="BU9" i="92"/>
  <c r="BU28" i="92" s="1"/>
  <c r="BU9" i="91"/>
  <c r="BU28" i="91" s="1"/>
  <c r="BU9" i="88"/>
  <c r="BU28" i="88" s="1"/>
  <c r="BU9" i="54"/>
  <c r="BU28" i="54" s="1"/>
  <c r="BU9" i="12"/>
  <c r="BU28" i="12" s="1"/>
  <c r="BU9" i="87"/>
  <c r="BU28" i="87" s="1"/>
  <c r="BY9" i="68"/>
  <c r="BY28" i="68" s="1"/>
  <c r="BY9" i="69"/>
  <c r="BY28" i="69" s="1"/>
  <c r="BY9" i="91"/>
  <c r="BY28" i="91" s="1"/>
  <c r="BY9" i="54"/>
  <c r="BY28" i="54" s="1"/>
  <c r="BY9" i="87"/>
  <c r="BY28" i="87" s="1"/>
  <c r="BY9" i="92"/>
  <c r="BY28" i="92" s="1"/>
  <c r="BY9" i="12"/>
  <c r="BY28" i="12" s="1"/>
  <c r="BY9" i="88"/>
  <c r="BY28" i="88" s="1"/>
  <c r="BX21" i="68"/>
  <c r="BX40" i="68" s="1"/>
  <c r="BX21" i="69"/>
  <c r="BX40" i="69" s="1"/>
  <c r="BX21" i="92"/>
  <c r="BX40" i="92" s="1"/>
  <c r="BX21" i="91"/>
  <c r="BX40" i="91" s="1"/>
  <c r="BX21" i="54"/>
  <c r="BX40" i="54" s="1"/>
  <c r="BX21" i="12"/>
  <c r="BX40" i="12" s="1"/>
  <c r="BX21" i="88"/>
  <c r="BX40" i="88" s="1"/>
  <c r="BX21" i="87"/>
  <c r="BX40" i="87" s="1"/>
  <c r="BW9" i="68"/>
  <c r="BW28" i="68" s="1"/>
  <c r="BW9" i="69"/>
  <c r="BW28" i="69" s="1"/>
  <c r="BW9" i="91"/>
  <c r="BW28" i="91" s="1"/>
  <c r="BW9" i="54"/>
  <c r="BW28" i="54" s="1"/>
  <c r="BW9" i="92"/>
  <c r="BW28" i="92" s="1"/>
  <c r="BW9" i="88"/>
  <c r="BW28" i="88" s="1"/>
  <c r="BW9" i="87"/>
  <c r="BW28" i="87" s="1"/>
  <c r="BW9" i="12"/>
  <c r="BW28" i="12" s="1"/>
  <c r="BM18" i="3"/>
  <c r="AZ18" i="108" s="1"/>
  <c r="BT17" i="68"/>
  <c r="BT36" i="68" s="1"/>
  <c r="BT17" i="69"/>
  <c r="BT36" i="69" s="1"/>
  <c r="BT17" i="92"/>
  <c r="BT36" i="92" s="1"/>
  <c r="BT14" i="83"/>
  <c r="BT28" i="83" s="1"/>
  <c r="BT14" i="90"/>
  <c r="BT28" i="90" s="1"/>
  <c r="BT17" i="91"/>
  <c r="BT36" i="91" s="1"/>
  <c r="BM14" i="84"/>
  <c r="BT17" i="12"/>
  <c r="BT36" i="12" s="1"/>
  <c r="BT14" i="82"/>
  <c r="BT28" i="82" s="1"/>
  <c r="BT17" i="87"/>
  <c r="BT36" i="87" s="1"/>
  <c r="BT17" i="88"/>
  <c r="BT36" i="88" s="1"/>
  <c r="BT17" i="54"/>
  <c r="BT36" i="54" s="1"/>
  <c r="BT14" i="89"/>
  <c r="BT28" i="89" s="1"/>
  <c r="BV21" i="68"/>
  <c r="BV40" i="68" s="1"/>
  <c r="BV21" i="91"/>
  <c r="BV40" i="91" s="1"/>
  <c r="BV21" i="69"/>
  <c r="BV40" i="69" s="1"/>
  <c r="BV21" i="92"/>
  <c r="BV40" i="92" s="1"/>
  <c r="BV21" i="88"/>
  <c r="BV40" i="88" s="1"/>
  <c r="BV21" i="87"/>
  <c r="BV40" i="87" s="1"/>
  <c r="BV21" i="54"/>
  <c r="BV40" i="54" s="1"/>
  <c r="BV21" i="12"/>
  <c r="BV40" i="12" s="1"/>
  <c r="BN15" i="3"/>
  <c r="BA15" i="108" s="1"/>
  <c r="BU14" i="68"/>
  <c r="BU33" i="68" s="1"/>
  <c r="BU14" i="91"/>
  <c r="BU33" i="91" s="1"/>
  <c r="BU14" i="92"/>
  <c r="BU33" i="92" s="1"/>
  <c r="BU12" i="82"/>
  <c r="BU26" i="82" s="1"/>
  <c r="BN12" i="84"/>
  <c r="BU14" i="54"/>
  <c r="BU33" i="54" s="1"/>
  <c r="BU14" i="87"/>
  <c r="BU33" i="87" s="1"/>
  <c r="BU14" i="69"/>
  <c r="BU33" i="69" s="1"/>
  <c r="BU12" i="90"/>
  <c r="BU26" i="90" s="1"/>
  <c r="BU12" i="83"/>
  <c r="BU26" i="83" s="1"/>
  <c r="BU12" i="89"/>
  <c r="BU26" i="89" s="1"/>
  <c r="BU14" i="12"/>
  <c r="BU33" i="12" s="1"/>
  <c r="BU14" i="88"/>
  <c r="BU33" i="88" s="1"/>
  <c r="BZ9" i="92"/>
  <c r="BZ28" i="92" s="1"/>
  <c r="BZ9" i="91"/>
  <c r="BZ28" i="91" s="1"/>
  <c r="BZ9" i="87"/>
  <c r="BZ28" i="87" s="1"/>
  <c r="BZ9" i="12"/>
  <c r="BZ28" i="12" s="1"/>
  <c r="BZ9" i="69"/>
  <c r="BZ28" i="69" s="1"/>
  <c r="BZ9" i="68"/>
  <c r="BZ28" i="68" s="1"/>
  <c r="BZ9" i="88"/>
  <c r="BZ28" i="88" s="1"/>
  <c r="BZ9" i="54"/>
  <c r="BZ28" i="54" s="1"/>
  <c r="AB8" i="68"/>
  <c r="AB27" i="68" s="1"/>
  <c r="AB8" i="91"/>
  <c r="AB27" i="91" s="1"/>
  <c r="AB8" i="92"/>
  <c r="AB27" i="92" s="1"/>
  <c r="AB8" i="83"/>
  <c r="AB22" i="83" s="1"/>
  <c r="AB8" i="69"/>
  <c r="AB27" i="69" s="1"/>
  <c r="AB8" i="89"/>
  <c r="AB22" i="89" s="1"/>
  <c r="AB8" i="90"/>
  <c r="AB22" i="90" s="1"/>
  <c r="U8" i="84"/>
  <c r="AB8" i="82"/>
  <c r="AB22" i="82" s="1"/>
  <c r="AB8" i="87"/>
  <c r="AB27" i="87" s="1"/>
  <c r="AB8" i="88"/>
  <c r="AB27" i="88" s="1"/>
  <c r="AB8" i="54"/>
  <c r="AB27" i="54" s="1"/>
  <c r="AB8" i="12"/>
  <c r="AB27" i="12" s="1"/>
  <c r="BX9" i="69"/>
  <c r="BX28" i="69" s="1"/>
  <c r="BX9" i="68"/>
  <c r="BX28" i="68" s="1"/>
  <c r="BX9" i="91"/>
  <c r="BX28" i="91" s="1"/>
  <c r="BX9" i="92"/>
  <c r="BX28" i="92" s="1"/>
  <c r="BX9" i="12"/>
  <c r="BX28" i="12" s="1"/>
  <c r="BX9" i="87"/>
  <c r="BX28" i="87" s="1"/>
  <c r="BX9" i="88"/>
  <c r="BX28" i="88" s="1"/>
  <c r="BX9" i="54"/>
  <c r="BX28" i="54" s="1"/>
  <c r="BR18" i="3"/>
  <c r="BY17" i="68"/>
  <c r="BY36" i="68" s="1"/>
  <c r="BY17" i="69"/>
  <c r="BY36" i="69" s="1"/>
  <c r="BY14" i="82"/>
  <c r="BY28" i="82" s="1"/>
  <c r="BY17" i="92"/>
  <c r="BY36" i="92" s="1"/>
  <c r="BY17" i="88"/>
  <c r="BY36" i="88" s="1"/>
  <c r="BY14" i="83"/>
  <c r="BY28" i="83" s="1"/>
  <c r="BY17" i="54"/>
  <c r="BY36" i="54" s="1"/>
  <c r="BY17" i="91"/>
  <c r="BY36" i="91" s="1"/>
  <c r="BY17" i="87"/>
  <c r="BY36" i="87" s="1"/>
  <c r="BY17" i="12"/>
  <c r="BY36" i="12" s="1"/>
  <c r="BY14" i="90"/>
  <c r="BY28" i="90" s="1"/>
  <c r="BY14" i="89"/>
  <c r="BY28" i="89" s="1"/>
  <c r="BR14" i="84"/>
  <c r="BQ15" i="3"/>
  <c r="BX14" i="68"/>
  <c r="BX33" i="68" s="1"/>
  <c r="BX14" i="69"/>
  <c r="BX33" i="69" s="1"/>
  <c r="BX14" i="91"/>
  <c r="BX33" i="91" s="1"/>
  <c r="BX12" i="83"/>
  <c r="BX26" i="83" s="1"/>
  <c r="BX12" i="89"/>
  <c r="BX26" i="89" s="1"/>
  <c r="BX12" i="82"/>
  <c r="BX26" i="82" s="1"/>
  <c r="BQ12" i="84"/>
  <c r="BX14" i="92"/>
  <c r="BX33" i="92" s="1"/>
  <c r="BX12" i="90"/>
  <c r="BX26" i="90" s="1"/>
  <c r="BX14" i="54"/>
  <c r="BX33" i="54" s="1"/>
  <c r="BX14" i="12"/>
  <c r="BX33" i="12" s="1"/>
  <c r="BX14" i="88"/>
  <c r="BX33" i="88" s="1"/>
  <c r="BX14" i="87"/>
  <c r="BX33" i="87" s="1"/>
  <c r="BZ14" i="68"/>
  <c r="BZ33" i="68" s="1"/>
  <c r="BZ14" i="91"/>
  <c r="BZ33" i="91" s="1"/>
  <c r="BZ14" i="69"/>
  <c r="BZ33" i="69" s="1"/>
  <c r="BZ12" i="89"/>
  <c r="BZ26" i="89" s="1"/>
  <c r="BZ12" i="82"/>
  <c r="BZ26" i="82" s="1"/>
  <c r="BZ12" i="90"/>
  <c r="BZ26" i="90" s="1"/>
  <c r="BS15" i="3"/>
  <c r="BZ14" i="54"/>
  <c r="BZ33" i="54" s="1"/>
  <c r="BZ14" i="12"/>
  <c r="BZ33" i="12" s="1"/>
  <c r="BZ14" i="87"/>
  <c r="BZ33" i="87" s="1"/>
  <c r="BS12" i="84"/>
  <c r="BZ14" i="92"/>
  <c r="BZ33" i="92" s="1"/>
  <c r="BZ14" i="88"/>
  <c r="BZ33" i="88" s="1"/>
  <c r="BZ12" i="83"/>
  <c r="BZ26" i="83" s="1"/>
  <c r="AQ18" i="3"/>
  <c r="AD18" i="108" s="1"/>
  <c r="AX17" i="68"/>
  <c r="AX36" i="68" s="1"/>
  <c r="AX17" i="69"/>
  <c r="AX36" i="69" s="1"/>
  <c r="AX14" i="90"/>
  <c r="AX28" i="90" s="1"/>
  <c r="AX14" i="82"/>
  <c r="AX28" i="82" s="1"/>
  <c r="AX14" i="89"/>
  <c r="AX28" i="89" s="1"/>
  <c r="AX17" i="87"/>
  <c r="AX36" i="87" s="1"/>
  <c r="AX17" i="12"/>
  <c r="AX36" i="12" s="1"/>
  <c r="AX17" i="91"/>
  <c r="AX36" i="91" s="1"/>
  <c r="AQ14" i="84"/>
  <c r="AX14" i="83"/>
  <c r="AX28" i="83" s="1"/>
  <c r="AX17" i="92"/>
  <c r="AX36" i="92" s="1"/>
  <c r="AX17" i="88"/>
  <c r="AX36" i="88" s="1"/>
  <c r="AX17" i="54"/>
  <c r="AX36" i="54" s="1"/>
  <c r="BT9" i="68"/>
  <c r="BT28" i="68" s="1"/>
  <c r="BT9" i="92"/>
  <c r="BT28" i="92" s="1"/>
  <c r="BT9" i="91"/>
  <c r="BT28" i="91" s="1"/>
  <c r="BT9" i="54"/>
  <c r="BT28" i="54" s="1"/>
  <c r="BT9" i="12"/>
  <c r="BT28" i="12" s="1"/>
  <c r="BT9" i="69"/>
  <c r="BT28" i="69" s="1"/>
  <c r="BT9" i="87"/>
  <c r="BT28" i="87" s="1"/>
  <c r="BT9" i="88"/>
  <c r="BT28" i="88" s="1"/>
  <c r="BP21" i="3"/>
  <c r="BW20" i="68"/>
  <c r="BW39" i="68" s="1"/>
  <c r="BW20" i="69"/>
  <c r="BW39" i="69" s="1"/>
  <c r="BW20" i="91"/>
  <c r="BW39" i="91" s="1"/>
  <c r="BW16" i="83"/>
  <c r="BW30" i="83" s="1"/>
  <c r="BW20" i="92"/>
  <c r="BW39" i="92" s="1"/>
  <c r="BW16" i="89"/>
  <c r="BW30" i="89" s="1"/>
  <c r="BW16" i="82"/>
  <c r="BW30" i="82" s="1"/>
  <c r="BP16" i="84"/>
  <c r="BW20" i="87"/>
  <c r="BW39" i="87" s="1"/>
  <c r="BW16" i="90"/>
  <c r="BW30" i="90" s="1"/>
  <c r="BW20" i="12"/>
  <c r="BW39" i="12" s="1"/>
  <c r="BW20" i="54"/>
  <c r="BW39" i="54" s="1"/>
  <c r="BW20" i="88"/>
  <c r="BW39" i="88" s="1"/>
  <c r="AX9" i="68"/>
  <c r="AX28" i="68" s="1"/>
  <c r="AX9" i="91"/>
  <c r="AX28" i="91" s="1"/>
  <c r="AX9" i="92"/>
  <c r="AX28" i="92" s="1"/>
  <c r="AX9" i="54"/>
  <c r="AX28" i="54" s="1"/>
  <c r="AX9" i="69"/>
  <c r="AX28" i="69" s="1"/>
  <c r="AX9" i="12"/>
  <c r="AX28" i="12" s="1"/>
  <c r="AX9" i="87"/>
  <c r="AX28" i="87" s="1"/>
  <c r="AX9" i="88"/>
  <c r="AX28" i="88" s="1"/>
  <c r="BV15" i="68"/>
  <c r="BV34" i="68" s="1"/>
  <c r="BV15" i="91"/>
  <c r="BV34" i="91" s="1"/>
  <c r="BV15" i="69"/>
  <c r="BV34" i="69" s="1"/>
  <c r="BV15" i="54"/>
  <c r="BV34" i="54" s="1"/>
  <c r="BV15" i="88"/>
  <c r="BV34" i="88" s="1"/>
  <c r="BV15" i="87"/>
  <c r="BV34" i="87" s="1"/>
  <c r="BV15" i="92"/>
  <c r="BV34" i="92" s="1"/>
  <c r="BV15" i="12"/>
  <c r="BV34" i="12" s="1"/>
  <c r="BV12" i="91"/>
  <c r="BV31" i="91" s="1"/>
  <c r="BV12" i="68"/>
  <c r="BV31" i="68" s="1"/>
  <c r="BV12" i="92"/>
  <c r="BV31" i="92" s="1"/>
  <c r="BV12" i="69"/>
  <c r="BV31" i="69" s="1"/>
  <c r="BV12" i="54"/>
  <c r="BV31" i="54" s="1"/>
  <c r="BV12" i="88"/>
  <c r="BV31" i="88" s="1"/>
  <c r="BV12" i="87"/>
  <c r="BV31" i="87" s="1"/>
  <c r="BV12" i="12"/>
  <c r="BV31" i="12" s="1"/>
  <c r="AQ12" i="3"/>
  <c r="AD12" i="108" s="1"/>
  <c r="AX11" i="68"/>
  <c r="AX30" i="68" s="1"/>
  <c r="AX11" i="69"/>
  <c r="AX30" i="69" s="1"/>
  <c r="AX11" i="92"/>
  <c r="AX30" i="92" s="1"/>
  <c r="AX10" i="90"/>
  <c r="AX24" i="90" s="1"/>
  <c r="AX11" i="91"/>
  <c r="AX30" i="91" s="1"/>
  <c r="AQ10" i="84"/>
  <c r="AX10" i="89"/>
  <c r="AX24" i="89" s="1"/>
  <c r="AX10" i="83"/>
  <c r="AX24" i="83" s="1"/>
  <c r="AX11" i="87"/>
  <c r="AX30" i="87" s="1"/>
  <c r="AX10" i="82"/>
  <c r="AX24" i="82" s="1"/>
  <c r="AX11" i="54"/>
  <c r="AX30" i="54" s="1"/>
  <c r="AX11" i="12"/>
  <c r="AX30" i="12" s="1"/>
  <c r="AX11" i="88"/>
  <c r="AX30" i="88" s="1"/>
  <c r="BR21" i="3"/>
  <c r="BY20" i="68"/>
  <c r="BY39" i="68" s="1"/>
  <c r="BR16" i="84"/>
  <c r="BY16" i="89"/>
  <c r="BY30" i="89" s="1"/>
  <c r="BY20" i="91"/>
  <c r="BY39" i="91" s="1"/>
  <c r="BY16" i="83"/>
  <c r="BY30" i="83" s="1"/>
  <c r="BY20" i="92"/>
  <c r="BY39" i="92" s="1"/>
  <c r="BY20" i="88"/>
  <c r="BY39" i="88" s="1"/>
  <c r="BY16" i="90"/>
  <c r="BY30" i="90" s="1"/>
  <c r="BY16" i="82"/>
  <c r="BY30" i="82" s="1"/>
  <c r="BY20" i="69"/>
  <c r="BY39" i="69" s="1"/>
  <c r="BY20" i="54"/>
  <c r="BY39" i="54" s="1"/>
  <c r="BY20" i="87"/>
  <c r="BY39" i="87" s="1"/>
  <c r="BY20" i="12"/>
  <c r="BY39" i="12" s="1"/>
  <c r="Z9" i="69"/>
  <c r="Z28" i="69" s="1"/>
  <c r="Z9" i="91"/>
  <c r="Z28" i="91" s="1"/>
  <c r="Z9" i="68"/>
  <c r="Z28" i="68" s="1"/>
  <c r="Z9" i="54"/>
  <c r="Z28" i="54" s="1"/>
  <c r="Z9" i="88"/>
  <c r="Z28" i="88" s="1"/>
  <c r="Z9" i="87"/>
  <c r="Z28" i="87" s="1"/>
  <c r="S9" i="112"/>
  <c r="Z9" i="92"/>
  <c r="Z28" i="92" s="1"/>
  <c r="Z9" i="12"/>
  <c r="Z28" i="12" s="1"/>
  <c r="S18" i="3"/>
  <c r="F18" i="108" s="1"/>
  <c r="Z17" i="68"/>
  <c r="Z36" i="68" s="1"/>
  <c r="Z17" i="69"/>
  <c r="Z36" i="69" s="1"/>
  <c r="Z17" i="91"/>
  <c r="Z36" i="91" s="1"/>
  <c r="Z14" i="82"/>
  <c r="Z28" i="82" s="1"/>
  <c r="Z17" i="87"/>
  <c r="Z36" i="87" s="1"/>
  <c r="Z14" i="89"/>
  <c r="Z28" i="89" s="1"/>
  <c r="Z17" i="54"/>
  <c r="Z36" i="54" s="1"/>
  <c r="Z17" i="12"/>
  <c r="Z36" i="12" s="1"/>
  <c r="Z17" i="92"/>
  <c r="Z36" i="92" s="1"/>
  <c r="S14" i="84"/>
  <c r="Z14" i="83"/>
  <c r="Z28" i="83" s="1"/>
  <c r="S17" i="112"/>
  <c r="Z17" i="88"/>
  <c r="Z36" i="88" s="1"/>
  <c r="Z14" i="90"/>
  <c r="Z28" i="90" s="1"/>
  <c r="BN18" i="3"/>
  <c r="BA18" i="108" s="1"/>
  <c r="BU17" i="68"/>
  <c r="BU36" i="68" s="1"/>
  <c r="BU17" i="91"/>
  <c r="BU36" i="91" s="1"/>
  <c r="BU14" i="90"/>
  <c r="BU28" i="90" s="1"/>
  <c r="BU17" i="92"/>
  <c r="BU36" i="92" s="1"/>
  <c r="BU14" i="89"/>
  <c r="BU28" i="89" s="1"/>
  <c r="BU17" i="69"/>
  <c r="BU36" i="69" s="1"/>
  <c r="BN14" i="84"/>
  <c r="BU14" i="83"/>
  <c r="BU28" i="83" s="1"/>
  <c r="BU17" i="54"/>
  <c r="BU36" i="54" s="1"/>
  <c r="BU14" i="82"/>
  <c r="BU28" i="82" s="1"/>
  <c r="BU17" i="87"/>
  <c r="BU36" i="87" s="1"/>
  <c r="BU17" i="88"/>
  <c r="BU36" i="88" s="1"/>
  <c r="BU17" i="12"/>
  <c r="BU36" i="12" s="1"/>
  <c r="BP18" i="3"/>
  <c r="BW17" i="68"/>
  <c r="BW36" i="68" s="1"/>
  <c r="BW17" i="69"/>
  <c r="BW36" i="69" s="1"/>
  <c r="BW14" i="82"/>
  <c r="BW28" i="82" s="1"/>
  <c r="BP14" i="84"/>
  <c r="BW14" i="90"/>
  <c r="BW28" i="90" s="1"/>
  <c r="BW17" i="91"/>
  <c r="BW36" i="91" s="1"/>
  <c r="BW17" i="87"/>
  <c r="BW36" i="87" s="1"/>
  <c r="BW14" i="83"/>
  <c r="BW28" i="83" s="1"/>
  <c r="BW17" i="54"/>
  <c r="BW36" i="54" s="1"/>
  <c r="BW17" i="88"/>
  <c r="BW36" i="88" s="1"/>
  <c r="BW14" i="89"/>
  <c r="BW28" i="89" s="1"/>
  <c r="BW17" i="92"/>
  <c r="BW36" i="92" s="1"/>
  <c r="BW17" i="12"/>
  <c r="BW36" i="12" s="1"/>
  <c r="BQ18" i="3"/>
  <c r="BX17" i="68"/>
  <c r="BX36" i="68" s="1"/>
  <c r="BX17" i="69"/>
  <c r="BX36" i="69" s="1"/>
  <c r="BX14" i="90"/>
  <c r="BX28" i="90" s="1"/>
  <c r="BQ14" i="84"/>
  <c r="BX14" i="89"/>
  <c r="BX28" i="89" s="1"/>
  <c r="BX17" i="92"/>
  <c r="BX36" i="92" s="1"/>
  <c r="BX14" i="83"/>
  <c r="BX28" i="83" s="1"/>
  <c r="BX17" i="54"/>
  <c r="BX36" i="54" s="1"/>
  <c r="BX17" i="91"/>
  <c r="BX36" i="91" s="1"/>
  <c r="BX14" i="82"/>
  <c r="BX28" i="82" s="1"/>
  <c r="BX17" i="87"/>
  <c r="BX36" i="87" s="1"/>
  <c r="BX17" i="12"/>
  <c r="BX36" i="12" s="1"/>
  <c r="BX17" i="88"/>
  <c r="BX36" i="88" s="1"/>
  <c r="BR12" i="3"/>
  <c r="BY11" i="69"/>
  <c r="BY30" i="69" s="1"/>
  <c r="BY10" i="82"/>
  <c r="BY24" i="82" s="1"/>
  <c r="BY11" i="91"/>
  <c r="BY30" i="91" s="1"/>
  <c r="BR10" i="84"/>
  <c r="BY10" i="83"/>
  <c r="BY24" i="83" s="1"/>
  <c r="BY11" i="68"/>
  <c r="BY30" i="68" s="1"/>
  <c r="BY11" i="92"/>
  <c r="BY30" i="92" s="1"/>
  <c r="BY10" i="90"/>
  <c r="BY24" i="90" s="1"/>
  <c r="BY11" i="88"/>
  <c r="BY30" i="88" s="1"/>
  <c r="BY10" i="89"/>
  <c r="BY24" i="89" s="1"/>
  <c r="BY11" i="87"/>
  <c r="BY30" i="87" s="1"/>
  <c r="BY11" i="12"/>
  <c r="BY30" i="12" s="1"/>
  <c r="BY11" i="54"/>
  <c r="BY30" i="54" s="1"/>
  <c r="AQ21" i="3"/>
  <c r="AD21" i="108" s="1"/>
  <c r="AX20" i="68"/>
  <c r="AX39" i="68" s="1"/>
  <c r="AX16" i="83"/>
  <c r="AX30" i="83" s="1"/>
  <c r="AX20" i="69"/>
  <c r="AX39" i="69" s="1"/>
  <c r="AX20" i="91"/>
  <c r="AX39" i="91" s="1"/>
  <c r="AX16" i="90"/>
  <c r="AX30" i="90" s="1"/>
  <c r="AX20" i="92"/>
  <c r="AX39" i="92" s="1"/>
  <c r="AX20" i="54"/>
  <c r="AX39" i="54" s="1"/>
  <c r="AX20" i="87"/>
  <c r="AX39" i="87" s="1"/>
  <c r="AX16" i="89"/>
  <c r="AX30" i="89" s="1"/>
  <c r="AX20" i="12"/>
  <c r="AX39" i="12" s="1"/>
  <c r="AQ16" i="84"/>
  <c r="AX16" i="82"/>
  <c r="AX30" i="82" s="1"/>
  <c r="AX20" i="88"/>
  <c r="AX39" i="88" s="1"/>
  <c r="BM21" i="3"/>
  <c r="AZ21" i="108" s="1"/>
  <c r="BT20" i="68"/>
  <c r="BT39" i="68" s="1"/>
  <c r="BT20" i="69"/>
  <c r="BT39" i="69" s="1"/>
  <c r="BT16" i="90"/>
  <c r="BT30" i="90" s="1"/>
  <c r="BT20" i="92"/>
  <c r="BT39" i="92" s="1"/>
  <c r="BM16" i="84"/>
  <c r="BT20" i="91"/>
  <c r="BT39" i="91" s="1"/>
  <c r="BT16" i="83"/>
  <c r="BT30" i="83" s="1"/>
  <c r="BT20" i="12"/>
  <c r="BT39" i="12" s="1"/>
  <c r="BT20" i="54"/>
  <c r="BT39" i="54" s="1"/>
  <c r="BT16" i="82"/>
  <c r="BT30" i="82" s="1"/>
  <c r="BT20" i="87"/>
  <c r="BT39" i="87" s="1"/>
  <c r="BT16" i="89"/>
  <c r="BT30" i="89" s="1"/>
  <c r="BT20" i="88"/>
  <c r="BT39" i="88" s="1"/>
  <c r="BP15" i="3"/>
  <c r="BW14" i="68"/>
  <c r="BW33" i="68" s="1"/>
  <c r="BW14" i="69"/>
  <c r="BW33" i="69" s="1"/>
  <c r="BW12" i="83"/>
  <c r="BW26" i="83" s="1"/>
  <c r="BW12" i="90"/>
  <c r="BW26" i="90" s="1"/>
  <c r="BP12" i="84"/>
  <c r="BW14" i="92"/>
  <c r="BW33" i="92" s="1"/>
  <c r="BW14" i="54"/>
  <c r="BW33" i="54" s="1"/>
  <c r="BW14" i="87"/>
  <c r="BW33" i="87" s="1"/>
  <c r="BW14" i="12"/>
  <c r="BW33" i="12" s="1"/>
  <c r="BW12" i="89"/>
  <c r="BW26" i="89" s="1"/>
  <c r="BW12" i="82"/>
  <c r="BW26" i="82" s="1"/>
  <c r="BW14" i="88"/>
  <c r="BW33" i="88" s="1"/>
  <c r="BW14" i="91"/>
  <c r="BW33" i="91" s="1"/>
  <c r="AQ15" i="3"/>
  <c r="AD15" i="108" s="1"/>
  <c r="AX14" i="68"/>
  <c r="AX33" i="68" s="1"/>
  <c r="AQ12" i="84"/>
  <c r="AX12" i="89"/>
  <c r="AX26" i="89" s="1"/>
  <c r="AX14" i="92"/>
  <c r="AX33" i="92" s="1"/>
  <c r="AX12" i="90"/>
  <c r="AX26" i="90" s="1"/>
  <c r="AX12" i="82"/>
  <c r="AX26" i="82" s="1"/>
  <c r="AX12" i="83"/>
  <c r="AX26" i="83" s="1"/>
  <c r="AX14" i="91"/>
  <c r="AX33" i="91" s="1"/>
  <c r="AX14" i="87"/>
  <c r="AX33" i="87" s="1"/>
  <c r="AX14" i="12"/>
  <c r="AX33" i="12" s="1"/>
  <c r="AX14" i="88"/>
  <c r="AX33" i="88" s="1"/>
  <c r="AX14" i="54"/>
  <c r="AX33" i="54" s="1"/>
  <c r="AX14" i="69"/>
  <c r="AX33" i="69" s="1"/>
  <c r="BM15" i="3"/>
  <c r="AZ15" i="108" s="1"/>
  <c r="BT14" i="68"/>
  <c r="BT33" i="68" s="1"/>
  <c r="BT14" i="69"/>
  <c r="BT33" i="69" s="1"/>
  <c r="BT14" i="91"/>
  <c r="BT33" i="91" s="1"/>
  <c r="BT14" i="92"/>
  <c r="BT33" i="92" s="1"/>
  <c r="BT12" i="83"/>
  <c r="BT26" i="83" s="1"/>
  <c r="BT12" i="82"/>
  <c r="BT26" i="82" s="1"/>
  <c r="BT12" i="90"/>
  <c r="BT26" i="90" s="1"/>
  <c r="BT14" i="54"/>
  <c r="BT33" i="54" s="1"/>
  <c r="BT14" i="12"/>
  <c r="BT33" i="12" s="1"/>
  <c r="BT12" i="89"/>
  <c r="BT26" i="89" s="1"/>
  <c r="BT14" i="88"/>
  <c r="BT33" i="88" s="1"/>
  <c r="BM12" i="84"/>
  <c r="BT14" i="87"/>
  <c r="BT33" i="87" s="1"/>
  <c r="BP12" i="3"/>
  <c r="BW11" i="68"/>
  <c r="BW30" i="68" s="1"/>
  <c r="BW11" i="69"/>
  <c r="BW30" i="69" s="1"/>
  <c r="BW11" i="91"/>
  <c r="BW30" i="91" s="1"/>
  <c r="BW10" i="90"/>
  <c r="BW24" i="90" s="1"/>
  <c r="BW11" i="92"/>
  <c r="BW30" i="92" s="1"/>
  <c r="BW10" i="89"/>
  <c r="BW24" i="89" s="1"/>
  <c r="BW10" i="82"/>
  <c r="BW24" i="82" s="1"/>
  <c r="BW11" i="87"/>
  <c r="BW30" i="87" s="1"/>
  <c r="BW11" i="88"/>
  <c r="BW30" i="88" s="1"/>
  <c r="BP10" i="84"/>
  <c r="BW10" i="83"/>
  <c r="BW24" i="83" s="1"/>
  <c r="BW11" i="12"/>
  <c r="BW30" i="12" s="1"/>
  <c r="BW11" i="54"/>
  <c r="BW30" i="54" s="1"/>
  <c r="BO18" i="3"/>
  <c r="BV17" i="68"/>
  <c r="BV36" i="68" s="1"/>
  <c r="BO14" i="84"/>
  <c r="BV14" i="89"/>
  <c r="BV28" i="89" s="1"/>
  <c r="BV17" i="69"/>
  <c r="BV36" i="69" s="1"/>
  <c r="BV17" i="91"/>
  <c r="BV36" i="91" s="1"/>
  <c r="BV17" i="87"/>
  <c r="BV36" i="87" s="1"/>
  <c r="BV17" i="12"/>
  <c r="BV36" i="12" s="1"/>
  <c r="BV14" i="82"/>
  <c r="BV28" i="82" s="1"/>
  <c r="BV17" i="54"/>
  <c r="BV36" i="54" s="1"/>
  <c r="BV17" i="88"/>
  <c r="BV36" i="88" s="1"/>
  <c r="BV14" i="90"/>
  <c r="BV28" i="90" s="1"/>
  <c r="BV14" i="83"/>
  <c r="BV28" i="83" s="1"/>
  <c r="BV17" i="92"/>
  <c r="BV36" i="92" s="1"/>
  <c r="BS12" i="68"/>
  <c r="BS31" i="68" s="1"/>
  <c r="BS12" i="69"/>
  <c r="BS31" i="69" s="1"/>
  <c r="BS12" i="91"/>
  <c r="BS31" i="91" s="1"/>
  <c r="BS12" i="92"/>
  <c r="BS31" i="92" s="1"/>
  <c r="BS12" i="87"/>
  <c r="BS31" i="87" s="1"/>
  <c r="BS12" i="54"/>
  <c r="BS31" i="54" s="1"/>
  <c r="BS12" i="88"/>
  <c r="BS31" i="88" s="1"/>
  <c r="BS12" i="12"/>
  <c r="BS31" i="12" s="1"/>
  <c r="B6" i="24"/>
  <c r="B25" i="24" s="1"/>
  <c r="B6" i="97"/>
  <c r="B24" i="97" s="1"/>
  <c r="B6" i="96"/>
  <c r="B24" i="96" s="1"/>
  <c r="B6" i="114"/>
  <c r="B24" i="114" s="1"/>
  <c r="B5" i="115"/>
  <c r="B23" i="115" s="1"/>
  <c r="B5" i="116"/>
  <c r="B24" i="116" s="1"/>
  <c r="B5" i="113"/>
  <c r="B23" i="113" s="1"/>
  <c r="B5" i="96"/>
  <c r="B23" i="96" s="1"/>
  <c r="B5" i="24"/>
  <c r="B24" i="24" s="1"/>
  <c r="B5" i="97"/>
  <c r="B23" i="97" s="1"/>
  <c r="B5" i="95"/>
  <c r="B23" i="95" s="1"/>
  <c r="B6" i="115"/>
  <c r="B24" i="115" s="1"/>
  <c r="B6" i="116"/>
  <c r="B25" i="116" s="1"/>
  <c r="M20" i="3"/>
  <c r="U20" i="3"/>
  <c r="H20" i="108" s="1"/>
  <c r="B6" i="95"/>
  <c r="B24" i="95" s="1"/>
  <c r="U9" i="3"/>
  <c r="H9" i="108" s="1"/>
  <c r="U11" i="3"/>
  <c r="H11" i="108" s="1"/>
  <c r="U14" i="3"/>
  <c r="H14" i="108" s="1"/>
  <c r="U17" i="3"/>
  <c r="H17" i="108" s="1"/>
  <c r="M14" i="3"/>
  <c r="M17" i="3"/>
  <c r="M9" i="3"/>
  <c r="M11" i="3"/>
  <c r="H14" i="105" l="1"/>
  <c r="H33" i="105" s="1"/>
  <c r="H14" i="106"/>
  <c r="H33" i="106" s="1"/>
  <c r="H14" i="107"/>
  <c r="H33" i="107" s="1"/>
  <c r="H14" i="109"/>
  <c r="H33" i="109" s="1"/>
  <c r="H20" i="105"/>
  <c r="H39" i="105" s="1"/>
  <c r="H20" i="106"/>
  <c r="H39" i="106" s="1"/>
  <c r="H20" i="107"/>
  <c r="H39" i="107" s="1"/>
  <c r="H20" i="109"/>
  <c r="H39" i="109" s="1"/>
  <c r="AZ15" i="105"/>
  <c r="AZ34" i="105" s="1"/>
  <c r="AZ15" i="106"/>
  <c r="AZ34" i="106" s="1"/>
  <c r="AZ15" i="107"/>
  <c r="AZ34" i="107" s="1"/>
  <c r="AD21" i="105"/>
  <c r="AD40" i="105" s="1"/>
  <c r="AD21" i="106"/>
  <c r="AD40" i="106" s="1"/>
  <c r="AD21" i="107"/>
  <c r="AD40" i="107" s="1"/>
  <c r="AD21" i="109"/>
  <c r="AD40" i="109" s="1"/>
  <c r="BA18" i="105"/>
  <c r="BA37" i="105" s="1"/>
  <c r="BA18" i="106"/>
  <c r="BA37" i="106" s="1"/>
  <c r="BA18" i="107"/>
  <c r="BA37" i="107" s="1"/>
  <c r="F18" i="105"/>
  <c r="F37" i="105" s="1"/>
  <c r="F18" i="106"/>
  <c r="F37" i="106" s="1"/>
  <c r="F18" i="107"/>
  <c r="F37" i="107" s="1"/>
  <c r="F18" i="109"/>
  <c r="F37" i="109" s="1"/>
  <c r="AD12" i="105"/>
  <c r="AD31" i="105" s="1"/>
  <c r="AD12" i="106"/>
  <c r="AD31" i="106" s="1"/>
  <c r="AD12" i="107"/>
  <c r="AD31" i="107" s="1"/>
  <c r="AD12" i="109"/>
  <c r="AD31" i="109" s="1"/>
  <c r="BA21" i="105"/>
  <c r="BA40" i="105" s="1"/>
  <c r="BA21" i="106"/>
  <c r="BA40" i="106" s="1"/>
  <c r="BA21" i="107"/>
  <c r="BA40" i="107" s="1"/>
  <c r="F12" i="105"/>
  <c r="F31" i="105" s="1"/>
  <c r="F12" i="106"/>
  <c r="F31" i="106" s="1"/>
  <c r="F12" i="107"/>
  <c r="F31" i="107" s="1"/>
  <c r="F12" i="109"/>
  <c r="F31" i="109" s="1"/>
  <c r="H11" i="105"/>
  <c r="H30" i="105" s="1"/>
  <c r="H11" i="106"/>
  <c r="H30" i="106" s="1"/>
  <c r="H11" i="107"/>
  <c r="H30" i="107" s="1"/>
  <c r="H11" i="109"/>
  <c r="H30" i="109" s="1"/>
  <c r="AZ21" i="105"/>
  <c r="AZ40" i="105" s="1"/>
  <c r="AZ21" i="106"/>
  <c r="AZ40" i="106" s="1"/>
  <c r="AZ21" i="107"/>
  <c r="AZ40" i="107" s="1"/>
  <c r="F21" i="105"/>
  <c r="F40" i="105" s="1"/>
  <c r="F21" i="106"/>
  <c r="F40" i="106" s="1"/>
  <c r="F21" i="107"/>
  <c r="F40" i="107" s="1"/>
  <c r="F21" i="109"/>
  <c r="F40" i="109" s="1"/>
  <c r="AZ12" i="105"/>
  <c r="AZ31" i="105" s="1"/>
  <c r="AZ12" i="106"/>
  <c r="AZ31" i="106" s="1"/>
  <c r="AZ12" i="107"/>
  <c r="AZ31" i="107" s="1"/>
  <c r="H9" i="105"/>
  <c r="H28" i="105" s="1"/>
  <c r="H9" i="106"/>
  <c r="H28" i="106" s="1"/>
  <c r="H9" i="107"/>
  <c r="H28" i="107" s="1"/>
  <c r="H9" i="109"/>
  <c r="H28" i="109" s="1"/>
  <c r="AD18" i="105"/>
  <c r="AD37" i="105" s="1"/>
  <c r="AD18" i="106"/>
  <c r="AD37" i="106" s="1"/>
  <c r="AD18" i="107"/>
  <c r="AD37" i="107" s="1"/>
  <c r="AD18" i="109"/>
  <c r="AD37" i="109" s="1"/>
  <c r="BA15" i="105"/>
  <c r="BA34" i="105" s="1"/>
  <c r="BA15" i="106"/>
  <c r="BA34" i="106" s="1"/>
  <c r="BA15" i="107"/>
  <c r="BA34" i="107" s="1"/>
  <c r="AZ18" i="105"/>
  <c r="AZ37" i="105" s="1"/>
  <c r="AZ18" i="106"/>
  <c r="AZ37" i="106" s="1"/>
  <c r="AZ18" i="107"/>
  <c r="AZ37" i="107" s="1"/>
  <c r="AY9" i="105"/>
  <c r="AY28" i="105" s="1"/>
  <c r="AY9" i="106"/>
  <c r="AY28" i="106" s="1"/>
  <c r="AY9" i="107"/>
  <c r="AY28" i="107" s="1"/>
  <c r="H17" i="105"/>
  <c r="H36" i="105" s="1"/>
  <c r="H17" i="106"/>
  <c r="H36" i="106" s="1"/>
  <c r="H17" i="107"/>
  <c r="H36" i="107" s="1"/>
  <c r="H17" i="109"/>
  <c r="H36" i="109" s="1"/>
  <c r="AD15" i="105"/>
  <c r="AD34" i="105" s="1"/>
  <c r="AD15" i="106"/>
  <c r="AD34" i="106" s="1"/>
  <c r="AD15" i="107"/>
  <c r="AD34" i="107" s="1"/>
  <c r="AD15" i="109"/>
  <c r="AD34" i="109" s="1"/>
  <c r="AY21" i="105"/>
  <c r="AY40" i="105" s="1"/>
  <c r="AY21" i="106"/>
  <c r="AY40" i="106" s="1"/>
  <c r="AY21" i="107"/>
  <c r="AY40" i="107" s="1"/>
  <c r="BA12" i="105"/>
  <c r="BA31" i="105" s="1"/>
  <c r="BA12" i="106"/>
  <c r="BA31" i="106" s="1"/>
  <c r="BA12" i="107"/>
  <c r="BA31" i="107" s="1"/>
  <c r="F15" i="105"/>
  <c r="F34" i="105" s="1"/>
  <c r="F15" i="106"/>
  <c r="F34" i="106" s="1"/>
  <c r="F15" i="107"/>
  <c r="F34" i="107" s="1"/>
  <c r="F15" i="109"/>
  <c r="F34" i="109" s="1"/>
  <c r="BZ12" i="88"/>
  <c r="BZ31" i="88" s="1"/>
  <c r="BZ12" i="69"/>
  <c r="BZ31" i="69" s="1"/>
  <c r="BZ12" i="68"/>
  <c r="BZ31" i="68" s="1"/>
  <c r="BZ12" i="91"/>
  <c r="BZ31" i="91" s="1"/>
  <c r="BZ12" i="92"/>
  <c r="BZ31" i="92" s="1"/>
  <c r="BZ12" i="12"/>
  <c r="BZ31" i="12" s="1"/>
  <c r="BZ12" i="87"/>
  <c r="BZ31" i="87" s="1"/>
  <c r="BZ12" i="54"/>
  <c r="BZ31" i="54" s="1"/>
  <c r="T9" i="68"/>
  <c r="T28" i="68" s="1"/>
  <c r="T9" i="69"/>
  <c r="T28" i="69" s="1"/>
  <c r="T9" i="92"/>
  <c r="T28" i="92" s="1"/>
  <c r="T9" i="12"/>
  <c r="T28" i="12" s="1"/>
  <c r="T9" i="54"/>
  <c r="T28" i="54" s="1"/>
  <c r="T9" i="91"/>
  <c r="T28" i="91" s="1"/>
  <c r="T9" i="87"/>
  <c r="T28" i="87" s="1"/>
  <c r="T9" i="88"/>
  <c r="T28" i="88" s="1"/>
  <c r="T9" i="111"/>
  <c r="T28" i="111" s="1"/>
  <c r="T9" i="110"/>
  <c r="T28" i="110" s="1"/>
  <c r="M9" i="112"/>
  <c r="AX21" i="68"/>
  <c r="AX40" i="68" s="1"/>
  <c r="AX21" i="91"/>
  <c r="AX40" i="91" s="1"/>
  <c r="AX21" i="92"/>
  <c r="AX40" i="92" s="1"/>
  <c r="AX21" i="69"/>
  <c r="AX40" i="69" s="1"/>
  <c r="AX21" i="54"/>
  <c r="AX40" i="54" s="1"/>
  <c r="AX21" i="88"/>
  <c r="AX40" i="88" s="1"/>
  <c r="AX21" i="87"/>
  <c r="AX40" i="87" s="1"/>
  <c r="AX21" i="12"/>
  <c r="AX40" i="12" s="1"/>
  <c r="T17" i="68"/>
  <c r="T36" i="68" s="1"/>
  <c r="T17" i="69"/>
  <c r="T36" i="69" s="1"/>
  <c r="M14" i="84"/>
  <c r="T17" i="91"/>
  <c r="T36" i="91" s="1"/>
  <c r="T14" i="90"/>
  <c r="T28" i="90" s="1"/>
  <c r="T14" i="82"/>
  <c r="T28" i="82" s="1"/>
  <c r="T17" i="92"/>
  <c r="T36" i="92" s="1"/>
  <c r="T17" i="88"/>
  <c r="T36" i="88" s="1"/>
  <c r="T14" i="89"/>
  <c r="T28" i="89" s="1"/>
  <c r="T17" i="110"/>
  <c r="T36" i="110" s="1"/>
  <c r="T17" i="12"/>
  <c r="T36" i="12" s="1"/>
  <c r="T17" i="111"/>
  <c r="T36" i="111" s="1"/>
  <c r="T17" i="54"/>
  <c r="T36" i="54" s="1"/>
  <c r="T17" i="87"/>
  <c r="T36" i="87" s="1"/>
  <c r="T14" i="83"/>
  <c r="T28" i="83" s="1"/>
  <c r="M17" i="112"/>
  <c r="BT18" i="68"/>
  <c r="BT37" i="68" s="1"/>
  <c r="BT18" i="69"/>
  <c r="BT37" i="69" s="1"/>
  <c r="BT18" i="91"/>
  <c r="BT37" i="91" s="1"/>
  <c r="BT18" i="54"/>
  <c r="BT37" i="54" s="1"/>
  <c r="BT18" i="92"/>
  <c r="BT37" i="92" s="1"/>
  <c r="BT18" i="88"/>
  <c r="BT37" i="88" s="1"/>
  <c r="BT18" i="87"/>
  <c r="BT37" i="87" s="1"/>
  <c r="BT18" i="12"/>
  <c r="BT37" i="12" s="1"/>
  <c r="BZ18" i="68"/>
  <c r="BZ37" i="68" s="1"/>
  <c r="BZ18" i="91"/>
  <c r="BZ37" i="91" s="1"/>
  <c r="BZ18" i="69"/>
  <c r="BZ37" i="69" s="1"/>
  <c r="BZ18" i="92"/>
  <c r="BZ37" i="92" s="1"/>
  <c r="BZ18" i="87"/>
  <c r="BZ37" i="87" s="1"/>
  <c r="BZ18" i="12"/>
  <c r="BZ37" i="12" s="1"/>
  <c r="BZ18" i="88"/>
  <c r="BZ37" i="88" s="1"/>
  <c r="BZ18" i="54"/>
  <c r="BZ37" i="54" s="1"/>
  <c r="AB17" i="68"/>
  <c r="AB36" i="68" s="1"/>
  <c r="U14" i="84"/>
  <c r="AB14" i="83"/>
  <c r="AB28" i="83" s="1"/>
  <c r="AB14" i="90"/>
  <c r="AB28" i="90" s="1"/>
  <c r="AB17" i="92"/>
  <c r="AB36" i="92" s="1"/>
  <c r="AB17" i="91"/>
  <c r="AB36" i="91" s="1"/>
  <c r="AB14" i="82"/>
  <c r="AB28" i="82" s="1"/>
  <c r="AB17" i="69"/>
  <c r="AB36" i="69" s="1"/>
  <c r="AB17" i="87"/>
  <c r="AB36" i="87" s="1"/>
  <c r="AB17" i="54"/>
  <c r="AB36" i="54" s="1"/>
  <c r="AB17" i="88"/>
  <c r="AB36" i="88" s="1"/>
  <c r="AB14" i="89"/>
  <c r="AB28" i="89" s="1"/>
  <c r="AB17" i="12"/>
  <c r="AB36" i="12" s="1"/>
  <c r="AX15" i="68"/>
  <c r="AX34" i="68" s="1"/>
  <c r="AX15" i="69"/>
  <c r="AX34" i="69" s="1"/>
  <c r="AX15" i="91"/>
  <c r="AX34" i="91" s="1"/>
  <c r="AX15" i="12"/>
  <c r="AX34" i="12" s="1"/>
  <c r="AX15" i="92"/>
  <c r="AX34" i="92" s="1"/>
  <c r="AX15" i="87"/>
  <c r="AX34" i="87" s="1"/>
  <c r="AX15" i="88"/>
  <c r="AX34" i="88" s="1"/>
  <c r="AX15" i="54"/>
  <c r="AX34" i="54" s="1"/>
  <c r="BU18" i="68"/>
  <c r="BU37" i="68" s="1"/>
  <c r="BU18" i="69"/>
  <c r="BU37" i="69" s="1"/>
  <c r="BU18" i="91"/>
  <c r="BU37" i="91" s="1"/>
  <c r="BU18" i="92"/>
  <c r="BU37" i="92" s="1"/>
  <c r="BU18" i="88"/>
  <c r="BU37" i="88" s="1"/>
  <c r="BU18" i="54"/>
  <c r="BU37" i="54" s="1"/>
  <c r="BU18" i="87"/>
  <c r="BU37" i="87" s="1"/>
  <c r="BU18" i="12"/>
  <c r="BU37" i="12" s="1"/>
  <c r="AX12" i="68"/>
  <c r="AX31" i="68" s="1"/>
  <c r="AX12" i="69"/>
  <c r="AX31" i="69" s="1"/>
  <c r="AX12" i="91"/>
  <c r="AX31" i="91" s="1"/>
  <c r="AX12" i="92"/>
  <c r="AX31" i="92" s="1"/>
  <c r="AX12" i="54"/>
  <c r="AX31" i="54" s="1"/>
  <c r="AX12" i="87"/>
  <c r="AX31" i="87" s="1"/>
  <c r="AX12" i="88"/>
  <c r="AX31" i="88" s="1"/>
  <c r="AX12" i="12"/>
  <c r="AX31" i="12" s="1"/>
  <c r="BX15" i="68"/>
  <c r="BX34" i="68" s="1"/>
  <c r="BX15" i="69"/>
  <c r="BX34" i="69" s="1"/>
  <c r="BX15" i="91"/>
  <c r="BX34" i="91" s="1"/>
  <c r="BX15" i="92"/>
  <c r="BX34" i="92" s="1"/>
  <c r="BX15" i="12"/>
  <c r="BX34" i="12" s="1"/>
  <c r="BX15" i="87"/>
  <c r="BX34" i="87" s="1"/>
  <c r="BX15" i="54"/>
  <c r="BX34" i="54" s="1"/>
  <c r="BX15" i="88"/>
  <c r="BX34" i="88" s="1"/>
  <c r="BU21" i="68"/>
  <c r="BU40" i="68" s="1"/>
  <c r="BU21" i="69"/>
  <c r="BU40" i="69" s="1"/>
  <c r="BU21" i="91"/>
  <c r="BU40" i="91" s="1"/>
  <c r="BU21" i="88"/>
  <c r="BU40" i="88" s="1"/>
  <c r="BU21" i="92"/>
  <c r="BU40" i="92" s="1"/>
  <c r="BU21" i="87"/>
  <c r="BU40" i="87" s="1"/>
  <c r="BU21" i="54"/>
  <c r="BU40" i="54" s="1"/>
  <c r="BU21" i="12"/>
  <c r="BU40" i="12" s="1"/>
  <c r="Z12" i="69"/>
  <c r="Z31" i="69" s="1"/>
  <c r="Z12" i="91"/>
  <c r="Z31" i="91" s="1"/>
  <c r="Z12" i="92"/>
  <c r="Z31" i="92" s="1"/>
  <c r="Z12" i="68"/>
  <c r="Z31" i="68" s="1"/>
  <c r="S12" i="112"/>
  <c r="Z12" i="54"/>
  <c r="Z31" i="54" s="1"/>
  <c r="Z12" i="12"/>
  <c r="Z31" i="12" s="1"/>
  <c r="Z12" i="87"/>
  <c r="Z31" i="87" s="1"/>
  <c r="Z12" i="88"/>
  <c r="Z31" i="88" s="1"/>
  <c r="AB11" i="68"/>
  <c r="AB30" i="68" s="1"/>
  <c r="AB11" i="92"/>
  <c r="AB30" i="92" s="1"/>
  <c r="AB10" i="83"/>
  <c r="AB24" i="83" s="1"/>
  <c r="AB11" i="69"/>
  <c r="AB30" i="69" s="1"/>
  <c r="AB10" i="90"/>
  <c r="AB24" i="90" s="1"/>
  <c r="AB10" i="89"/>
  <c r="AB24" i="89" s="1"/>
  <c r="AB11" i="91"/>
  <c r="AB30" i="91" s="1"/>
  <c r="U10" i="84"/>
  <c r="AB10" i="82"/>
  <c r="AB24" i="82" s="1"/>
  <c r="AB11" i="54"/>
  <c r="AB30" i="54" s="1"/>
  <c r="AB11" i="87"/>
  <c r="AB30" i="87" s="1"/>
  <c r="AB11" i="12"/>
  <c r="AB30" i="12" s="1"/>
  <c r="AB11" i="88"/>
  <c r="AB30" i="88" s="1"/>
  <c r="BW12" i="68"/>
  <c r="BW31" i="68" s="1"/>
  <c r="BW12" i="91"/>
  <c r="BW31" i="91" s="1"/>
  <c r="BW12" i="92"/>
  <c r="BW31" i="92" s="1"/>
  <c r="BW12" i="54"/>
  <c r="BW31" i="54" s="1"/>
  <c r="BW12" i="69"/>
  <c r="BW31" i="69" s="1"/>
  <c r="BW12" i="88"/>
  <c r="BW31" i="88" s="1"/>
  <c r="BW12" i="12"/>
  <c r="BW31" i="12" s="1"/>
  <c r="BW12" i="87"/>
  <c r="BW31" i="87" s="1"/>
  <c r="BW18" i="68"/>
  <c r="BW37" i="68" s="1"/>
  <c r="BW18" i="91"/>
  <c r="BW37" i="91" s="1"/>
  <c r="BW18" i="69"/>
  <c r="BW37" i="69" s="1"/>
  <c r="BW18" i="92"/>
  <c r="BW37" i="92" s="1"/>
  <c r="BW18" i="54"/>
  <c r="BW37" i="54" s="1"/>
  <c r="BW18" i="88"/>
  <c r="BW37" i="88" s="1"/>
  <c r="BW18" i="87"/>
  <c r="BW37" i="87" s="1"/>
  <c r="BW18" i="12"/>
  <c r="BW37" i="12" s="1"/>
  <c r="BY21" i="68"/>
  <c r="BY40" i="68" s="1"/>
  <c r="BY21" i="69"/>
  <c r="BY40" i="69" s="1"/>
  <c r="BY21" i="92"/>
  <c r="BY40" i="92" s="1"/>
  <c r="BY21" i="54"/>
  <c r="BY40" i="54" s="1"/>
  <c r="BY21" i="87"/>
  <c r="BY40" i="87" s="1"/>
  <c r="BY21" i="91"/>
  <c r="BY40" i="91" s="1"/>
  <c r="BY21" i="12"/>
  <c r="BY40" i="12" s="1"/>
  <c r="BY21" i="88"/>
  <c r="BY40" i="88" s="1"/>
  <c r="Z21" i="68"/>
  <c r="Z40" i="68" s="1"/>
  <c r="Z21" i="91"/>
  <c r="Z40" i="91" s="1"/>
  <c r="Z21" i="69"/>
  <c r="Z40" i="69" s="1"/>
  <c r="Z21" i="92"/>
  <c r="Z40" i="92" s="1"/>
  <c r="Z21" i="12"/>
  <c r="Z40" i="12" s="1"/>
  <c r="S21" i="112"/>
  <c r="Z21" i="87"/>
  <c r="Z40" i="87" s="1"/>
  <c r="Z21" i="88"/>
  <c r="Z40" i="88" s="1"/>
  <c r="Z21" i="54"/>
  <c r="Z40" i="54" s="1"/>
  <c r="BT12" i="68"/>
  <c r="BT31" i="68" s="1"/>
  <c r="BT12" i="69"/>
  <c r="BT31" i="69" s="1"/>
  <c r="BT12" i="91"/>
  <c r="BT31" i="91" s="1"/>
  <c r="BT12" i="92"/>
  <c r="BT31" i="92" s="1"/>
  <c r="BT12" i="88"/>
  <c r="BT31" i="88" s="1"/>
  <c r="BT12" i="87"/>
  <c r="BT31" i="87" s="1"/>
  <c r="BT12" i="54"/>
  <c r="BT31" i="54" s="1"/>
  <c r="BT12" i="12"/>
  <c r="BT31" i="12" s="1"/>
  <c r="AB20" i="68"/>
  <c r="AB39" i="68" s="1"/>
  <c r="AB20" i="69"/>
  <c r="AB39" i="69" s="1"/>
  <c r="AB20" i="91"/>
  <c r="AB39" i="91" s="1"/>
  <c r="AB16" i="90"/>
  <c r="AB30" i="90" s="1"/>
  <c r="AB20" i="54"/>
  <c r="AB39" i="54" s="1"/>
  <c r="AB20" i="12"/>
  <c r="AB39" i="12" s="1"/>
  <c r="AB16" i="89"/>
  <c r="AB30" i="89" s="1"/>
  <c r="AB16" i="82"/>
  <c r="AB30" i="82" s="1"/>
  <c r="AB20" i="87"/>
  <c r="AB39" i="87" s="1"/>
  <c r="AB20" i="88"/>
  <c r="AB39" i="88" s="1"/>
  <c r="AB20" i="92"/>
  <c r="AB39" i="92" s="1"/>
  <c r="U16" i="84"/>
  <c r="AB16" i="83"/>
  <c r="AB30" i="83" s="1"/>
  <c r="BY15" i="68"/>
  <c r="BY34" i="68" s="1"/>
  <c r="BY15" i="91"/>
  <c r="BY34" i="91" s="1"/>
  <c r="BY15" i="92"/>
  <c r="BY34" i="92" s="1"/>
  <c r="BY15" i="54"/>
  <c r="BY34" i="54" s="1"/>
  <c r="BY15" i="87"/>
  <c r="BY34" i="87" s="1"/>
  <c r="BY15" i="88"/>
  <c r="BY34" i="88" s="1"/>
  <c r="BY15" i="12"/>
  <c r="BY34" i="12" s="1"/>
  <c r="BY15" i="69"/>
  <c r="BY34" i="69" s="1"/>
  <c r="BT21" i="68"/>
  <c r="BT40" i="68" s="1"/>
  <c r="BT21" i="69"/>
  <c r="BT40" i="69" s="1"/>
  <c r="BT21" i="92"/>
  <c r="BT40" i="92" s="1"/>
  <c r="BT21" i="87"/>
  <c r="BT40" i="87" s="1"/>
  <c r="BT21" i="54"/>
  <c r="BT40" i="54" s="1"/>
  <c r="BT21" i="12"/>
  <c r="BT40" i="12" s="1"/>
  <c r="BT21" i="88"/>
  <c r="BT40" i="88" s="1"/>
  <c r="BT21" i="91"/>
  <c r="BT40" i="91" s="1"/>
  <c r="BW15" i="68"/>
  <c r="BW34" i="68" s="1"/>
  <c r="BW15" i="91"/>
  <c r="BW34" i="91" s="1"/>
  <c r="BW15" i="92"/>
  <c r="BW34" i="92" s="1"/>
  <c r="BW15" i="54"/>
  <c r="BW34" i="54" s="1"/>
  <c r="BW15" i="69"/>
  <c r="BW34" i="69" s="1"/>
  <c r="BW15" i="88"/>
  <c r="BW34" i="88" s="1"/>
  <c r="BW15" i="87"/>
  <c r="BW34" i="87" s="1"/>
  <c r="BW15" i="12"/>
  <c r="BW34" i="12" s="1"/>
  <c r="BY18" i="68"/>
  <c r="BY37" i="68" s="1"/>
  <c r="BY18" i="69"/>
  <c r="BY37" i="69" s="1"/>
  <c r="BY18" i="92"/>
  <c r="BY37" i="92" s="1"/>
  <c r="BY18" i="54"/>
  <c r="BY37" i="54" s="1"/>
  <c r="BY18" i="87"/>
  <c r="BY37" i="87" s="1"/>
  <c r="BY18" i="91"/>
  <c r="BY37" i="91" s="1"/>
  <c r="BY18" i="12"/>
  <c r="BY37" i="12" s="1"/>
  <c r="BY18" i="88"/>
  <c r="BY37" i="88" s="1"/>
  <c r="M8" i="68"/>
  <c r="M27" i="68" s="1"/>
  <c r="M8" i="69"/>
  <c r="M27" i="69" s="1"/>
  <c r="M8" i="92"/>
  <c r="M27" i="92" s="1"/>
  <c r="M8" i="83"/>
  <c r="M22" i="83" s="1"/>
  <c r="M8" i="89"/>
  <c r="M22" i="89" s="1"/>
  <c r="M8" i="90"/>
  <c r="M22" i="90" s="1"/>
  <c r="M8" i="88"/>
  <c r="M27" i="88" s="1"/>
  <c r="M8" i="82"/>
  <c r="M22" i="82" s="1"/>
  <c r="M8" i="54"/>
  <c r="M27" i="54" s="1"/>
  <c r="M8" i="91"/>
  <c r="M27" i="91" s="1"/>
  <c r="M8" i="12"/>
  <c r="M27" i="12" s="1"/>
  <c r="M8" i="111"/>
  <c r="M27" i="111" s="1"/>
  <c r="F8" i="112"/>
  <c r="M8" i="87"/>
  <c r="M27" i="87" s="1"/>
  <c r="M8" i="110"/>
  <c r="M27" i="110" s="1"/>
  <c r="F8" i="84"/>
  <c r="F8" i="98"/>
  <c r="BV18" i="68"/>
  <c r="BV37" i="68" s="1"/>
  <c r="BV18" i="91"/>
  <c r="BV37" i="91" s="1"/>
  <c r="BV18" i="69"/>
  <c r="BV37" i="69" s="1"/>
  <c r="BV18" i="92"/>
  <c r="BV37" i="92" s="1"/>
  <c r="BV18" i="54"/>
  <c r="BV37" i="54" s="1"/>
  <c r="BV18" i="87"/>
  <c r="BV37" i="87" s="1"/>
  <c r="BV18" i="12"/>
  <c r="BV37" i="12" s="1"/>
  <c r="BV18" i="88"/>
  <c r="BV37" i="88" s="1"/>
  <c r="BX18" i="68"/>
  <c r="BX37" i="68" s="1"/>
  <c r="BX18" i="69"/>
  <c r="BX37" i="69" s="1"/>
  <c r="BX18" i="92"/>
  <c r="BX37" i="92" s="1"/>
  <c r="BX18" i="91"/>
  <c r="BX37" i="91" s="1"/>
  <c r="BX18" i="12"/>
  <c r="BX37" i="12" s="1"/>
  <c r="BX18" i="54"/>
  <c r="BX37" i="54" s="1"/>
  <c r="BX18" i="87"/>
  <c r="BX37" i="87" s="1"/>
  <c r="BX18" i="88"/>
  <c r="BX37" i="88" s="1"/>
  <c r="BW21" i="68"/>
  <c r="BW40" i="68" s="1"/>
  <c r="BW21" i="91"/>
  <c r="BW40" i="91" s="1"/>
  <c r="BW21" i="69"/>
  <c r="BW40" i="69" s="1"/>
  <c r="BW21" i="92"/>
  <c r="BW40" i="92" s="1"/>
  <c r="BW21" i="54"/>
  <c r="BW40" i="54" s="1"/>
  <c r="BW21" i="88"/>
  <c r="BW40" i="88" s="1"/>
  <c r="BW21" i="12"/>
  <c r="BW40" i="12" s="1"/>
  <c r="BW21" i="87"/>
  <c r="BW40" i="87" s="1"/>
  <c r="AX18" i="68"/>
  <c r="AX37" i="68" s="1"/>
  <c r="AX18" i="69"/>
  <c r="AX37" i="69" s="1"/>
  <c r="AX18" i="91"/>
  <c r="AX37" i="91" s="1"/>
  <c r="AX18" i="92"/>
  <c r="AX37" i="92" s="1"/>
  <c r="AX18" i="54"/>
  <c r="AX37" i="54" s="1"/>
  <c r="AX18" i="88"/>
  <c r="AX37" i="88" s="1"/>
  <c r="AX18" i="87"/>
  <c r="AX37" i="87" s="1"/>
  <c r="AX18" i="12"/>
  <c r="AX37" i="12" s="1"/>
  <c r="BZ15" i="68"/>
  <c r="BZ34" i="68" s="1"/>
  <c r="BZ15" i="91"/>
  <c r="BZ34" i="91" s="1"/>
  <c r="BZ15" i="87"/>
  <c r="BZ34" i="87" s="1"/>
  <c r="BZ15" i="12"/>
  <c r="BZ34" i="12" s="1"/>
  <c r="BZ15" i="54"/>
  <c r="BZ34" i="54" s="1"/>
  <c r="BZ15" i="88"/>
  <c r="BZ34" i="88" s="1"/>
  <c r="BZ15" i="92"/>
  <c r="BZ34" i="92" s="1"/>
  <c r="BZ15" i="69"/>
  <c r="BZ34" i="69" s="1"/>
  <c r="T8" i="114"/>
  <c r="T26" i="114" s="1"/>
  <c r="T8" i="116"/>
  <c r="T27" i="116" s="1"/>
  <c r="T8" i="115"/>
  <c r="T26" i="115" s="1"/>
  <c r="T8" i="113"/>
  <c r="T26" i="113" s="1"/>
  <c r="Z11" i="114"/>
  <c r="Z29" i="114" s="1"/>
  <c r="Z11" i="116"/>
  <c r="Z30" i="116" s="1"/>
  <c r="Z11" i="115"/>
  <c r="Z29" i="115" s="1"/>
  <c r="Z11" i="113"/>
  <c r="Z29" i="113" s="1"/>
  <c r="T20" i="68"/>
  <c r="T39" i="68" s="1"/>
  <c r="T20" i="91"/>
  <c r="T39" i="91" s="1"/>
  <c r="T20" i="92"/>
  <c r="T39" i="92" s="1"/>
  <c r="M16" i="84"/>
  <c r="T16" i="83"/>
  <c r="T30" i="83" s="1"/>
  <c r="T16" i="89"/>
  <c r="T30" i="89" s="1"/>
  <c r="T16" i="90"/>
  <c r="T30" i="90" s="1"/>
  <c r="T16" i="82"/>
  <c r="T30" i="82" s="1"/>
  <c r="T20" i="54"/>
  <c r="T39" i="54" s="1"/>
  <c r="T20" i="12"/>
  <c r="T39" i="12" s="1"/>
  <c r="T20" i="111"/>
  <c r="T39" i="111" s="1"/>
  <c r="T20" i="110"/>
  <c r="T39" i="110" s="1"/>
  <c r="T20" i="88"/>
  <c r="T39" i="88" s="1"/>
  <c r="M20" i="112"/>
  <c r="T20" i="69"/>
  <c r="T39" i="69" s="1"/>
  <c r="T20" i="87"/>
  <c r="T39" i="87" s="1"/>
  <c r="Z20" i="114"/>
  <c r="Z38" i="114" s="1"/>
  <c r="Z20" i="113"/>
  <c r="Z38" i="113" s="1"/>
  <c r="Z20" i="116"/>
  <c r="Z39" i="116" s="1"/>
  <c r="Z20" i="115"/>
  <c r="Z38" i="115" s="1"/>
  <c r="Z14" i="115"/>
  <c r="Z32" i="115" s="1"/>
  <c r="Z14" i="113"/>
  <c r="Z32" i="113" s="1"/>
  <c r="Z14" i="116"/>
  <c r="Z33" i="116" s="1"/>
  <c r="Z14" i="114"/>
  <c r="Z32" i="114" s="1"/>
  <c r="T14" i="68"/>
  <c r="T33" i="68" s="1"/>
  <c r="T12" i="90"/>
  <c r="T26" i="90" s="1"/>
  <c r="T14" i="69"/>
  <c r="T33" i="69" s="1"/>
  <c r="M12" i="84"/>
  <c r="T12" i="89"/>
  <c r="T26" i="89" s="1"/>
  <c r="T14" i="92"/>
  <c r="T33" i="92" s="1"/>
  <c r="T12" i="82"/>
  <c r="T26" i="82" s="1"/>
  <c r="T14" i="54"/>
  <c r="T33" i="54" s="1"/>
  <c r="T14" i="91"/>
  <c r="T33" i="91" s="1"/>
  <c r="T14" i="12"/>
  <c r="T33" i="12" s="1"/>
  <c r="T12" i="83"/>
  <c r="T26" i="83" s="1"/>
  <c r="T14" i="87"/>
  <c r="T33" i="87" s="1"/>
  <c r="T14" i="88"/>
  <c r="T33" i="88" s="1"/>
  <c r="T14" i="110"/>
  <c r="T33" i="110" s="1"/>
  <c r="M14" i="112"/>
  <c r="T14" i="111"/>
  <c r="T33" i="111" s="1"/>
  <c r="BU15" i="68"/>
  <c r="BU34" i="68" s="1"/>
  <c r="BU15" i="69"/>
  <c r="BU34" i="69" s="1"/>
  <c r="BU15" i="91"/>
  <c r="BU34" i="91" s="1"/>
  <c r="BU15" i="88"/>
  <c r="BU34" i="88" s="1"/>
  <c r="BU15" i="54"/>
  <c r="BU34" i="54" s="1"/>
  <c r="BU15" i="92"/>
  <c r="BU34" i="92" s="1"/>
  <c r="BU15" i="12"/>
  <c r="BU34" i="12" s="1"/>
  <c r="BU15" i="87"/>
  <c r="BU34" i="87" s="1"/>
  <c r="AB14" i="68"/>
  <c r="AB33" i="68" s="1"/>
  <c r="AB12" i="90"/>
  <c r="AB26" i="90" s="1"/>
  <c r="AB14" i="91"/>
  <c r="AB33" i="91" s="1"/>
  <c r="U12" i="84"/>
  <c r="AB12" i="89"/>
  <c r="AB26" i="89" s="1"/>
  <c r="AB14" i="69"/>
  <c r="AB33" i="69" s="1"/>
  <c r="AB12" i="83"/>
  <c r="AB26" i="83" s="1"/>
  <c r="AB14" i="92"/>
  <c r="AB33" i="92" s="1"/>
  <c r="AB14" i="88"/>
  <c r="AB33" i="88" s="1"/>
  <c r="AB12" i="82"/>
  <c r="AB26" i="82" s="1"/>
  <c r="AB14" i="87"/>
  <c r="AB33" i="87" s="1"/>
  <c r="AB14" i="12"/>
  <c r="AB33" i="12" s="1"/>
  <c r="AB14" i="54"/>
  <c r="AB33" i="54" s="1"/>
  <c r="BT15" i="68"/>
  <c r="BT34" i="68" s="1"/>
  <c r="BT15" i="69"/>
  <c r="BT34" i="69" s="1"/>
  <c r="BT15" i="92"/>
  <c r="BT34" i="92" s="1"/>
  <c r="BT15" i="12"/>
  <c r="BT34" i="12" s="1"/>
  <c r="BT15" i="91"/>
  <c r="BT34" i="91" s="1"/>
  <c r="BT15" i="54"/>
  <c r="BT34" i="54" s="1"/>
  <c r="BT15" i="87"/>
  <c r="BT34" i="87" s="1"/>
  <c r="BT15" i="88"/>
  <c r="BT34" i="88" s="1"/>
  <c r="Z18" i="68"/>
  <c r="Z37" i="68" s="1"/>
  <c r="Z18" i="91"/>
  <c r="Z37" i="91" s="1"/>
  <c r="Z18" i="69"/>
  <c r="Z37" i="69" s="1"/>
  <c r="Z18" i="54"/>
  <c r="Z37" i="54" s="1"/>
  <c r="S18" i="112"/>
  <c r="Z18" i="88"/>
  <c r="Z37" i="88" s="1"/>
  <c r="Z18" i="92"/>
  <c r="Z37" i="92" s="1"/>
  <c r="Z18" i="12"/>
  <c r="Z37" i="12" s="1"/>
  <c r="Z18" i="87"/>
  <c r="Z37" i="87" s="1"/>
  <c r="AB9" i="69"/>
  <c r="AB28" i="69" s="1"/>
  <c r="AB9" i="92"/>
  <c r="AB28" i="92" s="1"/>
  <c r="AB9" i="91"/>
  <c r="AB28" i="91" s="1"/>
  <c r="AB9" i="54"/>
  <c r="AB28" i="54" s="1"/>
  <c r="AB9" i="12"/>
  <c r="AB28" i="12" s="1"/>
  <c r="AB9" i="88"/>
  <c r="AB28" i="88" s="1"/>
  <c r="AB9" i="87"/>
  <c r="AB28" i="87" s="1"/>
  <c r="AB9" i="68"/>
  <c r="AB28" i="68" s="1"/>
  <c r="T11" i="68"/>
  <c r="T30" i="68" s="1"/>
  <c r="T11" i="69"/>
  <c r="T30" i="69" s="1"/>
  <c r="T11" i="92"/>
  <c r="T30" i="92" s="1"/>
  <c r="T10" i="83"/>
  <c r="T24" i="83" s="1"/>
  <c r="T11" i="91"/>
  <c r="T30" i="91" s="1"/>
  <c r="T10" i="90"/>
  <c r="T24" i="90" s="1"/>
  <c r="T10" i="89"/>
  <c r="T24" i="89" s="1"/>
  <c r="T11" i="111"/>
  <c r="T30" i="111" s="1"/>
  <c r="T11" i="110"/>
  <c r="T30" i="110" s="1"/>
  <c r="M10" i="84"/>
  <c r="T11" i="54"/>
  <c r="T30" i="54" s="1"/>
  <c r="T10" i="82"/>
  <c r="T24" i="82" s="1"/>
  <c r="T11" i="87"/>
  <c r="T30" i="87" s="1"/>
  <c r="T11" i="88"/>
  <c r="T30" i="88" s="1"/>
  <c r="M11" i="112"/>
  <c r="T11" i="12"/>
  <c r="T30" i="12" s="1"/>
  <c r="BY12" i="68"/>
  <c r="BY31" i="68" s="1"/>
  <c r="BY12" i="92"/>
  <c r="BY31" i="92" s="1"/>
  <c r="BY12" i="91"/>
  <c r="BY31" i="91" s="1"/>
  <c r="BY12" i="54"/>
  <c r="BY31" i="54" s="1"/>
  <c r="BY12" i="87"/>
  <c r="BY31" i="87" s="1"/>
  <c r="BY12" i="69"/>
  <c r="BY31" i="69" s="1"/>
  <c r="BY12" i="12"/>
  <c r="BY31" i="12" s="1"/>
  <c r="BY12" i="88"/>
  <c r="BY31" i="88" s="1"/>
  <c r="Z17" i="115"/>
  <c r="Z35" i="115" s="1"/>
  <c r="Z17" i="113"/>
  <c r="Z35" i="113" s="1"/>
  <c r="Z17" i="116"/>
  <c r="Z36" i="116" s="1"/>
  <c r="Z17" i="114"/>
  <c r="Z35" i="114" s="1"/>
  <c r="Z9" i="114"/>
  <c r="Z27" i="114" s="1"/>
  <c r="Z9" i="113"/>
  <c r="Z27" i="113" s="1"/>
  <c r="Z9" i="116"/>
  <c r="Z28" i="116" s="1"/>
  <c r="Z9" i="115"/>
  <c r="Z27" i="115" s="1"/>
  <c r="BS21" i="68"/>
  <c r="BS40" i="68" s="1"/>
  <c r="BS21" i="69"/>
  <c r="BS40" i="69" s="1"/>
  <c r="BS21" i="91"/>
  <c r="BS40" i="91" s="1"/>
  <c r="BS21" i="92"/>
  <c r="BS40" i="92" s="1"/>
  <c r="BS21" i="87"/>
  <c r="BS40" i="87" s="1"/>
  <c r="BS21" i="54"/>
  <c r="BS40" i="54" s="1"/>
  <c r="BS21" i="88"/>
  <c r="BS40" i="88" s="1"/>
  <c r="BS21" i="12"/>
  <c r="BS40" i="12" s="1"/>
  <c r="BU12" i="68"/>
  <c r="BU31" i="68" s="1"/>
  <c r="BU12" i="69"/>
  <c r="BU31" i="69" s="1"/>
  <c r="BU12" i="92"/>
  <c r="BU31" i="92" s="1"/>
  <c r="BU12" i="88"/>
  <c r="BU31" i="88" s="1"/>
  <c r="BU12" i="91"/>
  <c r="BU31" i="91" s="1"/>
  <c r="BU12" i="87"/>
  <c r="BU31" i="87" s="1"/>
  <c r="BU12" i="12"/>
  <c r="BU31" i="12" s="1"/>
  <c r="BU12" i="54"/>
  <c r="BU31" i="54" s="1"/>
  <c r="Z15" i="68"/>
  <c r="Z34" i="68" s="1"/>
  <c r="Z15" i="69"/>
  <c r="Z34" i="69" s="1"/>
  <c r="Z15" i="91"/>
  <c r="Z34" i="91" s="1"/>
  <c r="Z15" i="54"/>
  <c r="Z34" i="54" s="1"/>
  <c r="Z15" i="92"/>
  <c r="Z34" i="92" s="1"/>
  <c r="Z15" i="87"/>
  <c r="Z34" i="87" s="1"/>
  <c r="Z15" i="12"/>
  <c r="Z34" i="12" s="1"/>
  <c r="Z15" i="88"/>
  <c r="Z34" i="88" s="1"/>
  <c r="S15" i="112"/>
  <c r="U21" i="3"/>
  <c r="H21" i="108" s="1"/>
  <c r="M18" i="3"/>
  <c r="M15" i="3"/>
  <c r="M21" i="3"/>
  <c r="U18" i="3"/>
  <c r="H18" i="108" s="1"/>
  <c r="U15" i="3"/>
  <c r="H15" i="108" s="1"/>
  <c r="U12" i="3"/>
  <c r="H12" i="108" s="1"/>
  <c r="M12" i="3"/>
  <c r="F14" i="3"/>
  <c r="F9" i="3"/>
  <c r="F17" i="3"/>
  <c r="F11" i="3"/>
  <c r="F20" i="3"/>
  <c r="H12" i="105" l="1"/>
  <c r="H31" i="105" s="1"/>
  <c r="H12" i="106"/>
  <c r="H31" i="106" s="1"/>
  <c r="H12" i="107"/>
  <c r="H31" i="107" s="1"/>
  <c r="H12" i="109"/>
  <c r="H31" i="109" s="1"/>
  <c r="H15" i="105"/>
  <c r="H34" i="105" s="1"/>
  <c r="H15" i="106"/>
  <c r="H34" i="106" s="1"/>
  <c r="H15" i="107"/>
  <c r="H34" i="107" s="1"/>
  <c r="H15" i="109"/>
  <c r="H34" i="109" s="1"/>
  <c r="H18" i="105"/>
  <c r="H37" i="105" s="1"/>
  <c r="H18" i="106"/>
  <c r="H37" i="106" s="1"/>
  <c r="H18" i="107"/>
  <c r="H37" i="107" s="1"/>
  <c r="H18" i="109"/>
  <c r="H37" i="109" s="1"/>
  <c r="H21" i="105"/>
  <c r="H40" i="105" s="1"/>
  <c r="H21" i="106"/>
  <c r="H40" i="106" s="1"/>
  <c r="H21" i="107"/>
  <c r="H40" i="107" s="1"/>
  <c r="H21" i="109"/>
  <c r="H40" i="109" s="1"/>
  <c r="T15" i="69"/>
  <c r="T34" i="69" s="1"/>
  <c r="T15" i="91"/>
  <c r="T34" i="91" s="1"/>
  <c r="T15" i="92"/>
  <c r="T34" i="92" s="1"/>
  <c r="T15" i="68"/>
  <c r="T34" i="68" s="1"/>
  <c r="T15" i="12"/>
  <c r="T34" i="12" s="1"/>
  <c r="T15" i="111"/>
  <c r="T34" i="111" s="1"/>
  <c r="T15" i="110"/>
  <c r="T34" i="110" s="1"/>
  <c r="T15" i="54"/>
  <c r="T34" i="54" s="1"/>
  <c r="T15" i="87"/>
  <c r="T34" i="87" s="1"/>
  <c r="T15" i="88"/>
  <c r="T34" i="88" s="1"/>
  <c r="M15" i="112"/>
  <c r="M9" i="68"/>
  <c r="M28" i="68" s="1"/>
  <c r="M9" i="69"/>
  <c r="M28" i="69" s="1"/>
  <c r="M9" i="91"/>
  <c r="M28" i="91" s="1"/>
  <c r="M9" i="54"/>
  <c r="M28" i="54" s="1"/>
  <c r="M9" i="87"/>
  <c r="M28" i="87" s="1"/>
  <c r="M9" i="88"/>
  <c r="M28" i="88" s="1"/>
  <c r="F9" i="98"/>
  <c r="M9" i="110"/>
  <c r="M28" i="110" s="1"/>
  <c r="M9" i="12"/>
  <c r="M28" i="12" s="1"/>
  <c r="F9" i="112"/>
  <c r="M9" i="111"/>
  <c r="M28" i="111" s="1"/>
  <c r="M9" i="92"/>
  <c r="M28" i="92" s="1"/>
  <c r="T11" i="115"/>
  <c r="T29" i="115" s="1"/>
  <c r="T11" i="113"/>
  <c r="T29" i="113" s="1"/>
  <c r="T11" i="116"/>
  <c r="T30" i="116" s="1"/>
  <c r="T11" i="114"/>
  <c r="T29" i="114" s="1"/>
  <c r="M14" i="68"/>
  <c r="M33" i="68" s="1"/>
  <c r="M14" i="69"/>
  <c r="M33" i="69" s="1"/>
  <c r="M14" i="91"/>
  <c r="M33" i="91" s="1"/>
  <c r="M12" i="83"/>
  <c r="M26" i="83" s="1"/>
  <c r="M12" i="89"/>
  <c r="M26" i="89" s="1"/>
  <c r="F12" i="84"/>
  <c r="M14" i="88"/>
  <c r="M33" i="88" s="1"/>
  <c r="M14" i="92"/>
  <c r="M33" i="92" s="1"/>
  <c r="M12" i="82"/>
  <c r="M26" i="82" s="1"/>
  <c r="F14" i="98"/>
  <c r="M14" i="12"/>
  <c r="M33" i="12" s="1"/>
  <c r="M14" i="110"/>
  <c r="M33" i="110" s="1"/>
  <c r="M14" i="111"/>
  <c r="M33" i="111" s="1"/>
  <c r="M12" i="90"/>
  <c r="M26" i="90" s="1"/>
  <c r="M14" i="54"/>
  <c r="M33" i="54" s="1"/>
  <c r="F14" i="112"/>
  <c r="M14" i="87"/>
  <c r="M33" i="87" s="1"/>
  <c r="AH8" i="68"/>
  <c r="AH27" i="68" s="1"/>
  <c r="AH8" i="69"/>
  <c r="AH27" i="69" s="1"/>
  <c r="AH8" i="92"/>
  <c r="AH27" i="92" s="1"/>
  <c r="AH8" i="82"/>
  <c r="AH22" i="82" s="1"/>
  <c r="AH8" i="83"/>
  <c r="AH22" i="83" s="1"/>
  <c r="AA8" i="84"/>
  <c r="AH8" i="91"/>
  <c r="AH27" i="91" s="1"/>
  <c r="AH8" i="89"/>
  <c r="AH22" i="89" s="1"/>
  <c r="AH8" i="54"/>
  <c r="AH27" i="54" s="1"/>
  <c r="AH8" i="87"/>
  <c r="AH27" i="87" s="1"/>
  <c r="AH8" i="12"/>
  <c r="AH27" i="12" s="1"/>
  <c r="AH8" i="90"/>
  <c r="AH22" i="90" s="1"/>
  <c r="AH8" i="88"/>
  <c r="AH27" i="88" s="1"/>
  <c r="T12" i="69"/>
  <c r="T31" i="69" s="1"/>
  <c r="T12" i="91"/>
  <c r="T31" i="91" s="1"/>
  <c r="T12" i="92"/>
  <c r="T31" i="92" s="1"/>
  <c r="T12" i="68"/>
  <c r="T31" i="68" s="1"/>
  <c r="T12" i="12"/>
  <c r="T31" i="12" s="1"/>
  <c r="T12" i="88"/>
  <c r="T31" i="88" s="1"/>
  <c r="T12" i="54"/>
  <c r="T31" i="54" s="1"/>
  <c r="T12" i="87"/>
  <c r="T31" i="87" s="1"/>
  <c r="T12" i="110"/>
  <c r="T31" i="110" s="1"/>
  <c r="T12" i="111"/>
  <c r="T31" i="111" s="1"/>
  <c r="M12" i="112"/>
  <c r="Z15" i="115"/>
  <c r="Z33" i="115" s="1"/>
  <c r="Z15" i="113"/>
  <c r="Z33" i="113" s="1"/>
  <c r="Z15" i="116"/>
  <c r="Z34" i="116" s="1"/>
  <c r="Z15" i="114"/>
  <c r="Z33" i="114" s="1"/>
  <c r="Z21" i="114"/>
  <c r="Z39" i="114" s="1"/>
  <c r="Z21" i="113"/>
  <c r="Z39" i="113" s="1"/>
  <c r="Z21" i="116"/>
  <c r="Z40" i="116" s="1"/>
  <c r="Z21" i="115"/>
  <c r="Z39" i="115" s="1"/>
  <c r="AM8" i="68"/>
  <c r="AM27" i="68" s="1"/>
  <c r="AM8" i="69"/>
  <c r="AM27" i="69" s="1"/>
  <c r="AM8" i="91"/>
  <c r="AM27" i="91" s="1"/>
  <c r="AM8" i="89"/>
  <c r="AM22" i="89" s="1"/>
  <c r="AF8" i="84"/>
  <c r="AM8" i="54"/>
  <c r="AM27" i="54" s="1"/>
  <c r="AM8" i="83"/>
  <c r="AM22" i="83" s="1"/>
  <c r="AM8" i="82"/>
  <c r="AM22" i="82" s="1"/>
  <c r="AM8" i="88"/>
  <c r="AM27" i="88" s="1"/>
  <c r="AM8" i="92"/>
  <c r="AM27" i="92" s="1"/>
  <c r="AM8" i="87"/>
  <c r="AM27" i="87" s="1"/>
  <c r="AM8" i="12"/>
  <c r="AM27" i="12" s="1"/>
  <c r="AM8" i="90"/>
  <c r="AM22" i="90" s="1"/>
  <c r="AB12" i="69"/>
  <c r="AB31" i="69" s="1"/>
  <c r="AB12" i="68"/>
  <c r="AB31" i="68" s="1"/>
  <c r="AB12" i="91"/>
  <c r="AB31" i="91" s="1"/>
  <c r="AB12" i="12"/>
  <c r="AB31" i="12" s="1"/>
  <c r="AB12" i="92"/>
  <c r="AB31" i="92" s="1"/>
  <c r="AB12" i="54"/>
  <c r="AB31" i="54" s="1"/>
  <c r="AB12" i="88"/>
  <c r="AB31" i="88" s="1"/>
  <c r="AB12" i="87"/>
  <c r="AB31" i="87" s="1"/>
  <c r="T9" i="116"/>
  <c r="T28" i="116" s="1"/>
  <c r="T9" i="115"/>
  <c r="T27" i="115" s="1"/>
  <c r="T9" i="114"/>
  <c r="T27" i="114" s="1"/>
  <c r="T9" i="113"/>
  <c r="T27" i="113" s="1"/>
  <c r="AB15" i="68"/>
  <c r="AB34" i="68" s="1"/>
  <c r="AB15" i="69"/>
  <c r="AB34" i="69" s="1"/>
  <c r="AB15" i="92"/>
  <c r="AB34" i="92" s="1"/>
  <c r="AB15" i="12"/>
  <c r="AB34" i="12" s="1"/>
  <c r="AB15" i="91"/>
  <c r="AB34" i="91" s="1"/>
  <c r="AB15" i="54"/>
  <c r="AB34" i="54" s="1"/>
  <c r="AB15" i="87"/>
  <c r="AB34" i="87" s="1"/>
  <c r="AB15" i="88"/>
  <c r="AB34" i="88" s="1"/>
  <c r="M20" i="68"/>
  <c r="M39" i="68" s="1"/>
  <c r="M20" i="69"/>
  <c r="M39" i="69" s="1"/>
  <c r="M16" i="89"/>
  <c r="M30" i="89" s="1"/>
  <c r="M16" i="90"/>
  <c r="M30" i="90" s="1"/>
  <c r="M16" i="82"/>
  <c r="M30" i="82" s="1"/>
  <c r="M20" i="88"/>
  <c r="M39" i="88" s="1"/>
  <c r="M20" i="54"/>
  <c r="M39" i="54" s="1"/>
  <c r="M20" i="92"/>
  <c r="M39" i="92" s="1"/>
  <c r="M16" i="83"/>
  <c r="M30" i="83" s="1"/>
  <c r="M20" i="91"/>
  <c r="M39" i="91" s="1"/>
  <c r="F20" i="112"/>
  <c r="M20" i="110"/>
  <c r="M39" i="110" s="1"/>
  <c r="F20" i="98"/>
  <c r="M20" i="12"/>
  <c r="M39" i="12" s="1"/>
  <c r="M20" i="111"/>
  <c r="M39" i="111" s="1"/>
  <c r="M20" i="87"/>
  <c r="M39" i="87" s="1"/>
  <c r="F16" i="84"/>
  <c r="M17" i="68"/>
  <c r="M36" i="68" s="1"/>
  <c r="M17" i="69"/>
  <c r="M36" i="69" s="1"/>
  <c r="F14" i="84"/>
  <c r="M14" i="89"/>
  <c r="M28" i="89" s="1"/>
  <c r="M17" i="92"/>
  <c r="M36" i="92" s="1"/>
  <c r="M14" i="90"/>
  <c r="M28" i="90" s="1"/>
  <c r="M17" i="88"/>
  <c r="M36" i="88" s="1"/>
  <c r="M14" i="82"/>
  <c r="M28" i="82" s="1"/>
  <c r="M17" i="54"/>
  <c r="M36" i="54" s="1"/>
  <c r="M14" i="83"/>
  <c r="M28" i="83" s="1"/>
  <c r="M17" i="87"/>
  <c r="M36" i="87" s="1"/>
  <c r="M17" i="12"/>
  <c r="M36" i="12" s="1"/>
  <c r="F17" i="98"/>
  <c r="F17" i="112"/>
  <c r="M17" i="91"/>
  <c r="M36" i="91" s="1"/>
  <c r="M17" i="110"/>
  <c r="M36" i="110" s="1"/>
  <c r="M17" i="111"/>
  <c r="M36" i="111" s="1"/>
  <c r="T18" i="69"/>
  <c r="T37" i="69" s="1"/>
  <c r="T18" i="68"/>
  <c r="T37" i="68" s="1"/>
  <c r="T18" i="92"/>
  <c r="T37" i="92" s="1"/>
  <c r="T18" i="12"/>
  <c r="T37" i="12" s="1"/>
  <c r="T18" i="54"/>
  <c r="T37" i="54" s="1"/>
  <c r="T18" i="87"/>
  <c r="T37" i="87" s="1"/>
  <c r="T18" i="88"/>
  <c r="T37" i="88" s="1"/>
  <c r="T18" i="110"/>
  <c r="T37" i="110" s="1"/>
  <c r="T18" i="111"/>
  <c r="T37" i="111" s="1"/>
  <c r="T18" i="91"/>
  <c r="T37" i="91" s="1"/>
  <c r="M18" i="112"/>
  <c r="AB21" i="68"/>
  <c r="AB40" i="68" s="1"/>
  <c r="AB21" i="69"/>
  <c r="AB40" i="69" s="1"/>
  <c r="AB21" i="92"/>
  <c r="AB40" i="92" s="1"/>
  <c r="AB21" i="91"/>
  <c r="AB40" i="91" s="1"/>
  <c r="AB21" i="12"/>
  <c r="AB40" i="12" s="1"/>
  <c r="AB21" i="87"/>
  <c r="AB40" i="87" s="1"/>
  <c r="AB21" i="88"/>
  <c r="AB40" i="88" s="1"/>
  <c r="AB21" i="54"/>
  <c r="AB40" i="54" s="1"/>
  <c r="T17" i="114"/>
  <c r="T35" i="114" s="1"/>
  <c r="T17" i="115"/>
  <c r="T35" i="115" s="1"/>
  <c r="T17" i="113"/>
  <c r="T35" i="113" s="1"/>
  <c r="T17" i="116"/>
  <c r="T36" i="116" s="1"/>
  <c r="M8" i="24"/>
  <c r="M27" i="24" s="1"/>
  <c r="M8" i="96"/>
  <c r="M26" i="96" s="1"/>
  <c r="M8" i="97"/>
  <c r="M26" i="97" s="1"/>
  <c r="M8" i="95"/>
  <c r="M26" i="95" s="1"/>
  <c r="AO8" i="68"/>
  <c r="AO27" i="68" s="1"/>
  <c r="AO8" i="69"/>
  <c r="AO27" i="69" s="1"/>
  <c r="AO8" i="90"/>
  <c r="AO22" i="90" s="1"/>
  <c r="AO8" i="91"/>
  <c r="AO27" i="91" s="1"/>
  <c r="AO8" i="89"/>
  <c r="AO22" i="89" s="1"/>
  <c r="AO8" i="54"/>
  <c r="AO27" i="54" s="1"/>
  <c r="AO8" i="87"/>
  <c r="AO27" i="87" s="1"/>
  <c r="AO8" i="92"/>
  <c r="AO27" i="92" s="1"/>
  <c r="AO8" i="82"/>
  <c r="AO22" i="82" s="1"/>
  <c r="AO8" i="88"/>
  <c r="AO27" i="88" s="1"/>
  <c r="AH8" i="84"/>
  <c r="AO8" i="83"/>
  <c r="AO22" i="83" s="1"/>
  <c r="AO8" i="12"/>
  <c r="AO27" i="12" s="1"/>
  <c r="T14" i="115"/>
  <c r="T32" i="115" s="1"/>
  <c r="T14" i="113"/>
  <c r="T32" i="113" s="1"/>
  <c r="T14" i="116"/>
  <c r="T33" i="116" s="1"/>
  <c r="T14" i="114"/>
  <c r="T32" i="114" s="1"/>
  <c r="AB18" i="68"/>
  <c r="AB37" i="68" s="1"/>
  <c r="AB18" i="69"/>
  <c r="AB37" i="69" s="1"/>
  <c r="AB18" i="91"/>
  <c r="AB37" i="91" s="1"/>
  <c r="AB18" i="92"/>
  <c r="AB37" i="92" s="1"/>
  <c r="AB18" i="12"/>
  <c r="AB37" i="12" s="1"/>
  <c r="AB18" i="88"/>
  <c r="AB37" i="88" s="1"/>
  <c r="AB18" i="54"/>
  <c r="AB37" i="54" s="1"/>
  <c r="AB18" i="87"/>
  <c r="AB37" i="87" s="1"/>
  <c r="M11" i="68"/>
  <c r="M30" i="68" s="1"/>
  <c r="M10" i="83"/>
  <c r="M24" i="83" s="1"/>
  <c r="F10" i="84"/>
  <c r="M11" i="91"/>
  <c r="M30" i="91" s="1"/>
  <c r="M11" i="88"/>
  <c r="M30" i="88" s="1"/>
  <c r="M11" i="92"/>
  <c r="M30" i="92" s="1"/>
  <c r="M11" i="54"/>
  <c r="M30" i="54" s="1"/>
  <c r="M11" i="111"/>
  <c r="M30" i="111" s="1"/>
  <c r="M11" i="110"/>
  <c r="M30" i="110" s="1"/>
  <c r="M10" i="82"/>
  <c r="M24" i="82" s="1"/>
  <c r="M11" i="87"/>
  <c r="M30" i="87" s="1"/>
  <c r="F11" i="112"/>
  <c r="M11" i="12"/>
  <c r="M30" i="12" s="1"/>
  <c r="F11" i="98"/>
  <c r="M10" i="90"/>
  <c r="M24" i="90" s="1"/>
  <c r="M11" i="69"/>
  <c r="M30" i="69" s="1"/>
  <c r="M10" i="89"/>
  <c r="M24" i="89" s="1"/>
  <c r="T21" i="68"/>
  <c r="T40" i="68" s="1"/>
  <c r="T21" i="69"/>
  <c r="T40" i="69" s="1"/>
  <c r="T21" i="92"/>
  <c r="T40" i="92" s="1"/>
  <c r="T21" i="12"/>
  <c r="T40" i="12" s="1"/>
  <c r="T21" i="87"/>
  <c r="T40" i="87" s="1"/>
  <c r="T21" i="91"/>
  <c r="T40" i="91" s="1"/>
  <c r="T21" i="88"/>
  <c r="T40" i="88" s="1"/>
  <c r="T21" i="54"/>
  <c r="T40" i="54" s="1"/>
  <c r="T21" i="111"/>
  <c r="T40" i="111" s="1"/>
  <c r="T21" i="110"/>
  <c r="T40" i="110" s="1"/>
  <c r="M21" i="112"/>
  <c r="Z18" i="113"/>
  <c r="Z36" i="113" s="1"/>
  <c r="Z18" i="116"/>
  <c r="Z37" i="116" s="1"/>
  <c r="Z18" i="115"/>
  <c r="Z36" i="115" s="1"/>
  <c r="Z18" i="114"/>
  <c r="Z36" i="114" s="1"/>
  <c r="T20" i="114"/>
  <c r="T38" i="114" s="1"/>
  <c r="T20" i="113"/>
  <c r="T38" i="113" s="1"/>
  <c r="T20" i="116"/>
  <c r="T39" i="116" s="1"/>
  <c r="T20" i="115"/>
  <c r="T38" i="115" s="1"/>
  <c r="M8" i="116"/>
  <c r="M27" i="116" s="1"/>
  <c r="M8" i="115"/>
  <c r="M26" i="115" s="1"/>
  <c r="M8" i="113"/>
  <c r="M26" i="113" s="1"/>
  <c r="M8" i="114"/>
  <c r="M26" i="114" s="1"/>
  <c r="Z12" i="116"/>
  <c r="Z31" i="116" s="1"/>
  <c r="Z12" i="115"/>
  <c r="Z30" i="115" s="1"/>
  <c r="Z12" i="113"/>
  <c r="Z30" i="113" s="1"/>
  <c r="Z12" i="114"/>
  <c r="Z30" i="114" s="1"/>
  <c r="F15" i="3"/>
  <c r="F21" i="3"/>
  <c r="F12" i="3"/>
  <c r="F18" i="3"/>
  <c r="AA9" i="3"/>
  <c r="N9" i="108" s="1"/>
  <c r="AF9" i="3"/>
  <c r="S9" i="108" s="1"/>
  <c r="AH9" i="3"/>
  <c r="U9" i="108" s="1"/>
  <c r="AH11" i="3"/>
  <c r="U11" i="108" s="1"/>
  <c r="AH14" i="3"/>
  <c r="U14" i="108" s="1"/>
  <c r="AH17" i="3"/>
  <c r="U17" i="108" s="1"/>
  <c r="AF17" i="3"/>
  <c r="S17" i="108" s="1"/>
  <c r="AH20" i="3"/>
  <c r="U20" i="108" s="1"/>
  <c r="AF11" i="3"/>
  <c r="S11" i="108" s="1"/>
  <c r="AF14" i="3"/>
  <c r="S14" i="108" s="1"/>
  <c r="AF20" i="3"/>
  <c r="S20" i="108" s="1"/>
  <c r="AA11" i="3"/>
  <c r="N11" i="108" s="1"/>
  <c r="AA17" i="3"/>
  <c r="N17" i="108" s="1"/>
  <c r="AA20" i="3"/>
  <c r="N20" i="108" s="1"/>
  <c r="AA14" i="3"/>
  <c r="N14" i="108" s="1"/>
  <c r="N17" i="105" l="1"/>
  <c r="N36" i="105" s="1"/>
  <c r="N17" i="106"/>
  <c r="N36" i="106" s="1"/>
  <c r="N17" i="107"/>
  <c r="N36" i="107" s="1"/>
  <c r="N17" i="109"/>
  <c r="N36" i="109" s="1"/>
  <c r="U14" i="105"/>
  <c r="U33" i="105" s="1"/>
  <c r="U14" i="106"/>
  <c r="U33" i="106" s="1"/>
  <c r="U14" i="107"/>
  <c r="U33" i="107" s="1"/>
  <c r="U14" i="109"/>
  <c r="U33" i="109" s="1"/>
  <c r="N9" i="105"/>
  <c r="N28" i="105" s="1"/>
  <c r="N9" i="106"/>
  <c r="N28" i="106" s="1"/>
  <c r="N9" i="107"/>
  <c r="N28" i="107" s="1"/>
  <c r="N9" i="109"/>
  <c r="N28" i="109" s="1"/>
  <c r="S11" i="105"/>
  <c r="S30" i="105" s="1"/>
  <c r="S11" i="106"/>
  <c r="S30" i="106" s="1"/>
  <c r="S11" i="107"/>
  <c r="S30" i="107" s="1"/>
  <c r="S11" i="109"/>
  <c r="S30" i="109" s="1"/>
  <c r="N11" i="105"/>
  <c r="N30" i="105" s="1"/>
  <c r="N11" i="106"/>
  <c r="N30" i="106" s="1"/>
  <c r="N11" i="107"/>
  <c r="N30" i="107" s="1"/>
  <c r="N11" i="109"/>
  <c r="N30" i="109" s="1"/>
  <c r="U20" i="105"/>
  <c r="U39" i="105" s="1"/>
  <c r="U20" i="106"/>
  <c r="U39" i="106" s="1"/>
  <c r="U20" i="107"/>
  <c r="U39" i="107" s="1"/>
  <c r="U20" i="109"/>
  <c r="U39" i="109" s="1"/>
  <c r="U11" i="105"/>
  <c r="U30" i="105" s="1"/>
  <c r="U11" i="106"/>
  <c r="U30" i="106" s="1"/>
  <c r="U11" i="107"/>
  <c r="U30" i="107" s="1"/>
  <c r="U11" i="109"/>
  <c r="U30" i="109" s="1"/>
  <c r="N14" i="105"/>
  <c r="N33" i="105" s="1"/>
  <c r="N14" i="106"/>
  <c r="N33" i="106" s="1"/>
  <c r="N14" i="107"/>
  <c r="N33" i="107" s="1"/>
  <c r="N14" i="109"/>
  <c r="N33" i="109" s="1"/>
  <c r="S20" i="105"/>
  <c r="S39" i="105" s="1"/>
  <c r="S20" i="106"/>
  <c r="S39" i="106" s="1"/>
  <c r="S20" i="107"/>
  <c r="S39" i="107" s="1"/>
  <c r="S20" i="109"/>
  <c r="S39" i="109" s="1"/>
  <c r="S17" i="105"/>
  <c r="S36" i="105" s="1"/>
  <c r="S17" i="106"/>
  <c r="S36" i="106" s="1"/>
  <c r="S17" i="107"/>
  <c r="S36" i="107" s="1"/>
  <c r="S17" i="109"/>
  <c r="S36" i="109" s="1"/>
  <c r="U9" i="105"/>
  <c r="U28" i="105" s="1"/>
  <c r="U9" i="106"/>
  <c r="U28" i="106" s="1"/>
  <c r="U9" i="107"/>
  <c r="U28" i="107" s="1"/>
  <c r="U9" i="109"/>
  <c r="U28" i="109" s="1"/>
  <c r="N20" i="105"/>
  <c r="N39" i="105" s="1"/>
  <c r="N20" i="106"/>
  <c r="N39" i="106" s="1"/>
  <c r="N20" i="107"/>
  <c r="N39" i="107" s="1"/>
  <c r="N20" i="109"/>
  <c r="N39" i="109" s="1"/>
  <c r="S14" i="105"/>
  <c r="S33" i="105" s="1"/>
  <c r="S14" i="106"/>
  <c r="S33" i="106" s="1"/>
  <c r="S14" i="107"/>
  <c r="S33" i="107" s="1"/>
  <c r="S14" i="109"/>
  <c r="S33" i="109" s="1"/>
  <c r="U17" i="105"/>
  <c r="U36" i="105" s="1"/>
  <c r="U17" i="106"/>
  <c r="U36" i="106" s="1"/>
  <c r="U17" i="107"/>
  <c r="U36" i="107" s="1"/>
  <c r="U17" i="109"/>
  <c r="U36" i="109" s="1"/>
  <c r="S9" i="105"/>
  <c r="S28" i="105" s="1"/>
  <c r="S9" i="106"/>
  <c r="S28" i="106" s="1"/>
  <c r="S9" i="107"/>
  <c r="S28" i="107" s="1"/>
  <c r="S9" i="109"/>
  <c r="S28" i="109" s="1"/>
  <c r="T21" i="116"/>
  <c r="T40" i="116" s="1"/>
  <c r="T21" i="114"/>
  <c r="T39" i="114" s="1"/>
  <c r="T21" i="113"/>
  <c r="T39" i="113" s="1"/>
  <c r="T21" i="115"/>
  <c r="T39" i="115" s="1"/>
  <c r="M11" i="115"/>
  <c r="M29" i="115" s="1"/>
  <c r="M11" i="113"/>
  <c r="M29" i="113" s="1"/>
  <c r="M11" i="116"/>
  <c r="M30" i="116" s="1"/>
  <c r="M11" i="114"/>
  <c r="M29" i="114" s="1"/>
  <c r="M14" i="116"/>
  <c r="M33" i="116" s="1"/>
  <c r="M14" i="115"/>
  <c r="M32" i="115" s="1"/>
  <c r="M14" i="113"/>
  <c r="M32" i="113" s="1"/>
  <c r="M14" i="114"/>
  <c r="M32" i="114" s="1"/>
  <c r="AM14" i="69"/>
  <c r="AM33" i="69" s="1"/>
  <c r="AM14" i="68"/>
  <c r="AM33" i="68" s="1"/>
  <c r="AM14" i="91"/>
  <c r="AM33" i="91" s="1"/>
  <c r="AM14" i="92"/>
  <c r="AM33" i="92" s="1"/>
  <c r="AM12" i="83"/>
  <c r="AM26" i="83" s="1"/>
  <c r="AM14" i="54"/>
  <c r="AM33" i="54" s="1"/>
  <c r="AM12" i="82"/>
  <c r="AM26" i="82" s="1"/>
  <c r="AM12" i="89"/>
  <c r="AM26" i="89" s="1"/>
  <c r="AM14" i="88"/>
  <c r="AM33" i="88" s="1"/>
  <c r="AF12" i="84"/>
  <c r="AM14" i="87"/>
  <c r="AM33" i="87" s="1"/>
  <c r="AM14" i="12"/>
  <c r="AM33" i="12" s="1"/>
  <c r="AM12" i="90"/>
  <c r="AM26" i="90" s="1"/>
  <c r="M17" i="95"/>
  <c r="M35" i="95" s="1"/>
  <c r="M17" i="24"/>
  <c r="M36" i="24" s="1"/>
  <c r="M17" i="96"/>
  <c r="M35" i="96" s="1"/>
  <c r="M17" i="97"/>
  <c r="M35" i="97" s="1"/>
  <c r="AM11" i="68"/>
  <c r="AM30" i="68" s="1"/>
  <c r="AM11" i="69"/>
  <c r="AM30" i="69" s="1"/>
  <c r="AM11" i="91"/>
  <c r="AM30" i="91" s="1"/>
  <c r="AM11" i="92"/>
  <c r="AM30" i="92" s="1"/>
  <c r="AM11" i="54"/>
  <c r="AM30" i="54" s="1"/>
  <c r="AM10" i="83"/>
  <c r="AM24" i="83" s="1"/>
  <c r="AM10" i="89"/>
  <c r="AM24" i="89" s="1"/>
  <c r="AF10" i="84"/>
  <c r="AM10" i="90"/>
  <c r="AM24" i="90" s="1"/>
  <c r="AM10" i="82"/>
  <c r="AM24" i="82" s="1"/>
  <c r="AM11" i="88"/>
  <c r="AM30" i="88" s="1"/>
  <c r="AM11" i="12"/>
  <c r="AM30" i="12" s="1"/>
  <c r="AM11" i="87"/>
  <c r="AM30" i="87" s="1"/>
  <c r="M9" i="24"/>
  <c r="M28" i="24" s="1"/>
  <c r="M9" i="96"/>
  <c r="M27" i="96" s="1"/>
  <c r="M9" i="97"/>
  <c r="M27" i="97" s="1"/>
  <c r="M9" i="95"/>
  <c r="M27" i="95" s="1"/>
  <c r="T15" i="116"/>
  <c r="T34" i="116" s="1"/>
  <c r="T15" i="115"/>
  <c r="T33" i="115" s="1"/>
  <c r="T15" i="114"/>
  <c r="T33" i="114" s="1"/>
  <c r="T15" i="113"/>
  <c r="T33" i="113" s="1"/>
  <c r="M20" i="24"/>
  <c r="M39" i="24" s="1"/>
  <c r="M20" i="96"/>
  <c r="M38" i="96" s="1"/>
  <c r="M20" i="95"/>
  <c r="M38" i="95" s="1"/>
  <c r="M20" i="97"/>
  <c r="M38" i="97" s="1"/>
  <c r="AH17" i="68"/>
  <c r="AH36" i="68" s="1"/>
  <c r="AH17" i="69"/>
  <c r="AH36" i="69" s="1"/>
  <c r="AH14" i="82"/>
  <c r="AH28" i="82" s="1"/>
  <c r="AH14" i="89"/>
  <c r="AH28" i="89" s="1"/>
  <c r="AH17" i="91"/>
  <c r="AH36" i="91" s="1"/>
  <c r="AA14" i="84"/>
  <c r="AH14" i="83"/>
  <c r="AH28" i="83" s="1"/>
  <c r="AH17" i="54"/>
  <c r="AH36" i="54" s="1"/>
  <c r="AH17" i="87"/>
  <c r="AH36" i="87" s="1"/>
  <c r="AH17" i="12"/>
  <c r="AH36" i="12" s="1"/>
  <c r="AH14" i="90"/>
  <c r="AH28" i="90" s="1"/>
  <c r="AH17" i="92"/>
  <c r="AH36" i="92" s="1"/>
  <c r="AH17" i="88"/>
  <c r="AH36" i="88" s="1"/>
  <c r="AO14" i="69"/>
  <c r="AO33" i="69" s="1"/>
  <c r="AO14" i="91"/>
  <c r="AO33" i="91" s="1"/>
  <c r="AO14" i="68"/>
  <c r="AO33" i="68" s="1"/>
  <c r="AO14" i="92"/>
  <c r="AO33" i="92" s="1"/>
  <c r="AO12" i="89"/>
  <c r="AO26" i="89" s="1"/>
  <c r="AH12" i="84"/>
  <c r="AO12" i="83"/>
  <c r="AO26" i="83" s="1"/>
  <c r="AO14" i="54"/>
  <c r="AO33" i="54" s="1"/>
  <c r="AO14" i="87"/>
  <c r="AO33" i="87" s="1"/>
  <c r="AO12" i="82"/>
  <c r="AO26" i="82" s="1"/>
  <c r="AO14" i="12"/>
  <c r="AO33" i="12" s="1"/>
  <c r="AO12" i="90"/>
  <c r="AO26" i="90" s="1"/>
  <c r="AO14" i="88"/>
  <c r="AO33" i="88" s="1"/>
  <c r="M15" i="68"/>
  <c r="M34" i="68" s="1"/>
  <c r="M15" i="91"/>
  <c r="M34" i="91" s="1"/>
  <c r="M15" i="92"/>
  <c r="M34" i="92" s="1"/>
  <c r="M15" i="54"/>
  <c r="M34" i="54" s="1"/>
  <c r="M15" i="87"/>
  <c r="M34" i="87" s="1"/>
  <c r="M15" i="88"/>
  <c r="M34" i="88" s="1"/>
  <c r="M15" i="111"/>
  <c r="M34" i="111" s="1"/>
  <c r="M15" i="110"/>
  <c r="M34" i="110" s="1"/>
  <c r="F15" i="98"/>
  <c r="M15" i="69"/>
  <c r="M34" i="69" s="1"/>
  <c r="M15" i="12"/>
  <c r="M34" i="12" s="1"/>
  <c r="F15" i="112"/>
  <c r="M11" i="24"/>
  <c r="M30" i="24" s="1"/>
  <c r="M11" i="96"/>
  <c r="M29" i="96" s="1"/>
  <c r="M11" i="97"/>
  <c r="M29" i="97" s="1"/>
  <c r="M11" i="95"/>
  <c r="M29" i="95" s="1"/>
  <c r="M14" i="95"/>
  <c r="M32" i="95" s="1"/>
  <c r="M14" i="96"/>
  <c r="M32" i="96" s="1"/>
  <c r="M14" i="97"/>
  <c r="M32" i="97" s="1"/>
  <c r="M14" i="24"/>
  <c r="M33" i="24" s="1"/>
  <c r="AH11" i="68"/>
  <c r="AH30" i="68" s="1"/>
  <c r="AH11" i="92"/>
  <c r="AH30" i="92" s="1"/>
  <c r="AH11" i="91"/>
  <c r="AH30" i="91" s="1"/>
  <c r="AH10" i="90"/>
  <c r="AH24" i="90" s="1"/>
  <c r="AA10" i="84"/>
  <c r="AH10" i="89"/>
  <c r="AH24" i="89" s="1"/>
  <c r="AH11" i="69"/>
  <c r="AH30" i="69" s="1"/>
  <c r="AH11" i="87"/>
  <c r="AH30" i="87" s="1"/>
  <c r="AH10" i="83"/>
  <c r="AH24" i="83" s="1"/>
  <c r="AH11" i="12"/>
  <c r="AH30" i="12" s="1"/>
  <c r="AH10" i="82"/>
  <c r="AH24" i="82" s="1"/>
  <c r="AH11" i="88"/>
  <c r="AH30" i="88" s="1"/>
  <c r="AH11" i="54"/>
  <c r="AH30" i="54" s="1"/>
  <c r="AO11" i="68"/>
  <c r="AO30" i="68" s="1"/>
  <c r="AO11" i="91"/>
  <c r="AO30" i="91" s="1"/>
  <c r="AO11" i="69"/>
  <c r="AO30" i="69" s="1"/>
  <c r="AH10" i="84"/>
  <c r="AO11" i="92"/>
  <c r="AO30" i="92" s="1"/>
  <c r="AO10" i="89"/>
  <c r="AO24" i="89" s="1"/>
  <c r="AO11" i="54"/>
  <c r="AO30" i="54" s="1"/>
  <c r="AO11" i="87"/>
  <c r="AO30" i="87" s="1"/>
  <c r="AO10" i="90"/>
  <c r="AO24" i="90" s="1"/>
  <c r="AO11" i="12"/>
  <c r="AO30" i="12" s="1"/>
  <c r="AO10" i="83"/>
  <c r="AO24" i="83" s="1"/>
  <c r="AO11" i="88"/>
  <c r="AO30" i="88" s="1"/>
  <c r="AO10" i="82"/>
  <c r="AO24" i="82" s="1"/>
  <c r="M9" i="115"/>
  <c r="M27" i="115" s="1"/>
  <c r="M9" i="113"/>
  <c r="M27" i="113" s="1"/>
  <c r="M9" i="116"/>
  <c r="M28" i="116" s="1"/>
  <c r="M9" i="114"/>
  <c r="M27" i="114" s="1"/>
  <c r="AM20" i="68"/>
  <c r="AM39" i="68" s="1"/>
  <c r="AM20" i="91"/>
  <c r="AM39" i="91" s="1"/>
  <c r="AM20" i="69"/>
  <c r="AM39" i="69" s="1"/>
  <c r="AM20" i="92"/>
  <c r="AM39" i="92" s="1"/>
  <c r="AF16" i="84"/>
  <c r="AM16" i="89"/>
  <c r="AM30" i="89" s="1"/>
  <c r="AM20" i="54"/>
  <c r="AM39" i="54" s="1"/>
  <c r="AM16" i="90"/>
  <c r="AM30" i="90" s="1"/>
  <c r="AM16" i="83"/>
  <c r="AM30" i="83" s="1"/>
  <c r="AM20" i="88"/>
  <c r="AM39" i="88" s="1"/>
  <c r="AM16" i="82"/>
  <c r="AM30" i="82" s="1"/>
  <c r="AM20" i="12"/>
  <c r="AM39" i="12" s="1"/>
  <c r="AM20" i="87"/>
  <c r="AM39" i="87" s="1"/>
  <c r="AO9" i="68"/>
  <c r="AO28" i="68" s="1"/>
  <c r="AO9" i="69"/>
  <c r="AO28" i="69" s="1"/>
  <c r="AO9" i="91"/>
  <c r="AO28" i="91" s="1"/>
  <c r="AO9" i="92"/>
  <c r="AO28" i="92" s="1"/>
  <c r="AO9" i="88"/>
  <c r="AO28" i="88" s="1"/>
  <c r="AO9" i="54"/>
  <c r="AO28" i="54" s="1"/>
  <c r="AO9" i="12"/>
  <c r="AO28" i="12" s="1"/>
  <c r="AO9" i="87"/>
  <c r="AO28" i="87" s="1"/>
  <c r="M17" i="114"/>
  <c r="M35" i="114" s="1"/>
  <c r="M17" i="115"/>
  <c r="M35" i="115" s="1"/>
  <c r="M17" i="116"/>
  <c r="M36" i="116" s="1"/>
  <c r="M17" i="113"/>
  <c r="M35" i="113" s="1"/>
  <c r="AM9" i="68"/>
  <c r="AM28" i="68" s="1"/>
  <c r="AM9" i="69"/>
  <c r="AM28" i="69" s="1"/>
  <c r="AM9" i="92"/>
  <c r="AM28" i="92" s="1"/>
  <c r="AM9" i="54"/>
  <c r="AM28" i="54" s="1"/>
  <c r="AM9" i="91"/>
  <c r="AM28" i="91" s="1"/>
  <c r="AM9" i="87"/>
  <c r="AM28" i="87" s="1"/>
  <c r="AM9" i="88"/>
  <c r="AM28" i="88" s="1"/>
  <c r="AM9" i="12"/>
  <c r="AM28" i="12" s="1"/>
  <c r="T18" i="114"/>
  <c r="T36" i="114" s="1"/>
  <c r="T18" i="113"/>
  <c r="T36" i="113" s="1"/>
  <c r="T18" i="115"/>
  <c r="T36" i="115" s="1"/>
  <c r="T18" i="116"/>
  <c r="T37" i="116" s="1"/>
  <c r="AH9" i="68"/>
  <c r="AH28" i="68" s="1"/>
  <c r="AH9" i="69"/>
  <c r="AH28" i="69" s="1"/>
  <c r="AH9" i="91"/>
  <c r="AH28" i="91" s="1"/>
  <c r="AH9" i="92"/>
  <c r="AH28" i="92" s="1"/>
  <c r="AH9" i="54"/>
  <c r="AH28" i="54" s="1"/>
  <c r="AH9" i="88"/>
  <c r="AH28" i="88" s="1"/>
  <c r="AH9" i="12"/>
  <c r="AH28" i="12" s="1"/>
  <c r="AH9" i="87"/>
  <c r="AH28" i="87" s="1"/>
  <c r="AO20" i="68"/>
  <c r="AO39" i="68" s="1"/>
  <c r="AO16" i="83"/>
  <c r="AO30" i="83" s="1"/>
  <c r="AO20" i="92"/>
  <c r="AO39" i="92" s="1"/>
  <c r="AO20" i="54"/>
  <c r="AO39" i="54" s="1"/>
  <c r="AO20" i="69"/>
  <c r="AO39" i="69" s="1"/>
  <c r="AO20" i="87"/>
  <c r="AO39" i="87" s="1"/>
  <c r="AH16" i="84"/>
  <c r="AO16" i="90"/>
  <c r="AO30" i="90" s="1"/>
  <c r="AO20" i="91"/>
  <c r="AO39" i="91" s="1"/>
  <c r="AO16" i="82"/>
  <c r="AO30" i="82" s="1"/>
  <c r="AO20" i="12"/>
  <c r="AO39" i="12" s="1"/>
  <c r="AO16" i="89"/>
  <c r="AO30" i="89" s="1"/>
  <c r="AO20" i="88"/>
  <c r="AO39" i="88" s="1"/>
  <c r="M18" i="91"/>
  <c r="M37" i="91" s="1"/>
  <c r="M18" i="92"/>
  <c r="M37" i="92" s="1"/>
  <c r="M18" i="69"/>
  <c r="M37" i="69" s="1"/>
  <c r="M18" i="54"/>
  <c r="M37" i="54" s="1"/>
  <c r="M18" i="87"/>
  <c r="M37" i="87" s="1"/>
  <c r="M18" i="68"/>
  <c r="M37" i="68" s="1"/>
  <c r="M18" i="111"/>
  <c r="M37" i="111" s="1"/>
  <c r="M18" i="110"/>
  <c r="M37" i="110" s="1"/>
  <c r="F18" i="98"/>
  <c r="M18" i="88"/>
  <c r="M37" i="88" s="1"/>
  <c r="F18" i="112"/>
  <c r="M18" i="12"/>
  <c r="M37" i="12" s="1"/>
  <c r="AH14" i="68"/>
  <c r="AH33" i="68" s="1"/>
  <c r="AH14" i="69"/>
  <c r="AH33" i="69" s="1"/>
  <c r="AH14" i="91"/>
  <c r="AH33" i="91" s="1"/>
  <c r="AA12" i="84"/>
  <c r="AH12" i="89"/>
  <c r="AH26" i="89" s="1"/>
  <c r="AH14" i="92"/>
  <c r="AH33" i="92" s="1"/>
  <c r="AH12" i="82"/>
  <c r="AH26" i="82" s="1"/>
  <c r="AH12" i="83"/>
  <c r="AH26" i="83" s="1"/>
  <c r="AH14" i="87"/>
  <c r="AH33" i="87" s="1"/>
  <c r="AH12" i="90"/>
  <c r="AH26" i="90" s="1"/>
  <c r="AH14" i="12"/>
  <c r="AH33" i="12" s="1"/>
  <c r="AH14" i="54"/>
  <c r="AH33" i="54" s="1"/>
  <c r="AH14" i="88"/>
  <c r="AH33" i="88" s="1"/>
  <c r="AM17" i="91"/>
  <c r="AM36" i="91" s="1"/>
  <c r="AM17" i="92"/>
  <c r="AM36" i="92" s="1"/>
  <c r="AM14" i="83"/>
  <c r="AM28" i="83" s="1"/>
  <c r="AM14" i="90"/>
  <c r="AM28" i="90" s="1"/>
  <c r="AM17" i="54"/>
  <c r="AM36" i="54" s="1"/>
  <c r="AM17" i="69"/>
  <c r="AM36" i="69" s="1"/>
  <c r="AM17" i="68"/>
  <c r="AM36" i="68" s="1"/>
  <c r="AM14" i="89"/>
  <c r="AM28" i="89" s="1"/>
  <c r="AF14" i="84"/>
  <c r="AM17" i="88"/>
  <c r="AM36" i="88" s="1"/>
  <c r="AM17" i="87"/>
  <c r="AM36" i="87" s="1"/>
  <c r="AM14" i="82"/>
  <c r="AM28" i="82" s="1"/>
  <c r="AM17" i="12"/>
  <c r="AM36" i="12" s="1"/>
  <c r="M12" i="68"/>
  <c r="M31" i="68" s="1"/>
  <c r="M12" i="69"/>
  <c r="M31" i="69" s="1"/>
  <c r="M12" i="91"/>
  <c r="M31" i="91" s="1"/>
  <c r="M12" i="92"/>
  <c r="M31" i="92" s="1"/>
  <c r="M12" i="54"/>
  <c r="M31" i="54" s="1"/>
  <c r="M12" i="87"/>
  <c r="M31" i="87" s="1"/>
  <c r="M12" i="12"/>
  <c r="M31" i="12" s="1"/>
  <c r="F12" i="112"/>
  <c r="M12" i="88"/>
  <c r="M31" i="88" s="1"/>
  <c r="M12" i="111"/>
  <c r="M31" i="111" s="1"/>
  <c r="M12" i="110"/>
  <c r="M31" i="110" s="1"/>
  <c r="F12" i="98"/>
  <c r="AH20" i="68"/>
  <c r="AH39" i="68" s="1"/>
  <c r="AH20" i="69"/>
  <c r="AH39" i="69" s="1"/>
  <c r="AH20" i="91"/>
  <c r="AH39" i="91" s="1"/>
  <c r="AH16" i="83"/>
  <c r="AH30" i="83" s="1"/>
  <c r="AH16" i="90"/>
  <c r="AH30" i="90" s="1"/>
  <c r="AH20" i="92"/>
  <c r="AH39" i="92" s="1"/>
  <c r="AH16" i="89"/>
  <c r="AH30" i="89" s="1"/>
  <c r="AA16" i="84"/>
  <c r="AH16" i="82"/>
  <c r="AH30" i="82" s="1"/>
  <c r="AH20" i="87"/>
  <c r="AH39" i="87" s="1"/>
  <c r="AH20" i="12"/>
  <c r="AH39" i="12" s="1"/>
  <c r="AH20" i="88"/>
  <c r="AH39" i="88" s="1"/>
  <c r="AH20" i="54"/>
  <c r="AH39" i="54" s="1"/>
  <c r="AO17" i="68"/>
  <c r="AO36" i="68" s="1"/>
  <c r="AO17" i="69"/>
  <c r="AO36" i="69" s="1"/>
  <c r="AO17" i="91"/>
  <c r="AO36" i="91" s="1"/>
  <c r="AO17" i="92"/>
  <c r="AO36" i="92" s="1"/>
  <c r="AO14" i="83"/>
  <c r="AO28" i="83" s="1"/>
  <c r="AO17" i="54"/>
  <c r="AO36" i="54" s="1"/>
  <c r="AO17" i="87"/>
  <c r="AO36" i="87" s="1"/>
  <c r="AO17" i="88"/>
  <c r="AO36" i="88" s="1"/>
  <c r="AO14" i="89"/>
  <c r="AO28" i="89" s="1"/>
  <c r="AO14" i="90"/>
  <c r="AO28" i="90" s="1"/>
  <c r="AO14" i="82"/>
  <c r="AO28" i="82" s="1"/>
  <c r="AH14" i="84"/>
  <c r="AO17" i="12"/>
  <c r="AO36" i="12" s="1"/>
  <c r="M21" i="68"/>
  <c r="M40" i="68" s="1"/>
  <c r="M21" i="69"/>
  <c r="M40" i="69" s="1"/>
  <c r="M21" i="91"/>
  <c r="M40" i="91" s="1"/>
  <c r="M21" i="92"/>
  <c r="M40" i="92" s="1"/>
  <c r="M21" i="54"/>
  <c r="M40" i="54" s="1"/>
  <c r="M21" i="87"/>
  <c r="M40" i="87" s="1"/>
  <c r="M21" i="12"/>
  <c r="M40" i="12" s="1"/>
  <c r="M21" i="88"/>
  <c r="M40" i="88" s="1"/>
  <c r="M21" i="111"/>
  <c r="M40" i="111" s="1"/>
  <c r="M21" i="110"/>
  <c r="M40" i="110" s="1"/>
  <c r="F21" i="112"/>
  <c r="F21" i="98"/>
  <c r="M20" i="116"/>
  <c r="M39" i="116" s="1"/>
  <c r="M20" i="114"/>
  <c r="M38" i="114" s="1"/>
  <c r="M20" i="115"/>
  <c r="M38" i="115" s="1"/>
  <c r="M20" i="113"/>
  <c r="M38" i="113" s="1"/>
  <c r="T12" i="115"/>
  <c r="T30" i="115" s="1"/>
  <c r="T12" i="113"/>
  <c r="T30" i="113" s="1"/>
  <c r="T12" i="116"/>
  <c r="T31" i="116" s="1"/>
  <c r="T12" i="114"/>
  <c r="T30" i="114" s="1"/>
  <c r="AH21" i="3"/>
  <c r="U21" i="108" s="1"/>
  <c r="AA21" i="3"/>
  <c r="N21" i="108" s="1"/>
  <c r="AH18" i="3"/>
  <c r="U18" i="108" s="1"/>
  <c r="AA18" i="3"/>
  <c r="N18" i="108" s="1"/>
  <c r="AH15" i="3"/>
  <c r="U15" i="108" s="1"/>
  <c r="AA12" i="3"/>
  <c r="N12" i="108" s="1"/>
  <c r="AF21" i="3"/>
  <c r="S21" i="108" s="1"/>
  <c r="AF18" i="3"/>
  <c r="S18" i="108" s="1"/>
  <c r="AH12" i="3"/>
  <c r="U12" i="108" s="1"/>
  <c r="AA15" i="3"/>
  <c r="N15" i="108" s="1"/>
  <c r="AF15" i="3"/>
  <c r="S15" i="108" s="1"/>
  <c r="AF12" i="3"/>
  <c r="S12" i="108" s="1"/>
  <c r="U15" i="105" l="1"/>
  <c r="U34" i="105" s="1"/>
  <c r="U15" i="106"/>
  <c r="U34" i="106" s="1"/>
  <c r="U15" i="107"/>
  <c r="U34" i="107" s="1"/>
  <c r="U15" i="109"/>
  <c r="U34" i="109" s="1"/>
  <c r="U21" i="105"/>
  <c r="U40" i="105" s="1"/>
  <c r="U21" i="106"/>
  <c r="U40" i="106" s="1"/>
  <c r="U21" i="107"/>
  <c r="U40" i="107" s="1"/>
  <c r="U21" i="109"/>
  <c r="U40" i="109" s="1"/>
  <c r="U12" i="105"/>
  <c r="U31" i="105" s="1"/>
  <c r="U12" i="106"/>
  <c r="U31" i="106" s="1"/>
  <c r="U12" i="107"/>
  <c r="U31" i="107" s="1"/>
  <c r="U12" i="109"/>
  <c r="U31" i="109" s="1"/>
  <c r="S12" i="105"/>
  <c r="S31" i="105" s="1"/>
  <c r="S12" i="106"/>
  <c r="S31" i="106" s="1"/>
  <c r="S12" i="107"/>
  <c r="S31" i="107" s="1"/>
  <c r="S12" i="109"/>
  <c r="S31" i="109" s="1"/>
  <c r="S18" i="105"/>
  <c r="S37" i="105" s="1"/>
  <c r="S18" i="106"/>
  <c r="S37" i="106" s="1"/>
  <c r="S18" i="107"/>
  <c r="S37" i="107" s="1"/>
  <c r="S18" i="109"/>
  <c r="S37" i="109" s="1"/>
  <c r="N18" i="105"/>
  <c r="N37" i="105" s="1"/>
  <c r="N18" i="106"/>
  <c r="N37" i="106" s="1"/>
  <c r="N18" i="107"/>
  <c r="N37" i="107" s="1"/>
  <c r="N18" i="109"/>
  <c r="N37" i="109" s="1"/>
  <c r="S15" i="105"/>
  <c r="S34" i="105" s="1"/>
  <c r="S15" i="106"/>
  <c r="S34" i="106" s="1"/>
  <c r="S15" i="107"/>
  <c r="S34" i="107" s="1"/>
  <c r="S15" i="109"/>
  <c r="S34" i="109" s="1"/>
  <c r="S21" i="105"/>
  <c r="S40" i="105" s="1"/>
  <c r="S21" i="106"/>
  <c r="S40" i="106" s="1"/>
  <c r="S21" i="107"/>
  <c r="S40" i="107" s="1"/>
  <c r="S21" i="109"/>
  <c r="S40" i="109" s="1"/>
  <c r="U18" i="105"/>
  <c r="U37" i="105" s="1"/>
  <c r="U18" i="106"/>
  <c r="U37" i="106" s="1"/>
  <c r="U18" i="107"/>
  <c r="U37" i="107" s="1"/>
  <c r="U18" i="109"/>
  <c r="U37" i="109" s="1"/>
  <c r="N15" i="105"/>
  <c r="N34" i="105" s="1"/>
  <c r="N15" i="106"/>
  <c r="N34" i="106" s="1"/>
  <c r="N15" i="107"/>
  <c r="N34" i="107" s="1"/>
  <c r="N15" i="109"/>
  <c r="N34" i="109" s="1"/>
  <c r="N12" i="105"/>
  <c r="N31" i="105" s="1"/>
  <c r="N12" i="106"/>
  <c r="N31" i="106" s="1"/>
  <c r="N12" i="107"/>
  <c r="N31" i="107" s="1"/>
  <c r="N12" i="109"/>
  <c r="N31" i="109" s="1"/>
  <c r="N21" i="105"/>
  <c r="N40" i="105" s="1"/>
  <c r="N21" i="106"/>
  <c r="N40" i="106" s="1"/>
  <c r="N21" i="107"/>
  <c r="N40" i="107" s="1"/>
  <c r="N21" i="109"/>
  <c r="N40" i="109" s="1"/>
  <c r="AO21" i="68"/>
  <c r="AO40" i="68" s="1"/>
  <c r="AO21" i="69"/>
  <c r="AO40" i="69" s="1"/>
  <c r="AO21" i="91"/>
  <c r="AO40" i="91" s="1"/>
  <c r="AO21" i="92"/>
  <c r="AO40" i="92" s="1"/>
  <c r="AO21" i="88"/>
  <c r="AO40" i="88" s="1"/>
  <c r="AO21" i="87"/>
  <c r="AO40" i="87" s="1"/>
  <c r="AO21" i="54"/>
  <c r="AO40" i="54" s="1"/>
  <c r="AO21" i="12"/>
  <c r="AO40" i="12" s="1"/>
  <c r="AM18" i="68"/>
  <c r="AM37" i="68" s="1"/>
  <c r="AM18" i="69"/>
  <c r="AM37" i="69" s="1"/>
  <c r="AM18" i="92"/>
  <c r="AM37" i="92" s="1"/>
  <c r="AM18" i="91"/>
  <c r="AM37" i="91" s="1"/>
  <c r="AM18" i="87"/>
  <c r="AM37" i="87" s="1"/>
  <c r="AM18" i="88"/>
  <c r="AM37" i="88" s="1"/>
  <c r="AM18" i="54"/>
  <c r="AM37" i="54" s="1"/>
  <c r="AM18" i="12"/>
  <c r="AM37" i="12" s="1"/>
  <c r="M21" i="24"/>
  <c r="M40" i="24" s="1"/>
  <c r="M21" i="96"/>
  <c r="M39" i="96" s="1"/>
  <c r="M21" i="97"/>
  <c r="M39" i="97" s="1"/>
  <c r="M21" i="95"/>
  <c r="M39" i="95" s="1"/>
  <c r="M12" i="24"/>
  <c r="M31" i="24" s="1"/>
  <c r="M12" i="96"/>
  <c r="M30" i="96" s="1"/>
  <c r="M12" i="97"/>
  <c r="M30" i="97" s="1"/>
  <c r="M12" i="95"/>
  <c r="M30" i="95" s="1"/>
  <c r="M15" i="95"/>
  <c r="M33" i="95" s="1"/>
  <c r="M15" i="24"/>
  <c r="M34" i="24" s="1"/>
  <c r="M15" i="97"/>
  <c r="M33" i="97" s="1"/>
  <c r="M15" i="96"/>
  <c r="M33" i="96" s="1"/>
  <c r="AH12" i="68"/>
  <c r="AH31" i="68" s="1"/>
  <c r="AH12" i="69"/>
  <c r="AH31" i="69" s="1"/>
  <c r="AH12" i="91"/>
  <c r="AH31" i="91" s="1"/>
  <c r="AH12" i="92"/>
  <c r="AH31" i="92" s="1"/>
  <c r="AH12" i="54"/>
  <c r="AH31" i="54" s="1"/>
  <c r="AH12" i="12"/>
  <c r="AH31" i="12" s="1"/>
  <c r="AH12" i="87"/>
  <c r="AH31" i="87" s="1"/>
  <c r="AH12" i="88"/>
  <c r="AH31" i="88" s="1"/>
  <c r="AO15" i="68"/>
  <c r="AO34" i="68" s="1"/>
  <c r="AO15" i="69"/>
  <c r="AO34" i="69" s="1"/>
  <c r="AO15" i="91"/>
  <c r="AO34" i="91" s="1"/>
  <c r="AO15" i="92"/>
  <c r="AO34" i="92" s="1"/>
  <c r="AO15" i="88"/>
  <c r="AO34" i="88" s="1"/>
  <c r="AO15" i="54"/>
  <c r="AO34" i="54" s="1"/>
  <c r="AO15" i="87"/>
  <c r="AO34" i="87" s="1"/>
  <c r="AO15" i="12"/>
  <c r="AO34" i="12" s="1"/>
  <c r="M18" i="114"/>
  <c r="M36" i="114" s="1"/>
  <c r="M18" i="116"/>
  <c r="M37" i="116" s="1"/>
  <c r="M18" i="115"/>
  <c r="M36" i="115" s="1"/>
  <c r="M18" i="113"/>
  <c r="M36" i="113" s="1"/>
  <c r="AM12" i="68"/>
  <c r="AM31" i="68" s="1"/>
  <c r="AM12" i="69"/>
  <c r="AM31" i="69" s="1"/>
  <c r="AM12" i="91"/>
  <c r="AM31" i="91" s="1"/>
  <c r="AM12" i="92"/>
  <c r="AM31" i="92" s="1"/>
  <c r="AM12" i="87"/>
  <c r="AM31" i="87" s="1"/>
  <c r="AM12" i="54"/>
  <c r="AM31" i="54" s="1"/>
  <c r="AM12" i="12"/>
  <c r="AM31" i="12" s="1"/>
  <c r="AM12" i="88"/>
  <c r="AM31" i="88" s="1"/>
  <c r="AH18" i="68"/>
  <c r="AH37" i="68" s="1"/>
  <c r="AH18" i="91"/>
  <c r="AH37" i="91" s="1"/>
  <c r="AH18" i="92"/>
  <c r="AH37" i="92" s="1"/>
  <c r="AH18" i="87"/>
  <c r="AH37" i="87" s="1"/>
  <c r="AH18" i="54"/>
  <c r="AH37" i="54" s="1"/>
  <c r="AH18" i="12"/>
  <c r="AH37" i="12" s="1"/>
  <c r="AH18" i="69"/>
  <c r="AH37" i="69" s="1"/>
  <c r="AH18" i="88"/>
  <c r="AH37" i="88" s="1"/>
  <c r="AM15" i="68"/>
  <c r="AM34" i="68" s="1"/>
  <c r="AM15" i="69"/>
  <c r="AM34" i="69" s="1"/>
  <c r="AM15" i="91"/>
  <c r="AM34" i="91" s="1"/>
  <c r="AM15" i="54"/>
  <c r="AM34" i="54" s="1"/>
  <c r="AM15" i="87"/>
  <c r="AM34" i="87" s="1"/>
  <c r="AM15" i="12"/>
  <c r="AM34" i="12" s="1"/>
  <c r="AM15" i="88"/>
  <c r="AM34" i="88" s="1"/>
  <c r="AM15" i="92"/>
  <c r="AM34" i="92" s="1"/>
  <c r="M12" i="115"/>
  <c r="M30" i="115" s="1"/>
  <c r="M12" i="113"/>
  <c r="M30" i="113" s="1"/>
  <c r="M12" i="116"/>
  <c r="M31" i="116" s="1"/>
  <c r="M12" i="114"/>
  <c r="M30" i="114" s="1"/>
  <c r="AO12" i="68"/>
  <c r="AO31" i="68" s="1"/>
  <c r="AO12" i="69"/>
  <c r="AO31" i="69" s="1"/>
  <c r="AO12" i="91"/>
  <c r="AO31" i="91" s="1"/>
  <c r="AO12" i="92"/>
  <c r="AO31" i="92" s="1"/>
  <c r="AO12" i="88"/>
  <c r="AO31" i="88" s="1"/>
  <c r="AO12" i="87"/>
  <c r="AO31" i="87" s="1"/>
  <c r="AO12" i="12"/>
  <c r="AO31" i="12" s="1"/>
  <c r="AO12" i="54"/>
  <c r="AO31" i="54" s="1"/>
  <c r="AM21" i="68"/>
  <c r="AM40" i="68" s="1"/>
  <c r="AM21" i="91"/>
  <c r="AM40" i="91" s="1"/>
  <c r="AM21" i="69"/>
  <c r="AM40" i="69" s="1"/>
  <c r="AM21" i="87"/>
  <c r="AM40" i="87" s="1"/>
  <c r="AM21" i="54"/>
  <c r="AM40" i="54" s="1"/>
  <c r="AM21" i="12"/>
  <c r="AM40" i="12" s="1"/>
  <c r="AM21" i="92"/>
  <c r="AM40" i="92" s="1"/>
  <c r="AM21" i="88"/>
  <c r="AM40" i="88" s="1"/>
  <c r="M21" i="115"/>
  <c r="M39" i="115" s="1"/>
  <c r="M21" i="113"/>
  <c r="M39" i="113" s="1"/>
  <c r="M21" i="116"/>
  <c r="M40" i="116" s="1"/>
  <c r="M21" i="114"/>
  <c r="M39" i="114" s="1"/>
  <c r="BA8" i="68"/>
  <c r="BA27" i="68" s="1"/>
  <c r="BA8" i="69"/>
  <c r="BA27" i="69" s="1"/>
  <c r="BA8" i="91"/>
  <c r="BA27" i="91" s="1"/>
  <c r="BA8" i="83"/>
  <c r="BA22" i="83" s="1"/>
  <c r="BA8" i="92"/>
  <c r="BA27" i="92" s="1"/>
  <c r="BA8" i="82"/>
  <c r="BA22" i="82" s="1"/>
  <c r="BA8" i="54"/>
  <c r="BA27" i="54" s="1"/>
  <c r="BA8" i="88"/>
  <c r="BA27" i="88" s="1"/>
  <c r="BA8" i="89"/>
  <c r="BA22" i="89" s="1"/>
  <c r="BA8" i="87"/>
  <c r="BA27" i="87" s="1"/>
  <c r="BA8" i="90"/>
  <c r="BA22" i="90" s="1"/>
  <c r="AT8" i="84"/>
  <c r="BA8" i="12"/>
  <c r="BA27" i="12" s="1"/>
  <c r="AO18" i="68"/>
  <c r="AO37" i="68" s="1"/>
  <c r="AO18" i="69"/>
  <c r="AO37" i="69" s="1"/>
  <c r="AO18" i="91"/>
  <c r="AO37" i="91" s="1"/>
  <c r="AO18" i="88"/>
  <c r="AO37" i="88" s="1"/>
  <c r="AO18" i="54"/>
  <c r="AO37" i="54" s="1"/>
  <c r="AO18" i="92"/>
  <c r="AO37" i="92" s="1"/>
  <c r="AO18" i="12"/>
  <c r="AO37" i="12" s="1"/>
  <c r="AO18" i="87"/>
  <c r="AO37" i="87" s="1"/>
  <c r="M18" i="96"/>
  <c r="M36" i="96" s="1"/>
  <c r="M18" i="24"/>
  <c r="M37" i="24" s="1"/>
  <c r="M18" i="95"/>
  <c r="M36" i="95" s="1"/>
  <c r="M18" i="97"/>
  <c r="M36" i="97" s="1"/>
  <c r="AH15" i="68"/>
  <c r="AH34" i="68" s="1"/>
  <c r="AH15" i="91"/>
  <c r="AH34" i="91" s="1"/>
  <c r="AH15" i="69"/>
  <c r="AH34" i="69" s="1"/>
  <c r="AH15" i="88"/>
  <c r="AH34" i="88" s="1"/>
  <c r="AH15" i="92"/>
  <c r="AH34" i="92" s="1"/>
  <c r="AH15" i="54"/>
  <c r="AH34" i="54" s="1"/>
  <c r="AH15" i="12"/>
  <c r="AH34" i="12" s="1"/>
  <c r="AH15" i="87"/>
  <c r="AH34" i="87" s="1"/>
  <c r="AH21" i="69"/>
  <c r="AH40" i="69" s="1"/>
  <c r="AH21" i="91"/>
  <c r="AH40" i="91" s="1"/>
  <c r="AH21" i="68"/>
  <c r="AH40" i="68" s="1"/>
  <c r="AH21" i="54"/>
  <c r="AH40" i="54" s="1"/>
  <c r="AH21" i="92"/>
  <c r="AH40" i="92" s="1"/>
  <c r="AH21" i="12"/>
  <c r="AH40" i="12" s="1"/>
  <c r="AH21" i="88"/>
  <c r="AH40" i="88" s="1"/>
  <c r="AH21" i="87"/>
  <c r="AH40" i="87" s="1"/>
  <c r="M15" i="114"/>
  <c r="M33" i="114" s="1"/>
  <c r="M15" i="116"/>
  <c r="M34" i="116" s="1"/>
  <c r="M15" i="115"/>
  <c r="M33" i="115" s="1"/>
  <c r="M15" i="113"/>
  <c r="M33" i="113" s="1"/>
  <c r="AT9" i="3"/>
  <c r="AG9" i="108" s="1"/>
  <c r="AT14" i="3"/>
  <c r="AG14" i="108" s="1"/>
  <c r="AT17" i="3"/>
  <c r="AG17" i="108" s="1"/>
  <c r="AT11" i="3"/>
  <c r="AG11" i="108" s="1"/>
  <c r="AT20" i="3"/>
  <c r="AG20" i="108" s="1"/>
  <c r="AG14" i="105" l="1"/>
  <c r="AG33" i="105" s="1"/>
  <c r="AG14" i="106"/>
  <c r="AG33" i="106" s="1"/>
  <c r="AG14" i="107"/>
  <c r="AG33" i="107" s="1"/>
  <c r="AG14" i="109"/>
  <c r="AG33" i="109" s="1"/>
  <c r="AG9" i="105"/>
  <c r="AG28" i="105" s="1"/>
  <c r="AG9" i="106"/>
  <c r="AG28" i="106" s="1"/>
  <c r="AG9" i="107"/>
  <c r="AG28" i="107" s="1"/>
  <c r="AG9" i="109"/>
  <c r="AG28" i="109" s="1"/>
  <c r="AG11" i="105"/>
  <c r="AG30" i="105" s="1"/>
  <c r="AG11" i="106"/>
  <c r="AG30" i="106" s="1"/>
  <c r="AG11" i="107"/>
  <c r="AG30" i="107" s="1"/>
  <c r="AG11" i="109"/>
  <c r="AG30" i="109" s="1"/>
  <c r="AG20" i="105"/>
  <c r="AG39" i="105" s="1"/>
  <c r="AG20" i="106"/>
  <c r="AG39" i="106" s="1"/>
  <c r="AG20" i="107"/>
  <c r="AG39" i="107" s="1"/>
  <c r="AG20" i="109"/>
  <c r="AG39" i="109" s="1"/>
  <c r="AG17" i="105"/>
  <c r="AG36" i="105" s="1"/>
  <c r="AG17" i="106"/>
  <c r="AG36" i="106" s="1"/>
  <c r="AG17" i="107"/>
  <c r="AG36" i="107" s="1"/>
  <c r="AG17" i="109"/>
  <c r="AG36" i="109" s="1"/>
  <c r="BA16" i="89"/>
  <c r="BA30" i="89" s="1"/>
  <c r="BA20" i="68"/>
  <c r="BA39" i="68" s="1"/>
  <c r="BA16" i="90"/>
  <c r="BA30" i="90" s="1"/>
  <c r="BA20" i="69"/>
  <c r="BA39" i="69" s="1"/>
  <c r="BA20" i="91"/>
  <c r="BA39" i="91" s="1"/>
  <c r="BA16" i="82"/>
  <c r="BA30" i="82" s="1"/>
  <c r="BA20" i="88"/>
  <c r="BA39" i="88" s="1"/>
  <c r="BA20" i="54"/>
  <c r="BA39" i="54" s="1"/>
  <c r="AT16" i="84"/>
  <c r="BA16" i="83"/>
  <c r="BA30" i="83" s="1"/>
  <c r="BA20" i="87"/>
  <c r="BA39" i="87" s="1"/>
  <c r="BA20" i="12"/>
  <c r="BA39" i="12" s="1"/>
  <c r="BA20" i="92"/>
  <c r="BA39" i="92" s="1"/>
  <c r="BA11" i="68"/>
  <c r="BA30" i="68" s="1"/>
  <c r="BA11" i="91"/>
  <c r="BA30" i="91" s="1"/>
  <c r="BA11" i="69"/>
  <c r="BA30" i="69" s="1"/>
  <c r="BA10" i="83"/>
  <c r="BA24" i="83" s="1"/>
  <c r="AT10" i="84"/>
  <c r="BA11" i="88"/>
  <c r="BA30" i="88" s="1"/>
  <c r="BA11" i="92"/>
  <c r="BA30" i="92" s="1"/>
  <c r="BA10" i="90"/>
  <c r="BA24" i="90" s="1"/>
  <c r="BA10" i="89"/>
  <c r="BA24" i="89" s="1"/>
  <c r="BA11" i="54"/>
  <c r="BA30" i="54" s="1"/>
  <c r="BA11" i="87"/>
  <c r="BA30" i="87" s="1"/>
  <c r="BA10" i="82"/>
  <c r="BA24" i="82" s="1"/>
  <c r="BA11" i="12"/>
  <c r="BA30" i="12" s="1"/>
  <c r="BA17" i="68"/>
  <c r="BA36" i="68" s="1"/>
  <c r="BA17" i="91"/>
  <c r="BA36" i="91" s="1"/>
  <c r="AT14" i="84"/>
  <c r="BA14" i="89"/>
  <c r="BA28" i="89" s="1"/>
  <c r="BA14" i="83"/>
  <c r="BA28" i="83" s="1"/>
  <c r="BA17" i="92"/>
  <c r="BA36" i="92" s="1"/>
  <c r="BA17" i="88"/>
  <c r="BA36" i="88" s="1"/>
  <c r="BA17" i="69"/>
  <c r="BA36" i="69" s="1"/>
  <c r="BA14" i="90"/>
  <c r="BA28" i="90" s="1"/>
  <c r="BA17" i="87"/>
  <c r="BA36" i="87" s="1"/>
  <c r="BA14" i="82"/>
  <c r="BA28" i="82" s="1"/>
  <c r="BA17" i="54"/>
  <c r="BA36" i="54" s="1"/>
  <c r="BA17" i="12"/>
  <c r="BA36" i="12" s="1"/>
  <c r="BA14" i="68"/>
  <c r="BA33" i="68" s="1"/>
  <c r="BA14" i="91"/>
  <c r="BA33" i="91" s="1"/>
  <c r="BA14" i="69"/>
  <c r="BA33" i="69" s="1"/>
  <c r="BA12" i="89"/>
  <c r="BA26" i="89" s="1"/>
  <c r="BA12" i="83"/>
  <c r="BA26" i="83" s="1"/>
  <c r="AT12" i="84"/>
  <c r="BA14" i="88"/>
  <c r="BA33" i="88" s="1"/>
  <c r="BA14" i="92"/>
  <c r="BA33" i="92" s="1"/>
  <c r="BA12" i="82"/>
  <c r="BA26" i="82" s="1"/>
  <c r="BA14" i="54"/>
  <c r="BA33" i="54" s="1"/>
  <c r="BA14" i="12"/>
  <c r="BA33" i="12" s="1"/>
  <c r="BA12" i="90"/>
  <c r="BA26" i="90" s="1"/>
  <c r="BA14" i="87"/>
  <c r="BA33" i="87" s="1"/>
  <c r="BA9" i="69"/>
  <c r="BA28" i="69" s="1"/>
  <c r="BA9" i="68"/>
  <c r="BA28" i="68" s="1"/>
  <c r="BA9" i="54"/>
  <c r="BA28" i="54" s="1"/>
  <c r="BA9" i="87"/>
  <c r="BA28" i="87" s="1"/>
  <c r="BA9" i="12"/>
  <c r="BA28" i="12" s="1"/>
  <c r="BA9" i="91"/>
  <c r="BA28" i="91" s="1"/>
  <c r="BA9" i="88"/>
  <c r="BA28" i="88" s="1"/>
  <c r="BA9" i="92"/>
  <c r="BA28" i="92" s="1"/>
  <c r="AT18" i="3"/>
  <c r="AG18" i="108" s="1"/>
  <c r="AT12" i="3"/>
  <c r="AG12" i="108" s="1"/>
  <c r="AT15" i="3"/>
  <c r="AG15" i="108" s="1"/>
  <c r="AT21" i="3"/>
  <c r="AG21" i="108" s="1"/>
  <c r="AG15" i="105" l="1"/>
  <c r="AG34" i="105" s="1"/>
  <c r="AG15" i="106"/>
  <c r="AG34" i="106" s="1"/>
  <c r="AG15" i="107"/>
  <c r="AG34" i="107" s="1"/>
  <c r="AG15" i="109"/>
  <c r="AG34" i="109" s="1"/>
  <c r="AG18" i="105"/>
  <c r="AG37" i="105" s="1"/>
  <c r="AG18" i="106"/>
  <c r="AG37" i="106" s="1"/>
  <c r="AG18" i="107"/>
  <c r="AG37" i="107" s="1"/>
  <c r="AG18" i="109"/>
  <c r="AG37" i="109" s="1"/>
  <c r="AG12" i="105"/>
  <c r="AG31" i="105" s="1"/>
  <c r="AG12" i="106"/>
  <c r="AG31" i="106" s="1"/>
  <c r="AG12" i="107"/>
  <c r="AG31" i="107" s="1"/>
  <c r="AG12" i="109"/>
  <c r="AG31" i="109" s="1"/>
  <c r="AG21" i="105"/>
  <c r="AG40" i="105" s="1"/>
  <c r="AG21" i="106"/>
  <c r="AG40" i="106" s="1"/>
  <c r="AG21" i="107"/>
  <c r="AG40" i="107" s="1"/>
  <c r="AG21" i="109"/>
  <c r="AG40" i="109" s="1"/>
  <c r="Y8" i="68"/>
  <c r="Y27" i="68" s="1"/>
  <c r="Y8" i="69"/>
  <c r="Y27" i="69" s="1"/>
  <c r="Y8" i="90"/>
  <c r="Y22" i="90" s="1"/>
  <c r="Y8" i="91"/>
  <c r="Y27" i="91" s="1"/>
  <c r="Y8" i="89"/>
  <c r="Y22" i="89" s="1"/>
  <c r="Y8" i="83"/>
  <c r="Y22" i="83" s="1"/>
  <c r="Y8" i="54"/>
  <c r="Y27" i="54" s="1"/>
  <c r="Y8" i="87"/>
  <c r="Y27" i="87" s="1"/>
  <c r="Y8" i="82"/>
  <c r="Y22" i="82" s="1"/>
  <c r="R8" i="112"/>
  <c r="Y8" i="12"/>
  <c r="Y27" i="12" s="1"/>
  <c r="Y8" i="92"/>
  <c r="Y27" i="92" s="1"/>
  <c r="R8" i="84"/>
  <c r="Y8" i="88"/>
  <c r="Y27" i="88" s="1"/>
  <c r="BA21" i="68"/>
  <c r="BA40" i="68" s="1"/>
  <c r="BA21" i="69"/>
  <c r="BA40" i="69" s="1"/>
  <c r="BA21" i="91"/>
  <c r="BA40" i="91" s="1"/>
  <c r="BA21" i="92"/>
  <c r="BA40" i="92" s="1"/>
  <c r="BA21" i="54"/>
  <c r="BA40" i="54" s="1"/>
  <c r="BA21" i="87"/>
  <c r="BA40" i="87" s="1"/>
  <c r="BA21" i="88"/>
  <c r="BA40" i="88" s="1"/>
  <c r="BA21" i="12"/>
  <c r="BA40" i="12" s="1"/>
  <c r="BA15" i="68"/>
  <c r="BA34" i="68" s="1"/>
  <c r="BA15" i="91"/>
  <c r="BA34" i="91" s="1"/>
  <c r="BA15" i="92"/>
  <c r="BA34" i="92" s="1"/>
  <c r="BA15" i="54"/>
  <c r="BA34" i="54" s="1"/>
  <c r="BA15" i="69"/>
  <c r="BA34" i="69" s="1"/>
  <c r="BA15" i="87"/>
  <c r="BA34" i="87" s="1"/>
  <c r="BA15" i="12"/>
  <c r="BA34" i="12" s="1"/>
  <c r="BA15" i="88"/>
  <c r="BA34" i="88" s="1"/>
  <c r="BA12" i="68"/>
  <c r="BA31" i="68" s="1"/>
  <c r="BA12" i="69"/>
  <c r="BA31" i="69" s="1"/>
  <c r="BA12" i="91"/>
  <c r="BA31" i="91" s="1"/>
  <c r="BA12" i="92"/>
  <c r="BA31" i="92" s="1"/>
  <c r="BA12" i="54"/>
  <c r="BA31" i="54" s="1"/>
  <c r="BA12" i="87"/>
  <c r="BA31" i="87" s="1"/>
  <c r="BA12" i="88"/>
  <c r="BA31" i="88" s="1"/>
  <c r="BA12" i="12"/>
  <c r="BA31" i="12" s="1"/>
  <c r="BA18" i="68"/>
  <c r="BA37" i="68" s="1"/>
  <c r="BA18" i="69"/>
  <c r="BA37" i="69" s="1"/>
  <c r="BA18" i="92"/>
  <c r="BA37" i="92" s="1"/>
  <c r="BA18" i="54"/>
  <c r="BA37" i="54" s="1"/>
  <c r="BA18" i="87"/>
  <c r="BA37" i="87" s="1"/>
  <c r="BA18" i="91"/>
  <c r="BA37" i="91" s="1"/>
  <c r="BA18" i="12"/>
  <c r="BA37" i="12" s="1"/>
  <c r="BA18" i="88"/>
  <c r="BA37" i="88" s="1"/>
  <c r="R20" i="3"/>
  <c r="E20" i="108" s="1"/>
  <c r="R17" i="3"/>
  <c r="E17" i="108" s="1"/>
  <c r="R14" i="3"/>
  <c r="E14" i="108" s="1"/>
  <c r="R9" i="3"/>
  <c r="E9" i="108" s="1"/>
  <c r="R11" i="3"/>
  <c r="E11" i="108" s="1"/>
  <c r="E11" i="105" l="1"/>
  <c r="E30" i="105" s="1"/>
  <c r="E11" i="106"/>
  <c r="E30" i="106" s="1"/>
  <c r="E11" i="107"/>
  <c r="E30" i="107" s="1"/>
  <c r="E11" i="109"/>
  <c r="E30" i="109" s="1"/>
  <c r="E20" i="105"/>
  <c r="E39" i="105" s="1"/>
  <c r="E20" i="106"/>
  <c r="E39" i="106" s="1"/>
  <c r="E20" i="107"/>
  <c r="E39" i="107" s="1"/>
  <c r="E20" i="109"/>
  <c r="E39" i="109" s="1"/>
  <c r="E9" i="105"/>
  <c r="E28" i="105" s="1"/>
  <c r="E9" i="106"/>
  <c r="E28" i="106" s="1"/>
  <c r="E9" i="107"/>
  <c r="E28" i="107" s="1"/>
  <c r="E9" i="109"/>
  <c r="E28" i="109" s="1"/>
  <c r="E14" i="105"/>
  <c r="E33" i="105" s="1"/>
  <c r="E14" i="106"/>
  <c r="E33" i="106" s="1"/>
  <c r="E14" i="107"/>
  <c r="E33" i="107" s="1"/>
  <c r="E14" i="109"/>
  <c r="E33" i="109" s="1"/>
  <c r="E17" i="105"/>
  <c r="E36" i="105" s="1"/>
  <c r="E17" i="106"/>
  <c r="E36" i="106" s="1"/>
  <c r="E17" i="107"/>
  <c r="E36" i="107" s="1"/>
  <c r="E17" i="109"/>
  <c r="E36" i="109" s="1"/>
  <c r="Y11" i="68"/>
  <c r="Y30" i="68" s="1"/>
  <c r="Y11" i="92"/>
  <c r="Y30" i="92" s="1"/>
  <c r="Y11" i="69"/>
  <c r="Y30" i="69" s="1"/>
  <c r="R10" i="84"/>
  <c r="Y10" i="83"/>
  <c r="Y24" i="83" s="1"/>
  <c r="Y11" i="54"/>
  <c r="Y30" i="54" s="1"/>
  <c r="Y11" i="87"/>
  <c r="Y30" i="87" s="1"/>
  <c r="Y10" i="89"/>
  <c r="Y24" i="89" s="1"/>
  <c r="Y10" i="90"/>
  <c r="Y24" i="90" s="1"/>
  <c r="Y11" i="91"/>
  <c r="Y30" i="91" s="1"/>
  <c r="R11" i="112"/>
  <c r="Y11" i="88"/>
  <c r="Y30" i="88" s="1"/>
  <c r="Y10" i="82"/>
  <c r="Y24" i="82" s="1"/>
  <c r="Y11" i="12"/>
  <c r="Y30" i="12" s="1"/>
  <c r="Y9" i="68"/>
  <c r="Y28" i="68" s="1"/>
  <c r="Y9" i="91"/>
  <c r="Y28" i="91" s="1"/>
  <c r="Y9" i="69"/>
  <c r="Y28" i="69" s="1"/>
  <c r="Y9" i="92"/>
  <c r="Y28" i="92" s="1"/>
  <c r="Y9" i="88"/>
  <c r="Y28" i="88" s="1"/>
  <c r="Y9" i="87"/>
  <c r="Y28" i="87" s="1"/>
  <c r="R9" i="112"/>
  <c r="Y9" i="54"/>
  <c r="Y28" i="54" s="1"/>
  <c r="Y9" i="12"/>
  <c r="Y28" i="12" s="1"/>
  <c r="Y14" i="68"/>
  <c r="Y33" i="68" s="1"/>
  <c r="Y14" i="69"/>
  <c r="Y33" i="69" s="1"/>
  <c r="Y14" i="92"/>
  <c r="Y33" i="92" s="1"/>
  <c r="Y14" i="54"/>
  <c r="Y33" i="54" s="1"/>
  <c r="Y14" i="87"/>
  <c r="Y33" i="87" s="1"/>
  <c r="Y12" i="90"/>
  <c r="Y26" i="90" s="1"/>
  <c r="Y12" i="82"/>
  <c r="Y26" i="82" s="1"/>
  <c r="R14" i="112"/>
  <c r="R12" i="84"/>
  <c r="Y12" i="89"/>
  <c r="Y26" i="89" s="1"/>
  <c r="Y12" i="83"/>
  <c r="Y26" i="83" s="1"/>
  <c r="Y14" i="91"/>
  <c r="Y33" i="91" s="1"/>
  <c r="Y14" i="88"/>
  <c r="Y33" i="88" s="1"/>
  <c r="Y14" i="12"/>
  <c r="Y33" i="12" s="1"/>
  <c r="Y17" i="68"/>
  <c r="Y36" i="68" s="1"/>
  <c r="Y17" i="69"/>
  <c r="Y36" i="69" s="1"/>
  <c r="Y17" i="91"/>
  <c r="Y36" i="91" s="1"/>
  <c r="Y17" i="92"/>
  <c r="Y36" i="92" s="1"/>
  <c r="Y14" i="83"/>
  <c r="Y28" i="83" s="1"/>
  <c r="Y17" i="54"/>
  <c r="Y36" i="54" s="1"/>
  <c r="Y17" i="87"/>
  <c r="Y36" i="87" s="1"/>
  <c r="Y14" i="89"/>
  <c r="Y28" i="89" s="1"/>
  <c r="R14" i="84"/>
  <c r="Y17" i="12"/>
  <c r="Y36" i="12" s="1"/>
  <c r="R17" i="112"/>
  <c r="Y14" i="82"/>
  <c r="Y28" i="82" s="1"/>
  <c r="Y17" i="88"/>
  <c r="Y36" i="88" s="1"/>
  <c r="Y14" i="90"/>
  <c r="Y28" i="90" s="1"/>
  <c r="Y20" i="68"/>
  <c r="Y39" i="68" s="1"/>
  <c r="Y20" i="69"/>
  <c r="Y39" i="69" s="1"/>
  <c r="Y16" i="83"/>
  <c r="Y30" i="83" s="1"/>
  <c r="Y20" i="92"/>
  <c r="Y39" i="92" s="1"/>
  <c r="Y20" i="54"/>
  <c r="Y39" i="54" s="1"/>
  <c r="Y20" i="87"/>
  <c r="Y39" i="87" s="1"/>
  <c r="Y20" i="91"/>
  <c r="Y39" i="91" s="1"/>
  <c r="R16" i="84"/>
  <c r="Y16" i="82"/>
  <c r="Y30" i="82" s="1"/>
  <c r="Y16" i="89"/>
  <c r="Y30" i="89" s="1"/>
  <c r="Y20" i="88"/>
  <c r="Y39" i="88" s="1"/>
  <c r="R20" i="112"/>
  <c r="Y16" i="90"/>
  <c r="Y30" i="90" s="1"/>
  <c r="Y20" i="12"/>
  <c r="Y39" i="12" s="1"/>
  <c r="Y8" i="113"/>
  <c r="Y26" i="113" s="1"/>
  <c r="Y8" i="116"/>
  <c r="Y27" i="116" s="1"/>
  <c r="Y8" i="115"/>
  <c r="Y26" i="115" s="1"/>
  <c r="Y8" i="114"/>
  <c r="Y26" i="114" s="1"/>
  <c r="R12" i="3"/>
  <c r="E12" i="108" s="1"/>
  <c r="R18" i="3"/>
  <c r="E18" i="108" s="1"/>
  <c r="R21" i="3"/>
  <c r="E21" i="108" s="1"/>
  <c r="R15" i="3"/>
  <c r="E15" i="108" s="1"/>
  <c r="B5" i="99"/>
  <c r="B5" i="104" s="1"/>
  <c r="B23" i="104" s="1"/>
  <c r="C5" i="99"/>
  <c r="C5" i="101" s="1"/>
  <c r="C24" i="101" s="1"/>
  <c r="D5" i="99"/>
  <c r="D5" i="102" s="1"/>
  <c r="D23" i="102" s="1"/>
  <c r="B6" i="99"/>
  <c r="B6" i="104" s="1"/>
  <c r="B24" i="104" s="1"/>
  <c r="C6" i="99"/>
  <c r="C6" i="101" s="1"/>
  <c r="C25" i="101" s="1"/>
  <c r="D6" i="99"/>
  <c r="D6" i="102" s="1"/>
  <c r="D24" i="102" s="1"/>
  <c r="E18" i="105" l="1"/>
  <c r="E37" i="105" s="1"/>
  <c r="E18" i="106"/>
  <c r="E37" i="106" s="1"/>
  <c r="E18" i="107"/>
  <c r="E37" i="107" s="1"/>
  <c r="E18" i="109"/>
  <c r="E37" i="109" s="1"/>
  <c r="E12" i="105"/>
  <c r="E31" i="105" s="1"/>
  <c r="E12" i="106"/>
  <c r="E31" i="106" s="1"/>
  <c r="E12" i="107"/>
  <c r="E31" i="107" s="1"/>
  <c r="E12" i="109"/>
  <c r="E31" i="109" s="1"/>
  <c r="E15" i="105"/>
  <c r="E34" i="105" s="1"/>
  <c r="E15" i="106"/>
  <c r="E34" i="106" s="1"/>
  <c r="E15" i="107"/>
  <c r="E34" i="107" s="1"/>
  <c r="E15" i="109"/>
  <c r="E34" i="109" s="1"/>
  <c r="E21" i="105"/>
  <c r="E40" i="105" s="1"/>
  <c r="E21" i="106"/>
  <c r="E40" i="106" s="1"/>
  <c r="E21" i="107"/>
  <c r="E40" i="107" s="1"/>
  <c r="E21" i="109"/>
  <c r="E40" i="109" s="1"/>
  <c r="Y9" i="114"/>
  <c r="Y27" i="114" s="1"/>
  <c r="Y9" i="116"/>
  <c r="Y28" i="116" s="1"/>
  <c r="Y9" i="115"/>
  <c r="Y27" i="115" s="1"/>
  <c r="Y9" i="113"/>
  <c r="Y27" i="113" s="1"/>
  <c r="Y15" i="68"/>
  <c r="Y34" i="68" s="1"/>
  <c r="Y15" i="69"/>
  <c r="Y34" i="69" s="1"/>
  <c r="Y15" i="91"/>
  <c r="Y34" i="91" s="1"/>
  <c r="Y15" i="54"/>
  <c r="Y34" i="54" s="1"/>
  <c r="Y15" i="88"/>
  <c r="Y34" i="88" s="1"/>
  <c r="Y15" i="92"/>
  <c r="Y34" i="92" s="1"/>
  <c r="R15" i="112"/>
  <c r="Y15" i="12"/>
  <c r="Y34" i="12" s="1"/>
  <c r="Y15" i="87"/>
  <c r="Y34" i="87" s="1"/>
  <c r="Y21" i="69"/>
  <c r="Y40" i="69" s="1"/>
  <c r="Y21" i="68"/>
  <c r="Y40" i="68" s="1"/>
  <c r="Y21" i="91"/>
  <c r="Y40" i="91" s="1"/>
  <c r="Y21" i="88"/>
  <c r="Y40" i="88" s="1"/>
  <c r="Y21" i="54"/>
  <c r="Y40" i="54" s="1"/>
  <c r="Y21" i="12"/>
  <c r="Y40" i="12" s="1"/>
  <c r="R21" i="112"/>
  <c r="Y21" i="92"/>
  <c r="Y40" i="92" s="1"/>
  <c r="Y21" i="87"/>
  <c r="Y40" i="87" s="1"/>
  <c r="Y18" i="68"/>
  <c r="Y37" i="68" s="1"/>
  <c r="Y18" i="69"/>
  <c r="Y37" i="69" s="1"/>
  <c r="Y18" i="91"/>
  <c r="Y37" i="91" s="1"/>
  <c r="Y18" i="92"/>
  <c r="Y37" i="92" s="1"/>
  <c r="Y18" i="88"/>
  <c r="Y37" i="88" s="1"/>
  <c r="R18" i="112"/>
  <c r="Y18" i="87"/>
  <c r="Y37" i="87" s="1"/>
  <c r="Y18" i="54"/>
  <c r="Y37" i="54" s="1"/>
  <c r="Y18" i="12"/>
  <c r="Y37" i="12" s="1"/>
  <c r="Y20" i="116"/>
  <c r="Y39" i="116" s="1"/>
  <c r="Y20" i="115"/>
  <c r="Y38" i="115" s="1"/>
  <c r="Y20" i="113"/>
  <c r="Y38" i="113" s="1"/>
  <c r="Y20" i="114"/>
  <c r="Y38" i="114" s="1"/>
  <c r="Y17" i="115"/>
  <c r="Y35" i="115" s="1"/>
  <c r="Y17" i="113"/>
  <c r="Y35" i="113" s="1"/>
  <c r="Y17" i="116"/>
  <c r="Y36" i="116" s="1"/>
  <c r="Y17" i="114"/>
  <c r="Y35" i="114" s="1"/>
  <c r="Y11" i="114"/>
  <c r="Y29" i="114" s="1"/>
  <c r="Y11" i="116"/>
  <c r="Y30" i="116" s="1"/>
  <c r="Y11" i="115"/>
  <c r="Y29" i="115" s="1"/>
  <c r="Y11" i="113"/>
  <c r="Y29" i="113" s="1"/>
  <c r="Y12" i="69"/>
  <c r="Y31" i="69" s="1"/>
  <c r="Y12" i="68"/>
  <c r="Y31" i="68" s="1"/>
  <c r="Y12" i="91"/>
  <c r="Y31" i="91" s="1"/>
  <c r="Y12" i="92"/>
  <c r="Y31" i="92" s="1"/>
  <c r="Y12" i="88"/>
  <c r="Y31" i="88" s="1"/>
  <c r="R12" i="112"/>
  <c r="Y12" i="12"/>
  <c r="Y31" i="12" s="1"/>
  <c r="Y12" i="54"/>
  <c r="Y31" i="54" s="1"/>
  <c r="Y12" i="87"/>
  <c r="Y31" i="87" s="1"/>
  <c r="Y14" i="116"/>
  <c r="Y33" i="116" s="1"/>
  <c r="Y14" i="114"/>
  <c r="Y32" i="114" s="1"/>
  <c r="Y14" i="115"/>
  <c r="Y32" i="115" s="1"/>
  <c r="Y14" i="113"/>
  <c r="Y32" i="113" s="1"/>
  <c r="B6" i="101"/>
  <c r="B25" i="101" s="1"/>
  <c r="C5" i="102"/>
  <c r="C23" i="102" s="1"/>
  <c r="B5" i="101"/>
  <c r="B24" i="101" s="1"/>
  <c r="C6" i="102"/>
  <c r="C24" i="102" s="1"/>
  <c r="D6" i="103"/>
  <c r="D24" i="103" s="1"/>
  <c r="D5" i="103"/>
  <c r="D23" i="103" s="1"/>
  <c r="B6" i="102"/>
  <c r="B24" i="102" s="1"/>
  <c r="B5" i="102"/>
  <c r="B23" i="102" s="1"/>
  <c r="D6" i="104"/>
  <c r="D24" i="104" s="1"/>
  <c r="D5" i="104"/>
  <c r="D23" i="104" s="1"/>
  <c r="D6" i="101"/>
  <c r="D25" i="101" s="1"/>
  <c r="D5" i="101"/>
  <c r="D24" i="101" s="1"/>
  <c r="C6" i="103"/>
  <c r="C24" i="103" s="1"/>
  <c r="C5" i="103"/>
  <c r="C23" i="103" s="1"/>
  <c r="C6" i="104"/>
  <c r="C24" i="104" s="1"/>
  <c r="C5" i="104"/>
  <c r="C23" i="104" s="1"/>
  <c r="B6" i="103"/>
  <c r="B24" i="103" s="1"/>
  <c r="B5" i="103"/>
  <c r="B23" i="103" s="1"/>
  <c r="AR8" i="68" l="1"/>
  <c r="AR27" i="68" s="1"/>
  <c r="AR8" i="92"/>
  <c r="AR27" i="92" s="1"/>
  <c r="AR8" i="69"/>
  <c r="AR27" i="69" s="1"/>
  <c r="AR8" i="83"/>
  <c r="AR22" i="83" s="1"/>
  <c r="AR8" i="91"/>
  <c r="AR27" i="91" s="1"/>
  <c r="AK8" i="84"/>
  <c r="AR8" i="90"/>
  <c r="AR22" i="90" s="1"/>
  <c r="AR8" i="54"/>
  <c r="AR27" i="54" s="1"/>
  <c r="AR8" i="12"/>
  <c r="AR27" i="12" s="1"/>
  <c r="AR8" i="89"/>
  <c r="AR22" i="89" s="1"/>
  <c r="AR8" i="87"/>
  <c r="AR27" i="87" s="1"/>
  <c r="AR8" i="82"/>
  <c r="AR22" i="82" s="1"/>
  <c r="AR8" i="88"/>
  <c r="AR27" i="88" s="1"/>
  <c r="Y18" i="115"/>
  <c r="Y36" i="115" s="1"/>
  <c r="Y18" i="113"/>
  <c r="Y36" i="113" s="1"/>
  <c r="Y18" i="116"/>
  <c r="Y37" i="116" s="1"/>
  <c r="Y18" i="114"/>
  <c r="Y36" i="114" s="1"/>
  <c r="Y21" i="114"/>
  <c r="Y39" i="114" s="1"/>
  <c r="Y21" i="116"/>
  <c r="Y40" i="116" s="1"/>
  <c r="Y21" i="115"/>
  <c r="Y39" i="115" s="1"/>
  <c r="Y21" i="113"/>
  <c r="Y39" i="113" s="1"/>
  <c r="Y12" i="114"/>
  <c r="Y30" i="114" s="1"/>
  <c r="Y12" i="116"/>
  <c r="Y31" i="116" s="1"/>
  <c r="Y12" i="115"/>
  <c r="Y30" i="115" s="1"/>
  <c r="Y12" i="113"/>
  <c r="Y30" i="113" s="1"/>
  <c r="Y15" i="115"/>
  <c r="Y33" i="115" s="1"/>
  <c r="Y15" i="113"/>
  <c r="Y33" i="113" s="1"/>
  <c r="Y15" i="116"/>
  <c r="Y34" i="116" s="1"/>
  <c r="Y15" i="114"/>
  <c r="Y33" i="114" s="1"/>
  <c r="AK9" i="3"/>
  <c r="X9" i="108" s="1"/>
  <c r="AK17" i="3"/>
  <c r="X17" i="108" s="1"/>
  <c r="AK11" i="3"/>
  <c r="X11" i="108" s="1"/>
  <c r="AK14" i="3"/>
  <c r="X14" i="108" s="1"/>
  <c r="AK20" i="3"/>
  <c r="X20" i="108" s="1"/>
  <c r="X17" i="105" l="1"/>
  <c r="X36" i="105" s="1"/>
  <c r="X17" i="106"/>
  <c r="X36" i="106" s="1"/>
  <c r="X17" i="107"/>
  <c r="X36" i="107" s="1"/>
  <c r="X17" i="109"/>
  <c r="X36" i="109" s="1"/>
  <c r="X20" i="105"/>
  <c r="X39" i="105" s="1"/>
  <c r="X20" i="106"/>
  <c r="X39" i="106" s="1"/>
  <c r="X20" i="107"/>
  <c r="X39" i="107" s="1"/>
  <c r="X20" i="109"/>
  <c r="X39" i="109" s="1"/>
  <c r="X9" i="105"/>
  <c r="X28" i="105" s="1"/>
  <c r="X9" i="106"/>
  <c r="X28" i="106" s="1"/>
  <c r="X9" i="107"/>
  <c r="X28" i="107" s="1"/>
  <c r="X9" i="109"/>
  <c r="X28" i="109" s="1"/>
  <c r="X14" i="105"/>
  <c r="X33" i="105" s="1"/>
  <c r="X14" i="106"/>
  <c r="X33" i="106" s="1"/>
  <c r="X14" i="107"/>
  <c r="X33" i="107" s="1"/>
  <c r="X14" i="109"/>
  <c r="X33" i="109" s="1"/>
  <c r="X11" i="105"/>
  <c r="X30" i="105" s="1"/>
  <c r="X11" i="106"/>
  <c r="X30" i="106" s="1"/>
  <c r="X11" i="107"/>
  <c r="X30" i="107" s="1"/>
  <c r="X11" i="109"/>
  <c r="X30" i="109" s="1"/>
  <c r="AR17" i="68"/>
  <c r="AR36" i="68" s="1"/>
  <c r="AR17" i="69"/>
  <c r="AR36" i="69" s="1"/>
  <c r="AK14" i="84"/>
  <c r="AR17" i="91"/>
  <c r="AR36" i="91" s="1"/>
  <c r="AR14" i="83"/>
  <c r="AR28" i="83" s="1"/>
  <c r="AR14" i="82"/>
  <c r="AR28" i="82" s="1"/>
  <c r="AR17" i="54"/>
  <c r="AR36" i="54" s="1"/>
  <c r="AR14" i="90"/>
  <c r="AR28" i="90" s="1"/>
  <c r="AR17" i="92"/>
  <c r="AR36" i="92" s="1"/>
  <c r="AR14" i="89"/>
  <c r="AR28" i="89" s="1"/>
  <c r="AR17" i="88"/>
  <c r="AR36" i="88" s="1"/>
  <c r="AR17" i="12"/>
  <c r="AR36" i="12" s="1"/>
  <c r="AR17" i="87"/>
  <c r="AR36" i="87" s="1"/>
  <c r="AR9" i="68"/>
  <c r="AR28" i="68" s="1"/>
  <c r="AR9" i="69"/>
  <c r="AR28" i="69" s="1"/>
  <c r="AR9" i="91"/>
  <c r="AR28" i="91" s="1"/>
  <c r="AR9" i="12"/>
  <c r="AR28" i="12" s="1"/>
  <c r="AR9" i="92"/>
  <c r="AR28" i="92" s="1"/>
  <c r="AR9" i="87"/>
  <c r="AR28" i="87" s="1"/>
  <c r="AR9" i="54"/>
  <c r="AR28" i="54" s="1"/>
  <c r="AR9" i="88"/>
  <c r="AR28" i="88" s="1"/>
  <c r="AR20" i="68"/>
  <c r="AR39" i="68" s="1"/>
  <c r="AR20" i="91"/>
  <c r="AR39" i="91" s="1"/>
  <c r="AR20" i="69"/>
  <c r="AR39" i="69" s="1"/>
  <c r="AK16" i="84"/>
  <c r="AR16" i="89"/>
  <c r="AR30" i="89" s="1"/>
  <c r="AR16" i="82"/>
  <c r="AR30" i="82" s="1"/>
  <c r="AR16" i="90"/>
  <c r="AR30" i="90" s="1"/>
  <c r="AR20" i="88"/>
  <c r="AR39" i="88" s="1"/>
  <c r="AR20" i="92"/>
  <c r="AR39" i="92" s="1"/>
  <c r="AR16" i="83"/>
  <c r="AR30" i="83" s="1"/>
  <c r="AR20" i="54"/>
  <c r="AR39" i="54" s="1"/>
  <c r="AR20" i="12"/>
  <c r="AR39" i="12" s="1"/>
  <c r="AR20" i="87"/>
  <c r="AR39" i="87" s="1"/>
  <c r="AR14" i="68"/>
  <c r="AR33" i="68" s="1"/>
  <c r="AR14" i="69"/>
  <c r="AR33" i="69" s="1"/>
  <c r="AR14" i="91"/>
  <c r="AR33" i="91" s="1"/>
  <c r="AR12" i="90"/>
  <c r="AR26" i="90" s="1"/>
  <c r="AK12" i="84"/>
  <c r="AR12" i="89"/>
  <c r="AR26" i="89" s="1"/>
  <c r="AR14" i="87"/>
  <c r="AR33" i="87" s="1"/>
  <c r="AR12" i="82"/>
  <c r="AR26" i="82" s="1"/>
  <c r="AR14" i="54"/>
  <c r="AR33" i="54" s="1"/>
  <c r="AR14" i="12"/>
  <c r="AR33" i="12" s="1"/>
  <c r="AR12" i="83"/>
  <c r="AR26" i="83" s="1"/>
  <c r="AR14" i="88"/>
  <c r="AR33" i="88" s="1"/>
  <c r="AR14" i="92"/>
  <c r="AR33" i="92" s="1"/>
  <c r="AR11" i="68"/>
  <c r="AR30" i="68" s="1"/>
  <c r="AR11" i="69"/>
  <c r="AR30" i="69" s="1"/>
  <c r="AR11" i="92"/>
  <c r="AR30" i="92" s="1"/>
  <c r="AR10" i="83"/>
  <c r="AR24" i="83" s="1"/>
  <c r="AR10" i="90"/>
  <c r="AR24" i="90" s="1"/>
  <c r="AR11" i="91"/>
  <c r="AR30" i="91" s="1"/>
  <c r="AR10" i="89"/>
  <c r="AR24" i="89" s="1"/>
  <c r="AR10" i="82"/>
  <c r="AR24" i="82" s="1"/>
  <c r="AR11" i="88"/>
  <c r="AR30" i="88" s="1"/>
  <c r="AK10" i="84"/>
  <c r="AR11" i="87"/>
  <c r="AR30" i="87" s="1"/>
  <c r="AR11" i="12"/>
  <c r="AR30" i="12" s="1"/>
  <c r="AR11" i="54"/>
  <c r="AR30" i="54" s="1"/>
  <c r="AK15" i="3"/>
  <c r="X15" i="108" s="1"/>
  <c r="AK12" i="3"/>
  <c r="X12" i="108" s="1"/>
  <c r="AK21" i="3"/>
  <c r="X21" i="108" s="1"/>
  <c r="AK18" i="3"/>
  <c r="X18" i="108" s="1"/>
  <c r="X21" i="105" l="1"/>
  <c r="X40" i="105" s="1"/>
  <c r="X21" i="106"/>
  <c r="X40" i="106" s="1"/>
  <c r="X21" i="107"/>
  <c r="X40" i="107" s="1"/>
  <c r="X21" i="109"/>
  <c r="X40" i="109" s="1"/>
  <c r="X12" i="105"/>
  <c r="X31" i="105" s="1"/>
  <c r="X12" i="106"/>
  <c r="X31" i="106" s="1"/>
  <c r="X12" i="107"/>
  <c r="X31" i="107" s="1"/>
  <c r="X12" i="109"/>
  <c r="X31" i="109" s="1"/>
  <c r="X15" i="105"/>
  <c r="X34" i="105" s="1"/>
  <c r="X15" i="106"/>
  <c r="X34" i="106" s="1"/>
  <c r="X15" i="107"/>
  <c r="X34" i="107" s="1"/>
  <c r="X15" i="109"/>
  <c r="X34" i="109" s="1"/>
  <c r="X18" i="105"/>
  <c r="X37" i="105" s="1"/>
  <c r="X18" i="106"/>
  <c r="X37" i="106" s="1"/>
  <c r="X18" i="107"/>
  <c r="X37" i="107" s="1"/>
  <c r="X18" i="109"/>
  <c r="X37" i="109" s="1"/>
  <c r="BC8" i="68"/>
  <c r="BC27" i="68" s="1"/>
  <c r="BC8" i="91"/>
  <c r="BC27" i="91" s="1"/>
  <c r="BC8" i="69"/>
  <c r="BC27" i="69" s="1"/>
  <c r="BC8" i="89"/>
  <c r="BC22" i="89" s="1"/>
  <c r="BC8" i="92"/>
  <c r="BC27" i="92" s="1"/>
  <c r="AV8" i="84"/>
  <c r="BC8" i="54"/>
  <c r="BC27" i="54" s="1"/>
  <c r="BC8" i="90"/>
  <c r="BC22" i="90" s="1"/>
  <c r="BC8" i="83"/>
  <c r="BC22" i="83" s="1"/>
  <c r="BC8" i="82"/>
  <c r="BC22" i="82" s="1"/>
  <c r="BC8" i="88"/>
  <c r="BC27" i="88" s="1"/>
  <c r="BC8" i="12"/>
  <c r="BC27" i="12" s="1"/>
  <c r="BC8" i="87"/>
  <c r="BC27" i="87" s="1"/>
  <c r="AR18" i="69"/>
  <c r="AR37" i="69" s="1"/>
  <c r="AR18" i="68"/>
  <c r="AR37" i="68" s="1"/>
  <c r="AR18" i="91"/>
  <c r="AR37" i="91" s="1"/>
  <c r="AR18" i="92"/>
  <c r="AR37" i="92" s="1"/>
  <c r="AR18" i="12"/>
  <c r="AR37" i="12" s="1"/>
  <c r="AR18" i="87"/>
  <c r="AR37" i="87" s="1"/>
  <c r="AR18" i="54"/>
  <c r="AR37" i="54" s="1"/>
  <c r="AR18" i="88"/>
  <c r="AR37" i="88" s="1"/>
  <c r="AR21" i="69"/>
  <c r="AR40" i="69" s="1"/>
  <c r="AR21" i="68"/>
  <c r="AR40" i="68" s="1"/>
  <c r="AR21" i="92"/>
  <c r="AR40" i="92" s="1"/>
  <c r="AR21" i="91"/>
  <c r="AR40" i="91" s="1"/>
  <c r="AR21" i="54"/>
  <c r="AR40" i="54" s="1"/>
  <c r="AR21" i="12"/>
  <c r="AR40" i="12" s="1"/>
  <c r="AR21" i="88"/>
  <c r="AR40" i="88" s="1"/>
  <c r="AR21" i="87"/>
  <c r="AR40" i="87" s="1"/>
  <c r="AR12" i="68"/>
  <c r="AR31" i="68" s="1"/>
  <c r="AR12" i="69"/>
  <c r="AR31" i="69" s="1"/>
  <c r="AR12" i="92"/>
  <c r="AR31" i="92" s="1"/>
  <c r="AR12" i="12"/>
  <c r="AR31" i="12" s="1"/>
  <c r="AR12" i="91"/>
  <c r="AR31" i="91" s="1"/>
  <c r="AR12" i="54"/>
  <c r="AR31" i="54" s="1"/>
  <c r="AR12" i="87"/>
  <c r="AR31" i="87" s="1"/>
  <c r="AR12" i="88"/>
  <c r="AR31" i="88" s="1"/>
  <c r="AU8" i="68"/>
  <c r="AU27" i="68" s="1"/>
  <c r="AU8" i="69"/>
  <c r="AU27" i="69" s="1"/>
  <c r="AU8" i="91"/>
  <c r="AU27" i="91" s="1"/>
  <c r="AU8" i="89"/>
  <c r="AU22" i="89" s="1"/>
  <c r="AN8" i="84"/>
  <c r="AU8" i="82"/>
  <c r="AU22" i="82" s="1"/>
  <c r="AU8" i="54"/>
  <c r="AU27" i="54" s="1"/>
  <c r="AU8" i="92"/>
  <c r="AU27" i="92" s="1"/>
  <c r="AU8" i="88"/>
  <c r="AU27" i="88" s="1"/>
  <c r="AU8" i="87"/>
  <c r="AU27" i="87" s="1"/>
  <c r="AU8" i="83"/>
  <c r="AU22" i="83" s="1"/>
  <c r="AU8" i="12"/>
  <c r="AU27" i="12" s="1"/>
  <c r="AU8" i="90"/>
  <c r="AU22" i="90" s="1"/>
  <c r="AR15" i="69"/>
  <c r="AR34" i="69" s="1"/>
  <c r="AR15" i="68"/>
  <c r="AR34" i="68" s="1"/>
  <c r="AR15" i="92"/>
  <c r="AR34" i="92" s="1"/>
  <c r="AR15" i="12"/>
  <c r="AR34" i="12" s="1"/>
  <c r="AR15" i="54"/>
  <c r="AR34" i="54" s="1"/>
  <c r="AR15" i="91"/>
  <c r="AR34" i="91" s="1"/>
  <c r="AR15" i="88"/>
  <c r="AR34" i="88" s="1"/>
  <c r="AR15" i="87"/>
  <c r="AR34" i="87" s="1"/>
  <c r="AV9" i="3"/>
  <c r="AI9" i="108" s="1"/>
  <c r="AN20" i="3"/>
  <c r="AA20" i="108" s="1"/>
  <c r="AV11" i="3"/>
  <c r="AI11" i="108" s="1"/>
  <c r="AV14" i="3"/>
  <c r="AI14" i="108" s="1"/>
  <c r="AV17" i="3"/>
  <c r="AI17" i="108" s="1"/>
  <c r="AV20" i="3"/>
  <c r="AI20" i="108" s="1"/>
  <c r="AN9" i="3"/>
  <c r="AA9" i="108" s="1"/>
  <c r="AN11" i="3"/>
  <c r="AA11" i="108" s="1"/>
  <c r="AN14" i="3"/>
  <c r="AA14" i="108" s="1"/>
  <c r="AN17" i="3"/>
  <c r="AA17" i="108" s="1"/>
  <c r="AA11" i="105" l="1"/>
  <c r="AA30" i="105" s="1"/>
  <c r="AA11" i="106"/>
  <c r="AA30" i="106" s="1"/>
  <c r="AA11" i="107"/>
  <c r="AA30" i="107" s="1"/>
  <c r="AA11" i="109"/>
  <c r="AA30" i="109" s="1"/>
  <c r="AA9" i="105"/>
  <c r="AA28" i="105" s="1"/>
  <c r="AA9" i="106"/>
  <c r="AA28" i="106" s="1"/>
  <c r="AA9" i="107"/>
  <c r="AA28" i="107" s="1"/>
  <c r="AA9" i="109"/>
  <c r="AA28" i="109" s="1"/>
  <c r="AI11" i="105"/>
  <c r="AI30" i="105" s="1"/>
  <c r="AI11" i="106"/>
  <c r="AI30" i="106" s="1"/>
  <c r="AI11" i="107"/>
  <c r="AI30" i="107" s="1"/>
  <c r="AI11" i="109"/>
  <c r="AI30" i="109" s="1"/>
  <c r="AI20" i="105"/>
  <c r="AI39" i="105" s="1"/>
  <c r="AI20" i="106"/>
  <c r="AI39" i="106" s="1"/>
  <c r="AI20" i="107"/>
  <c r="AI39" i="107" s="1"/>
  <c r="AI20" i="109"/>
  <c r="AI39" i="109" s="1"/>
  <c r="AA20" i="105"/>
  <c r="AA39" i="105" s="1"/>
  <c r="AA20" i="106"/>
  <c r="AA39" i="106" s="1"/>
  <c r="AA20" i="107"/>
  <c r="AA39" i="107" s="1"/>
  <c r="AA20" i="109"/>
  <c r="AA39" i="109" s="1"/>
  <c r="AI14" i="105"/>
  <c r="AI33" i="105" s="1"/>
  <c r="AI14" i="106"/>
  <c r="AI33" i="106" s="1"/>
  <c r="AI14" i="107"/>
  <c r="AI33" i="107" s="1"/>
  <c r="AI14" i="109"/>
  <c r="AI33" i="109" s="1"/>
  <c r="AA17" i="105"/>
  <c r="AA36" i="105" s="1"/>
  <c r="AA17" i="106"/>
  <c r="AA36" i="106" s="1"/>
  <c r="AA17" i="107"/>
  <c r="AA36" i="107" s="1"/>
  <c r="AA17" i="109"/>
  <c r="AA36" i="109" s="1"/>
  <c r="AA14" i="105"/>
  <c r="AA33" i="105" s="1"/>
  <c r="AA14" i="106"/>
  <c r="AA33" i="106" s="1"/>
  <c r="AA14" i="107"/>
  <c r="AA33" i="107" s="1"/>
  <c r="AA14" i="109"/>
  <c r="AA33" i="109" s="1"/>
  <c r="AI17" i="105"/>
  <c r="AI36" i="105" s="1"/>
  <c r="AI17" i="106"/>
  <c r="AI36" i="106" s="1"/>
  <c r="AI17" i="107"/>
  <c r="AI36" i="107" s="1"/>
  <c r="AI17" i="109"/>
  <c r="AI36" i="109" s="1"/>
  <c r="AI9" i="105"/>
  <c r="AI28" i="105" s="1"/>
  <c r="AI9" i="106"/>
  <c r="AI28" i="106" s="1"/>
  <c r="AI9" i="107"/>
  <c r="AI28" i="107" s="1"/>
  <c r="AI9" i="109"/>
  <c r="AI28" i="109" s="1"/>
  <c r="AU11" i="68"/>
  <c r="AU30" i="68" s="1"/>
  <c r="AU11" i="69"/>
  <c r="AU30" i="69" s="1"/>
  <c r="AU11" i="91"/>
  <c r="AU30" i="91" s="1"/>
  <c r="AU11" i="92"/>
  <c r="AU30" i="92" s="1"/>
  <c r="AU11" i="54"/>
  <c r="AU30" i="54" s="1"/>
  <c r="AU10" i="82"/>
  <c r="AU24" i="82" s="1"/>
  <c r="AU11" i="88"/>
  <c r="AU30" i="88" s="1"/>
  <c r="AU11" i="87"/>
  <c r="AU30" i="87" s="1"/>
  <c r="AU11" i="12"/>
  <c r="AU30" i="12" s="1"/>
  <c r="AU10" i="90"/>
  <c r="AU24" i="90" s="1"/>
  <c r="AU10" i="89"/>
  <c r="AU24" i="89" s="1"/>
  <c r="AN10" i="84"/>
  <c r="AU10" i="83"/>
  <c r="AU24" i="83" s="1"/>
  <c r="BC17" i="68"/>
  <c r="BC36" i="68" s="1"/>
  <c r="BC17" i="69"/>
  <c r="BC36" i="69" s="1"/>
  <c r="BC17" i="91"/>
  <c r="BC36" i="91" s="1"/>
  <c r="BC17" i="92"/>
  <c r="BC36" i="92" s="1"/>
  <c r="BC14" i="83"/>
  <c r="BC28" i="83" s="1"/>
  <c r="BC17" i="54"/>
  <c r="BC36" i="54" s="1"/>
  <c r="AV14" i="84"/>
  <c r="BC14" i="82"/>
  <c r="BC28" i="82" s="1"/>
  <c r="BC14" i="89"/>
  <c r="BC28" i="89" s="1"/>
  <c r="BC17" i="88"/>
  <c r="BC36" i="88" s="1"/>
  <c r="BC17" i="12"/>
  <c r="BC36" i="12" s="1"/>
  <c r="BC14" i="90"/>
  <c r="BC28" i="90" s="1"/>
  <c r="BC17" i="87"/>
  <c r="BC36" i="87" s="1"/>
  <c r="BC11" i="68"/>
  <c r="BC30" i="68" s="1"/>
  <c r="BC11" i="69"/>
  <c r="BC30" i="69" s="1"/>
  <c r="BC11" i="91"/>
  <c r="BC30" i="91" s="1"/>
  <c r="BC11" i="92"/>
  <c r="BC30" i="92" s="1"/>
  <c r="BC11" i="54"/>
  <c r="BC30" i="54" s="1"/>
  <c r="BC10" i="83"/>
  <c r="BC24" i="83" s="1"/>
  <c r="AV10" i="84"/>
  <c r="BC11" i="88"/>
  <c r="BC30" i="88" s="1"/>
  <c r="BC10" i="89"/>
  <c r="BC24" i="89" s="1"/>
  <c r="BC10" i="90"/>
  <c r="BC24" i="90" s="1"/>
  <c r="BC11" i="12"/>
  <c r="BC30" i="12" s="1"/>
  <c r="BC10" i="82"/>
  <c r="BC24" i="82" s="1"/>
  <c r="BC11" i="87"/>
  <c r="BC30" i="87" s="1"/>
  <c r="AU20" i="68"/>
  <c r="AU39" i="68" s="1"/>
  <c r="AU20" i="69"/>
  <c r="AU39" i="69" s="1"/>
  <c r="AU20" i="91"/>
  <c r="AU39" i="91" s="1"/>
  <c r="AU20" i="92"/>
  <c r="AU39" i="92" s="1"/>
  <c r="AN16" i="84"/>
  <c r="AU16" i="89"/>
  <c r="AU30" i="89" s="1"/>
  <c r="AU20" i="54"/>
  <c r="AU39" i="54" s="1"/>
  <c r="AU16" i="83"/>
  <c r="AU30" i="83" s="1"/>
  <c r="AU16" i="82"/>
  <c r="AU30" i="82" s="1"/>
  <c r="AU20" i="88"/>
  <c r="AU39" i="88" s="1"/>
  <c r="AU16" i="90"/>
  <c r="AU30" i="90" s="1"/>
  <c r="AU20" i="87"/>
  <c r="AU39" i="87" s="1"/>
  <c r="AU20" i="12"/>
  <c r="AU39" i="12" s="1"/>
  <c r="AU9" i="68"/>
  <c r="AU28" i="68" s="1"/>
  <c r="AU9" i="91"/>
  <c r="AU28" i="91" s="1"/>
  <c r="AU9" i="69"/>
  <c r="AU28" i="69" s="1"/>
  <c r="AU9" i="87"/>
  <c r="AU28" i="87" s="1"/>
  <c r="AU9" i="88"/>
  <c r="AU28" i="88" s="1"/>
  <c r="AU9" i="54"/>
  <c r="AU28" i="54" s="1"/>
  <c r="AU9" i="92"/>
  <c r="AU28" i="92" s="1"/>
  <c r="AU9" i="12"/>
  <c r="AU28" i="12" s="1"/>
  <c r="BC20" i="69"/>
  <c r="BC39" i="69" s="1"/>
  <c r="BC20" i="91"/>
  <c r="BC39" i="91" s="1"/>
  <c r="BC20" i="92"/>
  <c r="BC39" i="92" s="1"/>
  <c r="AV16" i="84"/>
  <c r="BC16" i="89"/>
  <c r="BC30" i="89" s="1"/>
  <c r="BC20" i="54"/>
  <c r="BC39" i="54" s="1"/>
  <c r="BC16" i="90"/>
  <c r="BC30" i="90" s="1"/>
  <c r="BC16" i="83"/>
  <c r="BC30" i="83" s="1"/>
  <c r="BC16" i="82"/>
  <c r="BC30" i="82" s="1"/>
  <c r="BC20" i="68"/>
  <c r="BC39" i="68" s="1"/>
  <c r="BC20" i="88"/>
  <c r="BC39" i="88" s="1"/>
  <c r="BC20" i="87"/>
  <c r="BC39" i="87" s="1"/>
  <c r="BC20" i="12"/>
  <c r="BC39" i="12" s="1"/>
  <c r="BC14" i="68"/>
  <c r="BC33" i="68" s="1"/>
  <c r="BC14" i="69"/>
  <c r="BC33" i="69" s="1"/>
  <c r="BC14" i="91"/>
  <c r="BC33" i="91" s="1"/>
  <c r="BC14" i="92"/>
  <c r="BC33" i="92" s="1"/>
  <c r="BC12" i="83"/>
  <c r="BC26" i="83" s="1"/>
  <c r="BC14" i="54"/>
  <c r="BC33" i="54" s="1"/>
  <c r="AV12" i="84"/>
  <c r="BC12" i="89"/>
  <c r="BC26" i="89" s="1"/>
  <c r="BC14" i="88"/>
  <c r="BC33" i="88" s="1"/>
  <c r="BC14" i="87"/>
  <c r="BC33" i="87" s="1"/>
  <c r="BC12" i="90"/>
  <c r="BC26" i="90" s="1"/>
  <c r="BC14" i="12"/>
  <c r="BC33" i="12" s="1"/>
  <c r="BC12" i="82"/>
  <c r="BC26" i="82" s="1"/>
  <c r="AU17" i="68"/>
  <c r="AU36" i="68" s="1"/>
  <c r="AU17" i="91"/>
  <c r="AU36" i="91" s="1"/>
  <c r="AU17" i="92"/>
  <c r="AU36" i="92" s="1"/>
  <c r="AU14" i="83"/>
  <c r="AU28" i="83" s="1"/>
  <c r="AU17" i="69"/>
  <c r="AU36" i="69" s="1"/>
  <c r="AU17" i="54"/>
  <c r="AU36" i="54" s="1"/>
  <c r="AN14" i="84"/>
  <c r="AU17" i="88"/>
  <c r="AU36" i="88" s="1"/>
  <c r="AU17" i="12"/>
  <c r="AU36" i="12" s="1"/>
  <c r="AU14" i="89"/>
  <c r="AU28" i="89" s="1"/>
  <c r="AU17" i="87"/>
  <c r="AU36" i="87" s="1"/>
  <c r="AU14" i="90"/>
  <c r="AU28" i="90" s="1"/>
  <c r="AU14" i="82"/>
  <c r="AU28" i="82" s="1"/>
  <c r="AU14" i="68"/>
  <c r="AU33" i="68" s="1"/>
  <c r="AU14" i="91"/>
  <c r="AU33" i="91" s="1"/>
  <c r="AU14" i="69"/>
  <c r="AU33" i="69" s="1"/>
  <c r="AU14" i="92"/>
  <c r="AU33" i="92" s="1"/>
  <c r="AU12" i="83"/>
  <c r="AU26" i="83" s="1"/>
  <c r="AU14" i="54"/>
  <c r="AU33" i="54" s="1"/>
  <c r="AU12" i="90"/>
  <c r="AU26" i="90" s="1"/>
  <c r="AU14" i="88"/>
  <c r="AU33" i="88" s="1"/>
  <c r="AU12" i="89"/>
  <c r="AU26" i="89" s="1"/>
  <c r="AU14" i="87"/>
  <c r="AU33" i="87" s="1"/>
  <c r="AU14" i="12"/>
  <c r="AU33" i="12" s="1"/>
  <c r="AN12" i="84"/>
  <c r="AU12" i="82"/>
  <c r="AU26" i="82" s="1"/>
  <c r="BC9" i="68"/>
  <c r="BC28" i="68" s="1"/>
  <c r="BC9" i="69"/>
  <c r="BC28" i="69" s="1"/>
  <c r="BC9" i="91"/>
  <c r="BC28" i="91" s="1"/>
  <c r="BC9" i="92"/>
  <c r="BC28" i="92" s="1"/>
  <c r="BC9" i="87"/>
  <c r="BC28" i="87" s="1"/>
  <c r="BC9" i="54"/>
  <c r="BC28" i="54" s="1"/>
  <c r="BC9" i="12"/>
  <c r="BC28" i="12" s="1"/>
  <c r="BC9" i="88"/>
  <c r="BC28" i="88" s="1"/>
  <c r="AV21" i="3"/>
  <c r="AI21" i="108" s="1"/>
  <c r="AV15" i="3"/>
  <c r="AI15" i="108" s="1"/>
  <c r="AV12" i="3"/>
  <c r="AI12" i="108" s="1"/>
  <c r="AV18" i="3"/>
  <c r="AI18" i="108" s="1"/>
  <c r="AN21" i="3"/>
  <c r="AA21" i="108" s="1"/>
  <c r="AN18" i="3"/>
  <c r="AA18" i="108" s="1"/>
  <c r="AN15" i="3"/>
  <c r="AA15" i="108" s="1"/>
  <c r="AN12" i="3"/>
  <c r="AA12" i="108" s="1"/>
  <c r="AI15" i="105" l="1"/>
  <c r="AI34" i="105" s="1"/>
  <c r="AI15" i="106"/>
  <c r="AI34" i="106" s="1"/>
  <c r="AI15" i="107"/>
  <c r="AI34" i="107" s="1"/>
  <c r="AI15" i="109"/>
  <c r="AI34" i="109" s="1"/>
  <c r="AI21" i="105"/>
  <c r="AI40" i="105" s="1"/>
  <c r="AI21" i="106"/>
  <c r="AI40" i="106" s="1"/>
  <c r="AI21" i="107"/>
  <c r="AI40" i="107" s="1"/>
  <c r="AI21" i="109"/>
  <c r="AI40" i="109" s="1"/>
  <c r="AA12" i="105"/>
  <c r="AA31" i="105" s="1"/>
  <c r="AA12" i="106"/>
  <c r="AA31" i="106" s="1"/>
  <c r="AA12" i="107"/>
  <c r="AA31" i="107" s="1"/>
  <c r="AA12" i="109"/>
  <c r="AA31" i="109" s="1"/>
  <c r="AI18" i="105"/>
  <c r="AI37" i="105" s="1"/>
  <c r="AI18" i="106"/>
  <c r="AI37" i="106" s="1"/>
  <c r="AI18" i="107"/>
  <c r="AI37" i="107" s="1"/>
  <c r="AI18" i="109"/>
  <c r="AI37" i="109" s="1"/>
  <c r="AA18" i="105"/>
  <c r="AA37" i="105" s="1"/>
  <c r="AA18" i="106"/>
  <c r="AA37" i="106" s="1"/>
  <c r="AA18" i="107"/>
  <c r="AA37" i="107" s="1"/>
  <c r="AA18" i="109"/>
  <c r="AA37" i="109" s="1"/>
  <c r="AA21" i="105"/>
  <c r="AA40" i="105" s="1"/>
  <c r="AA21" i="106"/>
  <c r="AA40" i="106" s="1"/>
  <c r="AA21" i="107"/>
  <c r="AA40" i="107" s="1"/>
  <c r="AA21" i="109"/>
  <c r="AA40" i="109" s="1"/>
  <c r="AA15" i="105"/>
  <c r="AA34" i="105" s="1"/>
  <c r="AA15" i="106"/>
  <c r="AA34" i="106" s="1"/>
  <c r="AA15" i="107"/>
  <c r="AA34" i="107" s="1"/>
  <c r="AA15" i="109"/>
  <c r="AA34" i="109" s="1"/>
  <c r="AI12" i="105"/>
  <c r="AI31" i="105" s="1"/>
  <c r="AI12" i="106"/>
  <c r="AI31" i="106" s="1"/>
  <c r="AI12" i="107"/>
  <c r="AI31" i="107" s="1"/>
  <c r="AI12" i="109"/>
  <c r="AI31" i="109" s="1"/>
  <c r="BC18" i="68"/>
  <c r="BC37" i="68" s="1"/>
  <c r="BC18" i="69"/>
  <c r="BC37" i="69" s="1"/>
  <c r="BC18" i="91"/>
  <c r="BC37" i="91" s="1"/>
  <c r="BC18" i="87"/>
  <c r="BC37" i="87" s="1"/>
  <c r="BC18" i="12"/>
  <c r="BC37" i="12" s="1"/>
  <c r="BC18" i="92"/>
  <c r="BC37" i="92" s="1"/>
  <c r="BC18" i="88"/>
  <c r="BC37" i="88" s="1"/>
  <c r="BC18" i="54"/>
  <c r="BC37" i="54" s="1"/>
  <c r="BC12" i="68"/>
  <c r="BC31" i="68" s="1"/>
  <c r="BC12" i="92"/>
  <c r="BC31" i="92" s="1"/>
  <c r="BC12" i="91"/>
  <c r="BC31" i="91" s="1"/>
  <c r="BC12" i="69"/>
  <c r="BC31" i="69" s="1"/>
  <c r="BC12" i="54"/>
  <c r="BC31" i="54" s="1"/>
  <c r="BC12" i="87"/>
  <c r="BC31" i="87" s="1"/>
  <c r="BC12" i="12"/>
  <c r="BC31" i="12" s="1"/>
  <c r="BC12" i="88"/>
  <c r="BC31" i="88" s="1"/>
  <c r="BC21" i="68"/>
  <c r="BC40" i="68" s="1"/>
  <c r="BC21" i="91"/>
  <c r="BC40" i="91" s="1"/>
  <c r="BC21" i="92"/>
  <c r="BC40" i="92" s="1"/>
  <c r="BC21" i="54"/>
  <c r="BC40" i="54" s="1"/>
  <c r="BC21" i="87"/>
  <c r="BC40" i="87" s="1"/>
  <c r="BC21" i="69"/>
  <c r="BC40" i="69" s="1"/>
  <c r="BC21" i="88"/>
  <c r="BC40" i="88" s="1"/>
  <c r="BC21" i="12"/>
  <c r="BC40" i="12" s="1"/>
  <c r="AU18" i="68"/>
  <c r="AU37" i="68" s="1"/>
  <c r="AU18" i="69"/>
  <c r="AU37" i="69" s="1"/>
  <c r="AU18" i="91"/>
  <c r="AU37" i="91" s="1"/>
  <c r="AU18" i="87"/>
  <c r="AU37" i="87" s="1"/>
  <c r="AU18" i="54"/>
  <c r="AU37" i="54" s="1"/>
  <c r="AU18" i="88"/>
  <c r="AU37" i="88" s="1"/>
  <c r="AU18" i="92"/>
  <c r="AU37" i="92" s="1"/>
  <c r="AU18" i="12"/>
  <c r="AU37" i="12" s="1"/>
  <c r="AU21" i="68"/>
  <c r="AU40" i="68" s="1"/>
  <c r="AU21" i="69"/>
  <c r="AU40" i="69" s="1"/>
  <c r="AU21" i="91"/>
  <c r="AU40" i="91" s="1"/>
  <c r="AU21" i="54"/>
  <c r="AU40" i="54" s="1"/>
  <c r="AU21" i="87"/>
  <c r="AU40" i="87" s="1"/>
  <c r="AU21" i="92"/>
  <c r="AU40" i="92" s="1"/>
  <c r="AU21" i="12"/>
  <c r="AU40" i="12" s="1"/>
  <c r="AU21" i="88"/>
  <c r="AU40" i="88" s="1"/>
  <c r="BC15" i="68"/>
  <c r="BC34" i="68" s="1"/>
  <c r="BC15" i="69"/>
  <c r="BC34" i="69" s="1"/>
  <c r="BC15" i="91"/>
  <c r="BC34" i="91" s="1"/>
  <c r="BC15" i="92"/>
  <c r="BC34" i="92" s="1"/>
  <c r="BC15" i="87"/>
  <c r="BC34" i="87" s="1"/>
  <c r="BC15" i="54"/>
  <c r="BC34" i="54" s="1"/>
  <c r="BC15" i="88"/>
  <c r="BC34" i="88" s="1"/>
  <c r="BC15" i="12"/>
  <c r="BC34" i="12" s="1"/>
  <c r="AU12" i="68"/>
  <c r="AU31" i="68" s="1"/>
  <c r="AU12" i="69"/>
  <c r="AU31" i="69" s="1"/>
  <c r="AU12" i="92"/>
  <c r="AU31" i="92" s="1"/>
  <c r="AU12" i="87"/>
  <c r="AU31" i="87" s="1"/>
  <c r="AU12" i="12"/>
  <c r="AU31" i="12" s="1"/>
  <c r="AU12" i="88"/>
  <c r="AU31" i="88" s="1"/>
  <c r="AU12" i="91"/>
  <c r="AU31" i="91" s="1"/>
  <c r="AU12" i="54"/>
  <c r="AU31" i="54" s="1"/>
  <c r="AU15" i="68"/>
  <c r="AU34" i="68" s="1"/>
  <c r="AU15" i="91"/>
  <c r="AU34" i="91" s="1"/>
  <c r="AU15" i="69"/>
  <c r="AU34" i="69" s="1"/>
  <c r="AU15" i="54"/>
  <c r="AU34" i="54" s="1"/>
  <c r="AU15" i="92"/>
  <c r="AU34" i="92" s="1"/>
  <c r="AU15" i="87"/>
  <c r="AU34" i="87" s="1"/>
  <c r="AU15" i="88"/>
  <c r="AU34" i="88" s="1"/>
  <c r="AU15" i="12"/>
  <c r="AU34" i="12" s="1"/>
  <c r="AZ8" i="68" l="1"/>
  <c r="AZ27" i="68" s="1"/>
  <c r="AZ8" i="69"/>
  <c r="AZ27" i="69" s="1"/>
  <c r="AZ8" i="92"/>
  <c r="AZ27" i="92" s="1"/>
  <c r="AZ8" i="91"/>
  <c r="AZ27" i="91" s="1"/>
  <c r="AZ8" i="83"/>
  <c r="AZ22" i="83" s="1"/>
  <c r="AZ8" i="89"/>
  <c r="AZ22" i="89" s="1"/>
  <c r="AS8" i="84"/>
  <c r="AZ8" i="82"/>
  <c r="AZ22" i="82" s="1"/>
  <c r="AZ8" i="90"/>
  <c r="AZ22" i="90" s="1"/>
  <c r="AZ8" i="88"/>
  <c r="AZ27" i="88" s="1"/>
  <c r="AZ8" i="54"/>
  <c r="AZ27" i="54" s="1"/>
  <c r="AZ8" i="12"/>
  <c r="AZ27" i="12" s="1"/>
  <c r="AZ8" i="87"/>
  <c r="AZ27" i="87" s="1"/>
  <c r="AS20" i="3"/>
  <c r="AF20" i="108" s="1"/>
  <c r="AS9" i="3"/>
  <c r="AF9" i="108" s="1"/>
  <c r="AS11" i="3"/>
  <c r="AF11" i="108" s="1"/>
  <c r="AS14" i="3"/>
  <c r="AF14" i="108" s="1"/>
  <c r="AS17" i="3"/>
  <c r="AF17" i="108" s="1"/>
  <c r="AF20" i="105" l="1"/>
  <c r="AF39" i="105" s="1"/>
  <c r="AF20" i="106"/>
  <c r="AF39" i="106" s="1"/>
  <c r="AF20" i="107"/>
  <c r="AF39" i="107" s="1"/>
  <c r="AF20" i="109"/>
  <c r="AF39" i="109" s="1"/>
  <c r="AF9" i="105"/>
  <c r="AF28" i="105" s="1"/>
  <c r="AF9" i="106"/>
  <c r="AF28" i="106" s="1"/>
  <c r="AF9" i="107"/>
  <c r="AF28" i="107" s="1"/>
  <c r="AF9" i="109"/>
  <c r="AF28" i="109" s="1"/>
  <c r="AF17" i="105"/>
  <c r="AF36" i="105" s="1"/>
  <c r="AF17" i="106"/>
  <c r="AF36" i="106" s="1"/>
  <c r="AF17" i="107"/>
  <c r="AF36" i="107" s="1"/>
  <c r="AF17" i="109"/>
  <c r="AF36" i="109" s="1"/>
  <c r="AF14" i="105"/>
  <c r="AF33" i="105" s="1"/>
  <c r="AF14" i="106"/>
  <c r="AF33" i="106" s="1"/>
  <c r="AF14" i="107"/>
  <c r="AF33" i="107" s="1"/>
  <c r="AF14" i="109"/>
  <c r="AF33" i="109" s="1"/>
  <c r="AF11" i="105"/>
  <c r="AF30" i="105" s="1"/>
  <c r="AF11" i="106"/>
  <c r="AF30" i="106" s="1"/>
  <c r="AF11" i="107"/>
  <c r="AF30" i="107" s="1"/>
  <c r="AF11" i="109"/>
  <c r="AF30" i="109" s="1"/>
  <c r="AZ20" i="68"/>
  <c r="AZ39" i="68" s="1"/>
  <c r="AZ20" i="69"/>
  <c r="AZ39" i="69" s="1"/>
  <c r="AZ20" i="91"/>
  <c r="AZ39" i="91" s="1"/>
  <c r="AZ20" i="54"/>
  <c r="AZ39" i="54" s="1"/>
  <c r="AZ20" i="12"/>
  <c r="AZ39" i="12" s="1"/>
  <c r="AZ16" i="89"/>
  <c r="AZ30" i="89" s="1"/>
  <c r="AS16" i="84"/>
  <c r="AZ16" i="83"/>
  <c r="AZ30" i="83" s="1"/>
  <c r="AZ20" i="88"/>
  <c r="AZ39" i="88" s="1"/>
  <c r="AZ16" i="82"/>
  <c r="AZ30" i="82" s="1"/>
  <c r="AZ20" i="87"/>
  <c r="AZ39" i="87" s="1"/>
  <c r="AZ16" i="90"/>
  <c r="AZ30" i="90" s="1"/>
  <c r="AZ20" i="92"/>
  <c r="AZ39" i="92" s="1"/>
  <c r="AZ9" i="68"/>
  <c r="AZ28" i="68" s="1"/>
  <c r="AZ9" i="69"/>
  <c r="AZ28" i="69" s="1"/>
  <c r="AZ9" i="92"/>
  <c r="AZ28" i="92" s="1"/>
  <c r="AZ9" i="91"/>
  <c r="AZ28" i="91" s="1"/>
  <c r="AZ9" i="12"/>
  <c r="AZ28" i="12" s="1"/>
  <c r="AZ9" i="54"/>
  <c r="AZ28" i="54" s="1"/>
  <c r="AZ9" i="87"/>
  <c r="AZ28" i="87" s="1"/>
  <c r="AZ9" i="88"/>
  <c r="AZ28" i="88" s="1"/>
  <c r="AZ17" i="68"/>
  <c r="AZ36" i="68" s="1"/>
  <c r="AZ17" i="69"/>
  <c r="AZ36" i="69" s="1"/>
  <c r="AZ17" i="91"/>
  <c r="AZ36" i="91" s="1"/>
  <c r="AS14" i="84"/>
  <c r="AZ17" i="92"/>
  <c r="AZ36" i="92" s="1"/>
  <c r="AZ14" i="90"/>
  <c r="AZ28" i="90" s="1"/>
  <c r="AZ14" i="82"/>
  <c r="AZ28" i="82" s="1"/>
  <c r="AZ14" i="83"/>
  <c r="AZ28" i="83" s="1"/>
  <c r="AZ14" i="89"/>
  <c r="AZ28" i="89" s="1"/>
  <c r="AZ17" i="87"/>
  <c r="AZ36" i="87" s="1"/>
  <c r="AZ17" i="88"/>
  <c r="AZ36" i="88" s="1"/>
  <c r="AZ17" i="12"/>
  <c r="AZ36" i="12" s="1"/>
  <c r="AZ17" i="54"/>
  <c r="AZ36" i="54" s="1"/>
  <c r="AZ14" i="68"/>
  <c r="AZ33" i="68" s="1"/>
  <c r="AZ12" i="90"/>
  <c r="AZ26" i="90" s="1"/>
  <c r="AS12" i="84"/>
  <c r="AZ12" i="89"/>
  <c r="AZ26" i="89" s="1"/>
  <c r="AZ14" i="91"/>
  <c r="AZ33" i="91" s="1"/>
  <c r="AZ12" i="83"/>
  <c r="AZ26" i="83" s="1"/>
  <c r="AZ14" i="69"/>
  <c r="AZ33" i="69" s="1"/>
  <c r="AZ14" i="92"/>
  <c r="AZ33" i="92" s="1"/>
  <c r="AZ12" i="82"/>
  <c r="AZ26" i="82" s="1"/>
  <c r="AZ14" i="54"/>
  <c r="AZ33" i="54" s="1"/>
  <c r="AZ14" i="12"/>
  <c r="AZ33" i="12" s="1"/>
  <c r="AZ14" i="87"/>
  <c r="AZ33" i="87" s="1"/>
  <c r="AZ14" i="88"/>
  <c r="AZ33" i="88" s="1"/>
  <c r="AZ11" i="68"/>
  <c r="AZ30" i="68" s="1"/>
  <c r="AZ11" i="92"/>
  <c r="AZ30" i="92" s="1"/>
  <c r="AZ11" i="69"/>
  <c r="AZ30" i="69" s="1"/>
  <c r="AZ10" i="83"/>
  <c r="AZ24" i="83" s="1"/>
  <c r="AZ10" i="90"/>
  <c r="AZ24" i="90" s="1"/>
  <c r="AZ11" i="91"/>
  <c r="AZ30" i="91" s="1"/>
  <c r="AS10" i="84"/>
  <c r="AZ10" i="89"/>
  <c r="AZ24" i="89" s="1"/>
  <c r="AZ10" i="82"/>
  <c r="AZ24" i="82" s="1"/>
  <c r="AZ11" i="54"/>
  <c r="AZ30" i="54" s="1"/>
  <c r="AZ11" i="87"/>
  <c r="AZ30" i="87" s="1"/>
  <c r="AZ11" i="88"/>
  <c r="AZ30" i="88" s="1"/>
  <c r="AZ11" i="12"/>
  <c r="AZ30" i="12" s="1"/>
  <c r="AS15" i="3"/>
  <c r="AF15" i="108" s="1"/>
  <c r="AS12" i="3"/>
  <c r="AF12" i="108" s="1"/>
  <c r="AS18" i="3"/>
  <c r="AF18" i="108" s="1"/>
  <c r="AS21" i="3"/>
  <c r="AF21" i="108" s="1"/>
  <c r="AF18" i="105" l="1"/>
  <c r="AF37" i="105" s="1"/>
  <c r="AF18" i="106"/>
  <c r="AF37" i="106" s="1"/>
  <c r="AF18" i="107"/>
  <c r="AF37" i="107" s="1"/>
  <c r="AF18" i="109"/>
  <c r="AF37" i="109" s="1"/>
  <c r="AF12" i="105"/>
  <c r="AF31" i="105" s="1"/>
  <c r="AF12" i="106"/>
  <c r="AF31" i="106" s="1"/>
  <c r="AF12" i="107"/>
  <c r="AF31" i="107" s="1"/>
  <c r="AF12" i="109"/>
  <c r="AF31" i="109" s="1"/>
  <c r="AF15" i="105"/>
  <c r="AF34" i="105" s="1"/>
  <c r="AF15" i="106"/>
  <c r="AF34" i="106" s="1"/>
  <c r="AF15" i="107"/>
  <c r="AF34" i="107" s="1"/>
  <c r="AF15" i="109"/>
  <c r="AF34" i="109" s="1"/>
  <c r="AF21" i="105"/>
  <c r="AF40" i="105" s="1"/>
  <c r="AF21" i="106"/>
  <c r="AF40" i="106" s="1"/>
  <c r="AF21" i="107"/>
  <c r="AF40" i="107" s="1"/>
  <c r="AF21" i="109"/>
  <c r="AF40" i="109" s="1"/>
  <c r="AZ12" i="69"/>
  <c r="AZ31" i="69" s="1"/>
  <c r="AZ12" i="68"/>
  <c r="AZ31" i="68" s="1"/>
  <c r="AZ12" i="91"/>
  <c r="AZ31" i="91" s="1"/>
  <c r="AZ12" i="12"/>
  <c r="AZ31" i="12" s="1"/>
  <c r="AZ12" i="88"/>
  <c r="AZ31" i="88" s="1"/>
  <c r="AZ12" i="54"/>
  <c r="AZ31" i="54" s="1"/>
  <c r="AZ12" i="92"/>
  <c r="AZ31" i="92" s="1"/>
  <c r="AZ12" i="87"/>
  <c r="AZ31" i="87" s="1"/>
  <c r="AZ21" i="68"/>
  <c r="AZ40" i="68" s="1"/>
  <c r="AZ21" i="69"/>
  <c r="AZ40" i="69" s="1"/>
  <c r="AZ21" i="92"/>
  <c r="AZ40" i="92" s="1"/>
  <c r="AZ21" i="12"/>
  <c r="AZ40" i="12" s="1"/>
  <c r="AZ21" i="54"/>
  <c r="AZ40" i="54" s="1"/>
  <c r="AZ21" i="91"/>
  <c r="AZ40" i="91" s="1"/>
  <c r="AZ21" i="88"/>
  <c r="AZ40" i="88" s="1"/>
  <c r="AZ21" i="87"/>
  <c r="AZ40" i="87" s="1"/>
  <c r="AZ18" i="68"/>
  <c r="AZ37" i="68" s="1"/>
  <c r="AZ18" i="69"/>
  <c r="AZ37" i="69" s="1"/>
  <c r="AZ18" i="92"/>
  <c r="AZ37" i="92" s="1"/>
  <c r="AZ18" i="91"/>
  <c r="AZ37" i="91" s="1"/>
  <c r="AZ18" i="12"/>
  <c r="AZ37" i="12" s="1"/>
  <c r="AZ18" i="54"/>
  <c r="AZ37" i="54" s="1"/>
  <c r="AZ18" i="88"/>
  <c r="AZ37" i="88" s="1"/>
  <c r="AZ18" i="87"/>
  <c r="AZ37" i="87" s="1"/>
  <c r="AZ15" i="68"/>
  <c r="AZ34" i="68" s="1"/>
  <c r="AZ15" i="69"/>
  <c r="AZ34" i="69" s="1"/>
  <c r="AZ15" i="92"/>
  <c r="AZ34" i="92" s="1"/>
  <c r="AZ15" i="12"/>
  <c r="AZ34" i="12" s="1"/>
  <c r="AZ15" i="87"/>
  <c r="AZ34" i="87" s="1"/>
  <c r="AZ15" i="91"/>
  <c r="AZ34" i="91" s="1"/>
  <c r="AZ15" i="54"/>
  <c r="AZ34" i="54" s="1"/>
  <c r="AZ15" i="88"/>
  <c r="AZ34" i="88" s="1"/>
  <c r="X8" i="68" l="1"/>
  <c r="X27" i="68" s="1"/>
  <c r="X8" i="69"/>
  <c r="X27" i="69" s="1"/>
  <c r="X8" i="91"/>
  <c r="X27" i="91" s="1"/>
  <c r="X8" i="82"/>
  <c r="X22" i="82" s="1"/>
  <c r="X8" i="92"/>
  <c r="X27" i="92" s="1"/>
  <c r="Q8" i="84"/>
  <c r="X8" i="83"/>
  <c r="X22" i="83" s="1"/>
  <c r="X8" i="90"/>
  <c r="X22" i="90" s="1"/>
  <c r="X8" i="12"/>
  <c r="X27" i="12" s="1"/>
  <c r="X8" i="54"/>
  <c r="X27" i="54" s="1"/>
  <c r="Q8" i="112"/>
  <c r="X8" i="89"/>
  <c r="X22" i="89" s="1"/>
  <c r="X8" i="88"/>
  <c r="X27" i="88" s="1"/>
  <c r="X8" i="87"/>
  <c r="X27" i="87" s="1"/>
  <c r="B8" i="69"/>
  <c r="B27" i="69" s="1"/>
  <c r="B8" i="91"/>
  <c r="B27" i="91" s="1"/>
  <c r="B8" i="90"/>
  <c r="B22" i="90" s="1"/>
  <c r="B8" i="68"/>
  <c r="B27" i="68" s="1"/>
  <c r="B8" i="92"/>
  <c r="B27" i="92" s="1"/>
  <c r="B8" i="89"/>
  <c r="B22" i="89" s="1"/>
  <c r="B8" i="88"/>
  <c r="B27" i="88" s="1"/>
  <c r="B8" i="82"/>
  <c r="B22" i="82" s="1"/>
  <c r="B8" i="87"/>
  <c r="B27" i="87" s="1"/>
  <c r="B8" i="110"/>
  <c r="B27" i="110" s="1"/>
  <c r="B8" i="83"/>
  <c r="B22" i="83" s="1"/>
  <c r="B8" i="54"/>
  <c r="B27" i="54" s="1"/>
  <c r="B8" i="12"/>
  <c r="B27" i="12" s="1"/>
  <c r="B8" i="111"/>
  <c r="B27" i="111" s="1"/>
  <c r="Q9" i="3"/>
  <c r="D9" i="108" s="1"/>
  <c r="Q17" i="3"/>
  <c r="D17" i="108" s="1"/>
  <c r="Q11" i="3"/>
  <c r="D11" i="108" s="1"/>
  <c r="Q14" i="3"/>
  <c r="D14" i="108" s="1"/>
  <c r="Q20" i="3"/>
  <c r="D20" i="108" s="1"/>
  <c r="D11" i="105" l="1"/>
  <c r="D30" i="105" s="1"/>
  <c r="D11" i="106"/>
  <c r="D30" i="106" s="1"/>
  <c r="D11" i="107"/>
  <c r="D30" i="107" s="1"/>
  <c r="D11" i="109"/>
  <c r="D30" i="109" s="1"/>
  <c r="D17" i="105"/>
  <c r="D36" i="105" s="1"/>
  <c r="D17" i="106"/>
  <c r="D36" i="106" s="1"/>
  <c r="D17" i="107"/>
  <c r="D36" i="107" s="1"/>
  <c r="D17" i="109"/>
  <c r="D36" i="109" s="1"/>
  <c r="D20" i="105"/>
  <c r="D39" i="105" s="1"/>
  <c r="D20" i="106"/>
  <c r="D39" i="106" s="1"/>
  <c r="D20" i="107"/>
  <c r="D39" i="107" s="1"/>
  <c r="D20" i="109"/>
  <c r="D39" i="109" s="1"/>
  <c r="D9" i="105"/>
  <c r="D28" i="105" s="1"/>
  <c r="D9" i="106"/>
  <c r="D28" i="106" s="1"/>
  <c r="D9" i="107"/>
  <c r="D28" i="107" s="1"/>
  <c r="D9" i="109"/>
  <c r="D28" i="109" s="1"/>
  <c r="D14" i="105"/>
  <c r="D33" i="105" s="1"/>
  <c r="D14" i="106"/>
  <c r="D33" i="106" s="1"/>
  <c r="D14" i="107"/>
  <c r="D33" i="107" s="1"/>
  <c r="D14" i="109"/>
  <c r="D33" i="109" s="1"/>
  <c r="AT8" i="68"/>
  <c r="AT27" i="68" s="1"/>
  <c r="AT8" i="91"/>
  <c r="AT27" i="91" s="1"/>
  <c r="AM8" i="84"/>
  <c r="AT8" i="69"/>
  <c r="AT27" i="69" s="1"/>
  <c r="AT8" i="92"/>
  <c r="AT27" i="92" s="1"/>
  <c r="AT8" i="89"/>
  <c r="AT22" i="89" s="1"/>
  <c r="AT8" i="90"/>
  <c r="AT22" i="90" s="1"/>
  <c r="AT8" i="54"/>
  <c r="AT27" i="54" s="1"/>
  <c r="AT8" i="12"/>
  <c r="AT27" i="12" s="1"/>
  <c r="AT8" i="83"/>
  <c r="AT22" i="83" s="1"/>
  <c r="AT8" i="88"/>
  <c r="AT27" i="88" s="1"/>
  <c r="AT8" i="82"/>
  <c r="AT22" i="82" s="1"/>
  <c r="AT8" i="87"/>
  <c r="AT27" i="87" s="1"/>
  <c r="X14" i="68"/>
  <c r="X33" i="68" s="1"/>
  <c r="X14" i="69"/>
  <c r="X33" i="69" s="1"/>
  <c r="X14" i="91"/>
  <c r="X33" i="91" s="1"/>
  <c r="X14" i="92"/>
  <c r="X33" i="92" s="1"/>
  <c r="X12" i="83"/>
  <c r="X26" i="83" s="1"/>
  <c r="X12" i="82"/>
  <c r="X26" i="82" s="1"/>
  <c r="X14" i="12"/>
  <c r="X33" i="12" s="1"/>
  <c r="X12" i="89"/>
  <c r="X26" i="89" s="1"/>
  <c r="X12" i="90"/>
  <c r="X26" i="90" s="1"/>
  <c r="Q14" i="112"/>
  <c r="Q12" i="84"/>
  <c r="X14" i="54"/>
  <c r="X33" i="54" s="1"/>
  <c r="X14" i="88"/>
  <c r="X33" i="88" s="1"/>
  <c r="X14" i="87"/>
  <c r="X33" i="87" s="1"/>
  <c r="X11" i="68"/>
  <c r="X30" i="68" s="1"/>
  <c r="X11" i="69"/>
  <c r="X30" i="69" s="1"/>
  <c r="Q10" i="84"/>
  <c r="X10" i="89"/>
  <c r="X24" i="89" s="1"/>
  <c r="X11" i="91"/>
  <c r="X30" i="91" s="1"/>
  <c r="X10" i="83"/>
  <c r="X24" i="83" s="1"/>
  <c r="X10" i="90"/>
  <c r="X24" i="90" s="1"/>
  <c r="X11" i="92"/>
  <c r="X30" i="92" s="1"/>
  <c r="X10" i="82"/>
  <c r="X24" i="82" s="1"/>
  <c r="X11" i="12"/>
  <c r="X30" i="12" s="1"/>
  <c r="Q11" i="112"/>
  <c r="X11" i="88"/>
  <c r="X30" i="88" s="1"/>
  <c r="X11" i="87"/>
  <c r="X30" i="87" s="1"/>
  <c r="X11" i="54"/>
  <c r="X30" i="54" s="1"/>
  <c r="X8" i="115"/>
  <c r="X26" i="115" s="1"/>
  <c r="X8" i="113"/>
  <c r="X26" i="113" s="1"/>
  <c r="X8" i="116"/>
  <c r="X27" i="116" s="1"/>
  <c r="X8" i="114"/>
  <c r="X26" i="114" s="1"/>
  <c r="X17" i="68"/>
  <c r="X36" i="68" s="1"/>
  <c r="X17" i="69"/>
  <c r="X36" i="69" s="1"/>
  <c r="X17" i="91"/>
  <c r="X36" i="91" s="1"/>
  <c r="X17" i="92"/>
  <c r="X36" i="92" s="1"/>
  <c r="X14" i="83"/>
  <c r="X28" i="83" s="1"/>
  <c r="X14" i="90"/>
  <c r="X28" i="90" s="1"/>
  <c r="X14" i="89"/>
  <c r="X28" i="89" s="1"/>
  <c r="X17" i="12"/>
  <c r="X36" i="12" s="1"/>
  <c r="X17" i="54"/>
  <c r="X36" i="54" s="1"/>
  <c r="X14" i="82"/>
  <c r="X28" i="82" s="1"/>
  <c r="X17" i="87"/>
  <c r="X36" i="87" s="1"/>
  <c r="Q17" i="112"/>
  <c r="Q14" i="84"/>
  <c r="X17" i="88"/>
  <c r="X36" i="88" s="1"/>
  <c r="X9" i="68"/>
  <c r="X28" i="68" s="1"/>
  <c r="X9" i="69"/>
  <c r="X28" i="69" s="1"/>
  <c r="X9" i="92"/>
  <c r="X28" i="92" s="1"/>
  <c r="X9" i="91"/>
  <c r="X28" i="91" s="1"/>
  <c r="X9" i="87"/>
  <c r="X28" i="87" s="1"/>
  <c r="Q9" i="112"/>
  <c r="X9" i="54"/>
  <c r="X28" i="54" s="1"/>
  <c r="X9" i="12"/>
  <c r="X28" i="12" s="1"/>
  <c r="X9" i="88"/>
  <c r="X28" i="88" s="1"/>
  <c r="X20" i="68"/>
  <c r="X39" i="68" s="1"/>
  <c r="X20" i="69"/>
  <c r="X39" i="69" s="1"/>
  <c r="X20" i="91"/>
  <c r="X39" i="91" s="1"/>
  <c r="X16" i="90"/>
  <c r="X30" i="90" s="1"/>
  <c r="X20" i="92"/>
  <c r="X39" i="92" s="1"/>
  <c r="Q16" i="84"/>
  <c r="X16" i="89"/>
  <c r="X30" i="89" s="1"/>
  <c r="X20" i="12"/>
  <c r="X39" i="12" s="1"/>
  <c r="X16" i="82"/>
  <c r="X30" i="82" s="1"/>
  <c r="X20" i="88"/>
  <c r="X39" i="88" s="1"/>
  <c r="Q20" i="112"/>
  <c r="X16" i="83"/>
  <c r="X30" i="83" s="1"/>
  <c r="X20" i="54"/>
  <c r="X39" i="54" s="1"/>
  <c r="X20" i="87"/>
  <c r="X39" i="87" s="1"/>
  <c r="B11" i="68"/>
  <c r="B30" i="68" s="1"/>
  <c r="B10" i="83"/>
  <c r="B24" i="83" s="1"/>
  <c r="B10" i="82"/>
  <c r="B24" i="82" s="1"/>
  <c r="B11" i="54"/>
  <c r="B30" i="54" s="1"/>
  <c r="B11" i="69"/>
  <c r="B30" i="69" s="1"/>
  <c r="B11" i="91"/>
  <c r="B30" i="91" s="1"/>
  <c r="B11" i="92"/>
  <c r="B30" i="92" s="1"/>
  <c r="B10" i="89"/>
  <c r="B24" i="89" s="1"/>
  <c r="B11" i="12"/>
  <c r="B30" i="12" s="1"/>
  <c r="B10" i="90"/>
  <c r="B24" i="90" s="1"/>
  <c r="B11" i="88"/>
  <c r="B30" i="88" s="1"/>
  <c r="B11" i="110"/>
  <c r="B30" i="110" s="1"/>
  <c r="B11" i="87"/>
  <c r="B30" i="87" s="1"/>
  <c r="B11" i="111"/>
  <c r="B30" i="111" s="1"/>
  <c r="B8" i="96"/>
  <c r="B26" i="96" s="1"/>
  <c r="B8" i="95"/>
  <c r="B26" i="95" s="1"/>
  <c r="B8" i="97"/>
  <c r="B26" i="97" s="1"/>
  <c r="B8" i="24"/>
  <c r="B27" i="24" s="1"/>
  <c r="B9" i="68"/>
  <c r="B28" i="68" s="1"/>
  <c r="B9" i="91"/>
  <c r="B28" i="91" s="1"/>
  <c r="B9" i="92"/>
  <c r="B28" i="92" s="1"/>
  <c r="B9" i="69"/>
  <c r="B28" i="69" s="1"/>
  <c r="B9" i="88"/>
  <c r="B28" i="88" s="1"/>
  <c r="B9" i="54"/>
  <c r="B28" i="54" s="1"/>
  <c r="B9" i="111"/>
  <c r="B28" i="111" s="1"/>
  <c r="B9" i="110"/>
  <c r="B28" i="110" s="1"/>
  <c r="B9" i="12"/>
  <c r="B28" i="12" s="1"/>
  <c r="B9" i="87"/>
  <c r="B28" i="87" s="1"/>
  <c r="B8" i="115"/>
  <c r="B26" i="115" s="1"/>
  <c r="B8" i="116"/>
  <c r="B27" i="116" s="1"/>
  <c r="B8" i="114"/>
  <c r="B26" i="114" s="1"/>
  <c r="B8" i="113"/>
  <c r="B26" i="113" s="1"/>
  <c r="B20" i="69"/>
  <c r="B39" i="69" s="1"/>
  <c r="B20" i="68"/>
  <c r="B39" i="68" s="1"/>
  <c r="B20" i="92"/>
  <c r="B39" i="92" s="1"/>
  <c r="B16" i="83"/>
  <c r="B30" i="83" s="1"/>
  <c r="B20" i="91"/>
  <c r="B39" i="91" s="1"/>
  <c r="B20" i="88"/>
  <c r="B39" i="88" s="1"/>
  <c r="B20" i="87"/>
  <c r="B39" i="87" s="1"/>
  <c r="B16" i="90"/>
  <c r="B30" i="90" s="1"/>
  <c r="B20" i="12"/>
  <c r="B39" i="12" s="1"/>
  <c r="B16" i="89"/>
  <c r="B30" i="89" s="1"/>
  <c r="B20" i="111"/>
  <c r="B39" i="111" s="1"/>
  <c r="B20" i="110"/>
  <c r="B39" i="110" s="1"/>
  <c r="B20" i="54"/>
  <c r="B39" i="54" s="1"/>
  <c r="B16" i="82"/>
  <c r="B30" i="82" s="1"/>
  <c r="B17" i="68"/>
  <c r="B36" i="68" s="1"/>
  <c r="B17" i="91"/>
  <c r="B36" i="91" s="1"/>
  <c r="B17" i="92"/>
  <c r="B36" i="92" s="1"/>
  <c r="B14" i="83"/>
  <c r="B28" i="83" s="1"/>
  <c r="B17" i="12"/>
  <c r="B36" i="12" s="1"/>
  <c r="B17" i="69"/>
  <c r="B36" i="69" s="1"/>
  <c r="B14" i="90"/>
  <c r="B28" i="90" s="1"/>
  <c r="B17" i="54"/>
  <c r="B36" i="54" s="1"/>
  <c r="B17" i="111"/>
  <c r="B36" i="111" s="1"/>
  <c r="B14" i="82"/>
  <c r="B28" i="82" s="1"/>
  <c r="B17" i="110"/>
  <c r="B36" i="110" s="1"/>
  <c r="B17" i="87"/>
  <c r="B36" i="87" s="1"/>
  <c r="B14" i="89"/>
  <c r="B28" i="89" s="1"/>
  <c r="B17" i="88"/>
  <c r="B36" i="88" s="1"/>
  <c r="B12" i="89"/>
  <c r="B26" i="89" s="1"/>
  <c r="B14" i="91"/>
  <c r="B33" i="91" s="1"/>
  <c r="B14" i="68"/>
  <c r="B33" i="68" s="1"/>
  <c r="B14" i="69"/>
  <c r="B33" i="69" s="1"/>
  <c r="B14" i="54"/>
  <c r="B33" i="54" s="1"/>
  <c r="B12" i="82"/>
  <c r="B26" i="82" s="1"/>
  <c r="B14" i="87"/>
  <c r="B33" i="87" s="1"/>
  <c r="B14" i="92"/>
  <c r="B33" i="92" s="1"/>
  <c r="B12" i="90"/>
  <c r="B26" i="90" s="1"/>
  <c r="B14" i="111"/>
  <c r="B33" i="111" s="1"/>
  <c r="B12" i="83"/>
  <c r="B26" i="83" s="1"/>
  <c r="B14" i="12"/>
  <c r="B33" i="12" s="1"/>
  <c r="B14" i="88"/>
  <c r="B33" i="88" s="1"/>
  <c r="B14" i="110"/>
  <c r="B33" i="110" s="1"/>
  <c r="Q15" i="3"/>
  <c r="D15" i="108" s="1"/>
  <c r="Q12" i="3"/>
  <c r="D12" i="108" s="1"/>
  <c r="Q21" i="3"/>
  <c r="D21" i="108" s="1"/>
  <c r="Q18" i="3"/>
  <c r="D18" i="108" s="1"/>
  <c r="AM9" i="3"/>
  <c r="Z9" i="108" s="1"/>
  <c r="AM17" i="3"/>
  <c r="Z17" i="108" s="1"/>
  <c r="AM14" i="3"/>
  <c r="Z14" i="108" s="1"/>
  <c r="AM11" i="3"/>
  <c r="Z11" i="108" s="1"/>
  <c r="AM20" i="3"/>
  <c r="Z20" i="108" s="1"/>
  <c r="D12" i="105" l="1"/>
  <c r="D31" i="105" s="1"/>
  <c r="D12" i="106"/>
  <c r="D31" i="106" s="1"/>
  <c r="D12" i="107"/>
  <c r="D31" i="107" s="1"/>
  <c r="D12" i="109"/>
  <c r="D31" i="109" s="1"/>
  <c r="Z20" i="105"/>
  <c r="Z39" i="105" s="1"/>
  <c r="Z20" i="106"/>
  <c r="Z39" i="106" s="1"/>
  <c r="Z20" i="107"/>
  <c r="Z39" i="107" s="1"/>
  <c r="Z20" i="109"/>
  <c r="Z39" i="109" s="1"/>
  <c r="Z11" i="105"/>
  <c r="Z30" i="105" s="1"/>
  <c r="Z11" i="106"/>
  <c r="Z30" i="106" s="1"/>
  <c r="Z11" i="107"/>
  <c r="Z30" i="107" s="1"/>
  <c r="Z11" i="109"/>
  <c r="Z30" i="109" s="1"/>
  <c r="D18" i="105"/>
  <c r="D37" i="105" s="1"/>
  <c r="D18" i="106"/>
  <c r="D37" i="106" s="1"/>
  <c r="D18" i="107"/>
  <c r="D37" i="107" s="1"/>
  <c r="D18" i="109"/>
  <c r="D37" i="109" s="1"/>
  <c r="Z17" i="105"/>
  <c r="Z36" i="105" s="1"/>
  <c r="Z17" i="106"/>
  <c r="Z36" i="106" s="1"/>
  <c r="Z17" i="107"/>
  <c r="Z36" i="107" s="1"/>
  <c r="Z17" i="109"/>
  <c r="Z36" i="109" s="1"/>
  <c r="Z9" i="105"/>
  <c r="Z28" i="105" s="1"/>
  <c r="Z9" i="106"/>
  <c r="Z28" i="106" s="1"/>
  <c r="Z9" i="107"/>
  <c r="Z28" i="107" s="1"/>
  <c r="Z9" i="109"/>
  <c r="Z28" i="109" s="1"/>
  <c r="D15" i="105"/>
  <c r="D34" i="105" s="1"/>
  <c r="D15" i="106"/>
  <c r="D34" i="106" s="1"/>
  <c r="D15" i="107"/>
  <c r="D34" i="107" s="1"/>
  <c r="D15" i="109"/>
  <c r="D34" i="109" s="1"/>
  <c r="Z14" i="105"/>
  <c r="Z33" i="105" s="1"/>
  <c r="Z14" i="106"/>
  <c r="Z33" i="106" s="1"/>
  <c r="Z14" i="107"/>
  <c r="Z33" i="107" s="1"/>
  <c r="Z14" i="109"/>
  <c r="Z33" i="109" s="1"/>
  <c r="D21" i="105"/>
  <c r="D40" i="105" s="1"/>
  <c r="D21" i="106"/>
  <c r="D40" i="106" s="1"/>
  <c r="D21" i="107"/>
  <c r="D40" i="107" s="1"/>
  <c r="D21" i="109"/>
  <c r="D40" i="109" s="1"/>
  <c r="AL8" i="68"/>
  <c r="AL27" i="68" s="1"/>
  <c r="AL8" i="69"/>
  <c r="AL27" i="69" s="1"/>
  <c r="AL8" i="91"/>
  <c r="AL27" i="91" s="1"/>
  <c r="AE8" i="84"/>
  <c r="AL8" i="83"/>
  <c r="AL22" i="83" s="1"/>
  <c r="AL8" i="92"/>
  <c r="AL27" i="92" s="1"/>
  <c r="AL8" i="89"/>
  <c r="AL22" i="89" s="1"/>
  <c r="AL8" i="82"/>
  <c r="AL22" i="82" s="1"/>
  <c r="AL8" i="88"/>
  <c r="AL27" i="88" s="1"/>
  <c r="AL8" i="87"/>
  <c r="AL27" i="87" s="1"/>
  <c r="AL8" i="12"/>
  <c r="AL27" i="12" s="1"/>
  <c r="AL8" i="90"/>
  <c r="AL22" i="90" s="1"/>
  <c r="AL8" i="54"/>
  <c r="AL27" i="54" s="1"/>
  <c r="AT20" i="68"/>
  <c r="AT39" i="68" s="1"/>
  <c r="AT20" i="69"/>
  <c r="AT39" i="69" s="1"/>
  <c r="AT20" i="91"/>
  <c r="AT39" i="91" s="1"/>
  <c r="AM16" i="84"/>
  <c r="AT16" i="83"/>
  <c r="AT30" i="83" s="1"/>
  <c r="AT20" i="92"/>
  <c r="AT39" i="92" s="1"/>
  <c r="AT16" i="89"/>
  <c r="AT30" i="89" s="1"/>
  <c r="AT16" i="82"/>
  <c r="AT30" i="82" s="1"/>
  <c r="AT16" i="90"/>
  <c r="AT30" i="90" s="1"/>
  <c r="AT20" i="87"/>
  <c r="AT39" i="87" s="1"/>
  <c r="AT20" i="54"/>
  <c r="AT39" i="54" s="1"/>
  <c r="AT20" i="88"/>
  <c r="AT39" i="88" s="1"/>
  <c r="AT20" i="12"/>
  <c r="AT39" i="12" s="1"/>
  <c r="X15" i="68"/>
  <c r="X34" i="68" s="1"/>
  <c r="X15" i="69"/>
  <c r="X34" i="69" s="1"/>
  <c r="X15" i="92"/>
  <c r="X34" i="92" s="1"/>
  <c r="Q15" i="112"/>
  <c r="X15" i="88"/>
  <c r="X34" i="88" s="1"/>
  <c r="X15" i="54"/>
  <c r="X34" i="54" s="1"/>
  <c r="X15" i="91"/>
  <c r="X34" i="91" s="1"/>
  <c r="X15" i="12"/>
  <c r="X34" i="12" s="1"/>
  <c r="X15" i="87"/>
  <c r="X34" i="87" s="1"/>
  <c r="X17" i="115"/>
  <c r="X35" i="115" s="1"/>
  <c r="X17" i="113"/>
  <c r="X35" i="113" s="1"/>
  <c r="X17" i="116"/>
  <c r="X36" i="116" s="1"/>
  <c r="X17" i="114"/>
  <c r="X35" i="114" s="1"/>
  <c r="AT14" i="68"/>
  <c r="AT33" i="68" s="1"/>
  <c r="AT14" i="91"/>
  <c r="AT33" i="91" s="1"/>
  <c r="AT14" i="69"/>
  <c r="AT33" i="69" s="1"/>
  <c r="AT12" i="83"/>
  <c r="AT26" i="83" s="1"/>
  <c r="AT12" i="90"/>
  <c r="AT26" i="90" s="1"/>
  <c r="AT14" i="92"/>
  <c r="AT33" i="92" s="1"/>
  <c r="AT12" i="89"/>
  <c r="AT26" i="89" s="1"/>
  <c r="AT12" i="82"/>
  <c r="AT26" i="82" s="1"/>
  <c r="AT14" i="87"/>
  <c r="AT33" i="87" s="1"/>
  <c r="AT14" i="88"/>
  <c r="AT33" i="88" s="1"/>
  <c r="AT14" i="12"/>
  <c r="AT33" i="12" s="1"/>
  <c r="AM12" i="84"/>
  <c r="AT14" i="54"/>
  <c r="AT33" i="54" s="1"/>
  <c r="AT17" i="68"/>
  <c r="AT36" i="68" s="1"/>
  <c r="AT17" i="91"/>
  <c r="AT36" i="91" s="1"/>
  <c r="AT17" i="69"/>
  <c r="AT36" i="69" s="1"/>
  <c r="AT14" i="90"/>
  <c r="AT28" i="90" s="1"/>
  <c r="AM14" i="84"/>
  <c r="AT14" i="89"/>
  <c r="AT28" i="89" s="1"/>
  <c r="AT14" i="82"/>
  <c r="AT28" i="82" s="1"/>
  <c r="AT17" i="54"/>
  <c r="AT36" i="54" s="1"/>
  <c r="AT17" i="12"/>
  <c r="AT36" i="12" s="1"/>
  <c r="AT17" i="92"/>
  <c r="AT36" i="92" s="1"/>
  <c r="AT17" i="88"/>
  <c r="AT36" i="88" s="1"/>
  <c r="AT14" i="83"/>
  <c r="AT28" i="83" s="1"/>
  <c r="AT17" i="87"/>
  <c r="AT36" i="87" s="1"/>
  <c r="X12" i="68"/>
  <c r="X31" i="68" s="1"/>
  <c r="X12" i="92"/>
  <c r="X31" i="92" s="1"/>
  <c r="X12" i="91"/>
  <c r="X31" i="91" s="1"/>
  <c r="X12" i="69"/>
  <c r="X31" i="69" s="1"/>
  <c r="X12" i="54"/>
  <c r="X31" i="54" s="1"/>
  <c r="Q12" i="112"/>
  <c r="X12" i="12"/>
  <c r="X31" i="12" s="1"/>
  <c r="X12" i="87"/>
  <c r="X31" i="87" s="1"/>
  <c r="X12" i="88"/>
  <c r="X31" i="88" s="1"/>
  <c r="X21" i="68"/>
  <c r="X40" i="68" s="1"/>
  <c r="X21" i="69"/>
  <c r="X40" i="69" s="1"/>
  <c r="X21" i="91"/>
  <c r="X40" i="91" s="1"/>
  <c r="X21" i="54"/>
  <c r="X40" i="54" s="1"/>
  <c r="X21" i="12"/>
  <c r="X40" i="12" s="1"/>
  <c r="Q21" i="112"/>
  <c r="X21" i="87"/>
  <c r="X40" i="87" s="1"/>
  <c r="X21" i="88"/>
  <c r="X40" i="88" s="1"/>
  <c r="X21" i="92"/>
  <c r="X40" i="92" s="1"/>
  <c r="X9" i="113"/>
  <c r="X27" i="113" s="1"/>
  <c r="X9" i="116"/>
  <c r="X28" i="116" s="1"/>
  <c r="X9" i="115"/>
  <c r="X27" i="115" s="1"/>
  <c r="X9" i="114"/>
  <c r="X27" i="114" s="1"/>
  <c r="AT11" i="68"/>
  <c r="AT30" i="68" s="1"/>
  <c r="AT11" i="91"/>
  <c r="AT30" i="91" s="1"/>
  <c r="AT11" i="69"/>
  <c r="AT30" i="69" s="1"/>
  <c r="AT10" i="83"/>
  <c r="AT24" i="83" s="1"/>
  <c r="AT10" i="90"/>
  <c r="AT24" i="90" s="1"/>
  <c r="AT10" i="82"/>
  <c r="AT24" i="82" s="1"/>
  <c r="AT11" i="54"/>
  <c r="AT30" i="54" s="1"/>
  <c r="AT10" i="89"/>
  <c r="AT24" i="89" s="1"/>
  <c r="AM10" i="84"/>
  <c r="AT11" i="88"/>
  <c r="AT30" i="88" s="1"/>
  <c r="AT11" i="92"/>
  <c r="AT30" i="92" s="1"/>
  <c r="AT11" i="87"/>
  <c r="AT30" i="87" s="1"/>
  <c r="AT11" i="12"/>
  <c r="AT30" i="12" s="1"/>
  <c r="X20" i="115"/>
  <c r="X38" i="115" s="1"/>
  <c r="X20" i="113"/>
  <c r="X38" i="113" s="1"/>
  <c r="X20" i="114"/>
  <c r="X38" i="114" s="1"/>
  <c r="X20" i="116"/>
  <c r="X39" i="116" s="1"/>
  <c r="AT9" i="68"/>
  <c r="AT28" i="68" s="1"/>
  <c r="AT9" i="92"/>
  <c r="AT28" i="92" s="1"/>
  <c r="AT9" i="91"/>
  <c r="AT28" i="91" s="1"/>
  <c r="AT9" i="69"/>
  <c r="AT28" i="69" s="1"/>
  <c r="AT9" i="87"/>
  <c r="AT28" i="87" s="1"/>
  <c r="AT9" i="12"/>
  <c r="AT28" i="12" s="1"/>
  <c r="AT9" i="54"/>
  <c r="AT28" i="54" s="1"/>
  <c r="AT9" i="88"/>
  <c r="AT28" i="88" s="1"/>
  <c r="X18" i="68"/>
  <c r="X37" i="68" s="1"/>
  <c r="X18" i="91"/>
  <c r="X37" i="91" s="1"/>
  <c r="X18" i="69"/>
  <c r="X37" i="69" s="1"/>
  <c r="X18" i="92"/>
  <c r="X37" i="92" s="1"/>
  <c r="Q18" i="112"/>
  <c r="X18" i="87"/>
  <c r="X37" i="87" s="1"/>
  <c r="X18" i="12"/>
  <c r="X37" i="12" s="1"/>
  <c r="X18" i="54"/>
  <c r="X37" i="54" s="1"/>
  <c r="X18" i="88"/>
  <c r="X37" i="88" s="1"/>
  <c r="X11" i="114"/>
  <c r="X29" i="114" s="1"/>
  <c r="X11" i="113"/>
  <c r="X29" i="113" s="1"/>
  <c r="X11" i="116"/>
  <c r="X30" i="116" s="1"/>
  <c r="X11" i="115"/>
  <c r="X29" i="115" s="1"/>
  <c r="X14" i="114"/>
  <c r="X32" i="114" s="1"/>
  <c r="X14" i="113"/>
  <c r="X32" i="113" s="1"/>
  <c r="X14" i="116"/>
  <c r="X33" i="116" s="1"/>
  <c r="X14" i="115"/>
  <c r="X32" i="115" s="1"/>
  <c r="B11" i="96"/>
  <c r="B29" i="96" s="1"/>
  <c r="B11" i="97"/>
  <c r="B29" i="97" s="1"/>
  <c r="B11" i="24"/>
  <c r="B30" i="24" s="1"/>
  <c r="B11" i="95"/>
  <c r="B29" i="95" s="1"/>
  <c r="B17" i="96"/>
  <c r="B35" i="96" s="1"/>
  <c r="B17" i="24"/>
  <c r="B36" i="24" s="1"/>
  <c r="B17" i="97"/>
  <c r="B35" i="97" s="1"/>
  <c r="B17" i="95"/>
  <c r="B35" i="95" s="1"/>
  <c r="B14" i="96"/>
  <c r="B32" i="96" s="1"/>
  <c r="B14" i="97"/>
  <c r="B32" i="97" s="1"/>
  <c r="B14" i="95"/>
  <c r="B32" i="95" s="1"/>
  <c r="B14" i="24"/>
  <c r="B33" i="24" s="1"/>
  <c r="B20" i="96"/>
  <c r="B38" i="96" s="1"/>
  <c r="B20" i="97"/>
  <c r="B38" i="97" s="1"/>
  <c r="B20" i="24"/>
  <c r="B39" i="24" s="1"/>
  <c r="B20" i="95"/>
  <c r="B38" i="95" s="1"/>
  <c r="B15" i="68"/>
  <c r="B34" i="68" s="1"/>
  <c r="B15" i="91"/>
  <c r="B34" i="91" s="1"/>
  <c r="B15" i="69"/>
  <c r="B34" i="69" s="1"/>
  <c r="B15" i="92"/>
  <c r="B34" i="92" s="1"/>
  <c r="B15" i="12"/>
  <c r="B34" i="12" s="1"/>
  <c r="B15" i="88"/>
  <c r="B34" i="88" s="1"/>
  <c r="B15" i="111"/>
  <c r="B34" i="111" s="1"/>
  <c r="B15" i="54"/>
  <c r="B34" i="54" s="1"/>
  <c r="B15" i="110"/>
  <c r="B34" i="110" s="1"/>
  <c r="B15" i="87"/>
  <c r="B34" i="87" s="1"/>
  <c r="B17" i="116"/>
  <c r="B36" i="116" s="1"/>
  <c r="B17" i="114"/>
  <c r="B35" i="114" s="1"/>
  <c r="B17" i="113"/>
  <c r="B35" i="113" s="1"/>
  <c r="B17" i="115"/>
  <c r="B35" i="115" s="1"/>
  <c r="B18" i="68"/>
  <c r="B37" i="68" s="1"/>
  <c r="B18" i="91"/>
  <c r="B37" i="91" s="1"/>
  <c r="B18" i="69"/>
  <c r="B37" i="69" s="1"/>
  <c r="B18" i="92"/>
  <c r="B37" i="92" s="1"/>
  <c r="B18" i="54"/>
  <c r="B37" i="54" s="1"/>
  <c r="B18" i="87"/>
  <c r="B37" i="87" s="1"/>
  <c r="B18" i="111"/>
  <c r="B37" i="111" s="1"/>
  <c r="B18" i="110"/>
  <c r="B37" i="110" s="1"/>
  <c r="B18" i="88"/>
  <c r="B37" i="88" s="1"/>
  <c r="B18" i="12"/>
  <c r="B37" i="12" s="1"/>
  <c r="B9" i="24"/>
  <c r="B28" i="24" s="1"/>
  <c r="B9" i="95"/>
  <c r="B27" i="95" s="1"/>
  <c r="B9" i="97"/>
  <c r="B27" i="97" s="1"/>
  <c r="B9" i="96"/>
  <c r="B27" i="96" s="1"/>
  <c r="B21" i="68"/>
  <c r="B40" i="68" s="1"/>
  <c r="B21" i="69"/>
  <c r="B40" i="69" s="1"/>
  <c r="B21" i="92"/>
  <c r="B40" i="92" s="1"/>
  <c r="B21" i="88"/>
  <c r="B40" i="88" s="1"/>
  <c r="B21" i="87"/>
  <c r="B40" i="87" s="1"/>
  <c r="B21" i="12"/>
  <c r="B40" i="12" s="1"/>
  <c r="B21" i="91"/>
  <c r="B40" i="91" s="1"/>
  <c r="B21" i="111"/>
  <c r="B40" i="111" s="1"/>
  <c r="B21" i="110"/>
  <c r="B40" i="110" s="1"/>
  <c r="B21" i="54"/>
  <c r="B40" i="54" s="1"/>
  <c r="B9" i="114"/>
  <c r="B27" i="114" s="1"/>
  <c r="B9" i="115"/>
  <c r="B27" i="115" s="1"/>
  <c r="B9" i="116"/>
  <c r="B28" i="116" s="1"/>
  <c r="B9" i="113"/>
  <c r="B27" i="113" s="1"/>
  <c r="B12" i="68"/>
  <c r="B31" i="68" s="1"/>
  <c r="B12" i="69"/>
  <c r="B31" i="69" s="1"/>
  <c r="B12" i="91"/>
  <c r="B31" i="91" s="1"/>
  <c r="B12" i="92"/>
  <c r="B31" i="92" s="1"/>
  <c r="B12" i="54"/>
  <c r="B31" i="54" s="1"/>
  <c r="B12" i="87"/>
  <c r="B31" i="87" s="1"/>
  <c r="B12" i="88"/>
  <c r="B31" i="88" s="1"/>
  <c r="B12" i="12"/>
  <c r="B31" i="12" s="1"/>
  <c r="B12" i="111"/>
  <c r="B31" i="111" s="1"/>
  <c r="B12" i="110"/>
  <c r="B31" i="110" s="1"/>
  <c r="B14" i="116"/>
  <c r="B33" i="116" s="1"/>
  <c r="B14" i="115"/>
  <c r="B32" i="115" s="1"/>
  <c r="B14" i="114"/>
  <c r="B32" i="114" s="1"/>
  <c r="B14" i="113"/>
  <c r="B32" i="113" s="1"/>
  <c r="B20" i="116"/>
  <c r="B39" i="116" s="1"/>
  <c r="B20" i="113"/>
  <c r="B38" i="113" s="1"/>
  <c r="B20" i="114"/>
  <c r="B38" i="114" s="1"/>
  <c r="B20" i="115"/>
  <c r="B38" i="115" s="1"/>
  <c r="B11" i="115"/>
  <c r="B29" i="115" s="1"/>
  <c r="B11" i="116"/>
  <c r="B30" i="116" s="1"/>
  <c r="B11" i="113"/>
  <c r="B29" i="113" s="1"/>
  <c r="B11" i="114"/>
  <c r="B29" i="114" s="1"/>
  <c r="AM21" i="3"/>
  <c r="Z21" i="108" s="1"/>
  <c r="AM18" i="3"/>
  <c r="Z18" i="108" s="1"/>
  <c r="AM12" i="3"/>
  <c r="Z12" i="108" s="1"/>
  <c r="AE9" i="3"/>
  <c r="R9" i="108" s="1"/>
  <c r="AM15" i="3"/>
  <c r="Z15" i="108" s="1"/>
  <c r="AE20" i="3"/>
  <c r="R20" i="108" s="1"/>
  <c r="AE17" i="3"/>
  <c r="R17" i="108" s="1"/>
  <c r="AE11" i="3"/>
  <c r="R11" i="108" s="1"/>
  <c r="AE14" i="3"/>
  <c r="R14" i="108" s="1"/>
  <c r="Z21" i="105" l="1"/>
  <c r="Z40" i="105" s="1"/>
  <c r="Z21" i="106"/>
  <c r="Z40" i="106" s="1"/>
  <c r="Z21" i="107"/>
  <c r="Z40" i="107" s="1"/>
  <c r="Z21" i="109"/>
  <c r="Z40" i="109" s="1"/>
  <c r="R9" i="105"/>
  <c r="R28" i="105" s="1"/>
  <c r="R9" i="106"/>
  <c r="R28" i="106" s="1"/>
  <c r="R9" i="107"/>
  <c r="R28" i="107" s="1"/>
  <c r="R9" i="109"/>
  <c r="R28" i="109" s="1"/>
  <c r="R14" i="105"/>
  <c r="R33" i="105" s="1"/>
  <c r="R14" i="106"/>
  <c r="R33" i="106" s="1"/>
  <c r="R14" i="107"/>
  <c r="R33" i="107" s="1"/>
  <c r="R14" i="109"/>
  <c r="R33" i="109" s="1"/>
  <c r="R17" i="105"/>
  <c r="R36" i="105" s="1"/>
  <c r="R17" i="106"/>
  <c r="R36" i="106" s="1"/>
  <c r="R17" i="107"/>
  <c r="R36" i="107" s="1"/>
  <c r="R17" i="109"/>
  <c r="R36" i="109" s="1"/>
  <c r="Z12" i="105"/>
  <c r="Z31" i="105" s="1"/>
  <c r="Z12" i="106"/>
  <c r="Z31" i="106" s="1"/>
  <c r="Z12" i="107"/>
  <c r="Z31" i="107" s="1"/>
  <c r="Z12" i="109"/>
  <c r="Z31" i="109" s="1"/>
  <c r="Z15" i="105"/>
  <c r="Z34" i="105" s="1"/>
  <c r="Z15" i="106"/>
  <c r="Z34" i="106" s="1"/>
  <c r="Z15" i="107"/>
  <c r="Z34" i="107" s="1"/>
  <c r="Z15" i="109"/>
  <c r="Z34" i="109" s="1"/>
  <c r="R11" i="105"/>
  <c r="R30" i="105" s="1"/>
  <c r="R11" i="106"/>
  <c r="R30" i="106" s="1"/>
  <c r="R11" i="107"/>
  <c r="R30" i="107" s="1"/>
  <c r="R11" i="109"/>
  <c r="R30" i="109" s="1"/>
  <c r="R20" i="105"/>
  <c r="R39" i="105" s="1"/>
  <c r="R20" i="106"/>
  <c r="R39" i="106" s="1"/>
  <c r="R20" i="107"/>
  <c r="R39" i="107" s="1"/>
  <c r="R20" i="109"/>
  <c r="R39" i="109" s="1"/>
  <c r="Z18" i="105"/>
  <c r="Z37" i="105" s="1"/>
  <c r="Z18" i="106"/>
  <c r="Z37" i="106" s="1"/>
  <c r="Z18" i="107"/>
  <c r="Z37" i="107" s="1"/>
  <c r="Z18" i="109"/>
  <c r="Z37" i="109" s="1"/>
  <c r="X18" i="115"/>
  <c r="X36" i="115" s="1"/>
  <c r="X18" i="113"/>
  <c r="X36" i="113" s="1"/>
  <c r="X18" i="116"/>
  <c r="X37" i="116" s="1"/>
  <c r="X18" i="114"/>
  <c r="X36" i="114" s="1"/>
  <c r="AL20" i="91"/>
  <c r="AL39" i="91" s="1"/>
  <c r="AE16" i="84"/>
  <c r="AL20" i="68"/>
  <c r="AL39" i="68" s="1"/>
  <c r="AL16" i="83"/>
  <c r="AL30" i="83" s="1"/>
  <c r="AL20" i="92"/>
  <c r="AL39" i="92" s="1"/>
  <c r="AL20" i="54"/>
  <c r="AL39" i="54" s="1"/>
  <c r="AL20" i="12"/>
  <c r="AL39" i="12" s="1"/>
  <c r="AL20" i="69"/>
  <c r="AL39" i="69" s="1"/>
  <c r="AL16" i="89"/>
  <c r="AL30" i="89" s="1"/>
  <c r="AL16" i="90"/>
  <c r="AL30" i="90" s="1"/>
  <c r="AL20" i="87"/>
  <c r="AL39" i="87" s="1"/>
  <c r="AL20" i="88"/>
  <c r="AL39" i="88" s="1"/>
  <c r="AL16" i="82"/>
  <c r="AL30" i="82" s="1"/>
  <c r="X12" i="114"/>
  <c r="X30" i="114" s="1"/>
  <c r="X12" i="113"/>
  <c r="X30" i="113" s="1"/>
  <c r="X12" i="116"/>
  <c r="X31" i="116" s="1"/>
  <c r="X12" i="115"/>
  <c r="X30" i="115" s="1"/>
  <c r="AL9" i="68"/>
  <c r="AL28" i="68" s="1"/>
  <c r="AL9" i="92"/>
  <c r="AL28" i="92" s="1"/>
  <c r="AL9" i="69"/>
  <c r="AL28" i="69" s="1"/>
  <c r="AL9" i="91"/>
  <c r="AL28" i="91" s="1"/>
  <c r="AL9" i="87"/>
  <c r="AL28" i="87" s="1"/>
  <c r="AL9" i="12"/>
  <c r="AL28" i="12" s="1"/>
  <c r="AL9" i="88"/>
  <c r="AL28" i="88" s="1"/>
  <c r="AL9" i="54"/>
  <c r="AL28" i="54" s="1"/>
  <c r="AL14" i="91"/>
  <c r="AL33" i="91" s="1"/>
  <c r="AL14" i="68"/>
  <c r="AL33" i="68" s="1"/>
  <c r="AL12" i="83"/>
  <c r="AL26" i="83" s="1"/>
  <c r="AL12" i="90"/>
  <c r="AL26" i="90" s="1"/>
  <c r="AL12" i="89"/>
  <c r="AL26" i="89" s="1"/>
  <c r="AE12" i="84"/>
  <c r="AL12" i="82"/>
  <c r="AL26" i="82" s="1"/>
  <c r="AL14" i="54"/>
  <c r="AL33" i="54" s="1"/>
  <c r="AL14" i="88"/>
  <c r="AL33" i="88" s="1"/>
  <c r="AL14" i="92"/>
  <c r="AL33" i="92" s="1"/>
  <c r="AL14" i="69"/>
  <c r="AL33" i="69" s="1"/>
  <c r="AL14" i="87"/>
  <c r="AL33" i="87" s="1"/>
  <c r="AL14" i="12"/>
  <c r="AL33" i="12" s="1"/>
  <c r="AT21" i="68"/>
  <c r="AT40" i="68" s="1"/>
  <c r="AT21" i="69"/>
  <c r="AT40" i="69" s="1"/>
  <c r="AT21" i="92"/>
  <c r="AT40" i="92" s="1"/>
  <c r="AT21" i="91"/>
  <c r="AT40" i="91" s="1"/>
  <c r="AT21" i="54"/>
  <c r="AT40" i="54" s="1"/>
  <c r="AT21" i="87"/>
  <c r="AT40" i="87" s="1"/>
  <c r="AT21" i="12"/>
  <c r="AT40" i="12" s="1"/>
  <c r="AT21" i="88"/>
  <c r="AT40" i="88" s="1"/>
  <c r="AL11" i="68"/>
  <c r="AL30" i="68" s="1"/>
  <c r="AL11" i="91"/>
  <c r="AL30" i="91" s="1"/>
  <c r="AL11" i="92"/>
  <c r="AL30" i="92" s="1"/>
  <c r="AL10" i="83"/>
  <c r="AL24" i="83" s="1"/>
  <c r="AL10" i="89"/>
  <c r="AL24" i="89" s="1"/>
  <c r="AL10" i="82"/>
  <c r="AL24" i="82" s="1"/>
  <c r="AE10" i="84"/>
  <c r="AL11" i="69"/>
  <c r="AL30" i="69" s="1"/>
  <c r="AL10" i="90"/>
  <c r="AL24" i="90" s="1"/>
  <c r="AL11" i="54"/>
  <c r="AL30" i="54" s="1"/>
  <c r="AL11" i="12"/>
  <c r="AL30" i="12" s="1"/>
  <c r="AL11" i="87"/>
  <c r="AL30" i="87" s="1"/>
  <c r="AL11" i="88"/>
  <c r="AL30" i="88" s="1"/>
  <c r="X21" i="113"/>
  <c r="X39" i="113" s="1"/>
  <c r="X21" i="114"/>
  <c r="X39" i="114" s="1"/>
  <c r="X21" i="115"/>
  <c r="X39" i="115" s="1"/>
  <c r="X21" i="116"/>
  <c r="X40" i="116" s="1"/>
  <c r="AL17" i="68"/>
  <c r="AL36" i="68" s="1"/>
  <c r="AL17" i="91"/>
  <c r="AL36" i="91" s="1"/>
  <c r="AL14" i="90"/>
  <c r="AL28" i="90" s="1"/>
  <c r="AE14" i="84"/>
  <c r="AL17" i="92"/>
  <c r="AL36" i="92" s="1"/>
  <c r="AL17" i="69"/>
  <c r="AL36" i="69" s="1"/>
  <c r="AL14" i="89"/>
  <c r="AL28" i="89" s="1"/>
  <c r="AL17" i="87"/>
  <c r="AL36" i="87" s="1"/>
  <c r="AL14" i="82"/>
  <c r="AL28" i="82" s="1"/>
  <c r="AL14" i="83"/>
  <c r="AL28" i="83" s="1"/>
  <c r="AL17" i="12"/>
  <c r="AL36" i="12" s="1"/>
  <c r="AL17" i="54"/>
  <c r="AL36" i="54" s="1"/>
  <c r="AL17" i="88"/>
  <c r="AL36" i="88" s="1"/>
  <c r="AT15" i="68"/>
  <c r="AT34" i="68" s="1"/>
  <c r="AT15" i="69"/>
  <c r="AT34" i="69" s="1"/>
  <c r="AT15" i="92"/>
  <c r="AT34" i="92" s="1"/>
  <c r="AT15" i="87"/>
  <c r="AT34" i="87" s="1"/>
  <c r="AT15" i="12"/>
  <c r="AT34" i="12" s="1"/>
  <c r="AT15" i="88"/>
  <c r="AT34" i="88" s="1"/>
  <c r="AT15" i="91"/>
  <c r="AT34" i="91" s="1"/>
  <c r="AT15" i="54"/>
  <c r="AT34" i="54" s="1"/>
  <c r="AT12" i="68"/>
  <c r="AT31" i="68" s="1"/>
  <c r="AT12" i="92"/>
  <c r="AT31" i="92" s="1"/>
  <c r="AT12" i="69"/>
  <c r="AT31" i="69" s="1"/>
  <c r="AT12" i="87"/>
  <c r="AT31" i="87" s="1"/>
  <c r="AT12" i="54"/>
  <c r="AT31" i="54" s="1"/>
  <c r="AT12" i="12"/>
  <c r="AT31" i="12" s="1"/>
  <c r="AT12" i="91"/>
  <c r="AT31" i="91" s="1"/>
  <c r="AT12" i="88"/>
  <c r="AT31" i="88" s="1"/>
  <c r="BD8" i="68"/>
  <c r="BD27" i="68" s="1"/>
  <c r="BD8" i="69"/>
  <c r="BD27" i="69" s="1"/>
  <c r="BD8" i="82"/>
  <c r="BD22" i="82" s="1"/>
  <c r="BD8" i="91"/>
  <c r="BD27" i="91" s="1"/>
  <c r="BD8" i="92"/>
  <c r="BD27" i="92" s="1"/>
  <c r="AW8" i="84"/>
  <c r="BD8" i="90"/>
  <c r="BD22" i="90" s="1"/>
  <c r="BD8" i="12"/>
  <c r="BD27" i="12" s="1"/>
  <c r="BD8" i="83"/>
  <c r="BD22" i="83" s="1"/>
  <c r="BD8" i="54"/>
  <c r="BD27" i="54" s="1"/>
  <c r="BD8" i="87"/>
  <c r="BD27" i="87" s="1"/>
  <c r="BD8" i="89"/>
  <c r="BD22" i="89" s="1"/>
  <c r="BD8" i="88"/>
  <c r="BD27" i="88" s="1"/>
  <c r="AT18" i="69"/>
  <c r="AT37" i="69" s="1"/>
  <c r="AT18" i="91"/>
  <c r="AT37" i="91" s="1"/>
  <c r="AT18" i="68"/>
  <c r="AT37" i="68" s="1"/>
  <c r="AT18" i="87"/>
  <c r="AT37" i="87" s="1"/>
  <c r="AT18" i="12"/>
  <c r="AT37" i="12" s="1"/>
  <c r="AT18" i="54"/>
  <c r="AT37" i="54" s="1"/>
  <c r="AT18" i="92"/>
  <c r="AT37" i="92" s="1"/>
  <c r="AT18" i="88"/>
  <c r="AT37" i="88" s="1"/>
  <c r="X15" i="116"/>
  <c r="X34" i="116" s="1"/>
  <c r="X15" i="113"/>
  <c r="X33" i="113" s="1"/>
  <c r="X15" i="115"/>
  <c r="X33" i="115" s="1"/>
  <c r="X15" i="114"/>
  <c r="X33" i="114" s="1"/>
  <c r="B18" i="24"/>
  <c r="B37" i="24" s="1"/>
  <c r="B18" i="95"/>
  <c r="B36" i="95" s="1"/>
  <c r="B18" i="97"/>
  <c r="B36" i="97" s="1"/>
  <c r="B18" i="96"/>
  <c r="B36" i="96" s="1"/>
  <c r="B12" i="114"/>
  <c r="B30" i="114" s="1"/>
  <c r="B12" i="115"/>
  <c r="B30" i="115" s="1"/>
  <c r="B12" i="116"/>
  <c r="B31" i="116" s="1"/>
  <c r="B12" i="113"/>
  <c r="B30" i="113" s="1"/>
  <c r="B12" i="24"/>
  <c r="B31" i="24" s="1"/>
  <c r="B12" i="95"/>
  <c r="B30" i="95" s="1"/>
  <c r="B12" i="97"/>
  <c r="B30" i="97" s="1"/>
  <c r="B12" i="96"/>
  <c r="B30" i="96" s="1"/>
  <c r="B15" i="24"/>
  <c r="B34" i="24" s="1"/>
  <c r="B15" i="95"/>
  <c r="B33" i="95" s="1"/>
  <c r="B15" i="97"/>
  <c r="B33" i="97" s="1"/>
  <c r="B15" i="96"/>
  <c r="B33" i="96" s="1"/>
  <c r="B18" i="115"/>
  <c r="B36" i="115" s="1"/>
  <c r="B18" i="116"/>
  <c r="B37" i="116" s="1"/>
  <c r="B18" i="113"/>
  <c r="B36" i="113" s="1"/>
  <c r="B18" i="114"/>
  <c r="B36" i="114" s="1"/>
  <c r="B15" i="116"/>
  <c r="B34" i="116" s="1"/>
  <c r="B15" i="115"/>
  <c r="B33" i="115" s="1"/>
  <c r="B15" i="113"/>
  <c r="B33" i="113" s="1"/>
  <c r="B15" i="114"/>
  <c r="B33" i="114" s="1"/>
  <c r="B21" i="24"/>
  <c r="B40" i="24" s="1"/>
  <c r="B21" i="95"/>
  <c r="B39" i="95" s="1"/>
  <c r="B21" i="97"/>
  <c r="B39" i="97" s="1"/>
  <c r="B21" i="96"/>
  <c r="B39" i="96" s="1"/>
  <c r="B21" i="114"/>
  <c r="B39" i="114" s="1"/>
  <c r="B21" i="116"/>
  <c r="B40" i="116" s="1"/>
  <c r="B21" i="113"/>
  <c r="B39" i="113" s="1"/>
  <c r="B21" i="115"/>
  <c r="B39" i="115" s="1"/>
  <c r="AE18" i="3"/>
  <c r="R18" i="108" s="1"/>
  <c r="AE21" i="3"/>
  <c r="R21" i="108" s="1"/>
  <c r="AE12" i="3"/>
  <c r="R12" i="108" s="1"/>
  <c r="AE15" i="3"/>
  <c r="R15" i="108" s="1"/>
  <c r="AW20" i="3"/>
  <c r="AJ20" i="108" s="1"/>
  <c r="AW9" i="3"/>
  <c r="AJ9" i="108" s="1"/>
  <c r="AW11" i="3"/>
  <c r="AJ11" i="108" s="1"/>
  <c r="AW14" i="3"/>
  <c r="AJ14" i="108" s="1"/>
  <c r="AW17" i="3"/>
  <c r="AJ17" i="108" s="1"/>
  <c r="AJ17" i="105" l="1"/>
  <c r="AJ36" i="105" s="1"/>
  <c r="AJ17" i="106"/>
  <c r="AJ36" i="106" s="1"/>
  <c r="AJ17" i="107"/>
  <c r="AJ36" i="107" s="1"/>
  <c r="AJ17" i="109"/>
  <c r="AJ36" i="109" s="1"/>
  <c r="AJ14" i="105"/>
  <c r="AJ33" i="105" s="1"/>
  <c r="AJ14" i="106"/>
  <c r="AJ33" i="106" s="1"/>
  <c r="AJ14" i="107"/>
  <c r="AJ33" i="107" s="1"/>
  <c r="AJ14" i="109"/>
  <c r="AJ33" i="109" s="1"/>
  <c r="R15" i="105"/>
  <c r="R34" i="105" s="1"/>
  <c r="R15" i="106"/>
  <c r="R34" i="106" s="1"/>
  <c r="R15" i="107"/>
  <c r="R34" i="107" s="1"/>
  <c r="R15" i="109"/>
  <c r="R34" i="109" s="1"/>
  <c r="R18" i="105"/>
  <c r="R37" i="105" s="1"/>
  <c r="R18" i="106"/>
  <c r="R37" i="106" s="1"/>
  <c r="R18" i="107"/>
  <c r="R37" i="107" s="1"/>
  <c r="R18" i="109"/>
  <c r="R37" i="109" s="1"/>
  <c r="AJ11" i="105"/>
  <c r="AJ30" i="105" s="1"/>
  <c r="AJ11" i="106"/>
  <c r="AJ30" i="106" s="1"/>
  <c r="AJ11" i="107"/>
  <c r="AJ30" i="107" s="1"/>
  <c r="AJ11" i="109"/>
  <c r="AJ30" i="109" s="1"/>
  <c r="R12" i="105"/>
  <c r="R31" i="105" s="1"/>
  <c r="R12" i="106"/>
  <c r="R31" i="106" s="1"/>
  <c r="R12" i="107"/>
  <c r="R31" i="107" s="1"/>
  <c r="R12" i="109"/>
  <c r="R31" i="109" s="1"/>
  <c r="AJ20" i="105"/>
  <c r="AJ39" i="105" s="1"/>
  <c r="AJ20" i="106"/>
  <c r="AJ39" i="106" s="1"/>
  <c r="AJ20" i="107"/>
  <c r="AJ39" i="107" s="1"/>
  <c r="AJ20" i="109"/>
  <c r="AJ39" i="109" s="1"/>
  <c r="AJ9" i="105"/>
  <c r="AJ28" i="105" s="1"/>
  <c r="AJ9" i="106"/>
  <c r="AJ28" i="106" s="1"/>
  <c r="AJ9" i="107"/>
  <c r="AJ28" i="107" s="1"/>
  <c r="AJ9" i="109"/>
  <c r="AJ28" i="109" s="1"/>
  <c r="R21" i="105"/>
  <c r="R40" i="105" s="1"/>
  <c r="R21" i="106"/>
  <c r="R40" i="106" s="1"/>
  <c r="R21" i="107"/>
  <c r="R40" i="107" s="1"/>
  <c r="R21" i="109"/>
  <c r="R40" i="109" s="1"/>
  <c r="AL15" i="68"/>
  <c r="AL34" i="68" s="1"/>
  <c r="AL15" i="91"/>
  <c r="AL34" i="91" s="1"/>
  <c r="AL15" i="54"/>
  <c r="AL34" i="54" s="1"/>
  <c r="AL15" i="87"/>
  <c r="AL34" i="87" s="1"/>
  <c r="AL15" i="12"/>
  <c r="AL34" i="12" s="1"/>
  <c r="AL15" i="69"/>
  <c r="AL34" i="69" s="1"/>
  <c r="AL15" i="92"/>
  <c r="AL34" i="92" s="1"/>
  <c r="AL15" i="88"/>
  <c r="AL34" i="88" s="1"/>
  <c r="BD20" i="68"/>
  <c r="BD39" i="68" s="1"/>
  <c r="BD20" i="69"/>
  <c r="BD39" i="69" s="1"/>
  <c r="BD20" i="91"/>
  <c r="BD39" i="91" s="1"/>
  <c r="BD16" i="90"/>
  <c r="BD30" i="90" s="1"/>
  <c r="BD20" i="92"/>
  <c r="BD39" i="92" s="1"/>
  <c r="AW16" i="84"/>
  <c r="BD16" i="89"/>
  <c r="BD30" i="89" s="1"/>
  <c r="BD20" i="12"/>
  <c r="BD39" i="12" s="1"/>
  <c r="BD16" i="83"/>
  <c r="BD30" i="83" s="1"/>
  <c r="BD16" i="82"/>
  <c r="BD30" i="82" s="1"/>
  <c r="BD20" i="88"/>
  <c r="BD39" i="88" s="1"/>
  <c r="BD20" i="87"/>
  <c r="BD39" i="87" s="1"/>
  <c r="BD20" i="54"/>
  <c r="BD39" i="54" s="1"/>
  <c r="AL12" i="68"/>
  <c r="AL31" i="68" s="1"/>
  <c r="AL12" i="91"/>
  <c r="AL31" i="91" s="1"/>
  <c r="AL12" i="92"/>
  <c r="AL31" i="92" s="1"/>
  <c r="AL12" i="87"/>
  <c r="AL31" i="87" s="1"/>
  <c r="AL12" i="12"/>
  <c r="AL31" i="12" s="1"/>
  <c r="AL12" i="69"/>
  <c r="AL31" i="69" s="1"/>
  <c r="AL12" i="54"/>
  <c r="AL31" i="54" s="1"/>
  <c r="AL12" i="88"/>
  <c r="AL31" i="88" s="1"/>
  <c r="BD17" i="69"/>
  <c r="BD36" i="69" s="1"/>
  <c r="BD17" i="92"/>
  <c r="BD36" i="92" s="1"/>
  <c r="BD14" i="83"/>
  <c r="BD28" i="83" s="1"/>
  <c r="BD17" i="91"/>
  <c r="BD36" i="91" s="1"/>
  <c r="BD14" i="90"/>
  <c r="BD28" i="90" s="1"/>
  <c r="AW14" i="84"/>
  <c r="BD14" i="89"/>
  <c r="BD28" i="89" s="1"/>
  <c r="BD17" i="12"/>
  <c r="BD36" i="12" s="1"/>
  <c r="BD17" i="54"/>
  <c r="BD36" i="54" s="1"/>
  <c r="BD14" i="82"/>
  <c r="BD28" i="82" s="1"/>
  <c r="BD17" i="68"/>
  <c r="BD36" i="68" s="1"/>
  <c r="BD17" i="88"/>
  <c r="BD36" i="88" s="1"/>
  <c r="BD17" i="87"/>
  <c r="BD36" i="87" s="1"/>
  <c r="AL18" i="68"/>
  <c r="AL37" i="68" s="1"/>
  <c r="AL18" i="91"/>
  <c r="AL37" i="91" s="1"/>
  <c r="AL18" i="69"/>
  <c r="AL37" i="69" s="1"/>
  <c r="AL18" i="92"/>
  <c r="AL37" i="92" s="1"/>
  <c r="AL18" i="87"/>
  <c r="AL37" i="87" s="1"/>
  <c r="AL18" i="12"/>
  <c r="AL37" i="12" s="1"/>
  <c r="AL18" i="88"/>
  <c r="AL37" i="88" s="1"/>
  <c r="AL18" i="54"/>
  <c r="AL37" i="54" s="1"/>
  <c r="AL21" i="68"/>
  <c r="AL40" i="68" s="1"/>
  <c r="AL21" i="69"/>
  <c r="AL40" i="69" s="1"/>
  <c r="AL21" i="91"/>
  <c r="AL40" i="91" s="1"/>
  <c r="AL21" i="87"/>
  <c r="AL40" i="87" s="1"/>
  <c r="AL21" i="12"/>
  <c r="AL40" i="12" s="1"/>
  <c r="AL21" i="54"/>
  <c r="AL40" i="54" s="1"/>
  <c r="AL21" i="92"/>
  <c r="AL40" i="92" s="1"/>
  <c r="AL21" i="88"/>
  <c r="AL40" i="88" s="1"/>
  <c r="BD14" i="69"/>
  <c r="BD33" i="69" s="1"/>
  <c r="BD14" i="91"/>
  <c r="BD33" i="91" s="1"/>
  <c r="BD14" i="92"/>
  <c r="BD33" i="92" s="1"/>
  <c r="BD12" i="83"/>
  <c r="BD26" i="83" s="1"/>
  <c r="BD12" i="82"/>
  <c r="BD26" i="82" s="1"/>
  <c r="BD14" i="68"/>
  <c r="BD33" i="68" s="1"/>
  <c r="AW12" i="84"/>
  <c r="BD14" i="12"/>
  <c r="BD33" i="12" s="1"/>
  <c r="BD12" i="89"/>
  <c r="BD26" i="89" s="1"/>
  <c r="BD14" i="54"/>
  <c r="BD33" i="54" s="1"/>
  <c r="BD14" i="87"/>
  <c r="BD33" i="87" s="1"/>
  <c r="BD14" i="88"/>
  <c r="BD33" i="88" s="1"/>
  <c r="BD12" i="90"/>
  <c r="BD26" i="90" s="1"/>
  <c r="BD11" i="69"/>
  <c r="BD30" i="69" s="1"/>
  <c r="BD11" i="68"/>
  <c r="BD30" i="68" s="1"/>
  <c r="AW10" i="84"/>
  <c r="BD10" i="89"/>
  <c r="BD24" i="89" s="1"/>
  <c r="BD10" i="90"/>
  <c r="BD24" i="90" s="1"/>
  <c r="BD11" i="92"/>
  <c r="BD30" i="92" s="1"/>
  <c r="BD11" i="91"/>
  <c r="BD30" i="91" s="1"/>
  <c r="BD10" i="82"/>
  <c r="BD24" i="82" s="1"/>
  <c r="BD11" i="12"/>
  <c r="BD30" i="12" s="1"/>
  <c r="BD10" i="83"/>
  <c r="BD24" i="83" s="1"/>
  <c r="BD11" i="88"/>
  <c r="BD30" i="88" s="1"/>
  <c r="BD11" i="54"/>
  <c r="BD30" i="54" s="1"/>
  <c r="BD11" i="87"/>
  <c r="BD30" i="87" s="1"/>
  <c r="BD9" i="68"/>
  <c r="BD28" i="68" s="1"/>
  <c r="BD9" i="69"/>
  <c r="BD28" i="69" s="1"/>
  <c r="BD9" i="92"/>
  <c r="BD28" i="92" s="1"/>
  <c r="BD9" i="91"/>
  <c r="BD28" i="91" s="1"/>
  <c r="BD9" i="54"/>
  <c r="BD28" i="54" s="1"/>
  <c r="BD9" i="12"/>
  <c r="BD28" i="12" s="1"/>
  <c r="BD9" i="88"/>
  <c r="BD28" i="88" s="1"/>
  <c r="BD9" i="87"/>
  <c r="BD28" i="87" s="1"/>
  <c r="AW18" i="3"/>
  <c r="AJ18" i="108" s="1"/>
  <c r="AW15" i="3"/>
  <c r="AJ15" i="108" s="1"/>
  <c r="AW12" i="3"/>
  <c r="AJ12" i="108" s="1"/>
  <c r="AW21" i="3"/>
  <c r="AJ21" i="108" s="1"/>
  <c r="AJ12" i="105" l="1"/>
  <c r="AJ31" i="105" s="1"/>
  <c r="AJ12" i="106"/>
  <c r="AJ31" i="106" s="1"/>
  <c r="AJ12" i="107"/>
  <c r="AJ31" i="107" s="1"/>
  <c r="AJ12" i="109"/>
  <c r="AJ31" i="109" s="1"/>
  <c r="AJ15" i="105"/>
  <c r="AJ34" i="105" s="1"/>
  <c r="AJ15" i="106"/>
  <c r="AJ34" i="106" s="1"/>
  <c r="AJ15" i="107"/>
  <c r="AJ34" i="107" s="1"/>
  <c r="AJ15" i="109"/>
  <c r="AJ34" i="109" s="1"/>
  <c r="AJ18" i="105"/>
  <c r="AJ37" i="105" s="1"/>
  <c r="AJ18" i="106"/>
  <c r="AJ37" i="106" s="1"/>
  <c r="AJ18" i="107"/>
  <c r="AJ37" i="107" s="1"/>
  <c r="AJ18" i="109"/>
  <c r="AJ37" i="109" s="1"/>
  <c r="AJ21" i="105"/>
  <c r="AJ40" i="105" s="1"/>
  <c r="AJ21" i="106"/>
  <c r="AJ40" i="106" s="1"/>
  <c r="AJ21" i="107"/>
  <c r="AJ40" i="107" s="1"/>
  <c r="AJ21" i="109"/>
  <c r="AJ40" i="109" s="1"/>
  <c r="BD12" i="68"/>
  <c r="BD31" i="68" s="1"/>
  <c r="BD12" i="92"/>
  <c r="BD31" i="92" s="1"/>
  <c r="BD12" i="91"/>
  <c r="BD31" i="91" s="1"/>
  <c r="BD12" i="69"/>
  <c r="BD31" i="69" s="1"/>
  <c r="BD12" i="54"/>
  <c r="BD31" i="54" s="1"/>
  <c r="BD12" i="12"/>
  <c r="BD31" i="12" s="1"/>
  <c r="BD12" i="88"/>
  <c r="BD31" i="88" s="1"/>
  <c r="BD12" i="87"/>
  <c r="BD31" i="87" s="1"/>
  <c r="BD18" i="68"/>
  <c r="BD37" i="68" s="1"/>
  <c r="BD18" i="91"/>
  <c r="BD37" i="91" s="1"/>
  <c r="BD18" i="69"/>
  <c r="BD37" i="69" s="1"/>
  <c r="BD18" i="92"/>
  <c r="BD37" i="92" s="1"/>
  <c r="BD18" i="12"/>
  <c r="BD37" i="12" s="1"/>
  <c r="BD18" i="87"/>
  <c r="BD37" i="87" s="1"/>
  <c r="BD18" i="54"/>
  <c r="BD37" i="54" s="1"/>
  <c r="BD18" i="88"/>
  <c r="BD37" i="88" s="1"/>
  <c r="BD15" i="68"/>
  <c r="BD34" i="68" s="1"/>
  <c r="BD15" i="92"/>
  <c r="BD34" i="92" s="1"/>
  <c r="BD15" i="91"/>
  <c r="BD34" i="91" s="1"/>
  <c r="BD15" i="69"/>
  <c r="BD34" i="69" s="1"/>
  <c r="BD15" i="54"/>
  <c r="BD34" i="54" s="1"/>
  <c r="BD15" i="88"/>
  <c r="BD34" i="88" s="1"/>
  <c r="BD15" i="87"/>
  <c r="BD34" i="87" s="1"/>
  <c r="BD15" i="12"/>
  <c r="BD34" i="12" s="1"/>
  <c r="BD21" i="68"/>
  <c r="BD40" i="68" s="1"/>
  <c r="BD21" i="69"/>
  <c r="BD40" i="69" s="1"/>
  <c r="BD21" i="91"/>
  <c r="BD40" i="91" s="1"/>
  <c r="BD21" i="92"/>
  <c r="BD40" i="92" s="1"/>
  <c r="BD21" i="54"/>
  <c r="BD40" i="54" s="1"/>
  <c r="BD21" i="87"/>
  <c r="BD40" i="87" s="1"/>
  <c r="BD21" i="12"/>
  <c r="BD40" i="12" s="1"/>
  <c r="BD21" i="88"/>
  <c r="BD40" i="88" s="1"/>
  <c r="BO8" i="68" l="1"/>
  <c r="BO27" i="68" s="1"/>
  <c r="BO8" i="69"/>
  <c r="BO27" i="69" s="1"/>
  <c r="BO8" i="83"/>
  <c r="BO22" i="83" s="1"/>
  <c r="BO8" i="91"/>
  <c r="BO27" i="91" s="1"/>
  <c r="BO8" i="92"/>
  <c r="BO27" i="92" s="1"/>
  <c r="BO8" i="90"/>
  <c r="BO22" i="90" s="1"/>
  <c r="BO8" i="82"/>
  <c r="BO22" i="82" s="1"/>
  <c r="BH8" i="84"/>
  <c r="BO8" i="89"/>
  <c r="BO22" i="89" s="1"/>
  <c r="BO8" i="54"/>
  <c r="BO27" i="54" s="1"/>
  <c r="BO8" i="87"/>
  <c r="BO27" i="87" s="1"/>
  <c r="BO8" i="12"/>
  <c r="BO27" i="12" s="1"/>
  <c r="BO8" i="88"/>
  <c r="BO27" i="88" s="1"/>
  <c r="BN8" i="68"/>
  <c r="BN27" i="68" s="1"/>
  <c r="BN8" i="69"/>
  <c r="BN27" i="69" s="1"/>
  <c r="BN8" i="92"/>
  <c r="BN27" i="92" s="1"/>
  <c r="BN8" i="91"/>
  <c r="BN27" i="91" s="1"/>
  <c r="BN8" i="89"/>
  <c r="BN22" i="89" s="1"/>
  <c r="BN8" i="82"/>
  <c r="BN22" i="82" s="1"/>
  <c r="BN8" i="54"/>
  <c r="BN27" i="54" s="1"/>
  <c r="BN8" i="87"/>
  <c r="BN27" i="87" s="1"/>
  <c r="BN8" i="12"/>
  <c r="BN27" i="12" s="1"/>
  <c r="BG8" i="84"/>
  <c r="BN8" i="83"/>
  <c r="BN22" i="83" s="1"/>
  <c r="BN8" i="88"/>
  <c r="BN27" i="88" s="1"/>
  <c r="BN8" i="90"/>
  <c r="BN22" i="90" s="1"/>
  <c r="BQ8" i="68"/>
  <c r="BQ27" i="68" s="1"/>
  <c r="BQ8" i="91"/>
  <c r="BQ27" i="91" s="1"/>
  <c r="BQ8" i="83"/>
  <c r="BQ22" i="83" s="1"/>
  <c r="BQ8" i="92"/>
  <c r="BQ27" i="92" s="1"/>
  <c r="BJ8" i="84"/>
  <c r="BQ8" i="89"/>
  <c r="BQ22" i="89" s="1"/>
  <c r="BQ8" i="82"/>
  <c r="BQ22" i="82" s="1"/>
  <c r="BQ8" i="69"/>
  <c r="BQ27" i="69" s="1"/>
  <c r="BQ8" i="88"/>
  <c r="BQ27" i="88" s="1"/>
  <c r="BQ8" i="87"/>
  <c r="BQ27" i="87" s="1"/>
  <c r="BQ8" i="54"/>
  <c r="BQ27" i="54" s="1"/>
  <c r="BQ8" i="12"/>
  <c r="BQ27" i="12" s="1"/>
  <c r="BQ8" i="90"/>
  <c r="BQ22" i="90" s="1"/>
  <c r="BP8" i="68"/>
  <c r="BP27" i="68" s="1"/>
  <c r="BP8" i="69"/>
  <c r="BP27" i="69" s="1"/>
  <c r="BP8" i="91"/>
  <c r="BP27" i="91" s="1"/>
  <c r="BP8" i="92"/>
  <c r="BP27" i="92" s="1"/>
  <c r="BP8" i="83"/>
  <c r="BP22" i="83" s="1"/>
  <c r="BP8" i="89"/>
  <c r="BP22" i="89" s="1"/>
  <c r="BP8" i="90"/>
  <c r="BP22" i="90" s="1"/>
  <c r="BI8" i="84"/>
  <c r="BP8" i="82"/>
  <c r="BP22" i="82" s="1"/>
  <c r="BP8" i="87"/>
  <c r="BP27" i="87" s="1"/>
  <c r="BP8" i="12"/>
  <c r="BP27" i="12" s="1"/>
  <c r="BP8" i="54"/>
  <c r="BP27" i="54" s="1"/>
  <c r="BP8" i="88"/>
  <c r="BP27" i="88" s="1"/>
  <c r="BE8" i="68"/>
  <c r="BE27" i="68" s="1"/>
  <c r="BE8" i="69"/>
  <c r="BE27" i="69" s="1"/>
  <c r="BE8" i="90"/>
  <c r="BE22" i="90" s="1"/>
  <c r="BE8" i="89"/>
  <c r="BE22" i="89" s="1"/>
  <c r="BE8" i="54"/>
  <c r="BE27" i="54" s="1"/>
  <c r="BE8" i="87"/>
  <c r="BE27" i="87" s="1"/>
  <c r="BE8" i="82"/>
  <c r="BE22" i="82" s="1"/>
  <c r="BE8" i="92"/>
  <c r="BE27" i="92" s="1"/>
  <c r="BE8" i="12"/>
  <c r="BE27" i="12" s="1"/>
  <c r="BE8" i="91"/>
  <c r="BE27" i="91" s="1"/>
  <c r="BE8" i="88"/>
  <c r="BE27" i="88" s="1"/>
  <c r="AX8" i="84"/>
  <c r="BE8" i="83"/>
  <c r="BE22" i="83" s="1"/>
  <c r="AQ8" i="68"/>
  <c r="AQ27" i="68" s="1"/>
  <c r="AQ8" i="69"/>
  <c r="AQ27" i="69" s="1"/>
  <c r="AQ8" i="92"/>
  <c r="AQ27" i="92" s="1"/>
  <c r="AQ8" i="83"/>
  <c r="AQ22" i="83" s="1"/>
  <c r="AQ8" i="90"/>
  <c r="AQ22" i="90" s="1"/>
  <c r="AQ8" i="54"/>
  <c r="AQ27" i="54" s="1"/>
  <c r="AQ8" i="82"/>
  <c r="AQ22" i="82" s="1"/>
  <c r="AQ8" i="87"/>
  <c r="AQ27" i="87" s="1"/>
  <c r="AQ8" i="89"/>
  <c r="AQ22" i="89" s="1"/>
  <c r="AJ8" i="84"/>
  <c r="AQ8" i="12"/>
  <c r="AQ27" i="12" s="1"/>
  <c r="AQ8" i="91"/>
  <c r="AQ27" i="91" s="1"/>
  <c r="AQ8" i="88"/>
  <c r="AQ27" i="88" s="1"/>
  <c r="BM8" i="68"/>
  <c r="BM27" i="68" s="1"/>
  <c r="BM8" i="69"/>
  <c r="BM27" i="69" s="1"/>
  <c r="BM8" i="90"/>
  <c r="BM22" i="90" s="1"/>
  <c r="BM8" i="92"/>
  <c r="BM27" i="92" s="1"/>
  <c r="BM8" i="89"/>
  <c r="BM22" i="89" s="1"/>
  <c r="BM8" i="91"/>
  <c r="BM27" i="91" s="1"/>
  <c r="BM8" i="54"/>
  <c r="BM27" i="54" s="1"/>
  <c r="BM8" i="82"/>
  <c r="BM22" i="82" s="1"/>
  <c r="BM8" i="87"/>
  <c r="BM27" i="87" s="1"/>
  <c r="BM8" i="12"/>
  <c r="BM27" i="12" s="1"/>
  <c r="BF8" i="84"/>
  <c r="BM8" i="83"/>
  <c r="BM22" i="83" s="1"/>
  <c r="BM8" i="88"/>
  <c r="BM27" i="88" s="1"/>
  <c r="BI8" i="69"/>
  <c r="BI27" i="69" s="1"/>
  <c r="BI8" i="68"/>
  <c r="BI27" i="68" s="1"/>
  <c r="BI8" i="83"/>
  <c r="BI22" i="83" s="1"/>
  <c r="BI8" i="88"/>
  <c r="BI27" i="88" s="1"/>
  <c r="BI8" i="91"/>
  <c r="BI27" i="91" s="1"/>
  <c r="BB8" i="84"/>
  <c r="BI8" i="90"/>
  <c r="BI22" i="90" s="1"/>
  <c r="BI8" i="82"/>
  <c r="BI22" i="82" s="1"/>
  <c r="BI8" i="54"/>
  <c r="BI27" i="54" s="1"/>
  <c r="BI8" i="87"/>
  <c r="BI27" i="87" s="1"/>
  <c r="BI8" i="92"/>
  <c r="BI27" i="92" s="1"/>
  <c r="BI8" i="89"/>
  <c r="BI22" i="89" s="1"/>
  <c r="BI8" i="12"/>
  <c r="BI27" i="12" s="1"/>
  <c r="AW8" i="68"/>
  <c r="AW27" i="68" s="1"/>
  <c r="AW8" i="90"/>
  <c r="AW22" i="90" s="1"/>
  <c r="AW8" i="89"/>
  <c r="AW22" i="89" s="1"/>
  <c r="AW8" i="92"/>
  <c r="AW27" i="92" s="1"/>
  <c r="AW8" i="83"/>
  <c r="AW22" i="83" s="1"/>
  <c r="AW8" i="91"/>
  <c r="AW27" i="91" s="1"/>
  <c r="AP8" i="84"/>
  <c r="AW8" i="54"/>
  <c r="AW27" i="54" s="1"/>
  <c r="AW8" i="87"/>
  <c r="AW27" i="87" s="1"/>
  <c r="AW8" i="69"/>
  <c r="AW27" i="69" s="1"/>
  <c r="AW8" i="12"/>
  <c r="AW27" i="12" s="1"/>
  <c r="AW8" i="82"/>
  <c r="AW22" i="82" s="1"/>
  <c r="AW8" i="88"/>
  <c r="AW27" i="88" s="1"/>
  <c r="BF8" i="68"/>
  <c r="BF27" i="68" s="1"/>
  <c r="BF8" i="69"/>
  <c r="BF27" i="69" s="1"/>
  <c r="BF8" i="91"/>
  <c r="BF27" i="91" s="1"/>
  <c r="BF8" i="92"/>
  <c r="BF27" i="92" s="1"/>
  <c r="AY8" i="84"/>
  <c r="BF8" i="89"/>
  <c r="BF22" i="89" s="1"/>
  <c r="BF8" i="82"/>
  <c r="BF22" i="82" s="1"/>
  <c r="BF8" i="90"/>
  <c r="BF22" i="90" s="1"/>
  <c r="BF8" i="87"/>
  <c r="BF27" i="87" s="1"/>
  <c r="BF8" i="12"/>
  <c r="BF27" i="12" s="1"/>
  <c r="BF8" i="83"/>
  <c r="BF22" i="83" s="1"/>
  <c r="BF8" i="54"/>
  <c r="BF27" i="54" s="1"/>
  <c r="BF8" i="88"/>
  <c r="BF27" i="88" s="1"/>
  <c r="BL8" i="68"/>
  <c r="BL27" i="68" s="1"/>
  <c r="BL8" i="69"/>
  <c r="BL27" i="69" s="1"/>
  <c r="BL8" i="92"/>
  <c r="BL27" i="92" s="1"/>
  <c r="BL8" i="82"/>
  <c r="BL22" i="82" s="1"/>
  <c r="BE8" i="84"/>
  <c r="BL8" i="90"/>
  <c r="BL22" i="90" s="1"/>
  <c r="BL8" i="83"/>
  <c r="BL22" i="83" s="1"/>
  <c r="BL8" i="91"/>
  <c r="BL27" i="91" s="1"/>
  <c r="BL8" i="54"/>
  <c r="BL27" i="54" s="1"/>
  <c r="BL8" i="12"/>
  <c r="BL27" i="12" s="1"/>
  <c r="BL8" i="87"/>
  <c r="BL27" i="87" s="1"/>
  <c r="BL8" i="88"/>
  <c r="BL27" i="88" s="1"/>
  <c r="BL8" i="89"/>
  <c r="BL22" i="89" s="1"/>
  <c r="BB8" i="68"/>
  <c r="BB27" i="68" s="1"/>
  <c r="BB8" i="91"/>
  <c r="BB27" i="91" s="1"/>
  <c r="BB8" i="69"/>
  <c r="BB27" i="69" s="1"/>
  <c r="BB8" i="92"/>
  <c r="BB27" i="92" s="1"/>
  <c r="AU8" i="84"/>
  <c r="BB8" i="90"/>
  <c r="BB22" i="90" s="1"/>
  <c r="BB8" i="83"/>
  <c r="BB22" i="83" s="1"/>
  <c r="BB8" i="82"/>
  <c r="BB22" i="82" s="1"/>
  <c r="BB8" i="54"/>
  <c r="BB27" i="54" s="1"/>
  <c r="BB8" i="12"/>
  <c r="BB27" i="12" s="1"/>
  <c r="BB8" i="87"/>
  <c r="BB27" i="87" s="1"/>
  <c r="BB8" i="89"/>
  <c r="BB22" i="89" s="1"/>
  <c r="BB8" i="88"/>
  <c r="BB27" i="88" s="1"/>
  <c r="AY8" i="68"/>
  <c r="AY27" i="68" s="1"/>
  <c r="AY8" i="69"/>
  <c r="AY27" i="69" s="1"/>
  <c r="AY8" i="83"/>
  <c r="AY22" i="83" s="1"/>
  <c r="AY8" i="90"/>
  <c r="AY22" i="90" s="1"/>
  <c r="AY8" i="92"/>
  <c r="AY27" i="92" s="1"/>
  <c r="AY8" i="82"/>
  <c r="AY22" i="82" s="1"/>
  <c r="AY8" i="89"/>
  <c r="AY22" i="89" s="1"/>
  <c r="AR8" i="84"/>
  <c r="AY8" i="87"/>
  <c r="AY27" i="87" s="1"/>
  <c r="AY8" i="88"/>
  <c r="AY27" i="88" s="1"/>
  <c r="AY8" i="91"/>
  <c r="AY27" i="91" s="1"/>
  <c r="AY8" i="54"/>
  <c r="AY27" i="54" s="1"/>
  <c r="AY8" i="12"/>
  <c r="AY27" i="12" s="1"/>
  <c r="BH8" i="68"/>
  <c r="BH27" i="68" s="1"/>
  <c r="BH8" i="69"/>
  <c r="BH27" i="69" s="1"/>
  <c r="BH8" i="91"/>
  <c r="BH27" i="91" s="1"/>
  <c r="BH8" i="92"/>
  <c r="BH27" i="92" s="1"/>
  <c r="BH8" i="83"/>
  <c r="BH22" i="83" s="1"/>
  <c r="BA8" i="84"/>
  <c r="BH8" i="89"/>
  <c r="BH22" i="89" s="1"/>
  <c r="BH8" i="82"/>
  <c r="BH22" i="82" s="1"/>
  <c r="BH8" i="90"/>
  <c r="BH22" i="90" s="1"/>
  <c r="BH8" i="54"/>
  <c r="BH27" i="54" s="1"/>
  <c r="BH8" i="88"/>
  <c r="BH27" i="88" s="1"/>
  <c r="BH8" i="12"/>
  <c r="BH27" i="12" s="1"/>
  <c r="BH8" i="87"/>
  <c r="BH27" i="87" s="1"/>
  <c r="BG8" i="68"/>
  <c r="BG27" i="68" s="1"/>
  <c r="BG8" i="69"/>
  <c r="BG27" i="69" s="1"/>
  <c r="BG8" i="83"/>
  <c r="BG22" i="83" s="1"/>
  <c r="BG8" i="90"/>
  <c r="BG22" i="90" s="1"/>
  <c r="AZ8" i="84"/>
  <c r="BG8" i="89"/>
  <c r="BG22" i="89" s="1"/>
  <c r="BG8" i="87"/>
  <c r="BG27" i="87" s="1"/>
  <c r="BG8" i="82"/>
  <c r="BG22" i="82" s="1"/>
  <c r="BG8" i="92"/>
  <c r="BG27" i="92" s="1"/>
  <c r="BG8" i="91"/>
  <c r="BG27" i="91" s="1"/>
  <c r="BG8" i="54"/>
  <c r="BG27" i="54" s="1"/>
  <c r="BG8" i="12"/>
  <c r="BG27" i="12" s="1"/>
  <c r="BG8" i="88"/>
  <c r="BG27" i="88" s="1"/>
  <c r="AV8" i="68"/>
  <c r="AV27" i="68" s="1"/>
  <c r="AV8" i="69"/>
  <c r="AV27" i="69" s="1"/>
  <c r="AV8" i="91"/>
  <c r="AV27" i="91" s="1"/>
  <c r="AV8" i="82"/>
  <c r="AV22" i="82" s="1"/>
  <c r="AO8" i="84"/>
  <c r="AV8" i="83"/>
  <c r="AV22" i="83" s="1"/>
  <c r="AV8" i="89"/>
  <c r="AV22" i="89" s="1"/>
  <c r="AV8" i="12"/>
  <c r="AV27" i="12" s="1"/>
  <c r="AV8" i="92"/>
  <c r="AV27" i="92" s="1"/>
  <c r="AV8" i="54"/>
  <c r="AV27" i="54" s="1"/>
  <c r="AV8" i="88"/>
  <c r="AV27" i="88" s="1"/>
  <c r="AV8" i="87"/>
  <c r="AV27" i="87" s="1"/>
  <c r="AV8" i="90"/>
  <c r="AV22" i="90" s="1"/>
  <c r="AS8" i="68"/>
  <c r="AS27" i="68" s="1"/>
  <c r="AS8" i="69"/>
  <c r="AS27" i="69" s="1"/>
  <c r="AS8" i="92"/>
  <c r="AS27" i="92" s="1"/>
  <c r="AS8" i="83"/>
  <c r="AS22" i="83" s="1"/>
  <c r="AS8" i="91"/>
  <c r="AS27" i="91" s="1"/>
  <c r="AL8" i="84"/>
  <c r="AS8" i="88"/>
  <c r="AS27" i="88" s="1"/>
  <c r="AS8" i="90"/>
  <c r="AS22" i="90" s="1"/>
  <c r="AS8" i="54"/>
  <c r="AS27" i="54" s="1"/>
  <c r="AS8" i="87"/>
  <c r="AS27" i="87" s="1"/>
  <c r="AS8" i="12"/>
  <c r="AS27" i="12" s="1"/>
  <c r="AS8" i="89"/>
  <c r="AS22" i="89" s="1"/>
  <c r="AS8" i="82"/>
  <c r="AS22" i="82" s="1"/>
  <c r="AP8" i="68"/>
  <c r="AP27" i="68" s="1"/>
  <c r="AP8" i="92"/>
  <c r="AP27" i="92" s="1"/>
  <c r="AP8" i="91"/>
  <c r="AP27" i="91" s="1"/>
  <c r="AP8" i="82"/>
  <c r="AP22" i="82" s="1"/>
  <c r="AP8" i="69"/>
  <c r="AP27" i="69" s="1"/>
  <c r="AP8" i="90"/>
  <c r="AP22" i="90" s="1"/>
  <c r="AP8" i="87"/>
  <c r="AP27" i="87" s="1"/>
  <c r="AP8" i="12"/>
  <c r="AP27" i="12" s="1"/>
  <c r="AP8" i="54"/>
  <c r="AP27" i="54" s="1"/>
  <c r="AP8" i="88"/>
  <c r="AP27" i="88" s="1"/>
  <c r="AP8" i="89"/>
  <c r="AP22" i="89" s="1"/>
  <c r="AI8" i="84"/>
  <c r="AP8" i="83"/>
  <c r="AP22" i="83" s="1"/>
  <c r="BJ8" i="68"/>
  <c r="BJ27" i="68" s="1"/>
  <c r="BJ8" i="91"/>
  <c r="BJ27" i="91" s="1"/>
  <c r="BC8" i="84"/>
  <c r="BJ8" i="83"/>
  <c r="BJ22" i="83" s="1"/>
  <c r="BJ8" i="88"/>
  <c r="BJ27" i="88" s="1"/>
  <c r="BJ8" i="54"/>
  <c r="BJ27" i="54" s="1"/>
  <c r="BJ8" i="69"/>
  <c r="BJ27" i="69" s="1"/>
  <c r="BJ8" i="90"/>
  <c r="BJ22" i="90" s="1"/>
  <c r="BJ8" i="87"/>
  <c r="BJ27" i="87" s="1"/>
  <c r="BJ8" i="82"/>
  <c r="BJ22" i="82" s="1"/>
  <c r="BJ8" i="92"/>
  <c r="BJ27" i="92" s="1"/>
  <c r="BJ8" i="89"/>
  <c r="BJ22" i="89" s="1"/>
  <c r="BJ8" i="12"/>
  <c r="BJ27" i="12" s="1"/>
  <c r="BK8" i="68"/>
  <c r="BK27" i="68" s="1"/>
  <c r="BK8" i="91"/>
  <c r="BK27" i="91" s="1"/>
  <c r="BK8" i="89"/>
  <c r="BK22" i="89" s="1"/>
  <c r="BD8" i="84"/>
  <c r="BK8" i="54"/>
  <c r="BK27" i="54" s="1"/>
  <c r="BK8" i="83"/>
  <c r="BK22" i="83" s="1"/>
  <c r="BK8" i="92"/>
  <c r="BK27" i="92" s="1"/>
  <c r="BK8" i="88"/>
  <c r="BK27" i="88" s="1"/>
  <c r="BK8" i="12"/>
  <c r="BK27" i="12" s="1"/>
  <c r="BK8" i="90"/>
  <c r="BK22" i="90" s="1"/>
  <c r="BK8" i="87"/>
  <c r="BK27" i="87" s="1"/>
  <c r="BK8" i="69"/>
  <c r="BK27" i="69" s="1"/>
  <c r="BK8" i="82"/>
  <c r="BK22" i="82" s="1"/>
  <c r="AR11" i="3"/>
  <c r="AE11" i="108" s="1"/>
  <c r="BA11" i="3"/>
  <c r="AN11" i="108" s="1"/>
  <c r="BG9" i="3"/>
  <c r="AT9" i="108" s="1"/>
  <c r="AP9" i="3"/>
  <c r="AC9" i="108" s="1"/>
  <c r="AZ9" i="3"/>
  <c r="AM9" i="108" s="1"/>
  <c r="BJ11" i="3"/>
  <c r="AW11" i="108" s="1"/>
  <c r="AO11" i="3"/>
  <c r="AB11" i="108" s="1"/>
  <c r="AY20" i="3"/>
  <c r="AL20" i="108" s="1"/>
  <c r="BI11" i="3"/>
  <c r="AV11" i="108" s="1"/>
  <c r="AL14" i="3"/>
  <c r="Y14" i="108" s="1"/>
  <c r="AX14" i="3"/>
  <c r="AK14" i="108" s="1"/>
  <c r="BK14" i="3"/>
  <c r="AX14" i="108" s="1"/>
  <c r="AJ9" i="3"/>
  <c r="W9" i="108" s="1"/>
  <c r="AI14" i="3"/>
  <c r="V14" i="108" s="1"/>
  <c r="BE11" i="3"/>
  <c r="AR11" i="108" s="1"/>
  <c r="BC11" i="3"/>
  <c r="AP11" i="108" s="1"/>
  <c r="BD11" i="3"/>
  <c r="AQ11" i="108" s="1"/>
  <c r="AU9" i="3"/>
  <c r="AH9" i="108" s="1"/>
  <c r="BB9" i="3"/>
  <c r="AO9" i="108" s="1"/>
  <c r="BH9" i="3"/>
  <c r="AU9" i="108" s="1"/>
  <c r="BK17" i="3"/>
  <c r="AX17" i="108" s="1"/>
  <c r="BK11" i="3"/>
  <c r="AX11" i="108" s="1"/>
  <c r="BK9" i="3"/>
  <c r="AX9" i="108" s="1"/>
  <c r="BK20" i="3"/>
  <c r="AX20" i="108" s="1"/>
  <c r="BJ9" i="3"/>
  <c r="AW9" i="108" s="1"/>
  <c r="BI9" i="3"/>
  <c r="AV9" i="108" s="1"/>
  <c r="BJ20" i="3"/>
  <c r="AW20" i="108" s="1"/>
  <c r="BJ17" i="3"/>
  <c r="AW17" i="108" s="1"/>
  <c r="BJ14" i="3"/>
  <c r="AW14" i="108" s="1"/>
  <c r="BI20" i="3"/>
  <c r="AV20" i="108" s="1"/>
  <c r="BI17" i="3"/>
  <c r="AV17" i="108" s="1"/>
  <c r="BI14" i="3"/>
  <c r="AV14" i="108" s="1"/>
  <c r="BH20" i="3"/>
  <c r="AU20" i="108" s="1"/>
  <c r="BH17" i="3"/>
  <c r="AU17" i="108" s="1"/>
  <c r="BH14" i="3"/>
  <c r="AU14" i="108" s="1"/>
  <c r="BH11" i="3"/>
  <c r="AU11" i="108" s="1"/>
  <c r="BG20" i="3"/>
  <c r="AT20" i="108" s="1"/>
  <c r="BG17" i="3"/>
  <c r="AT17" i="108" s="1"/>
  <c r="BG14" i="3"/>
  <c r="AT14" i="108" s="1"/>
  <c r="BG11" i="3"/>
  <c r="AT11" i="108" s="1"/>
  <c r="BF14" i="3"/>
  <c r="AS14" i="108" s="1"/>
  <c r="BF17" i="3"/>
  <c r="AS17" i="108" s="1"/>
  <c r="BF11" i="3"/>
  <c r="AS11" i="108" s="1"/>
  <c r="BF20" i="3"/>
  <c r="AS20" i="108" s="1"/>
  <c r="BE17" i="3"/>
  <c r="AR17" i="108" s="1"/>
  <c r="BE9" i="3"/>
  <c r="AR9" i="108" s="1"/>
  <c r="BE14" i="3"/>
  <c r="AR14" i="108" s="1"/>
  <c r="BE20" i="3"/>
  <c r="AR20" i="108" s="1"/>
  <c r="BD9" i="3"/>
  <c r="AQ9" i="108" s="1"/>
  <c r="BD17" i="3"/>
  <c r="AQ17" i="108" s="1"/>
  <c r="BD14" i="3"/>
  <c r="AQ14" i="108" s="1"/>
  <c r="BD20" i="3"/>
  <c r="AQ20" i="108" s="1"/>
  <c r="BC9" i="3"/>
  <c r="AP9" i="108" s="1"/>
  <c r="BC14" i="3"/>
  <c r="AP14" i="108" s="1"/>
  <c r="BC20" i="3"/>
  <c r="AP20" i="108" s="1"/>
  <c r="BC17" i="3"/>
  <c r="AP17" i="108" s="1"/>
  <c r="BB14" i="3"/>
  <c r="AO14" i="108" s="1"/>
  <c r="BB17" i="3"/>
  <c r="AO17" i="108" s="1"/>
  <c r="BB20" i="3"/>
  <c r="AO20" i="108" s="1"/>
  <c r="BB11" i="3"/>
  <c r="AO11" i="108" s="1"/>
  <c r="AY9" i="3"/>
  <c r="AL9" i="108" s="1"/>
  <c r="AY11" i="3"/>
  <c r="AL11" i="108" s="1"/>
  <c r="AY17" i="3"/>
  <c r="AL17" i="108" s="1"/>
  <c r="AY14" i="3"/>
  <c r="AL14" i="108" s="1"/>
  <c r="AX9" i="3"/>
  <c r="AK9" i="108" s="1"/>
  <c r="AX17" i="3"/>
  <c r="AK17" i="108" s="1"/>
  <c r="AX11" i="3"/>
  <c r="AK11" i="108" s="1"/>
  <c r="AX20" i="3"/>
  <c r="AK20" i="108" s="1"/>
  <c r="AU20" i="3"/>
  <c r="AH20" i="108" s="1"/>
  <c r="AU11" i="3"/>
  <c r="AH11" i="108" s="1"/>
  <c r="AU14" i="3"/>
  <c r="AH14" i="108" s="1"/>
  <c r="AU17" i="3"/>
  <c r="AH17" i="108" s="1"/>
  <c r="BF9" i="3"/>
  <c r="AS9" i="108" s="1"/>
  <c r="AZ20" i="3"/>
  <c r="AM20" i="108" s="1"/>
  <c r="AZ17" i="3"/>
  <c r="AM17" i="108" s="1"/>
  <c r="AZ14" i="3"/>
  <c r="AM14" i="108" s="1"/>
  <c r="AZ11" i="3"/>
  <c r="AM11" i="108" s="1"/>
  <c r="BA9" i="3"/>
  <c r="AN9" i="108" s="1"/>
  <c r="BA20" i="3"/>
  <c r="AN20" i="108" s="1"/>
  <c r="BA17" i="3"/>
  <c r="AN17" i="108" s="1"/>
  <c r="BA14" i="3"/>
  <c r="AN14" i="108" s="1"/>
  <c r="AR17" i="3"/>
  <c r="AE17" i="108" s="1"/>
  <c r="AR14" i="3"/>
  <c r="AE14" i="108" s="1"/>
  <c r="AR9" i="3"/>
  <c r="AE9" i="108" s="1"/>
  <c r="AR20" i="3"/>
  <c r="AE20" i="108" s="1"/>
  <c r="AL17" i="3"/>
  <c r="Y17" i="108" s="1"/>
  <c r="AL9" i="3"/>
  <c r="Y9" i="108" s="1"/>
  <c r="AL20" i="3"/>
  <c r="Y20" i="108" s="1"/>
  <c r="AL11" i="3"/>
  <c r="Y11" i="108" s="1"/>
  <c r="AJ17" i="3"/>
  <c r="W17" i="108" s="1"/>
  <c r="AJ14" i="3"/>
  <c r="W14" i="108" s="1"/>
  <c r="AJ11" i="3"/>
  <c r="W11" i="108" s="1"/>
  <c r="AJ20" i="3"/>
  <c r="W20" i="108" s="1"/>
  <c r="AI20" i="3"/>
  <c r="V20" i="108" s="1"/>
  <c r="AI9" i="3"/>
  <c r="V9" i="108" s="1"/>
  <c r="AI17" i="3"/>
  <c r="V17" i="108" s="1"/>
  <c r="AI11" i="3"/>
  <c r="V11" i="108" s="1"/>
  <c r="AP17" i="3"/>
  <c r="AC17" i="108" s="1"/>
  <c r="AP11" i="3"/>
  <c r="AC11" i="108" s="1"/>
  <c r="AO9" i="3"/>
  <c r="AB9" i="108" s="1"/>
  <c r="AP20" i="3"/>
  <c r="AC20" i="108" s="1"/>
  <c r="AP14" i="3"/>
  <c r="AC14" i="108" s="1"/>
  <c r="AO20" i="3"/>
  <c r="AB20" i="108" s="1"/>
  <c r="AO14" i="3"/>
  <c r="AB14" i="108" s="1"/>
  <c r="AO17" i="3"/>
  <c r="AB17" i="108" s="1"/>
  <c r="AB9" i="105" l="1"/>
  <c r="AB28" i="105" s="1"/>
  <c r="AB9" i="106"/>
  <c r="AB28" i="106" s="1"/>
  <c r="AB9" i="107"/>
  <c r="AB28" i="107" s="1"/>
  <c r="AB9" i="109"/>
  <c r="AB28" i="109" s="1"/>
  <c r="Y20" i="105"/>
  <c r="Y39" i="105" s="1"/>
  <c r="Y20" i="106"/>
  <c r="Y39" i="106" s="1"/>
  <c r="Y20" i="107"/>
  <c r="Y39" i="107" s="1"/>
  <c r="Y20" i="109"/>
  <c r="Y39" i="109" s="1"/>
  <c r="AM14" i="105"/>
  <c r="AM33" i="105" s="1"/>
  <c r="AM14" i="106"/>
  <c r="AM33" i="106" s="1"/>
  <c r="AM14" i="107"/>
  <c r="AM33" i="107" s="1"/>
  <c r="AM14" i="109"/>
  <c r="AM33" i="109" s="1"/>
  <c r="AL14" i="105"/>
  <c r="AL33" i="105" s="1"/>
  <c r="AL14" i="106"/>
  <c r="AL33" i="106" s="1"/>
  <c r="AL14" i="107"/>
  <c r="AL33" i="107" s="1"/>
  <c r="AL14" i="109"/>
  <c r="AL33" i="109" s="1"/>
  <c r="AQ20" i="105"/>
  <c r="AQ39" i="105" s="1"/>
  <c r="AQ20" i="106"/>
  <c r="AQ39" i="106" s="1"/>
  <c r="AQ20" i="107"/>
  <c r="AQ39" i="107" s="1"/>
  <c r="AQ20" i="109"/>
  <c r="AQ39" i="109" s="1"/>
  <c r="AT11" i="105"/>
  <c r="AT30" i="105" s="1"/>
  <c r="AT11" i="106"/>
  <c r="AT30" i="106" s="1"/>
  <c r="AT11" i="107"/>
  <c r="AT30" i="107" s="1"/>
  <c r="AT11" i="109"/>
  <c r="AT30" i="109" s="1"/>
  <c r="AX20" i="105"/>
  <c r="AX39" i="105" s="1"/>
  <c r="AX20" i="106"/>
  <c r="AX39" i="106" s="1"/>
  <c r="AX20" i="107"/>
  <c r="AX39" i="107" s="1"/>
  <c r="AX14" i="105"/>
  <c r="AX33" i="105" s="1"/>
  <c r="AX14" i="106"/>
  <c r="AX33" i="106" s="1"/>
  <c r="AX14" i="107"/>
  <c r="AX33" i="107" s="1"/>
  <c r="AB20" i="105"/>
  <c r="AB39" i="105" s="1"/>
  <c r="AB20" i="106"/>
  <c r="AB39" i="106" s="1"/>
  <c r="AB20" i="107"/>
  <c r="AB39" i="107" s="1"/>
  <c r="AB20" i="109"/>
  <c r="AB39" i="109" s="1"/>
  <c r="AC11" i="105"/>
  <c r="AC30" i="105" s="1"/>
  <c r="AC11" i="106"/>
  <c r="AC30" i="106" s="1"/>
  <c r="AC11" i="107"/>
  <c r="AC30" i="107" s="1"/>
  <c r="AC11" i="109"/>
  <c r="AC30" i="109" s="1"/>
  <c r="V9" i="105"/>
  <c r="V28" i="105" s="1"/>
  <c r="V9" i="106"/>
  <c r="V28" i="106" s="1"/>
  <c r="V9" i="107"/>
  <c r="V28" i="107" s="1"/>
  <c r="V9" i="109"/>
  <c r="V28" i="109" s="1"/>
  <c r="W14" i="105"/>
  <c r="W33" i="105" s="1"/>
  <c r="W14" i="106"/>
  <c r="W33" i="106" s="1"/>
  <c r="W14" i="107"/>
  <c r="W33" i="107" s="1"/>
  <c r="W14" i="109"/>
  <c r="W33" i="109" s="1"/>
  <c r="Y9" i="105"/>
  <c r="Y28" i="105" s="1"/>
  <c r="Y9" i="106"/>
  <c r="Y28" i="106" s="1"/>
  <c r="Y9" i="107"/>
  <c r="Y28" i="107" s="1"/>
  <c r="Y9" i="109"/>
  <c r="Y28" i="109" s="1"/>
  <c r="AE14" i="105"/>
  <c r="AE33" i="105" s="1"/>
  <c r="AE14" i="106"/>
  <c r="AE33" i="106" s="1"/>
  <c r="AE14" i="107"/>
  <c r="AE33" i="107" s="1"/>
  <c r="AE14" i="109"/>
  <c r="AE33" i="109" s="1"/>
  <c r="AN20" i="105"/>
  <c r="AN39" i="105" s="1"/>
  <c r="AN20" i="106"/>
  <c r="AN39" i="106" s="1"/>
  <c r="AN20" i="107"/>
  <c r="AN39" i="107" s="1"/>
  <c r="AN20" i="109"/>
  <c r="AN39" i="109" s="1"/>
  <c r="AM17" i="105"/>
  <c r="AM36" i="105" s="1"/>
  <c r="AM17" i="106"/>
  <c r="AM36" i="106" s="1"/>
  <c r="AM17" i="107"/>
  <c r="AM36" i="107" s="1"/>
  <c r="AM17" i="109"/>
  <c r="AM36" i="109" s="1"/>
  <c r="AH14" i="105"/>
  <c r="AH33" i="105" s="1"/>
  <c r="AH14" i="106"/>
  <c r="AH33" i="106" s="1"/>
  <c r="AH14" i="107"/>
  <c r="AH33" i="107" s="1"/>
  <c r="AH14" i="109"/>
  <c r="AH33" i="109" s="1"/>
  <c r="AK11" i="105"/>
  <c r="AK30" i="105" s="1"/>
  <c r="AK11" i="106"/>
  <c r="AK30" i="106" s="1"/>
  <c r="AK11" i="107"/>
  <c r="AK30" i="107" s="1"/>
  <c r="AK11" i="109"/>
  <c r="AK30" i="109" s="1"/>
  <c r="AL17" i="105"/>
  <c r="AL36" i="105" s="1"/>
  <c r="AL17" i="106"/>
  <c r="AL36" i="106" s="1"/>
  <c r="AL17" i="107"/>
  <c r="AL36" i="107" s="1"/>
  <c r="AL17" i="109"/>
  <c r="AL36" i="109" s="1"/>
  <c r="AO20" i="105"/>
  <c r="AO39" i="105" s="1"/>
  <c r="AO20" i="106"/>
  <c r="AO39" i="106" s="1"/>
  <c r="AO20" i="107"/>
  <c r="AO39" i="107" s="1"/>
  <c r="AO20" i="109"/>
  <c r="AO39" i="109" s="1"/>
  <c r="AP20" i="105"/>
  <c r="AP39" i="105" s="1"/>
  <c r="AP20" i="106"/>
  <c r="AP39" i="106" s="1"/>
  <c r="AP20" i="107"/>
  <c r="AP39" i="107" s="1"/>
  <c r="AP20" i="109"/>
  <c r="AP39" i="109" s="1"/>
  <c r="AQ14" i="105"/>
  <c r="AQ33" i="105" s="1"/>
  <c r="AQ14" i="106"/>
  <c r="AQ33" i="106" s="1"/>
  <c r="AQ14" i="107"/>
  <c r="AQ33" i="107" s="1"/>
  <c r="AQ14" i="109"/>
  <c r="AQ33" i="109" s="1"/>
  <c r="AR14" i="105"/>
  <c r="AR33" i="105" s="1"/>
  <c r="AR14" i="106"/>
  <c r="AR33" i="106" s="1"/>
  <c r="AR14" i="107"/>
  <c r="AR33" i="107" s="1"/>
  <c r="AR14" i="109"/>
  <c r="AR33" i="109" s="1"/>
  <c r="AS11" i="105"/>
  <c r="AS30" i="105" s="1"/>
  <c r="AS11" i="106"/>
  <c r="AS30" i="106" s="1"/>
  <c r="AS11" i="107"/>
  <c r="AS30" i="107" s="1"/>
  <c r="AS11" i="109"/>
  <c r="AS30" i="109" s="1"/>
  <c r="AT14" i="105"/>
  <c r="AT33" i="105" s="1"/>
  <c r="AT14" i="106"/>
  <c r="AT33" i="106" s="1"/>
  <c r="AT14" i="107"/>
  <c r="AT33" i="107" s="1"/>
  <c r="AT14" i="109"/>
  <c r="AT33" i="109" s="1"/>
  <c r="AU14" i="105"/>
  <c r="AU33" i="105" s="1"/>
  <c r="AU14" i="106"/>
  <c r="AU33" i="106" s="1"/>
  <c r="AU14" i="107"/>
  <c r="AU33" i="107" s="1"/>
  <c r="AU14" i="109"/>
  <c r="AU33" i="109" s="1"/>
  <c r="AV17" i="105"/>
  <c r="AV36" i="105" s="1"/>
  <c r="AV17" i="106"/>
  <c r="AV36" i="106" s="1"/>
  <c r="AV17" i="107"/>
  <c r="AV36" i="107" s="1"/>
  <c r="AW20" i="105"/>
  <c r="AW39" i="105" s="1"/>
  <c r="AW20" i="106"/>
  <c r="AW39" i="106" s="1"/>
  <c r="AW20" i="107"/>
  <c r="AW39" i="107" s="1"/>
  <c r="AX9" i="105"/>
  <c r="AX28" i="105" s="1"/>
  <c r="AX9" i="106"/>
  <c r="AX28" i="106" s="1"/>
  <c r="AX9" i="107"/>
  <c r="AX28" i="107" s="1"/>
  <c r="AO9" i="105"/>
  <c r="AO28" i="105" s="1"/>
  <c r="AO9" i="106"/>
  <c r="AO28" i="106" s="1"/>
  <c r="AO9" i="107"/>
  <c r="AO28" i="107" s="1"/>
  <c r="AO9" i="109"/>
  <c r="AO28" i="109" s="1"/>
  <c r="AR11" i="105"/>
  <c r="AR30" i="105" s="1"/>
  <c r="AR11" i="106"/>
  <c r="AR30" i="106" s="1"/>
  <c r="AR11" i="107"/>
  <c r="AR30" i="107" s="1"/>
  <c r="AR11" i="109"/>
  <c r="AR30" i="109" s="1"/>
  <c r="AK14" i="105"/>
  <c r="AK33" i="105" s="1"/>
  <c r="AK14" i="106"/>
  <c r="AK33" i="106" s="1"/>
  <c r="AK14" i="107"/>
  <c r="AK33" i="107" s="1"/>
  <c r="AK14" i="109"/>
  <c r="AK33" i="109" s="1"/>
  <c r="AB11" i="105"/>
  <c r="AB30" i="105" s="1"/>
  <c r="AB11" i="106"/>
  <c r="AB30" i="106" s="1"/>
  <c r="AB11" i="107"/>
  <c r="AB30" i="107" s="1"/>
  <c r="AB11" i="109"/>
  <c r="AB30" i="109" s="1"/>
  <c r="AT9" i="105"/>
  <c r="AT28" i="105" s="1"/>
  <c r="AT9" i="106"/>
  <c r="AT28" i="106" s="1"/>
  <c r="AT9" i="107"/>
  <c r="AT28" i="107" s="1"/>
  <c r="AT9" i="109"/>
  <c r="AT28" i="109" s="1"/>
  <c r="AB14" i="105"/>
  <c r="AB33" i="105" s="1"/>
  <c r="AB14" i="106"/>
  <c r="AB33" i="106" s="1"/>
  <c r="AB14" i="107"/>
  <c r="AB33" i="107" s="1"/>
  <c r="AB14" i="109"/>
  <c r="AB33" i="109" s="1"/>
  <c r="W11" i="105"/>
  <c r="W30" i="105" s="1"/>
  <c r="W11" i="106"/>
  <c r="W30" i="106" s="1"/>
  <c r="W11" i="107"/>
  <c r="W30" i="107" s="1"/>
  <c r="W11" i="109"/>
  <c r="W30" i="109" s="1"/>
  <c r="AN17" i="105"/>
  <c r="AN36" i="105" s="1"/>
  <c r="AN17" i="106"/>
  <c r="AN36" i="106" s="1"/>
  <c r="AN17" i="107"/>
  <c r="AN36" i="107" s="1"/>
  <c r="AN17" i="109"/>
  <c r="AN36" i="109" s="1"/>
  <c r="AK20" i="105"/>
  <c r="AK39" i="105" s="1"/>
  <c r="AK20" i="106"/>
  <c r="AK39" i="106" s="1"/>
  <c r="AK20" i="107"/>
  <c r="AK39" i="107" s="1"/>
  <c r="AK20" i="109"/>
  <c r="AK39" i="109" s="1"/>
  <c r="AP17" i="105"/>
  <c r="AP36" i="105" s="1"/>
  <c r="AP17" i="106"/>
  <c r="AP36" i="106" s="1"/>
  <c r="AP17" i="107"/>
  <c r="AP36" i="107" s="1"/>
  <c r="AP17" i="109"/>
  <c r="AP36" i="109" s="1"/>
  <c r="AS20" i="105"/>
  <c r="AS39" i="105" s="1"/>
  <c r="AS20" i="106"/>
  <c r="AS39" i="106" s="1"/>
  <c r="AS20" i="107"/>
  <c r="AS39" i="107" s="1"/>
  <c r="AS20" i="109"/>
  <c r="AS39" i="109" s="1"/>
  <c r="AV14" i="105"/>
  <c r="AV33" i="105" s="1"/>
  <c r="AV14" i="106"/>
  <c r="AV33" i="106" s="1"/>
  <c r="AV14" i="107"/>
  <c r="AV33" i="107" s="1"/>
  <c r="AU9" i="105"/>
  <c r="AU28" i="105" s="1"/>
  <c r="AU9" i="106"/>
  <c r="AU28" i="106" s="1"/>
  <c r="AU9" i="107"/>
  <c r="AU28" i="107" s="1"/>
  <c r="AU9" i="109"/>
  <c r="AU28" i="109" s="1"/>
  <c r="AL20" i="105"/>
  <c r="AL39" i="105" s="1"/>
  <c r="AL20" i="106"/>
  <c r="AL39" i="106" s="1"/>
  <c r="AL20" i="107"/>
  <c r="AL39" i="107" s="1"/>
  <c r="AL20" i="109"/>
  <c r="AL39" i="109" s="1"/>
  <c r="AC14" i="105"/>
  <c r="AC33" i="105" s="1"/>
  <c r="AC14" i="106"/>
  <c r="AC33" i="106" s="1"/>
  <c r="AC14" i="107"/>
  <c r="AC33" i="107" s="1"/>
  <c r="AC14" i="109"/>
  <c r="AC33" i="109" s="1"/>
  <c r="AC17" i="105"/>
  <c r="AC36" i="105" s="1"/>
  <c r="AC17" i="106"/>
  <c r="AC36" i="106" s="1"/>
  <c r="AC17" i="107"/>
  <c r="AC36" i="107" s="1"/>
  <c r="AC17" i="109"/>
  <c r="AC36" i="109" s="1"/>
  <c r="V20" i="105"/>
  <c r="V39" i="105" s="1"/>
  <c r="V20" i="106"/>
  <c r="V39" i="106" s="1"/>
  <c r="V20" i="107"/>
  <c r="V39" i="107" s="1"/>
  <c r="V20" i="109"/>
  <c r="V39" i="109" s="1"/>
  <c r="W17" i="105"/>
  <c r="W36" i="105" s="1"/>
  <c r="W17" i="106"/>
  <c r="W36" i="106" s="1"/>
  <c r="W17" i="107"/>
  <c r="W36" i="107" s="1"/>
  <c r="W17" i="109"/>
  <c r="W36" i="109" s="1"/>
  <c r="Y17" i="105"/>
  <c r="Y36" i="105" s="1"/>
  <c r="Y17" i="106"/>
  <c r="Y36" i="106" s="1"/>
  <c r="Y17" i="107"/>
  <c r="Y36" i="107" s="1"/>
  <c r="Y17" i="109"/>
  <c r="Y36" i="109" s="1"/>
  <c r="AE17" i="105"/>
  <c r="AE36" i="105" s="1"/>
  <c r="AE17" i="106"/>
  <c r="AE36" i="106" s="1"/>
  <c r="AE17" i="107"/>
  <c r="AE36" i="107" s="1"/>
  <c r="AE17" i="109"/>
  <c r="AE36" i="109" s="1"/>
  <c r="AN9" i="105"/>
  <c r="AN28" i="105" s="1"/>
  <c r="AN9" i="106"/>
  <c r="AN28" i="106" s="1"/>
  <c r="AN9" i="107"/>
  <c r="AN28" i="107" s="1"/>
  <c r="AN9" i="109"/>
  <c r="AN28" i="109" s="1"/>
  <c r="AM20" i="105"/>
  <c r="AM39" i="105" s="1"/>
  <c r="AM20" i="106"/>
  <c r="AM39" i="106" s="1"/>
  <c r="AM20" i="107"/>
  <c r="AM39" i="107" s="1"/>
  <c r="AM20" i="109"/>
  <c r="AM39" i="109" s="1"/>
  <c r="AH11" i="105"/>
  <c r="AH30" i="105" s="1"/>
  <c r="AH11" i="106"/>
  <c r="AH30" i="106" s="1"/>
  <c r="AH11" i="107"/>
  <c r="AH30" i="107" s="1"/>
  <c r="AH11" i="109"/>
  <c r="AH30" i="109" s="1"/>
  <c r="AK17" i="105"/>
  <c r="AK36" i="105" s="1"/>
  <c r="AK17" i="106"/>
  <c r="AK36" i="106" s="1"/>
  <c r="AK17" i="107"/>
  <c r="AK36" i="107" s="1"/>
  <c r="AK17" i="109"/>
  <c r="AK36" i="109" s="1"/>
  <c r="AL11" i="105"/>
  <c r="AL30" i="105" s="1"/>
  <c r="AL11" i="106"/>
  <c r="AL30" i="106" s="1"/>
  <c r="AL11" i="107"/>
  <c r="AL30" i="107" s="1"/>
  <c r="AL11" i="109"/>
  <c r="AL30" i="109" s="1"/>
  <c r="AO17" i="105"/>
  <c r="AO36" i="105" s="1"/>
  <c r="AO17" i="106"/>
  <c r="AO36" i="106" s="1"/>
  <c r="AO17" i="107"/>
  <c r="AO36" i="107" s="1"/>
  <c r="AO17" i="109"/>
  <c r="AO36" i="109" s="1"/>
  <c r="AP14" i="105"/>
  <c r="AP33" i="105" s="1"/>
  <c r="AP14" i="106"/>
  <c r="AP33" i="106" s="1"/>
  <c r="AP14" i="107"/>
  <c r="AP33" i="107" s="1"/>
  <c r="AP14" i="109"/>
  <c r="AP33" i="109" s="1"/>
  <c r="AQ17" i="105"/>
  <c r="AQ36" i="105" s="1"/>
  <c r="AQ17" i="106"/>
  <c r="AQ36" i="106" s="1"/>
  <c r="AQ17" i="107"/>
  <c r="AQ36" i="107" s="1"/>
  <c r="AQ17" i="109"/>
  <c r="AQ36" i="109" s="1"/>
  <c r="AR9" i="105"/>
  <c r="AR28" i="105" s="1"/>
  <c r="AR9" i="106"/>
  <c r="AR28" i="106" s="1"/>
  <c r="AR9" i="107"/>
  <c r="AR28" i="107" s="1"/>
  <c r="AR9" i="109"/>
  <c r="AR28" i="109" s="1"/>
  <c r="AS17" i="105"/>
  <c r="AS36" i="105" s="1"/>
  <c r="AS17" i="106"/>
  <c r="AS36" i="106" s="1"/>
  <c r="AS17" i="107"/>
  <c r="AS36" i="107" s="1"/>
  <c r="AS17" i="109"/>
  <c r="AS36" i="109" s="1"/>
  <c r="AT17" i="105"/>
  <c r="AT36" i="105" s="1"/>
  <c r="AT17" i="106"/>
  <c r="AT36" i="106" s="1"/>
  <c r="AT17" i="107"/>
  <c r="AT36" i="107" s="1"/>
  <c r="AT17" i="109"/>
  <c r="AT36" i="109" s="1"/>
  <c r="AU17" i="105"/>
  <c r="AU36" i="105" s="1"/>
  <c r="AU17" i="106"/>
  <c r="AU36" i="106" s="1"/>
  <c r="AU17" i="107"/>
  <c r="AU36" i="107" s="1"/>
  <c r="AU17" i="109"/>
  <c r="AU36" i="109" s="1"/>
  <c r="AV20" i="105"/>
  <c r="AV39" i="105" s="1"/>
  <c r="AV20" i="106"/>
  <c r="AV39" i="106" s="1"/>
  <c r="AV20" i="107"/>
  <c r="AV39" i="107" s="1"/>
  <c r="AV9" i="105"/>
  <c r="AV28" i="105" s="1"/>
  <c r="AV9" i="106"/>
  <c r="AV28" i="106" s="1"/>
  <c r="AV9" i="107"/>
  <c r="AV28" i="107" s="1"/>
  <c r="AX11" i="105"/>
  <c r="AX30" i="105" s="1"/>
  <c r="AX11" i="106"/>
  <c r="AX30" i="106" s="1"/>
  <c r="AX11" i="107"/>
  <c r="AX30" i="107" s="1"/>
  <c r="AH9" i="105"/>
  <c r="AH28" i="105" s="1"/>
  <c r="AH9" i="106"/>
  <c r="AH28" i="106" s="1"/>
  <c r="AH9" i="107"/>
  <c r="AH28" i="107" s="1"/>
  <c r="AH9" i="109"/>
  <c r="AH28" i="109" s="1"/>
  <c r="V14" i="105"/>
  <c r="V33" i="105" s="1"/>
  <c r="V14" i="106"/>
  <c r="V33" i="106" s="1"/>
  <c r="V14" i="107"/>
  <c r="V33" i="107" s="1"/>
  <c r="V14" i="109"/>
  <c r="V33" i="109" s="1"/>
  <c r="Y14" i="105"/>
  <c r="Y33" i="105" s="1"/>
  <c r="Y14" i="106"/>
  <c r="Y33" i="106" s="1"/>
  <c r="Y14" i="107"/>
  <c r="Y33" i="107" s="1"/>
  <c r="Y14" i="109"/>
  <c r="Y33" i="109" s="1"/>
  <c r="AW11" i="105"/>
  <c r="AW30" i="105" s="1"/>
  <c r="AW11" i="106"/>
  <c r="AW30" i="106" s="1"/>
  <c r="AW11" i="107"/>
  <c r="AW30" i="107" s="1"/>
  <c r="AN11" i="105"/>
  <c r="AN30" i="105" s="1"/>
  <c r="AN11" i="106"/>
  <c r="AN30" i="106" s="1"/>
  <c r="AN11" i="107"/>
  <c r="AN30" i="107" s="1"/>
  <c r="AN11" i="109"/>
  <c r="AN30" i="109" s="1"/>
  <c r="V17" i="105"/>
  <c r="V36" i="105" s="1"/>
  <c r="V17" i="106"/>
  <c r="V36" i="106" s="1"/>
  <c r="V17" i="107"/>
  <c r="V36" i="107" s="1"/>
  <c r="V17" i="109"/>
  <c r="V36" i="109" s="1"/>
  <c r="AE9" i="105"/>
  <c r="AE28" i="105" s="1"/>
  <c r="AE9" i="106"/>
  <c r="AE28" i="106" s="1"/>
  <c r="AE9" i="107"/>
  <c r="AE28" i="107" s="1"/>
  <c r="AE9" i="109"/>
  <c r="AE28" i="109" s="1"/>
  <c r="AH17" i="105"/>
  <c r="AH36" i="105" s="1"/>
  <c r="AH17" i="106"/>
  <c r="AH36" i="106" s="1"/>
  <c r="AH17" i="107"/>
  <c r="AH36" i="107" s="1"/>
  <c r="AH17" i="109"/>
  <c r="AH36" i="109" s="1"/>
  <c r="AO11" i="105"/>
  <c r="AO30" i="105" s="1"/>
  <c r="AO11" i="106"/>
  <c r="AO30" i="106" s="1"/>
  <c r="AO11" i="107"/>
  <c r="AO30" i="107" s="1"/>
  <c r="AO11" i="109"/>
  <c r="AO30" i="109" s="1"/>
  <c r="AR20" i="105"/>
  <c r="AR39" i="105" s="1"/>
  <c r="AR20" i="106"/>
  <c r="AR39" i="106" s="1"/>
  <c r="AR20" i="107"/>
  <c r="AR39" i="107" s="1"/>
  <c r="AR20" i="109"/>
  <c r="AR39" i="109" s="1"/>
  <c r="AU11" i="105"/>
  <c r="AU30" i="105" s="1"/>
  <c r="AU11" i="106"/>
  <c r="AU30" i="106" s="1"/>
  <c r="AU11" i="107"/>
  <c r="AU30" i="107" s="1"/>
  <c r="AU11" i="109"/>
  <c r="AU30" i="109" s="1"/>
  <c r="AW17" i="105"/>
  <c r="AW36" i="105" s="1"/>
  <c r="AW17" i="106"/>
  <c r="AW36" i="106" s="1"/>
  <c r="AW17" i="107"/>
  <c r="AW36" i="107" s="1"/>
  <c r="AP11" i="105"/>
  <c r="AP30" i="105" s="1"/>
  <c r="AP11" i="106"/>
  <c r="AP30" i="106" s="1"/>
  <c r="AP11" i="107"/>
  <c r="AP30" i="107" s="1"/>
  <c r="AP11" i="109"/>
  <c r="AP30" i="109" s="1"/>
  <c r="AC9" i="105"/>
  <c r="AC28" i="105" s="1"/>
  <c r="AC9" i="106"/>
  <c r="AC28" i="106" s="1"/>
  <c r="AC9" i="107"/>
  <c r="AC28" i="107" s="1"/>
  <c r="AC9" i="109"/>
  <c r="AC28" i="109" s="1"/>
  <c r="AB17" i="105"/>
  <c r="AB36" i="105" s="1"/>
  <c r="AB17" i="106"/>
  <c r="AB36" i="106" s="1"/>
  <c r="AB17" i="107"/>
  <c r="AB36" i="107" s="1"/>
  <c r="AB17" i="109"/>
  <c r="AB36" i="109" s="1"/>
  <c r="AC20" i="105"/>
  <c r="AC39" i="105" s="1"/>
  <c r="AC20" i="106"/>
  <c r="AC39" i="106" s="1"/>
  <c r="AC20" i="107"/>
  <c r="AC39" i="107" s="1"/>
  <c r="AC20" i="109"/>
  <c r="AC39" i="109" s="1"/>
  <c r="V11" i="105"/>
  <c r="V30" i="105" s="1"/>
  <c r="V11" i="106"/>
  <c r="V30" i="106" s="1"/>
  <c r="V11" i="107"/>
  <c r="V30" i="107" s="1"/>
  <c r="V11" i="109"/>
  <c r="V30" i="109" s="1"/>
  <c r="W20" i="105"/>
  <c r="W39" i="105" s="1"/>
  <c r="W20" i="106"/>
  <c r="W39" i="106" s="1"/>
  <c r="W20" i="107"/>
  <c r="W39" i="107" s="1"/>
  <c r="W20" i="109"/>
  <c r="W39" i="109" s="1"/>
  <c r="Y11" i="105"/>
  <c r="Y30" i="105" s="1"/>
  <c r="Y11" i="106"/>
  <c r="Y30" i="106" s="1"/>
  <c r="Y11" i="107"/>
  <c r="Y30" i="107" s="1"/>
  <c r="Y11" i="109"/>
  <c r="Y30" i="109" s="1"/>
  <c r="AE20" i="105"/>
  <c r="AE39" i="105" s="1"/>
  <c r="AE20" i="106"/>
  <c r="AE39" i="106" s="1"/>
  <c r="AE20" i="107"/>
  <c r="AE39" i="107" s="1"/>
  <c r="AE20" i="109"/>
  <c r="AE39" i="109" s="1"/>
  <c r="AN14" i="105"/>
  <c r="AN33" i="105" s="1"/>
  <c r="AN14" i="106"/>
  <c r="AN33" i="106" s="1"/>
  <c r="AN14" i="107"/>
  <c r="AN33" i="107" s="1"/>
  <c r="AN14" i="109"/>
  <c r="AN33" i="109" s="1"/>
  <c r="AM11" i="105"/>
  <c r="AM30" i="105" s="1"/>
  <c r="AM11" i="106"/>
  <c r="AM30" i="106" s="1"/>
  <c r="AM11" i="107"/>
  <c r="AM30" i="107" s="1"/>
  <c r="AM11" i="109"/>
  <c r="AM30" i="109" s="1"/>
  <c r="AS9" i="105"/>
  <c r="AS28" i="105" s="1"/>
  <c r="AS9" i="106"/>
  <c r="AS28" i="106" s="1"/>
  <c r="AS9" i="107"/>
  <c r="AS28" i="107" s="1"/>
  <c r="AS9" i="109"/>
  <c r="AS28" i="109" s="1"/>
  <c r="AH20" i="105"/>
  <c r="AH39" i="105" s="1"/>
  <c r="AH20" i="106"/>
  <c r="AH39" i="106" s="1"/>
  <c r="AH20" i="107"/>
  <c r="AH39" i="107" s="1"/>
  <c r="AH20" i="109"/>
  <c r="AH39" i="109" s="1"/>
  <c r="AK9" i="105"/>
  <c r="AK28" i="105" s="1"/>
  <c r="AK9" i="106"/>
  <c r="AK28" i="106" s="1"/>
  <c r="AK9" i="107"/>
  <c r="AK28" i="107" s="1"/>
  <c r="AK9" i="109"/>
  <c r="AK28" i="109" s="1"/>
  <c r="AL9" i="105"/>
  <c r="AL28" i="105" s="1"/>
  <c r="AL9" i="106"/>
  <c r="AL28" i="106" s="1"/>
  <c r="AL9" i="107"/>
  <c r="AL28" i="107" s="1"/>
  <c r="AL9" i="109"/>
  <c r="AL28" i="109" s="1"/>
  <c r="AO14" i="105"/>
  <c r="AO33" i="105" s="1"/>
  <c r="AO14" i="106"/>
  <c r="AO33" i="106" s="1"/>
  <c r="AO14" i="107"/>
  <c r="AO33" i="107" s="1"/>
  <c r="AO14" i="109"/>
  <c r="AO33" i="109" s="1"/>
  <c r="AP9" i="105"/>
  <c r="AP28" i="105" s="1"/>
  <c r="AP9" i="106"/>
  <c r="AP28" i="106" s="1"/>
  <c r="AP9" i="107"/>
  <c r="AP28" i="107" s="1"/>
  <c r="AP9" i="109"/>
  <c r="AP28" i="109" s="1"/>
  <c r="AQ9" i="105"/>
  <c r="AQ28" i="105" s="1"/>
  <c r="AQ9" i="106"/>
  <c r="AQ28" i="106" s="1"/>
  <c r="AQ9" i="107"/>
  <c r="AQ28" i="107" s="1"/>
  <c r="AQ9" i="109"/>
  <c r="AQ28" i="109" s="1"/>
  <c r="AR17" i="105"/>
  <c r="AR36" i="105" s="1"/>
  <c r="AR17" i="106"/>
  <c r="AR36" i="106" s="1"/>
  <c r="AR17" i="107"/>
  <c r="AR36" i="107" s="1"/>
  <c r="AR17" i="109"/>
  <c r="AR36" i="109" s="1"/>
  <c r="AS14" i="105"/>
  <c r="AS33" i="105" s="1"/>
  <c r="AS14" i="106"/>
  <c r="AS33" i="106" s="1"/>
  <c r="AS14" i="107"/>
  <c r="AS33" i="107" s="1"/>
  <c r="AS14" i="109"/>
  <c r="AS33" i="109" s="1"/>
  <c r="AT20" i="105"/>
  <c r="AT39" i="105" s="1"/>
  <c r="AT20" i="106"/>
  <c r="AT39" i="106" s="1"/>
  <c r="AT20" i="107"/>
  <c r="AT39" i="107" s="1"/>
  <c r="AT20" i="109"/>
  <c r="AT39" i="109" s="1"/>
  <c r="AU20" i="105"/>
  <c r="AU39" i="105" s="1"/>
  <c r="AU20" i="106"/>
  <c r="AU39" i="106" s="1"/>
  <c r="AU20" i="107"/>
  <c r="AU39" i="107" s="1"/>
  <c r="AU20" i="109"/>
  <c r="AU39" i="109" s="1"/>
  <c r="AW14" i="105"/>
  <c r="AW33" i="105" s="1"/>
  <c r="AW14" i="106"/>
  <c r="AW33" i="106" s="1"/>
  <c r="AW14" i="107"/>
  <c r="AW33" i="107" s="1"/>
  <c r="AW9" i="105"/>
  <c r="AW28" i="105" s="1"/>
  <c r="AW9" i="106"/>
  <c r="AW28" i="106" s="1"/>
  <c r="AW9" i="107"/>
  <c r="AW28" i="107" s="1"/>
  <c r="AX17" i="105"/>
  <c r="AX36" i="105" s="1"/>
  <c r="AX17" i="106"/>
  <c r="AX36" i="106" s="1"/>
  <c r="AX17" i="107"/>
  <c r="AX36" i="107" s="1"/>
  <c r="AQ11" i="105"/>
  <c r="AQ30" i="105" s="1"/>
  <c r="AQ11" i="106"/>
  <c r="AQ30" i="106" s="1"/>
  <c r="AQ11" i="107"/>
  <c r="AQ30" i="107" s="1"/>
  <c r="AQ11" i="109"/>
  <c r="AQ30" i="109" s="1"/>
  <c r="W9" i="105"/>
  <c r="W28" i="105" s="1"/>
  <c r="W9" i="106"/>
  <c r="W28" i="106" s="1"/>
  <c r="W9" i="107"/>
  <c r="W28" i="107" s="1"/>
  <c r="W9" i="109"/>
  <c r="W28" i="109" s="1"/>
  <c r="AV11" i="105"/>
  <c r="AV30" i="105" s="1"/>
  <c r="AV11" i="106"/>
  <c r="AV30" i="106" s="1"/>
  <c r="AV11" i="107"/>
  <c r="AV30" i="107" s="1"/>
  <c r="AM9" i="105"/>
  <c r="AM28" i="105" s="1"/>
  <c r="AM9" i="106"/>
  <c r="AM28" i="106" s="1"/>
  <c r="AM9" i="107"/>
  <c r="AM28" i="107" s="1"/>
  <c r="AM9" i="109"/>
  <c r="AM28" i="109" s="1"/>
  <c r="AE11" i="105"/>
  <c r="AE30" i="105" s="1"/>
  <c r="AE11" i="106"/>
  <c r="AE30" i="106" s="1"/>
  <c r="AE11" i="107"/>
  <c r="AE30" i="107" s="1"/>
  <c r="AE11" i="109"/>
  <c r="AE30" i="109" s="1"/>
  <c r="AI8" i="68"/>
  <c r="AI27" i="68" s="1"/>
  <c r="AI8" i="69"/>
  <c r="AI27" i="69" s="1"/>
  <c r="AI8" i="83"/>
  <c r="AI22" i="83" s="1"/>
  <c r="AI8" i="92"/>
  <c r="AI27" i="92" s="1"/>
  <c r="AI8" i="90"/>
  <c r="AI22" i="90" s="1"/>
  <c r="AB8" i="84"/>
  <c r="AI8" i="91"/>
  <c r="AI27" i="91" s="1"/>
  <c r="AI8" i="89"/>
  <c r="AI22" i="89" s="1"/>
  <c r="AI8" i="54"/>
  <c r="AI27" i="54" s="1"/>
  <c r="AI8" i="87"/>
  <c r="AI27" i="87" s="1"/>
  <c r="AI8" i="12"/>
  <c r="AI27" i="12" s="1"/>
  <c r="AI8" i="82"/>
  <c r="AI22" i="82" s="1"/>
  <c r="AI8" i="88"/>
  <c r="AI27" i="88" s="1"/>
  <c r="AP17" i="68"/>
  <c r="AP36" i="68" s="1"/>
  <c r="AP17" i="69"/>
  <c r="AP36" i="69" s="1"/>
  <c r="AP17" i="91"/>
  <c r="AP36" i="91" s="1"/>
  <c r="AI14" i="84"/>
  <c r="AP14" i="83"/>
  <c r="AP28" i="83" s="1"/>
  <c r="AP14" i="89"/>
  <c r="AP28" i="89" s="1"/>
  <c r="AP14" i="82"/>
  <c r="AP28" i="82" s="1"/>
  <c r="AP17" i="92"/>
  <c r="AP36" i="92" s="1"/>
  <c r="AP14" i="90"/>
  <c r="AP28" i="90" s="1"/>
  <c r="AP17" i="87"/>
  <c r="AP36" i="87" s="1"/>
  <c r="AP17" i="12"/>
  <c r="AP36" i="12" s="1"/>
  <c r="AP17" i="54"/>
  <c r="AP36" i="54" s="1"/>
  <c r="AP17" i="88"/>
  <c r="AP36" i="88" s="1"/>
  <c r="AS20" i="68"/>
  <c r="AS39" i="68" s="1"/>
  <c r="AS20" i="69"/>
  <c r="AS39" i="69" s="1"/>
  <c r="AS16" i="89"/>
  <c r="AS30" i="89" s="1"/>
  <c r="AS20" i="91"/>
  <c r="AS39" i="91" s="1"/>
  <c r="AS20" i="92"/>
  <c r="AS39" i="92" s="1"/>
  <c r="AL16" i="84"/>
  <c r="AS16" i="90"/>
  <c r="AS30" i="90" s="1"/>
  <c r="AS16" i="82"/>
  <c r="AS30" i="82" s="1"/>
  <c r="AS20" i="88"/>
  <c r="AS39" i="88" s="1"/>
  <c r="AS20" i="54"/>
  <c r="AS39" i="54" s="1"/>
  <c r="AS16" i="83"/>
  <c r="AS30" i="83" s="1"/>
  <c r="AS20" i="87"/>
  <c r="AS39" i="87" s="1"/>
  <c r="AS20" i="12"/>
  <c r="AS39" i="12" s="1"/>
  <c r="BH17" i="68"/>
  <c r="BH36" i="68" s="1"/>
  <c r="BA14" i="84"/>
  <c r="BH14" i="90"/>
  <c r="BH28" i="90" s="1"/>
  <c r="BH14" i="82"/>
  <c r="BH28" i="82" s="1"/>
  <c r="BH17" i="92"/>
  <c r="BH36" i="92" s="1"/>
  <c r="BH14" i="83"/>
  <c r="BH28" i="83" s="1"/>
  <c r="BH14" i="89"/>
  <c r="BH28" i="89" s="1"/>
  <c r="BH17" i="54"/>
  <c r="BH36" i="54" s="1"/>
  <c r="BH17" i="69"/>
  <c r="BH36" i="69" s="1"/>
  <c r="BH17" i="88"/>
  <c r="BH36" i="88" s="1"/>
  <c r="BH17" i="91"/>
  <c r="BH36" i="91" s="1"/>
  <c r="BH17" i="87"/>
  <c r="BH36" i="87" s="1"/>
  <c r="BH17" i="12"/>
  <c r="BH36" i="12" s="1"/>
  <c r="BB17" i="68"/>
  <c r="BB36" i="68" s="1"/>
  <c r="BB17" i="69"/>
  <c r="BB36" i="69" s="1"/>
  <c r="BB17" i="91"/>
  <c r="BB36" i="91" s="1"/>
  <c r="BB14" i="90"/>
  <c r="BB28" i="90" s="1"/>
  <c r="AU14" i="84"/>
  <c r="BB14" i="89"/>
  <c r="BB28" i="89" s="1"/>
  <c r="BB14" i="83"/>
  <c r="BB28" i="83" s="1"/>
  <c r="BB17" i="92"/>
  <c r="BB36" i="92" s="1"/>
  <c r="BB14" i="82"/>
  <c r="BB28" i="82" s="1"/>
  <c r="BB17" i="54"/>
  <c r="BB36" i="54" s="1"/>
  <c r="BB17" i="87"/>
  <c r="BB36" i="87" s="1"/>
  <c r="BB17" i="88"/>
  <c r="BB36" i="88" s="1"/>
  <c r="BB17" i="12"/>
  <c r="BB36" i="12" s="1"/>
  <c r="BF14" i="68"/>
  <c r="BF33" i="68" s="1"/>
  <c r="BF14" i="69"/>
  <c r="BF33" i="69" s="1"/>
  <c r="BF14" i="91"/>
  <c r="BF33" i="91" s="1"/>
  <c r="AY12" i="84"/>
  <c r="BF12" i="89"/>
  <c r="BF26" i="89" s="1"/>
  <c r="BF12" i="90"/>
  <c r="BF26" i="90" s="1"/>
  <c r="BF12" i="82"/>
  <c r="BF26" i="82" s="1"/>
  <c r="BF14" i="87"/>
  <c r="BF33" i="87" s="1"/>
  <c r="BF12" i="83"/>
  <c r="BF26" i="83" s="1"/>
  <c r="BF14" i="12"/>
  <c r="BF33" i="12" s="1"/>
  <c r="BF14" i="88"/>
  <c r="BF33" i="88" s="1"/>
  <c r="BF14" i="54"/>
  <c r="BF33" i="54" s="1"/>
  <c r="BF14" i="92"/>
  <c r="BF33" i="92" s="1"/>
  <c r="BL20" i="69"/>
  <c r="BL39" i="69" s="1"/>
  <c r="BL20" i="68"/>
  <c r="BL39" i="68" s="1"/>
  <c r="BL20" i="91"/>
  <c r="BL39" i="91" s="1"/>
  <c r="BL16" i="90"/>
  <c r="BL30" i="90" s="1"/>
  <c r="BL20" i="92"/>
  <c r="BL39" i="92" s="1"/>
  <c r="BE16" i="84"/>
  <c r="BL20" i="12"/>
  <c r="BL39" i="12" s="1"/>
  <c r="BL16" i="89"/>
  <c r="BL30" i="89" s="1"/>
  <c r="BL20" i="54"/>
  <c r="BL39" i="54" s="1"/>
  <c r="BL20" i="88"/>
  <c r="BL39" i="88" s="1"/>
  <c r="BL16" i="83"/>
  <c r="BL30" i="83" s="1"/>
  <c r="BL16" i="82"/>
  <c r="BL30" i="82" s="1"/>
  <c r="BL20" i="87"/>
  <c r="BL39" i="87" s="1"/>
  <c r="BN11" i="68"/>
  <c r="BN30" i="68" s="1"/>
  <c r="BN11" i="69"/>
  <c r="BN30" i="69" s="1"/>
  <c r="BN11" i="92"/>
  <c r="BN30" i="92" s="1"/>
  <c r="BN10" i="90"/>
  <c r="BN24" i="90" s="1"/>
  <c r="BN11" i="91"/>
  <c r="BN30" i="91" s="1"/>
  <c r="BG10" i="84"/>
  <c r="BN10" i="89"/>
  <c r="BN24" i="89" s="1"/>
  <c r="BN11" i="87"/>
  <c r="BN30" i="87" s="1"/>
  <c r="BN11" i="12"/>
  <c r="BN30" i="12" s="1"/>
  <c r="BN11" i="54"/>
  <c r="BN30" i="54" s="1"/>
  <c r="BN11" i="88"/>
  <c r="BN30" i="88" s="1"/>
  <c r="BN10" i="82"/>
  <c r="BN24" i="82" s="1"/>
  <c r="BN10" i="83"/>
  <c r="BN24" i="83" s="1"/>
  <c r="BP14" i="68"/>
  <c r="BP33" i="68" s="1"/>
  <c r="BP14" i="69"/>
  <c r="BP33" i="69" s="1"/>
  <c r="BP14" i="91"/>
  <c r="BP33" i="91" s="1"/>
  <c r="BP12" i="90"/>
  <c r="BP26" i="90" s="1"/>
  <c r="BI12" i="84"/>
  <c r="BP12" i="89"/>
  <c r="BP26" i="89" s="1"/>
  <c r="BP14" i="92"/>
  <c r="BP33" i="92" s="1"/>
  <c r="BP14" i="88"/>
  <c r="BP33" i="88" s="1"/>
  <c r="BP12" i="82"/>
  <c r="BP26" i="82" s="1"/>
  <c r="BP14" i="87"/>
  <c r="BP33" i="87" s="1"/>
  <c r="BP14" i="54"/>
  <c r="BP33" i="54" s="1"/>
  <c r="BP14" i="12"/>
  <c r="BP33" i="12" s="1"/>
  <c r="BP12" i="83"/>
  <c r="BP26" i="83" s="1"/>
  <c r="BJ11" i="68"/>
  <c r="BJ30" i="68" s="1"/>
  <c r="BJ11" i="91"/>
  <c r="BJ30" i="91" s="1"/>
  <c r="BJ11" i="69"/>
  <c r="BJ30" i="69" s="1"/>
  <c r="BJ10" i="83"/>
  <c r="BJ24" i="83" s="1"/>
  <c r="BC10" i="84"/>
  <c r="BJ10" i="82"/>
  <c r="BJ24" i="82" s="1"/>
  <c r="BJ11" i="92"/>
  <c r="BJ30" i="92" s="1"/>
  <c r="BJ10" i="89"/>
  <c r="BJ24" i="89" s="1"/>
  <c r="BJ10" i="90"/>
  <c r="BJ24" i="90" s="1"/>
  <c r="BJ11" i="87"/>
  <c r="BJ30" i="87" s="1"/>
  <c r="BJ11" i="54"/>
  <c r="BJ30" i="54" s="1"/>
  <c r="BJ11" i="12"/>
  <c r="BJ30" i="12" s="1"/>
  <c r="BJ11" i="88"/>
  <c r="BJ30" i="88" s="1"/>
  <c r="BF20" i="68"/>
  <c r="BF39" i="68" s="1"/>
  <c r="BF20" i="69"/>
  <c r="BF39" i="69" s="1"/>
  <c r="BF16" i="83"/>
  <c r="BF30" i="83" s="1"/>
  <c r="BF16" i="90"/>
  <c r="BF30" i="90" s="1"/>
  <c r="AY16" i="84"/>
  <c r="BF16" i="89"/>
  <c r="BF30" i="89" s="1"/>
  <c r="BF20" i="91"/>
  <c r="BF39" i="91" s="1"/>
  <c r="BF20" i="92"/>
  <c r="BF39" i="92" s="1"/>
  <c r="BF20" i="87"/>
  <c r="BF39" i="87" s="1"/>
  <c r="BF20" i="12"/>
  <c r="BF39" i="12" s="1"/>
  <c r="BF16" i="82"/>
  <c r="BF30" i="82" s="1"/>
  <c r="BF20" i="88"/>
  <c r="BF39" i="88" s="1"/>
  <c r="BF20" i="54"/>
  <c r="BF39" i="54" s="1"/>
  <c r="AG8" i="68"/>
  <c r="AG27" i="68" s="1"/>
  <c r="AG8" i="69"/>
  <c r="AG27" i="69" s="1"/>
  <c r="AG8" i="90"/>
  <c r="AG22" i="90" s="1"/>
  <c r="AG8" i="92"/>
  <c r="AG27" i="92" s="1"/>
  <c r="AG8" i="89"/>
  <c r="AG22" i="89" s="1"/>
  <c r="Z8" i="84"/>
  <c r="AG8" i="54"/>
  <c r="AG27" i="54" s="1"/>
  <c r="AG8" i="91"/>
  <c r="AG27" i="91" s="1"/>
  <c r="AG8" i="87"/>
  <c r="AG27" i="87" s="1"/>
  <c r="AG8" i="83"/>
  <c r="AG22" i="83" s="1"/>
  <c r="AG8" i="12"/>
  <c r="AG27" i="12" s="1"/>
  <c r="AG8" i="82"/>
  <c r="AG22" i="82" s="1"/>
  <c r="AG8" i="88"/>
  <c r="AG27" i="88" s="1"/>
  <c r="AV20" i="69"/>
  <c r="AV39" i="69" s="1"/>
  <c r="AV20" i="68"/>
  <c r="AV39" i="68" s="1"/>
  <c r="AV20" i="91"/>
  <c r="AV39" i="91" s="1"/>
  <c r="AV16" i="90"/>
  <c r="AV30" i="90" s="1"/>
  <c r="AV20" i="92"/>
  <c r="AV39" i="92" s="1"/>
  <c r="AO16" i="84"/>
  <c r="AV16" i="83"/>
  <c r="AV30" i="83" s="1"/>
  <c r="AV16" i="89"/>
  <c r="AV30" i="89" s="1"/>
  <c r="AV20" i="54"/>
  <c r="AV39" i="54" s="1"/>
  <c r="AV20" i="12"/>
  <c r="AV39" i="12" s="1"/>
  <c r="AV20" i="87"/>
  <c r="AV39" i="87" s="1"/>
  <c r="AV20" i="88"/>
  <c r="AV39" i="88" s="1"/>
  <c r="AV16" i="82"/>
  <c r="AV30" i="82" s="1"/>
  <c r="AP9" i="68"/>
  <c r="AP28" i="68" s="1"/>
  <c r="AP9" i="69"/>
  <c r="AP28" i="69" s="1"/>
  <c r="AP9" i="91"/>
  <c r="AP28" i="91" s="1"/>
  <c r="AP9" i="92"/>
  <c r="AP28" i="92" s="1"/>
  <c r="AP9" i="12"/>
  <c r="AP28" i="12" s="1"/>
  <c r="AP9" i="88"/>
  <c r="AP28" i="88" s="1"/>
  <c r="AP9" i="54"/>
  <c r="AP28" i="54" s="1"/>
  <c r="AP9" i="87"/>
  <c r="AP28" i="87" s="1"/>
  <c r="BH20" i="68"/>
  <c r="BH39" i="68" s="1"/>
  <c r="BH20" i="91"/>
  <c r="BH39" i="91" s="1"/>
  <c r="BH16" i="83"/>
  <c r="BH30" i="83" s="1"/>
  <c r="BH20" i="92"/>
  <c r="BH39" i="92" s="1"/>
  <c r="BA16" i="84"/>
  <c r="BH16" i="89"/>
  <c r="BH30" i="89" s="1"/>
  <c r="BH20" i="69"/>
  <c r="BH39" i="69" s="1"/>
  <c r="BH20" i="54"/>
  <c r="BH39" i="54" s="1"/>
  <c r="BH20" i="87"/>
  <c r="BH39" i="87" s="1"/>
  <c r="BH20" i="12"/>
  <c r="BH39" i="12" s="1"/>
  <c r="BH16" i="82"/>
  <c r="BH30" i="82" s="1"/>
  <c r="BH16" i="90"/>
  <c r="BH30" i="90" s="1"/>
  <c r="BH20" i="88"/>
  <c r="BH39" i="88" s="1"/>
  <c r="BB14" i="68"/>
  <c r="BB33" i="68" s="1"/>
  <c r="BB14" i="69"/>
  <c r="BB33" i="69" s="1"/>
  <c r="BB14" i="91"/>
  <c r="BB33" i="91" s="1"/>
  <c r="BB12" i="83"/>
  <c r="BB26" i="83" s="1"/>
  <c r="BB12" i="90"/>
  <c r="BB26" i="90" s="1"/>
  <c r="AU12" i="84"/>
  <c r="BB12" i="89"/>
  <c r="BB26" i="89" s="1"/>
  <c r="BB14" i="12"/>
  <c r="BB33" i="12" s="1"/>
  <c r="BB14" i="87"/>
  <c r="BB33" i="87" s="1"/>
  <c r="BB14" i="88"/>
  <c r="BB33" i="88" s="1"/>
  <c r="BB14" i="92"/>
  <c r="BB33" i="92" s="1"/>
  <c r="BB12" i="82"/>
  <c r="BB26" i="82" s="1"/>
  <c r="BB14" i="54"/>
  <c r="BB33" i="54" s="1"/>
  <c r="BF17" i="68"/>
  <c r="BF36" i="68" s="1"/>
  <c r="BF14" i="82"/>
  <c r="BF28" i="82" s="1"/>
  <c r="AY14" i="84"/>
  <c r="BF14" i="83"/>
  <c r="BF28" i="83" s="1"/>
  <c r="BF14" i="90"/>
  <c r="BF28" i="90" s="1"/>
  <c r="BF17" i="87"/>
  <c r="BF36" i="87" s="1"/>
  <c r="BF17" i="54"/>
  <c r="BF36" i="54" s="1"/>
  <c r="BF17" i="12"/>
  <c r="BF36" i="12" s="1"/>
  <c r="BF17" i="92"/>
  <c r="BF36" i="92" s="1"/>
  <c r="BF17" i="69"/>
  <c r="BF36" i="69" s="1"/>
  <c r="BF17" i="91"/>
  <c r="BF36" i="91" s="1"/>
  <c r="BF17" i="88"/>
  <c r="BF36" i="88" s="1"/>
  <c r="BF14" i="89"/>
  <c r="BF28" i="89" s="1"/>
  <c r="BJ20" i="68"/>
  <c r="BJ39" i="68" s="1"/>
  <c r="BJ20" i="91"/>
  <c r="BJ39" i="91" s="1"/>
  <c r="BC16" i="84"/>
  <c r="BJ16" i="83"/>
  <c r="BJ30" i="83" s="1"/>
  <c r="BJ16" i="89"/>
  <c r="BJ30" i="89" s="1"/>
  <c r="BJ20" i="92"/>
  <c r="BJ39" i="92" s="1"/>
  <c r="BJ16" i="82"/>
  <c r="BJ30" i="82" s="1"/>
  <c r="BJ20" i="87"/>
  <c r="BJ39" i="87" s="1"/>
  <c r="BJ20" i="12"/>
  <c r="BJ39" i="12" s="1"/>
  <c r="BJ20" i="69"/>
  <c r="BJ39" i="69" s="1"/>
  <c r="BJ20" i="54"/>
  <c r="BJ39" i="54" s="1"/>
  <c r="BJ20" i="88"/>
  <c r="BJ39" i="88" s="1"/>
  <c r="BJ16" i="90"/>
  <c r="BJ30" i="90" s="1"/>
  <c r="BL14" i="69"/>
  <c r="BL33" i="69" s="1"/>
  <c r="BL14" i="68"/>
  <c r="BL33" i="68" s="1"/>
  <c r="BL14" i="92"/>
  <c r="BL33" i="92" s="1"/>
  <c r="BL12" i="83"/>
  <c r="BL26" i="83" s="1"/>
  <c r="BL12" i="82"/>
  <c r="BL26" i="82" s="1"/>
  <c r="BL12" i="89"/>
  <c r="BL26" i="89" s="1"/>
  <c r="BL14" i="12"/>
  <c r="BL33" i="12" s="1"/>
  <c r="BL12" i="90"/>
  <c r="BL26" i="90" s="1"/>
  <c r="BL14" i="54"/>
  <c r="BL33" i="54" s="1"/>
  <c r="BL14" i="91"/>
  <c r="BL33" i="91" s="1"/>
  <c r="BE12" i="84"/>
  <c r="BL14" i="87"/>
  <c r="BL33" i="87" s="1"/>
  <c r="BL14" i="88"/>
  <c r="BL33" i="88" s="1"/>
  <c r="BP17" i="68"/>
  <c r="BP36" i="68" s="1"/>
  <c r="BP17" i="69"/>
  <c r="BP36" i="69" s="1"/>
  <c r="BI14" i="84"/>
  <c r="BP17" i="91"/>
  <c r="BP36" i="91" s="1"/>
  <c r="BP14" i="83"/>
  <c r="BP28" i="83" s="1"/>
  <c r="BP17" i="92"/>
  <c r="BP36" i="92" s="1"/>
  <c r="BP14" i="82"/>
  <c r="BP28" i="82" s="1"/>
  <c r="BP14" i="89"/>
  <c r="BP28" i="89" s="1"/>
  <c r="BP17" i="54"/>
  <c r="BP36" i="54" s="1"/>
  <c r="BP17" i="12"/>
  <c r="BP36" i="12" s="1"/>
  <c r="BP17" i="87"/>
  <c r="BP36" i="87" s="1"/>
  <c r="BP17" i="88"/>
  <c r="BP36" i="88" s="1"/>
  <c r="BP14" i="90"/>
  <c r="BP28" i="90" s="1"/>
  <c r="BR9" i="68"/>
  <c r="BR28" i="68" s="1"/>
  <c r="BR9" i="69"/>
  <c r="BR28" i="69" s="1"/>
  <c r="BR9" i="92"/>
  <c r="BR28" i="92" s="1"/>
  <c r="BR9" i="91"/>
  <c r="BR28" i="91" s="1"/>
  <c r="BR9" i="87"/>
  <c r="BR28" i="87" s="1"/>
  <c r="BR9" i="12"/>
  <c r="BR28" i="12" s="1"/>
  <c r="BR9" i="88"/>
  <c r="BR28" i="88" s="1"/>
  <c r="BR9" i="54"/>
  <c r="BR28" i="54" s="1"/>
  <c r="AV11" i="68"/>
  <c r="AV30" i="68" s="1"/>
  <c r="AV11" i="69"/>
  <c r="AV30" i="69" s="1"/>
  <c r="AV11" i="91"/>
  <c r="AV30" i="91" s="1"/>
  <c r="AO10" i="84"/>
  <c r="AV10" i="89"/>
  <c r="AV24" i="89" s="1"/>
  <c r="AV11" i="92"/>
  <c r="AV30" i="92" s="1"/>
  <c r="AV10" i="90"/>
  <c r="AV24" i="90" s="1"/>
  <c r="AV10" i="82"/>
  <c r="AV24" i="82" s="1"/>
  <c r="AV11" i="12"/>
  <c r="AV30" i="12" s="1"/>
  <c r="AV11" i="54"/>
  <c r="AV30" i="54" s="1"/>
  <c r="AV11" i="87"/>
  <c r="AV30" i="87" s="1"/>
  <c r="AV10" i="83"/>
  <c r="AV24" i="83" s="1"/>
  <c r="AV11" i="88"/>
  <c r="AV30" i="88" s="1"/>
  <c r="AF8" i="68"/>
  <c r="AF27" i="68" s="1"/>
  <c r="AF8" i="69"/>
  <c r="AF27" i="69" s="1"/>
  <c r="AF8" i="92"/>
  <c r="AF27" i="92" s="1"/>
  <c r="AF8" i="82"/>
  <c r="AF22" i="82" s="1"/>
  <c r="Y8" i="84"/>
  <c r="AF8" i="90"/>
  <c r="AF22" i="90" s="1"/>
  <c r="AF8" i="89"/>
  <c r="AF22" i="89" s="1"/>
  <c r="AF8" i="54"/>
  <c r="AF27" i="54" s="1"/>
  <c r="AF8" i="12"/>
  <c r="AF27" i="12" s="1"/>
  <c r="AF8" i="83"/>
  <c r="AF22" i="83" s="1"/>
  <c r="AF8" i="88"/>
  <c r="AF27" i="88" s="1"/>
  <c r="AF8" i="91"/>
  <c r="AF27" i="91" s="1"/>
  <c r="AF8" i="87"/>
  <c r="AF27" i="87" s="1"/>
  <c r="AW14" i="68"/>
  <c r="AW33" i="68" s="1"/>
  <c r="AW14" i="69"/>
  <c r="AW33" i="69" s="1"/>
  <c r="AW14" i="92"/>
  <c r="AW33" i="92" s="1"/>
  <c r="AW14" i="54"/>
  <c r="AW33" i="54" s="1"/>
  <c r="AW14" i="91"/>
  <c r="AW33" i="91" s="1"/>
  <c r="AW14" i="87"/>
  <c r="AW33" i="87" s="1"/>
  <c r="AW12" i="90"/>
  <c r="AW26" i="90" s="1"/>
  <c r="AP12" i="84"/>
  <c r="AW12" i="83"/>
  <c r="AW26" i="83" s="1"/>
  <c r="AW14" i="88"/>
  <c r="AW33" i="88" s="1"/>
  <c r="AW12" i="89"/>
  <c r="AW26" i="89" s="1"/>
  <c r="AW14" i="12"/>
  <c r="AW33" i="12" s="1"/>
  <c r="AW12" i="82"/>
  <c r="AW26" i="82" s="1"/>
  <c r="AS17" i="69"/>
  <c r="AS36" i="69" s="1"/>
  <c r="AL14" i="84"/>
  <c r="AS14" i="89"/>
  <c r="AS28" i="89" s="1"/>
  <c r="AS17" i="91"/>
  <c r="AS36" i="91" s="1"/>
  <c r="AS17" i="88"/>
  <c r="AS36" i="88" s="1"/>
  <c r="AS14" i="82"/>
  <c r="AS28" i="82" s="1"/>
  <c r="AS17" i="54"/>
  <c r="AS36" i="54" s="1"/>
  <c r="AS17" i="68"/>
  <c r="AS36" i="68" s="1"/>
  <c r="AS14" i="90"/>
  <c r="AS28" i="90" s="1"/>
  <c r="AS17" i="12"/>
  <c r="AS36" i="12" s="1"/>
  <c r="AS14" i="83"/>
  <c r="AS28" i="83" s="1"/>
  <c r="AS17" i="87"/>
  <c r="AS36" i="87" s="1"/>
  <c r="AS17" i="92"/>
  <c r="AS36" i="92" s="1"/>
  <c r="BH9" i="69"/>
  <c r="BH28" i="69" s="1"/>
  <c r="BH9" i="68"/>
  <c r="BH28" i="68" s="1"/>
  <c r="BH9" i="92"/>
  <c r="BH28" i="92" s="1"/>
  <c r="BH9" i="91"/>
  <c r="BH28" i="91" s="1"/>
  <c r="BH9" i="54"/>
  <c r="BH28" i="54" s="1"/>
  <c r="BH9" i="12"/>
  <c r="BH28" i="12" s="1"/>
  <c r="BH9" i="87"/>
  <c r="BH28" i="87" s="1"/>
  <c r="BH9" i="88"/>
  <c r="BH28" i="88" s="1"/>
  <c r="BB11" i="68"/>
  <c r="BB30" i="68" s="1"/>
  <c r="BB11" i="91"/>
  <c r="BB30" i="91" s="1"/>
  <c r="BB11" i="69"/>
  <c r="BB30" i="69" s="1"/>
  <c r="BB10" i="83"/>
  <c r="BB24" i="83" s="1"/>
  <c r="BB10" i="82"/>
  <c r="BB24" i="82" s="1"/>
  <c r="AU10" i="84"/>
  <c r="BB11" i="92"/>
  <c r="BB30" i="92" s="1"/>
  <c r="BB10" i="90"/>
  <c r="BB24" i="90" s="1"/>
  <c r="BB11" i="88"/>
  <c r="BB30" i="88" s="1"/>
  <c r="BB10" i="89"/>
  <c r="BB24" i="89" s="1"/>
  <c r="BB11" i="54"/>
  <c r="BB30" i="54" s="1"/>
  <c r="BB11" i="12"/>
  <c r="BB30" i="12" s="1"/>
  <c r="BB11" i="87"/>
  <c r="BB30" i="87" s="1"/>
  <c r="BF11" i="68"/>
  <c r="BF30" i="68" s="1"/>
  <c r="BF11" i="69"/>
  <c r="BF30" i="69" s="1"/>
  <c r="BF11" i="92"/>
  <c r="BF30" i="92" s="1"/>
  <c r="BF10" i="90"/>
  <c r="BF24" i="90" s="1"/>
  <c r="AY10" i="84"/>
  <c r="BF10" i="89"/>
  <c r="BF24" i="89" s="1"/>
  <c r="BF10" i="82"/>
  <c r="BF24" i="82" s="1"/>
  <c r="BF11" i="54"/>
  <c r="BF30" i="54" s="1"/>
  <c r="BF11" i="87"/>
  <c r="BF30" i="87" s="1"/>
  <c r="BF11" i="91"/>
  <c r="BF30" i="91" s="1"/>
  <c r="BF11" i="12"/>
  <c r="BF30" i="12" s="1"/>
  <c r="BF11" i="88"/>
  <c r="BF30" i="88" s="1"/>
  <c r="BF10" i="83"/>
  <c r="BF24" i="83" s="1"/>
  <c r="BJ14" i="68"/>
  <c r="BJ33" i="68" s="1"/>
  <c r="BJ14" i="91"/>
  <c r="BJ33" i="91" s="1"/>
  <c r="BJ14" i="69"/>
  <c r="BJ33" i="69" s="1"/>
  <c r="BJ12" i="83"/>
  <c r="BJ26" i="83" s="1"/>
  <c r="BJ12" i="90"/>
  <c r="BJ26" i="90" s="1"/>
  <c r="BJ12" i="82"/>
  <c r="BJ26" i="82" s="1"/>
  <c r="BJ14" i="54"/>
  <c r="BJ33" i="54" s="1"/>
  <c r="BJ14" i="92"/>
  <c r="BJ33" i="92" s="1"/>
  <c r="BJ14" i="12"/>
  <c r="BJ33" i="12" s="1"/>
  <c r="BC12" i="84"/>
  <c r="BJ14" i="87"/>
  <c r="BJ33" i="87" s="1"/>
  <c r="BJ14" i="88"/>
  <c r="BJ33" i="88" s="1"/>
  <c r="BJ12" i="89"/>
  <c r="BJ26" i="89" s="1"/>
  <c r="BN17" i="68"/>
  <c r="BN36" i="68" s="1"/>
  <c r="BN17" i="69"/>
  <c r="BN36" i="69" s="1"/>
  <c r="BN17" i="91"/>
  <c r="BN36" i="91" s="1"/>
  <c r="BN17" i="92"/>
  <c r="BN36" i="92" s="1"/>
  <c r="BN14" i="82"/>
  <c r="BN28" i="82" s="1"/>
  <c r="BN14" i="89"/>
  <c r="BN28" i="89" s="1"/>
  <c r="BN17" i="54"/>
  <c r="BN36" i="54" s="1"/>
  <c r="BN17" i="87"/>
  <c r="BN36" i="87" s="1"/>
  <c r="BN17" i="12"/>
  <c r="BN36" i="12" s="1"/>
  <c r="BG14" i="84"/>
  <c r="BN14" i="83"/>
  <c r="BN28" i="83" s="1"/>
  <c r="BN14" i="90"/>
  <c r="BN28" i="90" s="1"/>
  <c r="BN17" i="88"/>
  <c r="BN36" i="88" s="1"/>
  <c r="BP20" i="68"/>
  <c r="BP39" i="68" s="1"/>
  <c r="BP20" i="69"/>
  <c r="BP39" i="69" s="1"/>
  <c r="BP16" i="89"/>
  <c r="BP30" i="89" s="1"/>
  <c r="BP16" i="82"/>
  <c r="BP30" i="82" s="1"/>
  <c r="BP20" i="92"/>
  <c r="BP39" i="92" s="1"/>
  <c r="BP16" i="83"/>
  <c r="BP30" i="83" s="1"/>
  <c r="BI16" i="84"/>
  <c r="BP16" i="90"/>
  <c r="BP30" i="90" s="1"/>
  <c r="BP20" i="88"/>
  <c r="BP39" i="88" s="1"/>
  <c r="BP20" i="54"/>
  <c r="BP39" i="54" s="1"/>
  <c r="BP20" i="87"/>
  <c r="BP39" i="87" s="1"/>
  <c r="BP20" i="91"/>
  <c r="BP39" i="91" s="1"/>
  <c r="BP20" i="12"/>
  <c r="BP39" i="12" s="1"/>
  <c r="BR11" i="68"/>
  <c r="BR30" i="68" s="1"/>
  <c r="BR11" i="69"/>
  <c r="BR30" i="69" s="1"/>
  <c r="BR11" i="91"/>
  <c r="BR30" i="91" s="1"/>
  <c r="BR11" i="92"/>
  <c r="BR30" i="92" s="1"/>
  <c r="BR10" i="83"/>
  <c r="BR24" i="83" s="1"/>
  <c r="BR10" i="89"/>
  <c r="BR24" i="89" s="1"/>
  <c r="BR10" i="82"/>
  <c r="BR24" i="82" s="1"/>
  <c r="BR10" i="90"/>
  <c r="BR24" i="90" s="1"/>
  <c r="BR11" i="54"/>
  <c r="BR30" i="54" s="1"/>
  <c r="BR11" i="12"/>
  <c r="BR30" i="12" s="1"/>
  <c r="BK10" i="84"/>
  <c r="BR11" i="88"/>
  <c r="BR30" i="88" s="1"/>
  <c r="BR11" i="87"/>
  <c r="BR30" i="87" s="1"/>
  <c r="AP14" i="68"/>
  <c r="AP33" i="68" s="1"/>
  <c r="AI12" i="84"/>
  <c r="AP12" i="89"/>
  <c r="AP26" i="89" s="1"/>
  <c r="AP14" i="69"/>
  <c r="AP33" i="69" s="1"/>
  <c r="AP14" i="91"/>
  <c r="AP33" i="91" s="1"/>
  <c r="AP12" i="83"/>
  <c r="AP26" i="83" s="1"/>
  <c r="AP12" i="82"/>
  <c r="AP26" i="82" s="1"/>
  <c r="AP14" i="54"/>
  <c r="AP33" i="54" s="1"/>
  <c r="AP14" i="87"/>
  <c r="AP33" i="87" s="1"/>
  <c r="AP14" i="12"/>
  <c r="AP33" i="12" s="1"/>
  <c r="AP14" i="92"/>
  <c r="AP33" i="92" s="1"/>
  <c r="AP12" i="90"/>
  <c r="AP26" i="90" s="1"/>
  <c r="AP14" i="88"/>
  <c r="AP33" i="88" s="1"/>
  <c r="BQ11" i="69"/>
  <c r="BQ30" i="69" s="1"/>
  <c r="BQ11" i="92"/>
  <c r="BQ30" i="92" s="1"/>
  <c r="BQ10" i="83"/>
  <c r="BQ24" i="83" s="1"/>
  <c r="BQ11" i="91"/>
  <c r="BQ30" i="91" s="1"/>
  <c r="BQ11" i="68"/>
  <c r="BQ30" i="68" s="1"/>
  <c r="BQ11" i="88"/>
  <c r="BQ30" i="88" s="1"/>
  <c r="BQ10" i="82"/>
  <c r="BQ24" i="82" s="1"/>
  <c r="BQ11" i="54"/>
  <c r="BQ30" i="54" s="1"/>
  <c r="BQ10" i="90"/>
  <c r="BQ24" i="90" s="1"/>
  <c r="BQ10" i="89"/>
  <c r="BQ24" i="89" s="1"/>
  <c r="BQ11" i="12"/>
  <c r="BQ30" i="12" s="1"/>
  <c r="BQ11" i="87"/>
  <c r="BQ30" i="87" s="1"/>
  <c r="BJ10" i="84"/>
  <c r="AK8" i="69"/>
  <c r="AK27" i="69" s="1"/>
  <c r="AK8" i="68"/>
  <c r="AK27" i="68" s="1"/>
  <c r="AK8" i="91"/>
  <c r="AK27" i="91" s="1"/>
  <c r="AK8" i="83"/>
  <c r="AK22" i="83" s="1"/>
  <c r="AK8" i="82"/>
  <c r="AK22" i="82" s="1"/>
  <c r="AK8" i="92"/>
  <c r="AK27" i="92" s="1"/>
  <c r="AK8" i="89"/>
  <c r="AK22" i="89" s="1"/>
  <c r="AK8" i="88"/>
  <c r="AK27" i="88" s="1"/>
  <c r="AD8" i="84"/>
  <c r="AK8" i="90"/>
  <c r="AK22" i="90" s="1"/>
  <c r="AK8" i="87"/>
  <c r="AK27" i="87" s="1"/>
  <c r="AK8" i="12"/>
  <c r="AK27" i="12" s="1"/>
  <c r="AK8" i="54"/>
  <c r="AK27" i="54" s="1"/>
  <c r="AQ11" i="68"/>
  <c r="AQ30" i="68" s="1"/>
  <c r="AQ11" i="69"/>
  <c r="AQ30" i="69" s="1"/>
  <c r="AQ11" i="91"/>
  <c r="AQ30" i="91" s="1"/>
  <c r="AQ11" i="92"/>
  <c r="AQ30" i="92" s="1"/>
  <c r="AQ10" i="89"/>
  <c r="AQ24" i="89" s="1"/>
  <c r="AQ11" i="87"/>
  <c r="AQ30" i="87" s="1"/>
  <c r="AQ11" i="88"/>
  <c r="AQ30" i="88" s="1"/>
  <c r="AQ10" i="83"/>
  <c r="AQ24" i="83" s="1"/>
  <c r="AQ10" i="90"/>
  <c r="AQ24" i="90" s="1"/>
  <c r="AQ10" i="82"/>
  <c r="AQ24" i="82" s="1"/>
  <c r="AQ11" i="12"/>
  <c r="AQ30" i="12" s="1"/>
  <c r="AJ10" i="84"/>
  <c r="AQ11" i="54"/>
  <c r="AQ30" i="54" s="1"/>
  <c r="BG14" i="68"/>
  <c r="BG33" i="68" s="1"/>
  <c r="AZ12" i="84"/>
  <c r="BG14" i="91"/>
  <c r="BG33" i="91" s="1"/>
  <c r="BG14" i="92"/>
  <c r="BG33" i="92" s="1"/>
  <c r="BG14" i="69"/>
  <c r="BG33" i="69" s="1"/>
  <c r="BG12" i="90"/>
  <c r="BG26" i="90" s="1"/>
  <c r="BG14" i="87"/>
  <c r="BG33" i="87" s="1"/>
  <c r="BG12" i="82"/>
  <c r="BG26" i="82" s="1"/>
  <c r="BG14" i="88"/>
  <c r="BG33" i="88" s="1"/>
  <c r="BG12" i="83"/>
  <c r="BG26" i="83" s="1"/>
  <c r="BG14" i="54"/>
  <c r="BG33" i="54" s="1"/>
  <c r="BG12" i="89"/>
  <c r="BG26" i="89" s="1"/>
  <c r="BG14" i="12"/>
  <c r="BG33" i="12" s="1"/>
  <c r="BE20" i="68"/>
  <c r="BE39" i="68" s="1"/>
  <c r="BE20" i="69"/>
  <c r="BE39" i="69" s="1"/>
  <c r="BE16" i="83"/>
  <c r="BE30" i="83" s="1"/>
  <c r="BE20" i="92"/>
  <c r="BE39" i="92" s="1"/>
  <c r="BE20" i="54"/>
  <c r="BE39" i="54" s="1"/>
  <c r="BE20" i="91"/>
  <c r="BE39" i="91" s="1"/>
  <c r="AX16" i="84"/>
  <c r="BE20" i="87"/>
  <c r="BE39" i="87" s="1"/>
  <c r="BE16" i="90"/>
  <c r="BE30" i="90" s="1"/>
  <c r="BE16" i="82"/>
  <c r="BE30" i="82" s="1"/>
  <c r="BE20" i="88"/>
  <c r="BE39" i="88" s="1"/>
  <c r="BE20" i="12"/>
  <c r="BE39" i="12" s="1"/>
  <c r="BE16" i="89"/>
  <c r="BE30" i="89" s="1"/>
  <c r="BM20" i="68"/>
  <c r="BM39" i="68" s="1"/>
  <c r="BM20" i="69"/>
  <c r="BM39" i="69" s="1"/>
  <c r="BM16" i="83"/>
  <c r="BM30" i="83" s="1"/>
  <c r="BM20" i="91"/>
  <c r="BM39" i="91" s="1"/>
  <c r="BM20" i="92"/>
  <c r="BM39" i="92" s="1"/>
  <c r="BM20" i="54"/>
  <c r="BM39" i="54" s="1"/>
  <c r="BM16" i="82"/>
  <c r="BM30" i="82" s="1"/>
  <c r="BM20" i="87"/>
  <c r="BM39" i="87" s="1"/>
  <c r="BF16" i="84"/>
  <c r="BM16" i="90"/>
  <c r="BM30" i="90" s="1"/>
  <c r="BM16" i="89"/>
  <c r="BM30" i="89" s="1"/>
  <c r="BM20" i="12"/>
  <c r="BM39" i="12" s="1"/>
  <c r="BM20" i="88"/>
  <c r="BM39" i="88" s="1"/>
  <c r="BO9" i="68"/>
  <c r="BO28" i="68" s="1"/>
  <c r="BO9" i="91"/>
  <c r="BO28" i="91" s="1"/>
  <c r="BO9" i="69"/>
  <c r="BO28" i="69" s="1"/>
  <c r="BO9" i="54"/>
  <c r="BO28" i="54" s="1"/>
  <c r="BO9" i="88"/>
  <c r="BO28" i="88" s="1"/>
  <c r="BO9" i="92"/>
  <c r="BO28" i="92" s="1"/>
  <c r="BO9" i="12"/>
  <c r="BO28" i="12" s="1"/>
  <c r="BO9" i="87"/>
  <c r="BO28" i="87" s="1"/>
  <c r="AA8" i="68"/>
  <c r="AA27" i="68" s="1"/>
  <c r="AA8" i="69"/>
  <c r="AA27" i="69" s="1"/>
  <c r="AA8" i="83"/>
  <c r="AA22" i="83" s="1"/>
  <c r="AA8" i="91"/>
  <c r="AA27" i="91" s="1"/>
  <c r="AA8" i="90"/>
  <c r="AA22" i="90" s="1"/>
  <c r="AA8" i="82"/>
  <c r="AA22" i="82" s="1"/>
  <c r="AA8" i="89"/>
  <c r="AA22" i="89" s="1"/>
  <c r="T8" i="84"/>
  <c r="AA8" i="87"/>
  <c r="AA27" i="87" s="1"/>
  <c r="AA8" i="54"/>
  <c r="AA27" i="54" s="1"/>
  <c r="T8" i="112"/>
  <c r="AA8" i="88"/>
  <c r="AA27" i="88" s="1"/>
  <c r="AA8" i="12"/>
  <c r="AA27" i="12" s="1"/>
  <c r="AA8" i="92"/>
  <c r="AA27" i="92" s="1"/>
  <c r="AJ8" i="68"/>
  <c r="AJ27" i="68" s="1"/>
  <c r="AJ8" i="69"/>
  <c r="AJ27" i="69" s="1"/>
  <c r="AJ8" i="91"/>
  <c r="AJ27" i="91" s="1"/>
  <c r="AJ8" i="92"/>
  <c r="AJ27" i="92" s="1"/>
  <c r="AJ8" i="83"/>
  <c r="AJ22" i="83" s="1"/>
  <c r="AJ8" i="89"/>
  <c r="AJ22" i="89" s="1"/>
  <c r="AJ8" i="90"/>
  <c r="AJ22" i="90" s="1"/>
  <c r="AC8" i="84"/>
  <c r="AJ8" i="12"/>
  <c r="AJ27" i="12" s="1"/>
  <c r="AJ8" i="82"/>
  <c r="AJ22" i="82" s="1"/>
  <c r="AJ8" i="87"/>
  <c r="AJ27" i="87" s="1"/>
  <c r="AJ8" i="54"/>
  <c r="AJ27" i="54" s="1"/>
  <c r="AJ8" i="88"/>
  <c r="AJ27" i="88" s="1"/>
  <c r="AW11" i="68"/>
  <c r="AW30" i="68" s="1"/>
  <c r="AW11" i="91"/>
  <c r="AW30" i="91" s="1"/>
  <c r="AP10" i="84"/>
  <c r="AW11" i="92"/>
  <c r="AW30" i="92" s="1"/>
  <c r="AW10" i="83"/>
  <c r="AW24" i="83" s="1"/>
  <c r="AW10" i="89"/>
  <c r="AW24" i="89" s="1"/>
  <c r="AW11" i="54"/>
  <c r="AW30" i="54" s="1"/>
  <c r="AW11" i="69"/>
  <c r="AW30" i="69" s="1"/>
  <c r="AW11" i="87"/>
  <c r="AW30" i="87" s="1"/>
  <c r="AW10" i="82"/>
  <c r="AW24" i="82" s="1"/>
  <c r="AW11" i="12"/>
  <c r="AW30" i="12" s="1"/>
  <c r="AW10" i="90"/>
  <c r="AW24" i="90" s="1"/>
  <c r="AW11" i="88"/>
  <c r="AW30" i="88" s="1"/>
  <c r="AQ14" i="68"/>
  <c r="AQ33" i="68" s="1"/>
  <c r="AJ12" i="84"/>
  <c r="AQ14" i="69"/>
  <c r="AQ33" i="69" s="1"/>
  <c r="AQ14" i="91"/>
  <c r="AQ33" i="91" s="1"/>
  <c r="AQ12" i="89"/>
  <c r="AQ26" i="89" s="1"/>
  <c r="AQ12" i="82"/>
  <c r="AQ26" i="82" s="1"/>
  <c r="AQ14" i="54"/>
  <c r="AQ33" i="54" s="1"/>
  <c r="AQ14" i="87"/>
  <c r="AQ33" i="87" s="1"/>
  <c r="AQ12" i="90"/>
  <c r="AQ26" i="90" s="1"/>
  <c r="AQ14" i="12"/>
  <c r="AQ33" i="12" s="1"/>
  <c r="AQ14" i="92"/>
  <c r="AQ33" i="92" s="1"/>
  <c r="AQ12" i="83"/>
  <c r="AQ26" i="83" s="1"/>
  <c r="AQ14" i="88"/>
  <c r="AQ33" i="88" s="1"/>
  <c r="AY14" i="68"/>
  <c r="AY33" i="68" s="1"/>
  <c r="AY14" i="69"/>
  <c r="AY33" i="69" s="1"/>
  <c r="AR12" i="84"/>
  <c r="AY12" i="83"/>
  <c r="AY26" i="83" s="1"/>
  <c r="AY14" i="92"/>
  <c r="AY33" i="92" s="1"/>
  <c r="AY12" i="89"/>
  <c r="AY26" i="89" s="1"/>
  <c r="AY12" i="82"/>
  <c r="AY26" i="82" s="1"/>
  <c r="AY14" i="54"/>
  <c r="AY33" i="54" s="1"/>
  <c r="AY14" i="91"/>
  <c r="AY33" i="91" s="1"/>
  <c r="AY14" i="87"/>
  <c r="AY33" i="87" s="1"/>
  <c r="AY12" i="90"/>
  <c r="AY26" i="90" s="1"/>
  <c r="AY14" i="12"/>
  <c r="AY33" i="12" s="1"/>
  <c r="AY14" i="88"/>
  <c r="AY33" i="88" s="1"/>
  <c r="BG17" i="68"/>
  <c r="BG36" i="68" s="1"/>
  <c r="BG17" i="69"/>
  <c r="BG36" i="69" s="1"/>
  <c r="BG17" i="91"/>
  <c r="BG36" i="91" s="1"/>
  <c r="BG14" i="89"/>
  <c r="BG28" i="89" s="1"/>
  <c r="BG17" i="92"/>
  <c r="BG36" i="92" s="1"/>
  <c r="AZ14" i="84"/>
  <c r="BG14" i="83"/>
  <c r="BG28" i="83" s="1"/>
  <c r="BG14" i="90"/>
  <c r="BG28" i="90" s="1"/>
  <c r="BG17" i="87"/>
  <c r="BG36" i="87" s="1"/>
  <c r="BG17" i="54"/>
  <c r="BG36" i="54" s="1"/>
  <c r="BG17" i="12"/>
  <c r="BG36" i="12" s="1"/>
  <c r="BG17" i="88"/>
  <c r="BG36" i="88" s="1"/>
  <c r="BG14" i="82"/>
  <c r="BG28" i="82" s="1"/>
  <c r="BE11" i="68"/>
  <c r="BE30" i="68" s="1"/>
  <c r="BE11" i="69"/>
  <c r="BE30" i="69" s="1"/>
  <c r="BE11" i="92"/>
  <c r="BE30" i="92" s="1"/>
  <c r="AX10" i="84"/>
  <c r="BE11" i="54"/>
  <c r="BE30" i="54" s="1"/>
  <c r="BE10" i="89"/>
  <c r="BE24" i="89" s="1"/>
  <c r="BE11" i="87"/>
  <c r="BE30" i="87" s="1"/>
  <c r="BE11" i="91"/>
  <c r="BE30" i="91" s="1"/>
  <c r="BE10" i="83"/>
  <c r="BE24" i="83" s="1"/>
  <c r="BE11" i="88"/>
  <c r="BE30" i="88" s="1"/>
  <c r="BE10" i="90"/>
  <c r="BE24" i="90" s="1"/>
  <c r="BE11" i="12"/>
  <c r="BE30" i="12" s="1"/>
  <c r="BE10" i="82"/>
  <c r="BE24" i="82" s="1"/>
  <c r="BI16" i="89"/>
  <c r="BI30" i="89" s="1"/>
  <c r="BI20" i="91"/>
  <c r="BI39" i="91" s="1"/>
  <c r="BI16" i="83"/>
  <c r="BI30" i="83" s="1"/>
  <c r="BI20" i="92"/>
  <c r="BI39" i="92" s="1"/>
  <c r="BI16" i="82"/>
  <c r="BI30" i="82" s="1"/>
  <c r="BI20" i="88"/>
  <c r="BI39" i="88" s="1"/>
  <c r="BB16" i="84"/>
  <c r="BI20" i="68"/>
  <c r="BI39" i="68" s="1"/>
  <c r="BI20" i="69"/>
  <c r="BI39" i="69" s="1"/>
  <c r="BI20" i="54"/>
  <c r="BI39" i="54" s="1"/>
  <c r="BI20" i="87"/>
  <c r="BI39" i="87" s="1"/>
  <c r="BI20" i="12"/>
  <c r="BI39" i="12" s="1"/>
  <c r="BI16" i="90"/>
  <c r="BI30" i="90" s="1"/>
  <c r="BK14" i="91"/>
  <c r="BK33" i="91" s="1"/>
  <c r="BK14" i="92"/>
  <c r="BK33" i="92" s="1"/>
  <c r="BK14" i="69"/>
  <c r="BK33" i="69" s="1"/>
  <c r="BK12" i="83"/>
  <c r="BK26" i="83" s="1"/>
  <c r="BK12" i="89"/>
  <c r="BK26" i="89" s="1"/>
  <c r="BK14" i="54"/>
  <c r="BK33" i="54" s="1"/>
  <c r="BK14" i="68"/>
  <c r="BK33" i="68" s="1"/>
  <c r="BK12" i="90"/>
  <c r="BK26" i="90" s="1"/>
  <c r="BK12" i="82"/>
  <c r="BK26" i="82" s="1"/>
  <c r="BK14" i="88"/>
  <c r="BK33" i="88" s="1"/>
  <c r="BK14" i="12"/>
  <c r="BK33" i="12" s="1"/>
  <c r="BD12" i="84"/>
  <c r="BK14" i="87"/>
  <c r="BK33" i="87" s="1"/>
  <c r="BM11" i="91"/>
  <c r="BM30" i="91" s="1"/>
  <c r="BF10" i="84"/>
  <c r="BM11" i="68"/>
  <c r="BM30" i="68" s="1"/>
  <c r="BM10" i="83"/>
  <c r="BM24" i="83" s="1"/>
  <c r="BM11" i="54"/>
  <c r="BM30" i="54" s="1"/>
  <c r="BM11" i="87"/>
  <c r="BM30" i="87" s="1"/>
  <c r="BM10" i="90"/>
  <c r="BM24" i="90" s="1"/>
  <c r="BM11" i="69"/>
  <c r="BM30" i="69" s="1"/>
  <c r="BM11" i="88"/>
  <c r="BM30" i="88" s="1"/>
  <c r="BM10" i="82"/>
  <c r="BM24" i="82" s="1"/>
  <c r="BM11" i="92"/>
  <c r="BM30" i="92" s="1"/>
  <c r="BM11" i="12"/>
  <c r="BM30" i="12" s="1"/>
  <c r="BM10" i="89"/>
  <c r="BM24" i="89" s="1"/>
  <c r="BO14" i="68"/>
  <c r="BO33" i="68" s="1"/>
  <c r="BO14" i="69"/>
  <c r="BO33" i="69" s="1"/>
  <c r="BH12" i="84"/>
  <c r="BO12" i="83"/>
  <c r="BO26" i="83" s="1"/>
  <c r="BO14" i="87"/>
  <c r="BO33" i="87" s="1"/>
  <c r="BO12" i="90"/>
  <c r="BO26" i="90" s="1"/>
  <c r="BO14" i="92"/>
  <c r="BO33" i="92" s="1"/>
  <c r="BO14" i="54"/>
  <c r="BO33" i="54" s="1"/>
  <c r="BO14" i="12"/>
  <c r="BO33" i="12" s="1"/>
  <c r="BO14" i="91"/>
  <c r="BO33" i="91" s="1"/>
  <c r="BO12" i="89"/>
  <c r="BO26" i="89" s="1"/>
  <c r="BO12" i="82"/>
  <c r="BO26" i="82" s="1"/>
  <c r="BO14" i="88"/>
  <c r="BO33" i="88" s="1"/>
  <c r="BQ20" i="68"/>
  <c r="BQ39" i="68" s="1"/>
  <c r="BQ16" i="89"/>
  <c r="BQ30" i="89" s="1"/>
  <c r="BQ20" i="69"/>
  <c r="BQ39" i="69" s="1"/>
  <c r="BQ20" i="91"/>
  <c r="BQ39" i="91" s="1"/>
  <c r="BJ16" i="84"/>
  <c r="BQ16" i="82"/>
  <c r="BQ30" i="82" s="1"/>
  <c r="BQ16" i="90"/>
  <c r="BQ30" i="90" s="1"/>
  <c r="BQ20" i="54"/>
  <c r="BQ39" i="54" s="1"/>
  <c r="BQ20" i="88"/>
  <c r="BQ39" i="88" s="1"/>
  <c r="BQ20" i="92"/>
  <c r="BQ39" i="92" s="1"/>
  <c r="BQ16" i="83"/>
  <c r="BQ30" i="83" s="1"/>
  <c r="BQ20" i="12"/>
  <c r="BQ39" i="12" s="1"/>
  <c r="BQ20" i="87"/>
  <c r="BQ39" i="87" s="1"/>
  <c r="BI9" i="69"/>
  <c r="BI28" i="69" s="1"/>
  <c r="BI9" i="68"/>
  <c r="BI28" i="68" s="1"/>
  <c r="BI9" i="92"/>
  <c r="BI28" i="92" s="1"/>
  <c r="BI9" i="91"/>
  <c r="BI28" i="91" s="1"/>
  <c r="BI9" i="54"/>
  <c r="BI28" i="54" s="1"/>
  <c r="BI9" i="87"/>
  <c r="BI28" i="87" s="1"/>
  <c r="BI9" i="12"/>
  <c r="BI28" i="12" s="1"/>
  <c r="BI9" i="88"/>
  <c r="BI28" i="88" s="1"/>
  <c r="BE14" i="68"/>
  <c r="BE33" i="68" s="1"/>
  <c r="BE14" i="69"/>
  <c r="BE33" i="69" s="1"/>
  <c r="BE14" i="91"/>
  <c r="BE33" i="91" s="1"/>
  <c r="BE14" i="92"/>
  <c r="BE33" i="92" s="1"/>
  <c r="BE14" i="54"/>
  <c r="BE33" i="54" s="1"/>
  <c r="BE14" i="87"/>
  <c r="BE33" i="87" s="1"/>
  <c r="AX12" i="84"/>
  <c r="BE12" i="83"/>
  <c r="BE26" i="83" s="1"/>
  <c r="BE12" i="89"/>
  <c r="BE26" i="89" s="1"/>
  <c r="BE12" i="82"/>
  <c r="BE26" i="82" s="1"/>
  <c r="BE14" i="88"/>
  <c r="BE33" i="88" s="1"/>
  <c r="BE12" i="90"/>
  <c r="BE26" i="90" s="1"/>
  <c r="BE14" i="12"/>
  <c r="BE33" i="12" s="1"/>
  <c r="BN9" i="68"/>
  <c r="BN28" i="68" s="1"/>
  <c r="BN9" i="69"/>
  <c r="BN28" i="69" s="1"/>
  <c r="BN9" i="91"/>
  <c r="BN28" i="91" s="1"/>
  <c r="BN9" i="92"/>
  <c r="BN28" i="92" s="1"/>
  <c r="BN9" i="54"/>
  <c r="BN28" i="54" s="1"/>
  <c r="BN9" i="87"/>
  <c r="BN28" i="87" s="1"/>
  <c r="BN9" i="88"/>
  <c r="BN28" i="88" s="1"/>
  <c r="BN9" i="12"/>
  <c r="BN28" i="12" s="1"/>
  <c r="AV14" i="68"/>
  <c r="AV33" i="68" s="1"/>
  <c r="AV14" i="69"/>
  <c r="AV33" i="69" s="1"/>
  <c r="AV14" i="91"/>
  <c r="AV33" i="91" s="1"/>
  <c r="AV14" i="92"/>
  <c r="AV33" i="92" s="1"/>
  <c r="AV12" i="83"/>
  <c r="AV26" i="83" s="1"/>
  <c r="AV12" i="90"/>
  <c r="AV26" i="90" s="1"/>
  <c r="AV12" i="82"/>
  <c r="AV26" i="82" s="1"/>
  <c r="AV14" i="12"/>
  <c r="AV33" i="12" s="1"/>
  <c r="AV14" i="88"/>
  <c r="AV33" i="88" s="1"/>
  <c r="AV12" i="89"/>
  <c r="AV26" i="89" s="1"/>
  <c r="AV14" i="54"/>
  <c r="AV33" i="54" s="1"/>
  <c r="AO12" i="84"/>
  <c r="AV14" i="87"/>
  <c r="AV33" i="87" s="1"/>
  <c r="BJ17" i="91"/>
  <c r="BJ36" i="91" s="1"/>
  <c r="BJ17" i="68"/>
  <c r="BJ36" i="68" s="1"/>
  <c r="BJ17" i="69"/>
  <c r="BJ36" i="69" s="1"/>
  <c r="BJ14" i="90"/>
  <c r="BJ28" i="90" s="1"/>
  <c r="BC14" i="84"/>
  <c r="BJ17" i="88"/>
  <c r="BJ36" i="88" s="1"/>
  <c r="BJ17" i="54"/>
  <c r="BJ36" i="54" s="1"/>
  <c r="BJ17" i="92"/>
  <c r="BJ36" i="92" s="1"/>
  <c r="BJ14" i="89"/>
  <c r="BJ28" i="89" s="1"/>
  <c r="BJ14" i="83"/>
  <c r="BJ28" i="83" s="1"/>
  <c r="BJ17" i="12"/>
  <c r="BJ36" i="12" s="1"/>
  <c r="BJ14" i="82"/>
  <c r="BJ28" i="82" s="1"/>
  <c r="BJ17" i="87"/>
  <c r="BJ36" i="87" s="1"/>
  <c r="BR20" i="68"/>
  <c r="BR39" i="68" s="1"/>
  <c r="BR20" i="91"/>
  <c r="BR39" i="91" s="1"/>
  <c r="BR20" i="69"/>
  <c r="BR39" i="69" s="1"/>
  <c r="BK16" i="84"/>
  <c r="BR20" i="92"/>
  <c r="BR39" i="92" s="1"/>
  <c r="BR16" i="90"/>
  <c r="BR30" i="90" s="1"/>
  <c r="BR20" i="54"/>
  <c r="BR39" i="54" s="1"/>
  <c r="BR20" i="12"/>
  <c r="BR39" i="12" s="1"/>
  <c r="BR16" i="89"/>
  <c r="BR30" i="89" s="1"/>
  <c r="BR16" i="83"/>
  <c r="BR30" i="83" s="1"/>
  <c r="BR20" i="87"/>
  <c r="BR39" i="87" s="1"/>
  <c r="BR20" i="88"/>
  <c r="BR39" i="88" s="1"/>
  <c r="BR16" i="82"/>
  <c r="BR30" i="82" s="1"/>
  <c r="AS9" i="68"/>
  <c r="AS28" i="68" s="1"/>
  <c r="AS9" i="69"/>
  <c r="AS28" i="69" s="1"/>
  <c r="AS9" i="91"/>
  <c r="AS28" i="91" s="1"/>
  <c r="AS9" i="54"/>
  <c r="AS28" i="54" s="1"/>
  <c r="AS9" i="87"/>
  <c r="AS28" i="87" s="1"/>
  <c r="AS9" i="92"/>
  <c r="AS28" i="92" s="1"/>
  <c r="AS9" i="12"/>
  <c r="AS28" i="12" s="1"/>
  <c r="AS9" i="88"/>
  <c r="AS28" i="88" s="1"/>
  <c r="BN14" i="68"/>
  <c r="BN33" i="68" s="1"/>
  <c r="BN14" i="69"/>
  <c r="BN33" i="69" s="1"/>
  <c r="BN14" i="91"/>
  <c r="BN33" i="91" s="1"/>
  <c r="BG12" i="84"/>
  <c r="BN12" i="89"/>
  <c r="BN26" i="89" s="1"/>
  <c r="BN12" i="83"/>
  <c r="BN26" i="83" s="1"/>
  <c r="BN12" i="82"/>
  <c r="BN26" i="82" s="1"/>
  <c r="BN14" i="87"/>
  <c r="BN33" i="87" s="1"/>
  <c r="BN14" i="12"/>
  <c r="BN33" i="12" s="1"/>
  <c r="BN14" i="92"/>
  <c r="BN33" i="92" s="1"/>
  <c r="BN12" i="90"/>
  <c r="BN26" i="90" s="1"/>
  <c r="BN14" i="88"/>
  <c r="BN33" i="88" s="1"/>
  <c r="BN14" i="54"/>
  <c r="BN33" i="54" s="1"/>
  <c r="BL11" i="68"/>
  <c r="BL30" i="68" s="1"/>
  <c r="BL11" i="69"/>
  <c r="BL30" i="69" s="1"/>
  <c r="BE10" i="84"/>
  <c r="BL10" i="89"/>
  <c r="BL24" i="89" s="1"/>
  <c r="BL11" i="91"/>
  <c r="BL30" i="91" s="1"/>
  <c r="BL10" i="83"/>
  <c r="BL24" i="83" s="1"/>
  <c r="BL10" i="82"/>
  <c r="BL24" i="82" s="1"/>
  <c r="BL10" i="90"/>
  <c r="BL24" i="90" s="1"/>
  <c r="BL11" i="12"/>
  <c r="BL30" i="12" s="1"/>
  <c r="BL11" i="54"/>
  <c r="BL30" i="54" s="1"/>
  <c r="BL11" i="87"/>
  <c r="BL30" i="87" s="1"/>
  <c r="BL11" i="92"/>
  <c r="BL30" i="92" s="1"/>
  <c r="BL11" i="88"/>
  <c r="BL30" i="88" s="1"/>
  <c r="AP20" i="68"/>
  <c r="AP39" i="68" s="1"/>
  <c r="AP20" i="69"/>
  <c r="AP39" i="69" s="1"/>
  <c r="AP20" i="91"/>
  <c r="AP39" i="91" s="1"/>
  <c r="AP16" i="83"/>
  <c r="AP30" i="83" s="1"/>
  <c r="AP16" i="90"/>
  <c r="AP30" i="90" s="1"/>
  <c r="AP20" i="87"/>
  <c r="AP39" i="87" s="1"/>
  <c r="AP20" i="92"/>
  <c r="AP39" i="92" s="1"/>
  <c r="AI16" i="84"/>
  <c r="AP20" i="12"/>
  <c r="AP39" i="12" s="1"/>
  <c r="AP16" i="89"/>
  <c r="AP30" i="89" s="1"/>
  <c r="AP16" i="82"/>
  <c r="AP30" i="82" s="1"/>
  <c r="AP20" i="54"/>
  <c r="AP39" i="54" s="1"/>
  <c r="AP20" i="88"/>
  <c r="AP39" i="88" s="1"/>
  <c r="BL9" i="68"/>
  <c r="BL28" i="68" s="1"/>
  <c r="BL9" i="92"/>
  <c r="BL28" i="92" s="1"/>
  <c r="BL9" i="69"/>
  <c r="BL28" i="69" s="1"/>
  <c r="BL9" i="54"/>
  <c r="BL28" i="54" s="1"/>
  <c r="BL9" i="91"/>
  <c r="BL28" i="91" s="1"/>
  <c r="BL9" i="87"/>
  <c r="BL28" i="87" s="1"/>
  <c r="BL9" i="12"/>
  <c r="BL28" i="12" s="1"/>
  <c r="BL9" i="88"/>
  <c r="BL28" i="88" s="1"/>
  <c r="AW20" i="68"/>
  <c r="AW39" i="68" s="1"/>
  <c r="AW16" i="83"/>
  <c r="AW30" i="83" s="1"/>
  <c r="AW20" i="69"/>
  <c r="AW39" i="69" s="1"/>
  <c r="AW20" i="91"/>
  <c r="AW39" i="91" s="1"/>
  <c r="AW20" i="92"/>
  <c r="AW39" i="92" s="1"/>
  <c r="AP16" i="84"/>
  <c r="AW20" i="54"/>
  <c r="AW39" i="54" s="1"/>
  <c r="AW20" i="87"/>
  <c r="AW39" i="87" s="1"/>
  <c r="AW16" i="89"/>
  <c r="AW30" i="89" s="1"/>
  <c r="AW20" i="12"/>
  <c r="AW39" i="12" s="1"/>
  <c r="AW16" i="90"/>
  <c r="AW30" i="90" s="1"/>
  <c r="AW20" i="88"/>
  <c r="AW39" i="88" s="1"/>
  <c r="AW16" i="82"/>
  <c r="AW30" i="82" s="1"/>
  <c r="BF9" i="68"/>
  <c r="BF28" i="68" s="1"/>
  <c r="BF9" i="91"/>
  <c r="BF28" i="91" s="1"/>
  <c r="BF9" i="69"/>
  <c r="BF28" i="69" s="1"/>
  <c r="BF9" i="92"/>
  <c r="BF28" i="92" s="1"/>
  <c r="BF9" i="88"/>
  <c r="BF28" i="88" s="1"/>
  <c r="BF9" i="87"/>
  <c r="BF28" i="87" s="1"/>
  <c r="BF9" i="54"/>
  <c r="BF28" i="54" s="1"/>
  <c r="BF9" i="12"/>
  <c r="BF28" i="12" s="1"/>
  <c r="BQ14" i="68"/>
  <c r="BQ33" i="68" s="1"/>
  <c r="BQ14" i="69"/>
  <c r="BQ33" i="69" s="1"/>
  <c r="BQ14" i="91"/>
  <c r="BQ33" i="91" s="1"/>
  <c r="BQ12" i="90"/>
  <c r="BQ26" i="90" s="1"/>
  <c r="BJ12" i="84"/>
  <c r="BQ14" i="88"/>
  <c r="BQ33" i="88" s="1"/>
  <c r="BQ14" i="92"/>
  <c r="BQ33" i="92" s="1"/>
  <c r="BQ12" i="89"/>
  <c r="BQ26" i="89" s="1"/>
  <c r="BQ14" i="87"/>
  <c r="BQ33" i="87" s="1"/>
  <c r="BQ12" i="82"/>
  <c r="BQ26" i="82" s="1"/>
  <c r="BQ14" i="54"/>
  <c r="BQ33" i="54" s="1"/>
  <c r="BQ14" i="12"/>
  <c r="BQ33" i="12" s="1"/>
  <c r="BQ12" i="83"/>
  <c r="BQ26" i="83" s="1"/>
  <c r="BG9" i="68"/>
  <c r="BG28" i="68" s="1"/>
  <c r="BG9" i="91"/>
  <c r="BG28" i="91" s="1"/>
  <c r="BG9" i="69"/>
  <c r="BG28" i="69" s="1"/>
  <c r="BG9" i="54"/>
  <c r="BG28" i="54" s="1"/>
  <c r="BG9" i="92"/>
  <c r="BG28" i="92" s="1"/>
  <c r="BG9" i="88"/>
  <c r="BG28" i="88" s="1"/>
  <c r="BG9" i="12"/>
  <c r="BG28" i="12" s="1"/>
  <c r="BG9" i="87"/>
  <c r="BG28" i="87" s="1"/>
  <c r="BK20" i="68"/>
  <c r="BK39" i="68" s="1"/>
  <c r="BK20" i="91"/>
  <c r="BK39" i="91" s="1"/>
  <c r="BK20" i="69"/>
  <c r="BK39" i="69" s="1"/>
  <c r="BK20" i="92"/>
  <c r="BK39" i="92" s="1"/>
  <c r="BD16" i="84"/>
  <c r="BK16" i="89"/>
  <c r="BK30" i="89" s="1"/>
  <c r="BK16" i="90"/>
  <c r="BK30" i="90" s="1"/>
  <c r="BK20" i="54"/>
  <c r="BK39" i="54" s="1"/>
  <c r="BK16" i="83"/>
  <c r="BK30" i="83" s="1"/>
  <c r="BK20" i="88"/>
  <c r="BK39" i="88" s="1"/>
  <c r="BK16" i="82"/>
  <c r="BK30" i="82" s="1"/>
  <c r="BK20" i="12"/>
  <c r="BK39" i="12" s="1"/>
  <c r="BK20" i="87"/>
  <c r="BK39" i="87" s="1"/>
  <c r="AN8" i="69"/>
  <c r="AN27" i="69" s="1"/>
  <c r="AN8" i="68"/>
  <c r="AN27" i="68" s="1"/>
  <c r="AN8" i="91"/>
  <c r="AN27" i="91" s="1"/>
  <c r="AN8" i="82"/>
  <c r="AN22" i="82" s="1"/>
  <c r="AG8" i="84"/>
  <c r="AN8" i="92"/>
  <c r="AN27" i="92" s="1"/>
  <c r="AN8" i="90"/>
  <c r="AN22" i="90" s="1"/>
  <c r="AN8" i="12"/>
  <c r="AN27" i="12" s="1"/>
  <c r="AN8" i="88"/>
  <c r="AN27" i="88" s="1"/>
  <c r="AN8" i="87"/>
  <c r="AN27" i="87" s="1"/>
  <c r="AN8" i="83"/>
  <c r="AN22" i="83" s="1"/>
  <c r="AN8" i="89"/>
  <c r="AN22" i="89" s="1"/>
  <c r="AN8" i="54"/>
  <c r="AN27" i="54" s="1"/>
  <c r="AW17" i="68"/>
  <c r="AW36" i="68" s="1"/>
  <c r="AW17" i="69"/>
  <c r="AW36" i="69" s="1"/>
  <c r="AW17" i="91"/>
  <c r="AW36" i="91" s="1"/>
  <c r="AW17" i="92"/>
  <c r="AW36" i="92" s="1"/>
  <c r="AW14" i="83"/>
  <c r="AW28" i="83" s="1"/>
  <c r="AW17" i="54"/>
  <c r="AW36" i="54" s="1"/>
  <c r="AW17" i="87"/>
  <c r="AW36" i="87" s="1"/>
  <c r="AW14" i="82"/>
  <c r="AW28" i="82" s="1"/>
  <c r="AW17" i="12"/>
  <c r="AW36" i="12" s="1"/>
  <c r="AW14" i="90"/>
  <c r="AW28" i="90" s="1"/>
  <c r="AP14" i="84"/>
  <c r="AW17" i="88"/>
  <c r="AW36" i="88" s="1"/>
  <c r="AW14" i="89"/>
  <c r="AW28" i="89" s="1"/>
  <c r="AQ17" i="68"/>
  <c r="AQ36" i="68" s="1"/>
  <c r="AQ14" i="89"/>
  <c r="AQ28" i="89" s="1"/>
  <c r="AQ17" i="69"/>
  <c r="AQ36" i="69" s="1"/>
  <c r="AJ14" i="84"/>
  <c r="AQ14" i="83"/>
  <c r="AQ28" i="83" s="1"/>
  <c r="AQ17" i="92"/>
  <c r="AQ36" i="92" s="1"/>
  <c r="AQ14" i="90"/>
  <c r="AQ28" i="90" s="1"/>
  <c r="AQ14" i="82"/>
  <c r="AQ28" i="82" s="1"/>
  <c r="AQ17" i="91"/>
  <c r="AQ36" i="91" s="1"/>
  <c r="AQ17" i="87"/>
  <c r="AQ36" i="87" s="1"/>
  <c r="AQ17" i="54"/>
  <c r="AQ36" i="54" s="1"/>
  <c r="AQ17" i="88"/>
  <c r="AQ36" i="88" s="1"/>
  <c r="AQ17" i="12"/>
  <c r="AQ36" i="12" s="1"/>
  <c r="BG20" i="68"/>
  <c r="BG39" i="68" s="1"/>
  <c r="BG16" i="83"/>
  <c r="BG30" i="83" s="1"/>
  <c r="BG20" i="92"/>
  <c r="BG39" i="92" s="1"/>
  <c r="BG16" i="82"/>
  <c r="BG30" i="82" s="1"/>
  <c r="AZ16" i="84"/>
  <c r="BG20" i="69"/>
  <c r="BG39" i="69" s="1"/>
  <c r="BG20" i="54"/>
  <c r="BG39" i="54" s="1"/>
  <c r="BG20" i="91"/>
  <c r="BG39" i="91" s="1"/>
  <c r="BG16" i="90"/>
  <c r="BG30" i="90" s="1"/>
  <c r="BG20" i="87"/>
  <c r="BG39" i="87" s="1"/>
  <c r="BG16" i="89"/>
  <c r="BG30" i="89" s="1"/>
  <c r="BG20" i="12"/>
  <c r="BG39" i="12" s="1"/>
  <c r="BG20" i="88"/>
  <c r="BG39" i="88" s="1"/>
  <c r="BE17" i="68"/>
  <c r="BE36" i="68" s="1"/>
  <c r="BE17" i="69"/>
  <c r="BE36" i="69" s="1"/>
  <c r="BE17" i="92"/>
  <c r="BE36" i="92" s="1"/>
  <c r="BE14" i="83"/>
  <c r="BE28" i="83" s="1"/>
  <c r="AX14" i="84"/>
  <c r="BE17" i="54"/>
  <c r="BE36" i="54" s="1"/>
  <c r="BE14" i="90"/>
  <c r="BE28" i="90" s="1"/>
  <c r="BE17" i="87"/>
  <c r="BE36" i="87" s="1"/>
  <c r="BE17" i="12"/>
  <c r="BE36" i="12" s="1"/>
  <c r="BE17" i="91"/>
  <c r="BE36" i="91" s="1"/>
  <c r="BE14" i="82"/>
  <c r="BE28" i="82" s="1"/>
  <c r="BE14" i="89"/>
  <c r="BE28" i="89" s="1"/>
  <c r="BE17" i="88"/>
  <c r="BE36" i="88" s="1"/>
  <c r="BI17" i="68"/>
  <c r="BI36" i="68" s="1"/>
  <c r="BI17" i="91"/>
  <c r="BI36" i="91" s="1"/>
  <c r="BB14" i="84"/>
  <c r="BI14" i="89"/>
  <c r="BI28" i="89" s="1"/>
  <c r="BI17" i="69"/>
  <c r="BI36" i="69" s="1"/>
  <c r="BI17" i="88"/>
  <c r="BI36" i="88" s="1"/>
  <c r="BI17" i="92"/>
  <c r="BI36" i="92" s="1"/>
  <c r="BI14" i="83"/>
  <c r="BI28" i="83" s="1"/>
  <c r="BI14" i="90"/>
  <c r="BI28" i="90" s="1"/>
  <c r="BI17" i="54"/>
  <c r="BI36" i="54" s="1"/>
  <c r="BI17" i="87"/>
  <c r="BI36" i="87" s="1"/>
  <c r="BI14" i="82"/>
  <c r="BI28" i="82" s="1"/>
  <c r="BI17" i="12"/>
  <c r="BI36" i="12" s="1"/>
  <c r="BK17" i="91"/>
  <c r="BK36" i="91" s="1"/>
  <c r="BK17" i="68"/>
  <c r="BK36" i="68" s="1"/>
  <c r="BK17" i="69"/>
  <c r="BK36" i="69" s="1"/>
  <c r="BK17" i="92"/>
  <c r="BK36" i="92" s="1"/>
  <c r="BK14" i="83"/>
  <c r="BK28" i="83" s="1"/>
  <c r="BK17" i="54"/>
  <c r="BK36" i="54" s="1"/>
  <c r="BK14" i="90"/>
  <c r="BK28" i="90" s="1"/>
  <c r="BK17" i="88"/>
  <c r="BK36" i="88" s="1"/>
  <c r="BD14" i="84"/>
  <c r="BK17" i="87"/>
  <c r="BK36" i="87" s="1"/>
  <c r="BK14" i="89"/>
  <c r="BK28" i="89" s="1"/>
  <c r="BK17" i="12"/>
  <c r="BK36" i="12" s="1"/>
  <c r="BK14" i="82"/>
  <c r="BK28" i="82" s="1"/>
  <c r="BM17" i="68"/>
  <c r="BM36" i="68" s="1"/>
  <c r="BM17" i="69"/>
  <c r="BM36" i="69" s="1"/>
  <c r="BM17" i="92"/>
  <c r="BM36" i="92" s="1"/>
  <c r="BM14" i="83"/>
  <c r="BM28" i="83" s="1"/>
  <c r="BM17" i="91"/>
  <c r="BM36" i="91" s="1"/>
  <c r="BM17" i="54"/>
  <c r="BM36" i="54" s="1"/>
  <c r="BM14" i="89"/>
  <c r="BM28" i="89" s="1"/>
  <c r="BM17" i="87"/>
  <c r="BM36" i="87" s="1"/>
  <c r="BM14" i="82"/>
  <c r="BM28" i="82" s="1"/>
  <c r="BM14" i="90"/>
  <c r="BM28" i="90" s="1"/>
  <c r="BF14" i="84"/>
  <c r="BM17" i="88"/>
  <c r="BM36" i="88" s="1"/>
  <c r="BM17" i="12"/>
  <c r="BM36" i="12" s="1"/>
  <c r="BO17" i="68"/>
  <c r="BO36" i="68" s="1"/>
  <c r="BO17" i="69"/>
  <c r="BO36" i="69" s="1"/>
  <c r="BO14" i="89"/>
  <c r="BO28" i="89" s="1"/>
  <c r="BO17" i="91"/>
  <c r="BO36" i="91" s="1"/>
  <c r="BH14" i="84"/>
  <c r="BO14" i="83"/>
  <c r="BO28" i="83" s="1"/>
  <c r="BO17" i="92"/>
  <c r="BO36" i="92" s="1"/>
  <c r="BO17" i="54"/>
  <c r="BO36" i="54" s="1"/>
  <c r="BO14" i="82"/>
  <c r="BO28" i="82" s="1"/>
  <c r="BO17" i="87"/>
  <c r="BO36" i="87" s="1"/>
  <c r="BO17" i="12"/>
  <c r="BO36" i="12" s="1"/>
  <c r="BO17" i="88"/>
  <c r="BO36" i="88" s="1"/>
  <c r="BO14" i="90"/>
  <c r="BO28" i="90" s="1"/>
  <c r="BP9" i="68"/>
  <c r="BP28" i="68" s="1"/>
  <c r="BP9" i="69"/>
  <c r="BP28" i="69" s="1"/>
  <c r="BP9" i="91"/>
  <c r="BP28" i="91" s="1"/>
  <c r="BP9" i="12"/>
  <c r="BP28" i="12" s="1"/>
  <c r="BP9" i="54"/>
  <c r="BP28" i="54" s="1"/>
  <c r="BP9" i="87"/>
  <c r="BP28" i="87" s="1"/>
  <c r="BP9" i="92"/>
  <c r="BP28" i="92" s="1"/>
  <c r="BP9" i="88"/>
  <c r="BP28" i="88" s="1"/>
  <c r="BB9" i="69"/>
  <c r="BB28" i="69" s="1"/>
  <c r="BB9" i="68"/>
  <c r="BB28" i="68" s="1"/>
  <c r="BB9" i="92"/>
  <c r="BB28" i="92" s="1"/>
  <c r="BB9" i="87"/>
  <c r="BB28" i="87" s="1"/>
  <c r="BB9" i="12"/>
  <c r="BB28" i="12" s="1"/>
  <c r="BB9" i="54"/>
  <c r="BB28" i="54" s="1"/>
  <c r="BB9" i="91"/>
  <c r="BB28" i="91" s="1"/>
  <c r="BB9" i="88"/>
  <c r="BB28" i="88" s="1"/>
  <c r="AS14" i="69"/>
  <c r="AS33" i="69" s="1"/>
  <c r="AS14" i="68"/>
  <c r="AS33" i="68" s="1"/>
  <c r="AS14" i="92"/>
  <c r="AS33" i="92" s="1"/>
  <c r="AL12" i="84"/>
  <c r="AS12" i="89"/>
  <c r="AS26" i="89" s="1"/>
  <c r="AS12" i="90"/>
  <c r="AS26" i="90" s="1"/>
  <c r="AS14" i="88"/>
  <c r="AS33" i="88" s="1"/>
  <c r="AS12" i="83"/>
  <c r="AS26" i="83" s="1"/>
  <c r="AS14" i="87"/>
  <c r="AS33" i="87" s="1"/>
  <c r="AS14" i="91"/>
  <c r="AS33" i="91" s="1"/>
  <c r="AS12" i="82"/>
  <c r="AS26" i="82" s="1"/>
  <c r="AS14" i="54"/>
  <c r="AS33" i="54" s="1"/>
  <c r="AS14" i="12"/>
  <c r="AS33" i="12" s="1"/>
  <c r="BH11" i="68"/>
  <c r="BH30" i="68" s="1"/>
  <c r="BH11" i="69"/>
  <c r="BH30" i="69" s="1"/>
  <c r="BH11" i="92"/>
  <c r="BH30" i="92" s="1"/>
  <c r="BH11" i="91"/>
  <c r="BH30" i="91" s="1"/>
  <c r="BH10" i="83"/>
  <c r="BH24" i="83" s="1"/>
  <c r="BH10" i="90"/>
  <c r="BH24" i="90" s="1"/>
  <c r="BH10" i="89"/>
  <c r="BH24" i="89" s="1"/>
  <c r="BH10" i="82"/>
  <c r="BH24" i="82" s="1"/>
  <c r="BH11" i="54"/>
  <c r="BH30" i="54" s="1"/>
  <c r="BH11" i="12"/>
  <c r="BH30" i="12" s="1"/>
  <c r="BA10" i="84"/>
  <c r="BH11" i="87"/>
  <c r="BH30" i="87" s="1"/>
  <c r="BH11" i="88"/>
  <c r="BH30" i="88" s="1"/>
  <c r="AE8" i="68"/>
  <c r="AE27" i="68" s="1"/>
  <c r="AE8" i="91"/>
  <c r="AE27" i="91" s="1"/>
  <c r="AE8" i="69"/>
  <c r="AE27" i="69" s="1"/>
  <c r="AE8" i="89"/>
  <c r="AE22" i="89" s="1"/>
  <c r="X8" i="84"/>
  <c r="AE8" i="92"/>
  <c r="AE27" i="92" s="1"/>
  <c r="AE8" i="54"/>
  <c r="AE27" i="54" s="1"/>
  <c r="AE8" i="83"/>
  <c r="AE22" i="83" s="1"/>
  <c r="AE8" i="88"/>
  <c r="AE27" i="88" s="1"/>
  <c r="AE8" i="82"/>
  <c r="AE22" i="82" s="1"/>
  <c r="AE8" i="90"/>
  <c r="AE22" i="90" s="1"/>
  <c r="AE8" i="87"/>
  <c r="AE27" i="87" s="1"/>
  <c r="AE8" i="12"/>
  <c r="AE27" i="12" s="1"/>
  <c r="AQ20" i="68"/>
  <c r="AQ39" i="68" s="1"/>
  <c r="AQ16" i="83"/>
  <c r="AQ30" i="83" s="1"/>
  <c r="AQ20" i="69"/>
  <c r="AQ39" i="69" s="1"/>
  <c r="AQ16" i="90"/>
  <c r="AQ30" i="90" s="1"/>
  <c r="AQ16" i="82"/>
  <c r="AQ30" i="82" s="1"/>
  <c r="AQ20" i="87"/>
  <c r="AQ39" i="87" s="1"/>
  <c r="AQ20" i="92"/>
  <c r="AQ39" i="92" s="1"/>
  <c r="AQ16" i="89"/>
  <c r="AQ30" i="89" s="1"/>
  <c r="AJ16" i="84"/>
  <c r="AQ20" i="91"/>
  <c r="AQ39" i="91" s="1"/>
  <c r="AQ20" i="88"/>
  <c r="AQ39" i="88" s="1"/>
  <c r="AQ20" i="12"/>
  <c r="AQ39" i="12" s="1"/>
  <c r="AQ20" i="54"/>
  <c r="AQ39" i="54" s="1"/>
  <c r="AY20" i="68"/>
  <c r="AY39" i="68" s="1"/>
  <c r="AY20" i="69"/>
  <c r="AY39" i="69" s="1"/>
  <c r="AY16" i="83"/>
  <c r="AY30" i="83" s="1"/>
  <c r="AY16" i="82"/>
  <c r="AY30" i="82" s="1"/>
  <c r="AY20" i="91"/>
  <c r="AY39" i="91" s="1"/>
  <c r="AY20" i="54"/>
  <c r="AY39" i="54" s="1"/>
  <c r="AY20" i="87"/>
  <c r="AY39" i="87" s="1"/>
  <c r="AY20" i="92"/>
  <c r="AY39" i="92" s="1"/>
  <c r="AY16" i="90"/>
  <c r="AY30" i="90" s="1"/>
  <c r="AY20" i="12"/>
  <c r="AY39" i="12" s="1"/>
  <c r="AY16" i="89"/>
  <c r="AY30" i="89" s="1"/>
  <c r="AY20" i="88"/>
  <c r="AY39" i="88" s="1"/>
  <c r="AR16" i="84"/>
  <c r="BG11" i="68"/>
  <c r="BG30" i="68" s="1"/>
  <c r="BG11" i="69"/>
  <c r="BG30" i="69" s="1"/>
  <c r="BG11" i="92"/>
  <c r="BG30" i="92" s="1"/>
  <c r="BG10" i="90"/>
  <c r="BG24" i="90" s="1"/>
  <c r="BG10" i="89"/>
  <c r="BG24" i="89" s="1"/>
  <c r="BG10" i="82"/>
  <c r="BG24" i="82" s="1"/>
  <c r="BG11" i="54"/>
  <c r="BG30" i="54" s="1"/>
  <c r="AZ10" i="84"/>
  <c r="BG11" i="87"/>
  <c r="BG30" i="87" s="1"/>
  <c r="BG11" i="12"/>
  <c r="BG30" i="12" s="1"/>
  <c r="BG11" i="91"/>
  <c r="BG30" i="91" s="1"/>
  <c r="BG11" i="88"/>
  <c r="BG30" i="88" s="1"/>
  <c r="BG10" i="83"/>
  <c r="BG24" i="83" s="1"/>
  <c r="BB20" i="68"/>
  <c r="BB39" i="68" s="1"/>
  <c r="BB20" i="91"/>
  <c r="BB39" i="91" s="1"/>
  <c r="BB20" i="69"/>
  <c r="BB39" i="69" s="1"/>
  <c r="AU16" i="84"/>
  <c r="BB20" i="92"/>
  <c r="BB39" i="92" s="1"/>
  <c r="BB16" i="90"/>
  <c r="BB30" i="90" s="1"/>
  <c r="BB16" i="82"/>
  <c r="BB30" i="82" s="1"/>
  <c r="BB20" i="12"/>
  <c r="BB39" i="12" s="1"/>
  <c r="BB20" i="54"/>
  <c r="BB39" i="54" s="1"/>
  <c r="BB20" i="88"/>
  <c r="BB39" i="88" s="1"/>
  <c r="BB16" i="83"/>
  <c r="BB30" i="83" s="1"/>
  <c r="BB20" i="87"/>
  <c r="BB39" i="87" s="1"/>
  <c r="BB16" i="89"/>
  <c r="BB30" i="89" s="1"/>
  <c r="BJ9" i="68"/>
  <c r="BJ28" i="68" s="1"/>
  <c r="BJ9" i="92"/>
  <c r="BJ28" i="92" s="1"/>
  <c r="BJ9" i="69"/>
  <c r="BJ28" i="69" s="1"/>
  <c r="BJ9" i="54"/>
  <c r="BJ28" i="54" s="1"/>
  <c r="BJ9" i="87"/>
  <c r="BJ28" i="87" s="1"/>
  <c r="BJ9" i="12"/>
  <c r="BJ28" i="12" s="1"/>
  <c r="BJ9" i="91"/>
  <c r="BJ28" i="91" s="1"/>
  <c r="BJ9" i="88"/>
  <c r="BJ28" i="88" s="1"/>
  <c r="BL17" i="68"/>
  <c r="BL36" i="68" s="1"/>
  <c r="BL17" i="69"/>
  <c r="BL36" i="69" s="1"/>
  <c r="BL17" i="92"/>
  <c r="BL36" i="92" s="1"/>
  <c r="BL14" i="83"/>
  <c r="BL28" i="83" s="1"/>
  <c r="BL14" i="90"/>
  <c r="BL28" i="90" s="1"/>
  <c r="BL14" i="89"/>
  <c r="BL28" i="89" s="1"/>
  <c r="BL14" i="82"/>
  <c r="BL28" i="82" s="1"/>
  <c r="BL17" i="12"/>
  <c r="BL36" i="12" s="1"/>
  <c r="BE14" i="84"/>
  <c r="BL17" i="87"/>
  <c r="BL36" i="87" s="1"/>
  <c r="BL17" i="88"/>
  <c r="BL36" i="88" s="1"/>
  <c r="BL17" i="91"/>
  <c r="BL36" i="91" s="1"/>
  <c r="BL17" i="54"/>
  <c r="BL36" i="54" s="1"/>
  <c r="BN20" i="68"/>
  <c r="BN39" i="68" s="1"/>
  <c r="BN20" i="69"/>
  <c r="BN39" i="69" s="1"/>
  <c r="BN20" i="91"/>
  <c r="BN39" i="91" s="1"/>
  <c r="BN16" i="83"/>
  <c r="BN30" i="83" s="1"/>
  <c r="BN16" i="90"/>
  <c r="BN30" i="90" s="1"/>
  <c r="BN16" i="89"/>
  <c r="BN30" i="89" s="1"/>
  <c r="BN16" i="82"/>
  <c r="BN30" i="82" s="1"/>
  <c r="BN20" i="87"/>
  <c r="BN39" i="87" s="1"/>
  <c r="BN20" i="12"/>
  <c r="BN39" i="12" s="1"/>
  <c r="BN20" i="88"/>
  <c r="BN39" i="88" s="1"/>
  <c r="BN20" i="54"/>
  <c r="BN39" i="54" s="1"/>
  <c r="BG16" i="84"/>
  <c r="BN20" i="92"/>
  <c r="BN39" i="92" s="1"/>
  <c r="BR17" i="68"/>
  <c r="BR36" i="68" s="1"/>
  <c r="BR17" i="91"/>
  <c r="BR36" i="91" s="1"/>
  <c r="BR17" i="69"/>
  <c r="BR36" i="69" s="1"/>
  <c r="BR14" i="90"/>
  <c r="BR28" i="90" s="1"/>
  <c r="BK14" i="84"/>
  <c r="BR14" i="89"/>
  <c r="BR28" i="89" s="1"/>
  <c r="BR17" i="92"/>
  <c r="BR36" i="92" s="1"/>
  <c r="BR14" i="82"/>
  <c r="BR28" i="82" s="1"/>
  <c r="BR17" i="87"/>
  <c r="BR36" i="87" s="1"/>
  <c r="BR14" i="83"/>
  <c r="BR28" i="83" s="1"/>
  <c r="BR17" i="12"/>
  <c r="BR36" i="12" s="1"/>
  <c r="BR17" i="54"/>
  <c r="BR36" i="54" s="1"/>
  <c r="BR17" i="88"/>
  <c r="BR36" i="88" s="1"/>
  <c r="AQ9" i="68"/>
  <c r="AQ28" i="68" s="1"/>
  <c r="AQ9" i="69"/>
  <c r="AQ28" i="69" s="1"/>
  <c r="AQ9" i="91"/>
  <c r="AQ28" i="91" s="1"/>
  <c r="AQ9" i="54"/>
  <c r="AQ28" i="54" s="1"/>
  <c r="AQ9" i="92"/>
  <c r="AQ28" i="92" s="1"/>
  <c r="AQ9" i="88"/>
  <c r="AQ28" i="88" s="1"/>
  <c r="AQ9" i="87"/>
  <c r="AQ28" i="87" s="1"/>
  <c r="AQ9" i="12"/>
  <c r="AQ28" i="12" s="1"/>
  <c r="AV9" i="68"/>
  <c r="AV28" i="68" s="1"/>
  <c r="AV9" i="69"/>
  <c r="AV28" i="69" s="1"/>
  <c r="AV9" i="92"/>
  <c r="AV28" i="92" s="1"/>
  <c r="AV9" i="91"/>
  <c r="AV28" i="91" s="1"/>
  <c r="AV9" i="88"/>
  <c r="AV28" i="88" s="1"/>
  <c r="AV9" i="54"/>
  <c r="AV28" i="54" s="1"/>
  <c r="AV9" i="87"/>
  <c r="AV28" i="87" s="1"/>
  <c r="AV9" i="12"/>
  <c r="AV28" i="12" s="1"/>
  <c r="AY9" i="68"/>
  <c r="AY28" i="68" s="1"/>
  <c r="AY9" i="91"/>
  <c r="AY28" i="91" s="1"/>
  <c r="AY9" i="69"/>
  <c r="AY28" i="69" s="1"/>
  <c r="AY9" i="92"/>
  <c r="AY28" i="92" s="1"/>
  <c r="AY9" i="54"/>
  <c r="AY28" i="54" s="1"/>
  <c r="AY9" i="88"/>
  <c r="AY28" i="88" s="1"/>
  <c r="AY9" i="12"/>
  <c r="AY28" i="12" s="1"/>
  <c r="AY9" i="87"/>
  <c r="AY28" i="87" s="1"/>
  <c r="BI11" i="91"/>
  <c r="BI30" i="91" s="1"/>
  <c r="BI10" i="83"/>
  <c r="BI24" i="83" s="1"/>
  <c r="BI11" i="69"/>
  <c r="BI30" i="69" s="1"/>
  <c r="BI11" i="92"/>
  <c r="BI30" i="92" s="1"/>
  <c r="BI10" i="89"/>
  <c r="BI24" i="89" s="1"/>
  <c r="BI11" i="88"/>
  <c r="BI30" i="88" s="1"/>
  <c r="BI11" i="87"/>
  <c r="BI30" i="87" s="1"/>
  <c r="BI11" i="12"/>
  <c r="BI30" i="12" s="1"/>
  <c r="BI11" i="54"/>
  <c r="BI30" i="54" s="1"/>
  <c r="BI10" i="90"/>
  <c r="BI24" i="90" s="1"/>
  <c r="BI10" i="82"/>
  <c r="BI24" i="82" s="1"/>
  <c r="BB10" i="84"/>
  <c r="BI11" i="68"/>
  <c r="BI30" i="68" s="1"/>
  <c r="BO11" i="68"/>
  <c r="BO30" i="68" s="1"/>
  <c r="BO11" i="69"/>
  <c r="BO30" i="69" s="1"/>
  <c r="BO10" i="90"/>
  <c r="BO24" i="90" s="1"/>
  <c r="BH10" i="84"/>
  <c r="BO11" i="87"/>
  <c r="BO30" i="87" s="1"/>
  <c r="BO11" i="54"/>
  <c r="BO30" i="54" s="1"/>
  <c r="BO11" i="88"/>
  <c r="BO30" i="88" s="1"/>
  <c r="BO11" i="92"/>
  <c r="BO30" i="92" s="1"/>
  <c r="BO10" i="82"/>
  <c r="BO24" i="82" s="1"/>
  <c r="BO10" i="83"/>
  <c r="BO24" i="83" s="1"/>
  <c r="BO10" i="89"/>
  <c r="BO24" i="89" s="1"/>
  <c r="BO11" i="91"/>
  <c r="BO30" i="91" s="1"/>
  <c r="BO11" i="12"/>
  <c r="BO30" i="12" s="1"/>
  <c r="BQ17" i="68"/>
  <c r="BQ36" i="68" s="1"/>
  <c r="BQ17" i="91"/>
  <c r="BQ36" i="91" s="1"/>
  <c r="BQ17" i="69"/>
  <c r="BQ36" i="69" s="1"/>
  <c r="BJ14" i="84"/>
  <c r="BQ14" i="89"/>
  <c r="BQ28" i="89" s="1"/>
  <c r="BQ14" i="83"/>
  <c r="BQ28" i="83" s="1"/>
  <c r="BQ14" i="90"/>
  <c r="BQ28" i="90" s="1"/>
  <c r="BQ17" i="88"/>
  <c r="BQ36" i="88" s="1"/>
  <c r="BQ14" i="82"/>
  <c r="BQ28" i="82" s="1"/>
  <c r="BQ17" i="92"/>
  <c r="BQ36" i="92" s="1"/>
  <c r="BQ17" i="12"/>
  <c r="BQ36" i="12" s="1"/>
  <c r="BQ17" i="54"/>
  <c r="BQ36" i="54" s="1"/>
  <c r="BQ17" i="87"/>
  <c r="BQ36" i="87" s="1"/>
  <c r="BR14" i="68"/>
  <c r="BR33" i="68" s="1"/>
  <c r="BR14" i="91"/>
  <c r="BR33" i="91" s="1"/>
  <c r="BR12" i="83"/>
  <c r="BR26" i="83" s="1"/>
  <c r="BR14" i="69"/>
  <c r="BR33" i="69" s="1"/>
  <c r="BR12" i="90"/>
  <c r="BR26" i="90" s="1"/>
  <c r="BR14" i="92"/>
  <c r="BR33" i="92" s="1"/>
  <c r="BK12" i="84"/>
  <c r="BR12" i="89"/>
  <c r="BR26" i="89" s="1"/>
  <c r="BR14" i="54"/>
  <c r="BR33" i="54" s="1"/>
  <c r="BR14" i="87"/>
  <c r="BR33" i="87" s="1"/>
  <c r="BR14" i="88"/>
  <c r="BR33" i="88" s="1"/>
  <c r="BR12" i="82"/>
  <c r="BR26" i="82" s="1"/>
  <c r="BR14" i="12"/>
  <c r="BR33" i="12" s="1"/>
  <c r="AW9" i="68"/>
  <c r="AW28" i="68" s="1"/>
  <c r="AW9" i="91"/>
  <c r="AW28" i="91" s="1"/>
  <c r="AW9" i="69"/>
  <c r="AW28" i="69" s="1"/>
  <c r="AW9" i="54"/>
  <c r="AW28" i="54" s="1"/>
  <c r="AW9" i="88"/>
  <c r="AW28" i="88" s="1"/>
  <c r="AW9" i="87"/>
  <c r="AW28" i="87" s="1"/>
  <c r="AW9" i="92"/>
  <c r="AW28" i="92" s="1"/>
  <c r="AW9" i="12"/>
  <c r="AW28" i="12" s="1"/>
  <c r="AD8" i="68"/>
  <c r="AD27" i="68" s="1"/>
  <c r="AD8" i="91"/>
  <c r="AD27" i="91" s="1"/>
  <c r="W8" i="84"/>
  <c r="AD8" i="69"/>
  <c r="AD27" i="69" s="1"/>
  <c r="AD8" i="90"/>
  <c r="AD22" i="90" s="1"/>
  <c r="AD8" i="54"/>
  <c r="AD27" i="54" s="1"/>
  <c r="AD8" i="83"/>
  <c r="AD22" i="83" s="1"/>
  <c r="AD8" i="88"/>
  <c r="AD27" i="88" s="1"/>
  <c r="AD8" i="87"/>
  <c r="AD27" i="87" s="1"/>
  <c r="AD8" i="82"/>
  <c r="AD22" i="82" s="1"/>
  <c r="AD8" i="12"/>
  <c r="AD27" i="12" s="1"/>
  <c r="AD8" i="92"/>
  <c r="AD27" i="92" s="1"/>
  <c r="AD8" i="89"/>
  <c r="AD22" i="89" s="1"/>
  <c r="AY17" i="68"/>
  <c r="AY36" i="68" s="1"/>
  <c r="AY17" i="91"/>
  <c r="AY36" i="91" s="1"/>
  <c r="AY14" i="89"/>
  <c r="AY28" i="89" s="1"/>
  <c r="AR14" i="84"/>
  <c r="AY14" i="83"/>
  <c r="AY28" i="83" s="1"/>
  <c r="AY17" i="69"/>
  <c r="AY36" i="69" s="1"/>
  <c r="AY17" i="87"/>
  <c r="AY36" i="87" s="1"/>
  <c r="AY17" i="88"/>
  <c r="AY36" i="88" s="1"/>
  <c r="AY14" i="82"/>
  <c r="AY28" i="82" s="1"/>
  <c r="AY17" i="54"/>
  <c r="AY36" i="54" s="1"/>
  <c r="AY17" i="92"/>
  <c r="AY36" i="92" s="1"/>
  <c r="AY17" i="12"/>
  <c r="AY36" i="12" s="1"/>
  <c r="AY14" i="90"/>
  <c r="AY28" i="90" s="1"/>
  <c r="AC8" i="68"/>
  <c r="AC27" i="68" s="1"/>
  <c r="AC8" i="69"/>
  <c r="AC27" i="69" s="1"/>
  <c r="AC8" i="83"/>
  <c r="AC22" i="83" s="1"/>
  <c r="AC8" i="91"/>
  <c r="AC27" i="91" s="1"/>
  <c r="AC8" i="82"/>
  <c r="AC22" i="82" s="1"/>
  <c r="AC8" i="88"/>
  <c r="AC27" i="88" s="1"/>
  <c r="AC8" i="90"/>
  <c r="AC22" i="90" s="1"/>
  <c r="V8" i="84"/>
  <c r="AC8" i="87"/>
  <c r="AC27" i="87" s="1"/>
  <c r="AC8" i="54"/>
  <c r="AC27" i="54" s="1"/>
  <c r="AC8" i="92"/>
  <c r="AC27" i="92" s="1"/>
  <c r="AC8" i="89"/>
  <c r="AC22" i="89" s="1"/>
  <c r="AC8" i="12"/>
  <c r="AC27" i="12" s="1"/>
  <c r="AV17" i="68"/>
  <c r="AV36" i="68" s="1"/>
  <c r="AV17" i="69"/>
  <c r="AV36" i="69" s="1"/>
  <c r="AV17" i="92"/>
  <c r="AV36" i="92" s="1"/>
  <c r="AV14" i="83"/>
  <c r="AV28" i="83" s="1"/>
  <c r="AV14" i="90"/>
  <c r="AV28" i="90" s="1"/>
  <c r="AV17" i="91"/>
  <c r="AV36" i="91" s="1"/>
  <c r="AV17" i="12"/>
  <c r="AV36" i="12" s="1"/>
  <c r="AV17" i="54"/>
  <c r="AV36" i="54" s="1"/>
  <c r="AV17" i="87"/>
  <c r="AV36" i="87" s="1"/>
  <c r="AO14" i="84"/>
  <c r="AV14" i="82"/>
  <c r="AV28" i="82" s="1"/>
  <c r="AV17" i="88"/>
  <c r="AV36" i="88" s="1"/>
  <c r="AV14" i="89"/>
  <c r="AV28" i="89" s="1"/>
  <c r="AP11" i="68"/>
  <c r="AP30" i="68" s="1"/>
  <c r="AP11" i="92"/>
  <c r="AP30" i="92" s="1"/>
  <c r="AP10" i="90"/>
  <c r="AP24" i="90" s="1"/>
  <c r="AI10" i="84"/>
  <c r="AP10" i="89"/>
  <c r="AP24" i="89" s="1"/>
  <c r="AP11" i="87"/>
  <c r="AP30" i="87" s="1"/>
  <c r="AP11" i="12"/>
  <c r="AP30" i="12" s="1"/>
  <c r="AP10" i="83"/>
  <c r="AP24" i="83" s="1"/>
  <c r="AP11" i="91"/>
  <c r="AP30" i="91" s="1"/>
  <c r="AP11" i="54"/>
  <c r="AP30" i="54" s="1"/>
  <c r="AP11" i="69"/>
  <c r="AP30" i="69" s="1"/>
  <c r="AP10" i="82"/>
  <c r="AP24" i="82" s="1"/>
  <c r="AP11" i="88"/>
  <c r="AP30" i="88" s="1"/>
  <c r="AS11" i="69"/>
  <c r="AS30" i="69" s="1"/>
  <c r="AS11" i="68"/>
  <c r="AS30" i="68" s="1"/>
  <c r="AS10" i="83"/>
  <c r="AS24" i="83" s="1"/>
  <c r="AS11" i="91"/>
  <c r="AS30" i="91" s="1"/>
  <c r="AS11" i="88"/>
  <c r="AS30" i="88" s="1"/>
  <c r="AS10" i="89"/>
  <c r="AS24" i="89" s="1"/>
  <c r="AL10" i="84"/>
  <c r="AS11" i="54"/>
  <c r="AS30" i="54" s="1"/>
  <c r="AS10" i="82"/>
  <c r="AS24" i="82" s="1"/>
  <c r="AS10" i="90"/>
  <c r="AS24" i="90" s="1"/>
  <c r="AS11" i="87"/>
  <c r="AS30" i="87" s="1"/>
  <c r="AS11" i="12"/>
  <c r="AS30" i="12" s="1"/>
  <c r="AS11" i="92"/>
  <c r="AS30" i="92" s="1"/>
  <c r="BH14" i="68"/>
  <c r="BH33" i="68" s="1"/>
  <c r="BH12" i="90"/>
  <c r="BH26" i="90" s="1"/>
  <c r="BA12" i="84"/>
  <c r="BH12" i="89"/>
  <c r="BH26" i="89" s="1"/>
  <c r="BH14" i="91"/>
  <c r="BH33" i="91" s="1"/>
  <c r="BH14" i="92"/>
  <c r="BH33" i="92" s="1"/>
  <c r="BH14" i="69"/>
  <c r="BH33" i="69" s="1"/>
  <c r="BH14" i="54"/>
  <c r="BH33" i="54" s="1"/>
  <c r="BH12" i="82"/>
  <c r="BH26" i="82" s="1"/>
  <c r="BH14" i="87"/>
  <c r="BH33" i="87" s="1"/>
  <c r="BH14" i="88"/>
  <c r="BH33" i="88" s="1"/>
  <c r="BH12" i="83"/>
  <c r="BH26" i="83" s="1"/>
  <c r="BH14" i="12"/>
  <c r="BH33" i="12" s="1"/>
  <c r="BM9" i="68"/>
  <c r="BM28" i="68" s="1"/>
  <c r="BM9" i="69"/>
  <c r="BM28" i="69" s="1"/>
  <c r="BM9" i="91"/>
  <c r="BM28" i="91" s="1"/>
  <c r="BM9" i="88"/>
  <c r="BM28" i="88" s="1"/>
  <c r="BM9" i="92"/>
  <c r="BM28" i="92" s="1"/>
  <c r="BM9" i="54"/>
  <c r="BM28" i="54" s="1"/>
  <c r="BM9" i="87"/>
  <c r="BM28" i="87" s="1"/>
  <c r="BM9" i="12"/>
  <c r="BM28" i="12" s="1"/>
  <c r="BE9" i="68"/>
  <c r="BE28" i="68" s="1"/>
  <c r="BE9" i="69"/>
  <c r="BE28" i="69" s="1"/>
  <c r="BE9" i="91"/>
  <c r="BE28" i="91" s="1"/>
  <c r="BE9" i="92"/>
  <c r="BE28" i="92" s="1"/>
  <c r="BE9" i="88"/>
  <c r="BE28" i="88" s="1"/>
  <c r="BE9" i="54"/>
  <c r="BE28" i="54" s="1"/>
  <c r="BE9" i="12"/>
  <c r="BE28" i="12" s="1"/>
  <c r="BE9" i="87"/>
  <c r="BE28" i="87" s="1"/>
  <c r="BI14" i="68"/>
  <c r="BI33" i="68" s="1"/>
  <c r="BI14" i="69"/>
  <c r="BI33" i="69" s="1"/>
  <c r="BI14" i="91"/>
  <c r="BI33" i="91" s="1"/>
  <c r="BI14" i="92"/>
  <c r="BI33" i="92" s="1"/>
  <c r="BI12" i="90"/>
  <c r="BI26" i="90" s="1"/>
  <c r="BI12" i="82"/>
  <c r="BI26" i="82" s="1"/>
  <c r="BI14" i="54"/>
  <c r="BI33" i="54" s="1"/>
  <c r="BI14" i="88"/>
  <c r="BI33" i="88" s="1"/>
  <c r="BB12" i="84"/>
  <c r="BI14" i="87"/>
  <c r="BI33" i="87" s="1"/>
  <c r="BI14" i="12"/>
  <c r="BI33" i="12" s="1"/>
  <c r="BI12" i="83"/>
  <c r="BI26" i="83" s="1"/>
  <c r="BI12" i="89"/>
  <c r="BI26" i="89" s="1"/>
  <c r="BK9" i="68"/>
  <c r="BK28" i="68" s="1"/>
  <c r="BK9" i="69"/>
  <c r="BK28" i="69" s="1"/>
  <c r="BK9" i="92"/>
  <c r="BK28" i="92" s="1"/>
  <c r="BK9" i="54"/>
  <c r="BK28" i="54" s="1"/>
  <c r="BK9" i="87"/>
  <c r="BK28" i="87" s="1"/>
  <c r="BK9" i="91"/>
  <c r="BK28" i="91" s="1"/>
  <c r="BK9" i="12"/>
  <c r="BK28" i="12" s="1"/>
  <c r="BK9" i="88"/>
  <c r="BK28" i="88" s="1"/>
  <c r="BM14" i="68"/>
  <c r="BM33" i="68" s="1"/>
  <c r="BM14" i="69"/>
  <c r="BM33" i="69" s="1"/>
  <c r="BM14" i="92"/>
  <c r="BM33" i="92" s="1"/>
  <c r="BF12" i="84"/>
  <c r="BM12" i="83"/>
  <c r="BM26" i="83" s="1"/>
  <c r="BM12" i="89"/>
  <c r="BM26" i="89" s="1"/>
  <c r="BM14" i="54"/>
  <c r="BM33" i="54" s="1"/>
  <c r="BM14" i="87"/>
  <c r="BM33" i="87" s="1"/>
  <c r="BM14" i="12"/>
  <c r="BM33" i="12" s="1"/>
  <c r="BM12" i="82"/>
  <c r="BM26" i="82" s="1"/>
  <c r="BM14" i="91"/>
  <c r="BM33" i="91" s="1"/>
  <c r="BM12" i="90"/>
  <c r="BM26" i="90" s="1"/>
  <c r="BM14" i="88"/>
  <c r="BM33" i="88" s="1"/>
  <c r="BO20" i="68"/>
  <c r="BO39" i="68" s="1"/>
  <c r="BO20" i="69"/>
  <c r="BO39" i="69" s="1"/>
  <c r="BO16" i="83"/>
  <c r="BO30" i="83" s="1"/>
  <c r="BO16" i="82"/>
  <c r="BO30" i="82" s="1"/>
  <c r="BO16" i="90"/>
  <c r="BO30" i="90" s="1"/>
  <c r="BO20" i="87"/>
  <c r="BO39" i="87" s="1"/>
  <c r="BH16" i="84"/>
  <c r="BO16" i="89"/>
  <c r="BO30" i="89" s="1"/>
  <c r="BO20" i="88"/>
  <c r="BO39" i="88" s="1"/>
  <c r="BO20" i="54"/>
  <c r="BO39" i="54" s="1"/>
  <c r="BO20" i="92"/>
  <c r="BO39" i="92" s="1"/>
  <c r="BO20" i="91"/>
  <c r="BO39" i="91" s="1"/>
  <c r="BO20" i="12"/>
  <c r="BO39" i="12" s="1"/>
  <c r="BQ9" i="68"/>
  <c r="BQ28" i="68" s="1"/>
  <c r="BQ9" i="69"/>
  <c r="BQ28" i="69" s="1"/>
  <c r="BQ9" i="91"/>
  <c r="BQ28" i="91" s="1"/>
  <c r="BQ9" i="92"/>
  <c r="BQ28" i="92" s="1"/>
  <c r="BQ9" i="54"/>
  <c r="BQ28" i="54" s="1"/>
  <c r="BQ9" i="87"/>
  <c r="BQ28" i="87" s="1"/>
  <c r="BQ9" i="88"/>
  <c r="BQ28" i="88" s="1"/>
  <c r="BQ9" i="12"/>
  <c r="BQ28" i="12" s="1"/>
  <c r="BK11" i="68"/>
  <c r="BK30" i="68" s="1"/>
  <c r="BK11" i="91"/>
  <c r="BK30" i="91" s="1"/>
  <c r="BK10" i="83"/>
  <c r="BK24" i="83" s="1"/>
  <c r="BK11" i="54"/>
  <c r="BK30" i="54" s="1"/>
  <c r="BD10" i="84"/>
  <c r="BK11" i="69"/>
  <c r="BK30" i="69" s="1"/>
  <c r="BK10" i="89"/>
  <c r="BK24" i="89" s="1"/>
  <c r="BK11" i="88"/>
  <c r="BK30" i="88" s="1"/>
  <c r="BK11" i="92"/>
  <c r="BK30" i="92" s="1"/>
  <c r="BK10" i="82"/>
  <c r="BK24" i="82" s="1"/>
  <c r="BK10" i="90"/>
  <c r="BK24" i="90" s="1"/>
  <c r="BK11" i="87"/>
  <c r="BK30" i="87" s="1"/>
  <c r="BK11" i="12"/>
  <c r="BK30" i="12" s="1"/>
  <c r="BP11" i="68"/>
  <c r="BP30" i="68" s="1"/>
  <c r="BP11" i="69"/>
  <c r="BP30" i="69" s="1"/>
  <c r="BP11" i="92"/>
  <c r="BP30" i="92" s="1"/>
  <c r="BP10" i="83"/>
  <c r="BP24" i="83" s="1"/>
  <c r="BP10" i="90"/>
  <c r="BP24" i="90" s="1"/>
  <c r="BP10" i="82"/>
  <c r="BP24" i="82" s="1"/>
  <c r="BP11" i="54"/>
  <c r="BP30" i="54" s="1"/>
  <c r="BP11" i="91"/>
  <c r="BP30" i="91" s="1"/>
  <c r="BP10" i="89"/>
  <c r="BP24" i="89" s="1"/>
  <c r="BP11" i="87"/>
  <c r="BP30" i="87" s="1"/>
  <c r="BP11" i="88"/>
  <c r="BP30" i="88" s="1"/>
  <c r="BI10" i="84"/>
  <c r="BP11" i="12"/>
  <c r="BP30" i="12" s="1"/>
  <c r="AY11" i="68"/>
  <c r="AY30" i="68" s="1"/>
  <c r="AY11" i="91"/>
  <c r="AY30" i="91" s="1"/>
  <c r="AR10" i="84"/>
  <c r="AY10" i="89"/>
  <c r="AY24" i="89" s="1"/>
  <c r="AY10" i="83"/>
  <c r="AY24" i="83" s="1"/>
  <c r="AY11" i="92"/>
  <c r="AY30" i="92" s="1"/>
  <c r="AY10" i="90"/>
  <c r="AY24" i="90" s="1"/>
  <c r="AY11" i="69"/>
  <c r="AY30" i="69" s="1"/>
  <c r="AY11" i="87"/>
  <c r="AY30" i="87" s="1"/>
  <c r="AY11" i="54"/>
  <c r="AY30" i="54" s="1"/>
  <c r="AY10" i="82"/>
  <c r="AY24" i="82" s="1"/>
  <c r="AY11" i="12"/>
  <c r="AY30" i="12" s="1"/>
  <c r="AY11" i="88"/>
  <c r="AY30" i="88" s="1"/>
  <c r="BF15" i="3"/>
  <c r="AS15" i="108" s="1"/>
  <c r="AG20" i="3"/>
  <c r="T20" i="108" s="1"/>
  <c r="AP18" i="3"/>
  <c r="AC18" i="108" s="1"/>
  <c r="AJ18" i="3"/>
  <c r="W18" i="108" s="1"/>
  <c r="AR18" i="3"/>
  <c r="AE18" i="108" s="1"/>
  <c r="AX12" i="3"/>
  <c r="AK12" i="108" s="1"/>
  <c r="BB21" i="3"/>
  <c r="AO21" i="108" s="1"/>
  <c r="BD15" i="3"/>
  <c r="AQ15" i="108" s="1"/>
  <c r="BH15" i="3"/>
  <c r="AU15" i="108" s="1"/>
  <c r="BJ21" i="3"/>
  <c r="AW21" i="108" s="1"/>
  <c r="BE12" i="3"/>
  <c r="AR12" i="108" s="1"/>
  <c r="AL12" i="3"/>
  <c r="Y12" i="108" s="1"/>
  <c r="BD18" i="3"/>
  <c r="AQ18" i="108" s="1"/>
  <c r="AX15" i="3"/>
  <c r="AK15" i="108" s="1"/>
  <c r="AO15" i="3"/>
  <c r="AB15" i="108" s="1"/>
  <c r="BA18" i="3"/>
  <c r="AN18" i="108" s="1"/>
  <c r="BH21" i="3"/>
  <c r="AU21" i="108" s="1"/>
  <c r="BD12" i="3"/>
  <c r="AQ12" i="108" s="1"/>
  <c r="AI15" i="3"/>
  <c r="V15" i="108" s="1"/>
  <c r="AO21" i="3"/>
  <c r="AB21" i="108" s="1"/>
  <c r="AU18" i="3"/>
  <c r="AH18" i="108" s="1"/>
  <c r="BG12" i="3"/>
  <c r="AT12" i="108" s="1"/>
  <c r="AL15" i="3"/>
  <c r="Y15" i="108" s="1"/>
  <c r="BI12" i="3"/>
  <c r="AV12" i="108" s="1"/>
  <c r="AL18" i="3"/>
  <c r="Y18" i="108" s="1"/>
  <c r="BE15" i="3"/>
  <c r="AR15" i="108" s="1"/>
  <c r="BC12" i="3"/>
  <c r="AP12" i="108" s="1"/>
  <c r="AD11" i="3"/>
  <c r="Q11" i="108" s="1"/>
  <c r="AJ21" i="3"/>
  <c r="W21" i="108" s="1"/>
  <c r="AR21" i="3"/>
  <c r="AE21" i="108" s="1"/>
  <c r="AZ12" i="3"/>
  <c r="AM12" i="108" s="1"/>
  <c r="AY12" i="3"/>
  <c r="AL12" i="108" s="1"/>
  <c r="BC15" i="3"/>
  <c r="AP15" i="108" s="1"/>
  <c r="BG18" i="3"/>
  <c r="AT18" i="108" s="1"/>
  <c r="BK12" i="3"/>
  <c r="AX12" i="108" s="1"/>
  <c r="AY21" i="3"/>
  <c r="AL21" i="108" s="1"/>
  <c r="BA12" i="3"/>
  <c r="AN12" i="108" s="1"/>
  <c r="W17" i="3"/>
  <c r="J17" i="108" s="1"/>
  <c r="AC17" i="3"/>
  <c r="P17" i="108" s="1"/>
  <c r="AJ12" i="3"/>
  <c r="W12" i="108" s="1"/>
  <c r="AZ15" i="3"/>
  <c r="AM15" i="108" s="1"/>
  <c r="AU21" i="3"/>
  <c r="AH21" i="108" s="1"/>
  <c r="BE18" i="3"/>
  <c r="AR18" i="108" s="1"/>
  <c r="BG21" i="3"/>
  <c r="AT21" i="108" s="1"/>
  <c r="BJ15" i="3"/>
  <c r="AW15" i="108" s="1"/>
  <c r="BK18" i="3"/>
  <c r="AX18" i="108" s="1"/>
  <c r="AB9" i="3"/>
  <c r="O9" i="108" s="1"/>
  <c r="AZ21" i="3"/>
  <c r="AM21" i="108" s="1"/>
  <c r="BF12" i="3"/>
  <c r="AS12" i="108" s="1"/>
  <c r="Z9" i="3"/>
  <c r="M9" i="108" s="1"/>
  <c r="AO18" i="3"/>
  <c r="AB18" i="108" s="1"/>
  <c r="AI12" i="3"/>
  <c r="V12" i="108" s="1"/>
  <c r="BA15" i="3"/>
  <c r="AN15" i="108" s="1"/>
  <c r="AX18" i="3"/>
  <c r="AK18" i="108" s="1"/>
  <c r="BB18" i="3"/>
  <c r="AO18" i="108" s="1"/>
  <c r="BF18" i="3"/>
  <c r="AS18" i="108" s="1"/>
  <c r="BH18" i="3"/>
  <c r="AU18" i="108" s="1"/>
  <c r="Y9" i="3"/>
  <c r="L9" i="108" s="1"/>
  <c r="AI18" i="3"/>
  <c r="V18" i="108" s="1"/>
  <c r="AL21" i="3"/>
  <c r="Y21" i="108" s="1"/>
  <c r="BB15" i="3"/>
  <c r="AO15" i="108" s="1"/>
  <c r="X11" i="3"/>
  <c r="K11" i="108" s="1"/>
  <c r="BA21" i="3"/>
  <c r="AN21" i="108" s="1"/>
  <c r="AY15" i="3"/>
  <c r="AL15" i="108" s="1"/>
  <c r="BC18" i="3"/>
  <c r="AP18" i="108" s="1"/>
  <c r="BE21" i="3"/>
  <c r="AR21" i="108" s="1"/>
  <c r="BI15" i="3"/>
  <c r="AV15" i="108" s="1"/>
  <c r="BK21" i="3"/>
  <c r="AX21" i="108" s="1"/>
  <c r="AP15" i="3"/>
  <c r="AC15" i="108" s="1"/>
  <c r="AI21" i="3"/>
  <c r="V21" i="108" s="1"/>
  <c r="AU15" i="3"/>
  <c r="AH15" i="108" s="1"/>
  <c r="AY18" i="3"/>
  <c r="AL18" i="108" s="1"/>
  <c r="BC21" i="3"/>
  <c r="AP21" i="108" s="1"/>
  <c r="BG15" i="3"/>
  <c r="AT15" i="108" s="1"/>
  <c r="BI18" i="3"/>
  <c r="AV18" i="108" s="1"/>
  <c r="AP21" i="3"/>
  <c r="AC21" i="108" s="1"/>
  <c r="AU12" i="3"/>
  <c r="AH12" i="108" s="1"/>
  <c r="BI21" i="3"/>
  <c r="AV21" i="108" s="1"/>
  <c r="V17" i="3"/>
  <c r="I17" i="108" s="1"/>
  <c r="AP12" i="3"/>
  <c r="AC12" i="108" s="1"/>
  <c r="AJ15" i="3"/>
  <c r="W15" i="108" s="1"/>
  <c r="AR15" i="3"/>
  <c r="AE15" i="108" s="1"/>
  <c r="AZ18" i="3"/>
  <c r="AM18" i="108" s="1"/>
  <c r="AX21" i="3"/>
  <c r="AK21" i="108" s="1"/>
  <c r="BB12" i="3"/>
  <c r="AO12" i="108" s="1"/>
  <c r="BD21" i="3"/>
  <c r="AQ21" i="108" s="1"/>
  <c r="BF21" i="3"/>
  <c r="AS21" i="108" s="1"/>
  <c r="BH12" i="3"/>
  <c r="AU12" i="108" s="1"/>
  <c r="BJ18" i="3"/>
  <c r="AW18" i="108" s="1"/>
  <c r="BK15" i="3"/>
  <c r="AX15" i="108" s="1"/>
  <c r="AO12" i="3"/>
  <c r="AB12" i="108" s="1"/>
  <c r="BJ12" i="3"/>
  <c r="AW12" i="108" s="1"/>
  <c r="AR12" i="3"/>
  <c r="AE12" i="108" s="1"/>
  <c r="AC14" i="3"/>
  <c r="P14" i="108" s="1"/>
  <c r="AC11" i="3"/>
  <c r="P11" i="108" s="1"/>
  <c r="V14" i="3"/>
  <c r="I14" i="108" s="1"/>
  <c r="AG9" i="3"/>
  <c r="T9" i="108" s="1"/>
  <c r="AG11" i="3"/>
  <c r="T11" i="108" s="1"/>
  <c r="AG17" i="3"/>
  <c r="T17" i="108" s="1"/>
  <c r="V11" i="3"/>
  <c r="I11" i="108" s="1"/>
  <c r="AD9" i="3"/>
  <c r="Q9" i="108" s="1"/>
  <c r="V20" i="3"/>
  <c r="I20" i="108" s="1"/>
  <c r="V9" i="3"/>
  <c r="I9" i="108" s="1"/>
  <c r="W9" i="3"/>
  <c r="J9" i="108" s="1"/>
  <c r="AD20" i="3"/>
  <c r="Q20" i="108" s="1"/>
  <c r="AD17" i="3"/>
  <c r="Q17" i="108" s="1"/>
  <c r="AC9" i="3"/>
  <c r="P9" i="108" s="1"/>
  <c r="W14" i="3"/>
  <c r="J14" i="108" s="1"/>
  <c r="W20" i="3"/>
  <c r="J20" i="108" s="1"/>
  <c r="W11" i="3"/>
  <c r="J11" i="108" s="1"/>
  <c r="AC20" i="3"/>
  <c r="P20" i="108" s="1"/>
  <c r="AD14" i="3"/>
  <c r="Q14" i="108" s="1"/>
  <c r="AG14" i="3"/>
  <c r="T14" i="108" s="1"/>
  <c r="Z20" i="3"/>
  <c r="M20" i="108" s="1"/>
  <c r="Z11" i="3"/>
  <c r="M11" i="108" s="1"/>
  <c r="Z14" i="3"/>
  <c r="M14" i="108" s="1"/>
  <c r="Z17" i="3"/>
  <c r="M17" i="108" s="1"/>
  <c r="Y20" i="3"/>
  <c r="L20" i="108" s="1"/>
  <c r="Y14" i="3"/>
  <c r="L14" i="108" s="1"/>
  <c r="Y11" i="3"/>
  <c r="L11" i="108" s="1"/>
  <c r="Y17" i="3"/>
  <c r="L17" i="108" s="1"/>
  <c r="X20" i="3"/>
  <c r="K20" i="108" s="1"/>
  <c r="X9" i="3"/>
  <c r="K9" i="108" s="1"/>
  <c r="X17" i="3"/>
  <c r="K17" i="108" s="1"/>
  <c r="X14" i="3"/>
  <c r="K14" i="108" s="1"/>
  <c r="AB11" i="3"/>
  <c r="O11" i="108" s="1"/>
  <c r="AB20" i="3"/>
  <c r="O20" i="108" s="1"/>
  <c r="AB17" i="3"/>
  <c r="O17" i="108" s="1"/>
  <c r="AB14" i="3"/>
  <c r="O14" i="108" s="1"/>
  <c r="K14" i="105" l="1"/>
  <c r="K33" i="105" s="1"/>
  <c r="K14" i="106"/>
  <c r="K33" i="106" s="1"/>
  <c r="K14" i="107"/>
  <c r="K33" i="107" s="1"/>
  <c r="K14" i="109"/>
  <c r="K33" i="109" s="1"/>
  <c r="J20" i="105"/>
  <c r="J39" i="105" s="1"/>
  <c r="J20" i="106"/>
  <c r="J39" i="106" s="1"/>
  <c r="J20" i="107"/>
  <c r="J39" i="107" s="1"/>
  <c r="J20" i="109"/>
  <c r="J39" i="109" s="1"/>
  <c r="T9" i="105"/>
  <c r="T28" i="105" s="1"/>
  <c r="T9" i="106"/>
  <c r="T28" i="106" s="1"/>
  <c r="T9" i="107"/>
  <c r="T28" i="107" s="1"/>
  <c r="T9" i="109"/>
  <c r="T28" i="109" s="1"/>
  <c r="AW18" i="105"/>
  <c r="AW37" i="105" s="1"/>
  <c r="AW18" i="106"/>
  <c r="AW37" i="106" s="1"/>
  <c r="AW18" i="107"/>
  <c r="AW37" i="107" s="1"/>
  <c r="W15" i="105"/>
  <c r="W34" i="105" s="1"/>
  <c r="W15" i="106"/>
  <c r="W34" i="106" s="1"/>
  <c r="W15" i="107"/>
  <c r="W34" i="107" s="1"/>
  <c r="W15" i="109"/>
  <c r="W34" i="109" s="1"/>
  <c r="AC15" i="105"/>
  <c r="AC34" i="105" s="1"/>
  <c r="AC15" i="106"/>
  <c r="AC34" i="106" s="1"/>
  <c r="AC15" i="107"/>
  <c r="AC34" i="107" s="1"/>
  <c r="AC15" i="109"/>
  <c r="AC34" i="109" s="1"/>
  <c r="AU18" i="105"/>
  <c r="AU37" i="105" s="1"/>
  <c r="AU18" i="106"/>
  <c r="AU37" i="106" s="1"/>
  <c r="AU18" i="107"/>
  <c r="AU37" i="107" s="1"/>
  <c r="AU18" i="109"/>
  <c r="AU37" i="109" s="1"/>
  <c r="AN12" i="105"/>
  <c r="AN31" i="105" s="1"/>
  <c r="AN12" i="106"/>
  <c r="AN31" i="106" s="1"/>
  <c r="AN12" i="107"/>
  <c r="AN31" i="107" s="1"/>
  <c r="AN12" i="109"/>
  <c r="AN31" i="109" s="1"/>
  <c r="Y18" i="105"/>
  <c r="Y37" i="105" s="1"/>
  <c r="Y18" i="106"/>
  <c r="Y37" i="106" s="1"/>
  <c r="Y18" i="107"/>
  <c r="Y37" i="107" s="1"/>
  <c r="Y18" i="109"/>
  <c r="Y37" i="109" s="1"/>
  <c r="AQ18" i="105"/>
  <c r="AQ37" i="105" s="1"/>
  <c r="AQ18" i="106"/>
  <c r="AQ37" i="106" s="1"/>
  <c r="AQ18" i="107"/>
  <c r="AQ37" i="107" s="1"/>
  <c r="AQ18" i="109"/>
  <c r="AQ37" i="109" s="1"/>
  <c r="AS15" i="105"/>
  <c r="AS34" i="105" s="1"/>
  <c r="AS15" i="106"/>
  <c r="AS34" i="106" s="1"/>
  <c r="AS15" i="107"/>
  <c r="AS34" i="107" s="1"/>
  <c r="AS15" i="109"/>
  <c r="AS34" i="109" s="1"/>
  <c r="O17" i="105"/>
  <c r="O36" i="105" s="1"/>
  <c r="O17" i="106"/>
  <c r="O36" i="106" s="1"/>
  <c r="O17" i="107"/>
  <c r="O36" i="107" s="1"/>
  <c r="O17" i="109"/>
  <c r="O36" i="109" s="1"/>
  <c r="K17" i="105"/>
  <c r="K36" i="105" s="1"/>
  <c r="K17" i="106"/>
  <c r="K36" i="106" s="1"/>
  <c r="K17" i="107"/>
  <c r="K36" i="107" s="1"/>
  <c r="K17" i="109"/>
  <c r="K36" i="109" s="1"/>
  <c r="L11" i="105"/>
  <c r="L30" i="105" s="1"/>
  <c r="L11" i="106"/>
  <c r="L30" i="106" s="1"/>
  <c r="L11" i="107"/>
  <c r="L30" i="107" s="1"/>
  <c r="L11" i="109"/>
  <c r="L30" i="109" s="1"/>
  <c r="M14" i="105"/>
  <c r="M33" i="105" s="1"/>
  <c r="M14" i="106"/>
  <c r="M33" i="106" s="1"/>
  <c r="M14" i="107"/>
  <c r="M33" i="107" s="1"/>
  <c r="M14" i="109"/>
  <c r="M33" i="109" s="1"/>
  <c r="Q14" i="105"/>
  <c r="Q33" i="105" s="1"/>
  <c r="Q14" i="106"/>
  <c r="Q33" i="106" s="1"/>
  <c r="Q14" i="107"/>
  <c r="Q33" i="107" s="1"/>
  <c r="Q14" i="109"/>
  <c r="Q33" i="109" s="1"/>
  <c r="J14" i="105"/>
  <c r="J33" i="105" s="1"/>
  <c r="J14" i="106"/>
  <c r="J33" i="106" s="1"/>
  <c r="J14" i="107"/>
  <c r="J33" i="107" s="1"/>
  <c r="J14" i="109"/>
  <c r="J33" i="109" s="1"/>
  <c r="J9" i="105"/>
  <c r="J28" i="105" s="1"/>
  <c r="J9" i="106"/>
  <c r="J28" i="106" s="1"/>
  <c r="J9" i="107"/>
  <c r="J28" i="107" s="1"/>
  <c r="J9" i="109"/>
  <c r="J28" i="109" s="1"/>
  <c r="I11" i="105"/>
  <c r="I30" i="105" s="1"/>
  <c r="I11" i="106"/>
  <c r="I30" i="106" s="1"/>
  <c r="I11" i="107"/>
  <c r="I30" i="107" s="1"/>
  <c r="I11" i="109"/>
  <c r="I30" i="109" s="1"/>
  <c r="I14" i="105"/>
  <c r="I33" i="105" s="1"/>
  <c r="I14" i="106"/>
  <c r="I33" i="106" s="1"/>
  <c r="I14" i="107"/>
  <c r="I33" i="107" s="1"/>
  <c r="I14" i="109"/>
  <c r="I33" i="109" s="1"/>
  <c r="AW12" i="105"/>
  <c r="AW31" i="105" s="1"/>
  <c r="AW12" i="106"/>
  <c r="AW31" i="106" s="1"/>
  <c r="AW12" i="107"/>
  <c r="AW31" i="107" s="1"/>
  <c r="AU12" i="105"/>
  <c r="AU31" i="105" s="1"/>
  <c r="AU12" i="106"/>
  <c r="AU31" i="106" s="1"/>
  <c r="AU12" i="107"/>
  <c r="AU31" i="107" s="1"/>
  <c r="AU12" i="109"/>
  <c r="AU31" i="109" s="1"/>
  <c r="AK21" i="105"/>
  <c r="AK40" i="105" s="1"/>
  <c r="AK21" i="106"/>
  <c r="AK40" i="106" s="1"/>
  <c r="AK21" i="107"/>
  <c r="AK40" i="107" s="1"/>
  <c r="AK21" i="109"/>
  <c r="AK40" i="109" s="1"/>
  <c r="AC12" i="105"/>
  <c r="AC31" i="105" s="1"/>
  <c r="AC12" i="106"/>
  <c r="AC31" i="106" s="1"/>
  <c r="AC12" i="107"/>
  <c r="AC31" i="107" s="1"/>
  <c r="AC12" i="109"/>
  <c r="AC31" i="109" s="1"/>
  <c r="AC21" i="105"/>
  <c r="AC40" i="105" s="1"/>
  <c r="AC21" i="106"/>
  <c r="AC40" i="106" s="1"/>
  <c r="AC21" i="107"/>
  <c r="AC40" i="107" s="1"/>
  <c r="AC21" i="109"/>
  <c r="AC40" i="109" s="1"/>
  <c r="AL18" i="105"/>
  <c r="AL37" i="105" s="1"/>
  <c r="AL18" i="106"/>
  <c r="AL37" i="106" s="1"/>
  <c r="AL18" i="107"/>
  <c r="AL37" i="107" s="1"/>
  <c r="AL18" i="109"/>
  <c r="AL37" i="109" s="1"/>
  <c r="AX21" i="105"/>
  <c r="AX40" i="105" s="1"/>
  <c r="AX21" i="106"/>
  <c r="AX40" i="106" s="1"/>
  <c r="AX21" i="107"/>
  <c r="AX40" i="107" s="1"/>
  <c r="AL15" i="105"/>
  <c r="AL34" i="105" s="1"/>
  <c r="AL15" i="106"/>
  <c r="AL34" i="106" s="1"/>
  <c r="AL15" i="107"/>
  <c r="AL34" i="107" s="1"/>
  <c r="AL15" i="109"/>
  <c r="AL34" i="109" s="1"/>
  <c r="Y21" i="105"/>
  <c r="Y40" i="105" s="1"/>
  <c r="Y21" i="106"/>
  <c r="Y40" i="106" s="1"/>
  <c r="Y21" i="107"/>
  <c r="Y40" i="107" s="1"/>
  <c r="Y21" i="109"/>
  <c r="Y40" i="109" s="1"/>
  <c r="AS18" i="105"/>
  <c r="AS37" i="105" s="1"/>
  <c r="AS18" i="106"/>
  <c r="AS37" i="106" s="1"/>
  <c r="AS18" i="107"/>
  <c r="AS37" i="107" s="1"/>
  <c r="AS18" i="109"/>
  <c r="AS37" i="109" s="1"/>
  <c r="V12" i="105"/>
  <c r="V31" i="105" s="1"/>
  <c r="V12" i="106"/>
  <c r="V31" i="106" s="1"/>
  <c r="V12" i="107"/>
  <c r="V31" i="107" s="1"/>
  <c r="V12" i="109"/>
  <c r="V31" i="109" s="1"/>
  <c r="AM21" i="105"/>
  <c r="AM40" i="105" s="1"/>
  <c r="AM21" i="106"/>
  <c r="AM40" i="106" s="1"/>
  <c r="AM21" i="107"/>
  <c r="AM40" i="107" s="1"/>
  <c r="AM21" i="109"/>
  <c r="AM40" i="109" s="1"/>
  <c r="AT21" i="105"/>
  <c r="AT40" i="105" s="1"/>
  <c r="AT21" i="106"/>
  <c r="AT40" i="106" s="1"/>
  <c r="AT21" i="107"/>
  <c r="AT40" i="107" s="1"/>
  <c r="AT21" i="109"/>
  <c r="AT40" i="109" s="1"/>
  <c r="W12" i="105"/>
  <c r="W31" i="105" s="1"/>
  <c r="W12" i="106"/>
  <c r="W31" i="106" s="1"/>
  <c r="W12" i="107"/>
  <c r="W31" i="107" s="1"/>
  <c r="W12" i="109"/>
  <c r="W31" i="109" s="1"/>
  <c r="AL21" i="105"/>
  <c r="AL40" i="105" s="1"/>
  <c r="AL21" i="106"/>
  <c r="AL40" i="106" s="1"/>
  <c r="AL21" i="107"/>
  <c r="AL40" i="107" s="1"/>
  <c r="AL21" i="109"/>
  <c r="AL40" i="109" s="1"/>
  <c r="AL12" i="105"/>
  <c r="AL31" i="105" s="1"/>
  <c r="AL12" i="106"/>
  <c r="AL31" i="106" s="1"/>
  <c r="AL12" i="107"/>
  <c r="AL31" i="107" s="1"/>
  <c r="AL12" i="109"/>
  <c r="AL31" i="109" s="1"/>
  <c r="Q11" i="105"/>
  <c r="Q30" i="105" s="1"/>
  <c r="Q11" i="106"/>
  <c r="Q30" i="106" s="1"/>
  <c r="Q11" i="107"/>
  <c r="Q30" i="107" s="1"/>
  <c r="Q11" i="109"/>
  <c r="Q30" i="109" s="1"/>
  <c r="AV12" i="105"/>
  <c r="AV31" i="105" s="1"/>
  <c r="AV12" i="106"/>
  <c r="AV31" i="106" s="1"/>
  <c r="AV12" i="107"/>
  <c r="AV31" i="107" s="1"/>
  <c r="AB21" i="105"/>
  <c r="AB40" i="105" s="1"/>
  <c r="AB21" i="106"/>
  <c r="AB40" i="106" s="1"/>
  <c r="AB21" i="107"/>
  <c r="AB40" i="107" s="1"/>
  <c r="AB21" i="109"/>
  <c r="AB40" i="109" s="1"/>
  <c r="AN18" i="105"/>
  <c r="AN37" i="105" s="1"/>
  <c r="AN18" i="106"/>
  <c r="AN37" i="106" s="1"/>
  <c r="AN18" i="107"/>
  <c r="AN37" i="107" s="1"/>
  <c r="AN18" i="109"/>
  <c r="AN37" i="109" s="1"/>
  <c r="Y12" i="105"/>
  <c r="Y31" i="105" s="1"/>
  <c r="Y12" i="106"/>
  <c r="Y31" i="106" s="1"/>
  <c r="Y12" i="107"/>
  <c r="Y31" i="107" s="1"/>
  <c r="Y12" i="109"/>
  <c r="Y31" i="109" s="1"/>
  <c r="AQ15" i="105"/>
  <c r="AQ34" i="105" s="1"/>
  <c r="AQ15" i="106"/>
  <c r="AQ34" i="106" s="1"/>
  <c r="AQ15" i="107"/>
  <c r="AQ34" i="107" s="1"/>
  <c r="AQ15" i="109"/>
  <c r="AQ34" i="109" s="1"/>
  <c r="W18" i="105"/>
  <c r="W37" i="105" s="1"/>
  <c r="W18" i="106"/>
  <c r="W37" i="106" s="1"/>
  <c r="W18" i="107"/>
  <c r="W37" i="107" s="1"/>
  <c r="W18" i="109"/>
  <c r="W37" i="109" s="1"/>
  <c r="O14" i="105"/>
  <c r="O33" i="105" s="1"/>
  <c r="O14" i="106"/>
  <c r="O33" i="106" s="1"/>
  <c r="O14" i="107"/>
  <c r="O33" i="107" s="1"/>
  <c r="O14" i="109"/>
  <c r="O33" i="109" s="1"/>
  <c r="M17" i="105"/>
  <c r="M36" i="105" s="1"/>
  <c r="M17" i="106"/>
  <c r="M36" i="106" s="1"/>
  <c r="M17" i="107"/>
  <c r="M36" i="107" s="1"/>
  <c r="M17" i="109"/>
  <c r="M36" i="109" s="1"/>
  <c r="Q9" i="105"/>
  <c r="Q28" i="105" s="1"/>
  <c r="Q9" i="106"/>
  <c r="Q28" i="106" s="1"/>
  <c r="Q9" i="107"/>
  <c r="Q28" i="107" s="1"/>
  <c r="Q9" i="109"/>
  <c r="Q28" i="109" s="1"/>
  <c r="AO12" i="105"/>
  <c r="AO31" i="105" s="1"/>
  <c r="AO12" i="106"/>
  <c r="AO31" i="106" s="1"/>
  <c r="AO12" i="107"/>
  <c r="AO31" i="107" s="1"/>
  <c r="AO12" i="109"/>
  <c r="AO31" i="109" s="1"/>
  <c r="AH12" i="105"/>
  <c r="AH31" i="105" s="1"/>
  <c r="AH12" i="106"/>
  <c r="AH31" i="106" s="1"/>
  <c r="AH12" i="107"/>
  <c r="AH31" i="107" s="1"/>
  <c r="AH12" i="109"/>
  <c r="AH31" i="109" s="1"/>
  <c r="AP18" i="105"/>
  <c r="AP37" i="105" s="1"/>
  <c r="AP18" i="106"/>
  <c r="AP37" i="106" s="1"/>
  <c r="AP18" i="107"/>
  <c r="AP37" i="107" s="1"/>
  <c r="AP18" i="109"/>
  <c r="AP37" i="109" s="1"/>
  <c r="AN15" i="105"/>
  <c r="AN34" i="105" s="1"/>
  <c r="AN15" i="106"/>
  <c r="AN34" i="106" s="1"/>
  <c r="AN15" i="107"/>
  <c r="AN34" i="107" s="1"/>
  <c r="AN15" i="109"/>
  <c r="AN34" i="109" s="1"/>
  <c r="AM15" i="105"/>
  <c r="AM34" i="105" s="1"/>
  <c r="AM15" i="106"/>
  <c r="AM34" i="106" s="1"/>
  <c r="AM15" i="107"/>
  <c r="AM34" i="107" s="1"/>
  <c r="AM15" i="109"/>
  <c r="AM34" i="109" s="1"/>
  <c r="W21" i="105"/>
  <c r="W40" i="105" s="1"/>
  <c r="W21" i="106"/>
  <c r="W40" i="106" s="1"/>
  <c r="W21" i="107"/>
  <c r="W40" i="107" s="1"/>
  <c r="W21" i="109"/>
  <c r="W40" i="109" s="1"/>
  <c r="AU21" i="105"/>
  <c r="AU40" i="105" s="1"/>
  <c r="AU21" i="106"/>
  <c r="AU40" i="106" s="1"/>
  <c r="AU21" i="107"/>
  <c r="AU40" i="107" s="1"/>
  <c r="AU21" i="109"/>
  <c r="AU40" i="109" s="1"/>
  <c r="AE18" i="105"/>
  <c r="AE37" i="105" s="1"/>
  <c r="AE18" i="106"/>
  <c r="AE37" i="106" s="1"/>
  <c r="AE18" i="107"/>
  <c r="AE37" i="107" s="1"/>
  <c r="AE18" i="109"/>
  <c r="AE37" i="109" s="1"/>
  <c r="K9" i="105"/>
  <c r="K28" i="105" s="1"/>
  <c r="K9" i="106"/>
  <c r="K28" i="106" s="1"/>
  <c r="K9" i="107"/>
  <c r="K28" i="107" s="1"/>
  <c r="K9" i="109"/>
  <c r="K28" i="109" s="1"/>
  <c r="M11" i="105"/>
  <c r="M30" i="105" s="1"/>
  <c r="M11" i="106"/>
  <c r="M30" i="106" s="1"/>
  <c r="M11" i="107"/>
  <c r="M30" i="107" s="1"/>
  <c r="M11" i="109"/>
  <c r="M30" i="109" s="1"/>
  <c r="P20" i="105"/>
  <c r="P39" i="105" s="1"/>
  <c r="P20" i="106"/>
  <c r="P39" i="106" s="1"/>
  <c r="P20" i="107"/>
  <c r="P39" i="107" s="1"/>
  <c r="P20" i="109"/>
  <c r="P39" i="109" s="1"/>
  <c r="P9" i="105"/>
  <c r="P28" i="105" s="1"/>
  <c r="P9" i="106"/>
  <c r="P28" i="106" s="1"/>
  <c r="P9" i="107"/>
  <c r="P28" i="107" s="1"/>
  <c r="P9" i="109"/>
  <c r="P28" i="109" s="1"/>
  <c r="I9" i="105"/>
  <c r="I28" i="105" s="1"/>
  <c r="I9" i="106"/>
  <c r="I28" i="106" s="1"/>
  <c r="I9" i="107"/>
  <c r="I28" i="107" s="1"/>
  <c r="I9" i="109"/>
  <c r="I28" i="109" s="1"/>
  <c r="T17" i="105"/>
  <c r="T36" i="105" s="1"/>
  <c r="T17" i="106"/>
  <c r="T36" i="106" s="1"/>
  <c r="T17" i="107"/>
  <c r="T36" i="107" s="1"/>
  <c r="T17" i="109"/>
  <c r="T36" i="109" s="1"/>
  <c r="P11" i="105"/>
  <c r="P30" i="105" s="1"/>
  <c r="P11" i="106"/>
  <c r="P30" i="106" s="1"/>
  <c r="P11" i="107"/>
  <c r="P30" i="107" s="1"/>
  <c r="P11" i="109"/>
  <c r="P30" i="109" s="1"/>
  <c r="AB12" i="105"/>
  <c r="AB31" i="105" s="1"/>
  <c r="AB12" i="106"/>
  <c r="AB31" i="106" s="1"/>
  <c r="AB12" i="107"/>
  <c r="AB31" i="107" s="1"/>
  <c r="AB12" i="109"/>
  <c r="AB31" i="109" s="1"/>
  <c r="AS21" i="105"/>
  <c r="AS40" i="105" s="1"/>
  <c r="AS21" i="106"/>
  <c r="AS40" i="106" s="1"/>
  <c r="AS21" i="107"/>
  <c r="AS40" i="107" s="1"/>
  <c r="AS21" i="109"/>
  <c r="AS40" i="109" s="1"/>
  <c r="AM18" i="105"/>
  <c r="AM37" i="105" s="1"/>
  <c r="AM18" i="106"/>
  <c r="AM37" i="106" s="1"/>
  <c r="AM18" i="107"/>
  <c r="AM37" i="107" s="1"/>
  <c r="AM18" i="109"/>
  <c r="AM37" i="109" s="1"/>
  <c r="I17" i="105"/>
  <c r="I36" i="105" s="1"/>
  <c r="I17" i="106"/>
  <c r="I36" i="106" s="1"/>
  <c r="I17" i="107"/>
  <c r="I36" i="107" s="1"/>
  <c r="I17" i="109"/>
  <c r="I36" i="109" s="1"/>
  <c r="AV18" i="105"/>
  <c r="AV37" i="105" s="1"/>
  <c r="AV18" i="106"/>
  <c r="AV37" i="106" s="1"/>
  <c r="AV18" i="107"/>
  <c r="AV37" i="107" s="1"/>
  <c r="AH15" i="105"/>
  <c r="AH34" i="105" s="1"/>
  <c r="AH15" i="106"/>
  <c r="AH34" i="106" s="1"/>
  <c r="AH15" i="107"/>
  <c r="AH34" i="107" s="1"/>
  <c r="AH15" i="109"/>
  <c r="AH34" i="109" s="1"/>
  <c r="AV15" i="105"/>
  <c r="AV34" i="105" s="1"/>
  <c r="AV15" i="106"/>
  <c r="AV34" i="106" s="1"/>
  <c r="AV15" i="107"/>
  <c r="AV34" i="107" s="1"/>
  <c r="AN21" i="105"/>
  <c r="AN40" i="105" s="1"/>
  <c r="AN21" i="106"/>
  <c r="AN40" i="106" s="1"/>
  <c r="AN21" i="107"/>
  <c r="AN40" i="107" s="1"/>
  <c r="AN21" i="109"/>
  <c r="AN40" i="109" s="1"/>
  <c r="V18" i="105"/>
  <c r="V37" i="105" s="1"/>
  <c r="V18" i="106"/>
  <c r="V37" i="106" s="1"/>
  <c r="V18" i="107"/>
  <c r="V37" i="107" s="1"/>
  <c r="V18" i="109"/>
  <c r="V37" i="109" s="1"/>
  <c r="AO18" i="105"/>
  <c r="AO37" i="105" s="1"/>
  <c r="AO18" i="106"/>
  <c r="AO37" i="106" s="1"/>
  <c r="AO18" i="107"/>
  <c r="AO37" i="107" s="1"/>
  <c r="AO18" i="109"/>
  <c r="AO37" i="109" s="1"/>
  <c r="AB18" i="105"/>
  <c r="AB37" i="105" s="1"/>
  <c r="AB18" i="106"/>
  <c r="AB37" i="106" s="1"/>
  <c r="AB18" i="107"/>
  <c r="AB37" i="107" s="1"/>
  <c r="AB18" i="109"/>
  <c r="AB37" i="109" s="1"/>
  <c r="O9" i="105"/>
  <c r="O28" i="105" s="1"/>
  <c r="O9" i="106"/>
  <c r="O28" i="106" s="1"/>
  <c r="O9" i="107"/>
  <c r="O28" i="107" s="1"/>
  <c r="O9" i="109"/>
  <c r="O28" i="109" s="1"/>
  <c r="AR18" i="105"/>
  <c r="AR37" i="105" s="1"/>
  <c r="AR18" i="106"/>
  <c r="AR37" i="106" s="1"/>
  <c r="AR18" i="107"/>
  <c r="AR37" i="107" s="1"/>
  <c r="AR18" i="109"/>
  <c r="AR37" i="109" s="1"/>
  <c r="P17" i="105"/>
  <c r="P36" i="105" s="1"/>
  <c r="P17" i="106"/>
  <c r="P36" i="106" s="1"/>
  <c r="P17" i="107"/>
  <c r="P36" i="107" s="1"/>
  <c r="P17" i="109"/>
  <c r="P36" i="109" s="1"/>
  <c r="AX12" i="105"/>
  <c r="AX31" i="105" s="1"/>
  <c r="AX12" i="106"/>
  <c r="AX31" i="106" s="1"/>
  <c r="AX12" i="107"/>
  <c r="AX31" i="107" s="1"/>
  <c r="AM12" i="105"/>
  <c r="AM31" i="105" s="1"/>
  <c r="AM12" i="106"/>
  <c r="AM31" i="106" s="1"/>
  <c r="AM12" i="107"/>
  <c r="AM31" i="107" s="1"/>
  <c r="AM12" i="109"/>
  <c r="AM31" i="109" s="1"/>
  <c r="AP12" i="105"/>
  <c r="AP31" i="105" s="1"/>
  <c r="AP12" i="106"/>
  <c r="AP31" i="106" s="1"/>
  <c r="AP12" i="107"/>
  <c r="AP31" i="107" s="1"/>
  <c r="AP12" i="109"/>
  <c r="AP31" i="109" s="1"/>
  <c r="Y15" i="105"/>
  <c r="Y34" i="105" s="1"/>
  <c r="Y15" i="106"/>
  <c r="Y34" i="106" s="1"/>
  <c r="Y15" i="107"/>
  <c r="Y34" i="107" s="1"/>
  <c r="Y15" i="109"/>
  <c r="Y34" i="109" s="1"/>
  <c r="V15" i="105"/>
  <c r="V34" i="105" s="1"/>
  <c r="V15" i="106"/>
  <c r="V34" i="106" s="1"/>
  <c r="V15" i="107"/>
  <c r="V34" i="107" s="1"/>
  <c r="V15" i="109"/>
  <c r="V34" i="109" s="1"/>
  <c r="AB15" i="105"/>
  <c r="AB34" i="105" s="1"/>
  <c r="AB15" i="106"/>
  <c r="AB34" i="106" s="1"/>
  <c r="AB15" i="107"/>
  <c r="AB34" i="107" s="1"/>
  <c r="AB15" i="109"/>
  <c r="AB34" i="109" s="1"/>
  <c r="AR12" i="105"/>
  <c r="AR31" i="105" s="1"/>
  <c r="AR12" i="106"/>
  <c r="AR31" i="106" s="1"/>
  <c r="AR12" i="107"/>
  <c r="AR31" i="107" s="1"/>
  <c r="AR12" i="109"/>
  <c r="AR31" i="109" s="1"/>
  <c r="AO21" i="105"/>
  <c r="AO40" i="105" s="1"/>
  <c r="AO21" i="106"/>
  <c r="AO40" i="106" s="1"/>
  <c r="AO21" i="107"/>
  <c r="AO40" i="107" s="1"/>
  <c r="AO21" i="109"/>
  <c r="AO40" i="109" s="1"/>
  <c r="AC18" i="105"/>
  <c r="AC37" i="105" s="1"/>
  <c r="AC18" i="106"/>
  <c r="AC37" i="106" s="1"/>
  <c r="AC18" i="107"/>
  <c r="AC37" i="107" s="1"/>
  <c r="AC18" i="109"/>
  <c r="AC37" i="109" s="1"/>
  <c r="L17" i="105"/>
  <c r="L36" i="105" s="1"/>
  <c r="L17" i="106"/>
  <c r="L36" i="106" s="1"/>
  <c r="L17" i="107"/>
  <c r="L36" i="107" s="1"/>
  <c r="L17" i="109"/>
  <c r="L36" i="109" s="1"/>
  <c r="T14" i="105"/>
  <c r="T33" i="105" s="1"/>
  <c r="T14" i="106"/>
  <c r="T33" i="106" s="1"/>
  <c r="T14" i="107"/>
  <c r="T33" i="107" s="1"/>
  <c r="T14" i="109"/>
  <c r="T33" i="109" s="1"/>
  <c r="Q20" i="105"/>
  <c r="Q39" i="105" s="1"/>
  <c r="Q20" i="106"/>
  <c r="Q39" i="106" s="1"/>
  <c r="Q20" i="107"/>
  <c r="Q39" i="107" s="1"/>
  <c r="Q20" i="109"/>
  <c r="Q39" i="109" s="1"/>
  <c r="AE12" i="105"/>
  <c r="AE31" i="105" s="1"/>
  <c r="AE12" i="106"/>
  <c r="AE31" i="106" s="1"/>
  <c r="AE12" i="107"/>
  <c r="AE31" i="107" s="1"/>
  <c r="AE12" i="109"/>
  <c r="AE31" i="109" s="1"/>
  <c r="AP21" i="105"/>
  <c r="AP40" i="105" s="1"/>
  <c r="AP21" i="106"/>
  <c r="AP40" i="106" s="1"/>
  <c r="AP21" i="107"/>
  <c r="AP40" i="107" s="1"/>
  <c r="AP21" i="109"/>
  <c r="AP40" i="109" s="1"/>
  <c r="AO15" i="105"/>
  <c r="AO34" i="105" s="1"/>
  <c r="AO15" i="106"/>
  <c r="AO34" i="106" s="1"/>
  <c r="AO15" i="107"/>
  <c r="AO34" i="107" s="1"/>
  <c r="AO15" i="109"/>
  <c r="AO34" i="109" s="1"/>
  <c r="AS12" i="105"/>
  <c r="AS31" i="105" s="1"/>
  <c r="AS12" i="106"/>
  <c r="AS31" i="106" s="1"/>
  <c r="AS12" i="107"/>
  <c r="AS31" i="107" s="1"/>
  <c r="AS12" i="109"/>
  <c r="AS31" i="109" s="1"/>
  <c r="AW15" i="105"/>
  <c r="AW34" i="105" s="1"/>
  <c r="AW15" i="106"/>
  <c r="AW34" i="106" s="1"/>
  <c r="AW15" i="107"/>
  <c r="AW34" i="107" s="1"/>
  <c r="AP15" i="105"/>
  <c r="AP34" i="105" s="1"/>
  <c r="AP15" i="106"/>
  <c r="AP34" i="106" s="1"/>
  <c r="AP15" i="107"/>
  <c r="AP34" i="107" s="1"/>
  <c r="AP15" i="109"/>
  <c r="AP34" i="109" s="1"/>
  <c r="AH18" i="105"/>
  <c r="AH37" i="105" s="1"/>
  <c r="AH18" i="106"/>
  <c r="AH37" i="106" s="1"/>
  <c r="AH18" i="107"/>
  <c r="AH37" i="107" s="1"/>
  <c r="AH18" i="109"/>
  <c r="AH37" i="109" s="1"/>
  <c r="AU15" i="105"/>
  <c r="AU34" i="105" s="1"/>
  <c r="AU15" i="106"/>
  <c r="AU34" i="106" s="1"/>
  <c r="AU15" i="107"/>
  <c r="AU34" i="107" s="1"/>
  <c r="AU15" i="109"/>
  <c r="AU34" i="109" s="1"/>
  <c r="O20" i="105"/>
  <c r="O39" i="105" s="1"/>
  <c r="O20" i="106"/>
  <c r="O39" i="106" s="1"/>
  <c r="O20" i="107"/>
  <c r="O39" i="107" s="1"/>
  <c r="O20" i="109"/>
  <c r="O39" i="109" s="1"/>
  <c r="L14" i="105"/>
  <c r="L33" i="105" s="1"/>
  <c r="L14" i="106"/>
  <c r="L33" i="106" s="1"/>
  <c r="L14" i="107"/>
  <c r="L33" i="107" s="1"/>
  <c r="L14" i="109"/>
  <c r="L33" i="109" s="1"/>
  <c r="O11" i="105"/>
  <c r="O30" i="105" s="1"/>
  <c r="O11" i="106"/>
  <c r="O30" i="106" s="1"/>
  <c r="O11" i="107"/>
  <c r="O30" i="107" s="1"/>
  <c r="O11" i="109"/>
  <c r="O30" i="109" s="1"/>
  <c r="K20" i="105"/>
  <c r="K39" i="105" s="1"/>
  <c r="K20" i="106"/>
  <c r="K39" i="106" s="1"/>
  <c r="K20" i="107"/>
  <c r="K39" i="107" s="1"/>
  <c r="K20" i="109"/>
  <c r="K39" i="109" s="1"/>
  <c r="L20" i="105"/>
  <c r="L39" i="105" s="1"/>
  <c r="L20" i="106"/>
  <c r="L39" i="106" s="1"/>
  <c r="L20" i="107"/>
  <c r="L39" i="107" s="1"/>
  <c r="L20" i="109"/>
  <c r="L39" i="109" s="1"/>
  <c r="M20" i="105"/>
  <c r="M39" i="105" s="1"/>
  <c r="M20" i="106"/>
  <c r="M39" i="106" s="1"/>
  <c r="M20" i="107"/>
  <c r="M39" i="107" s="1"/>
  <c r="M20" i="109"/>
  <c r="M39" i="109" s="1"/>
  <c r="J11" i="105"/>
  <c r="J30" i="105" s="1"/>
  <c r="J11" i="106"/>
  <c r="J30" i="106" s="1"/>
  <c r="J11" i="107"/>
  <c r="J30" i="107" s="1"/>
  <c r="J11" i="109"/>
  <c r="J30" i="109" s="1"/>
  <c r="Q17" i="105"/>
  <c r="Q36" i="105" s="1"/>
  <c r="Q17" i="106"/>
  <c r="Q36" i="106" s="1"/>
  <c r="Q17" i="107"/>
  <c r="Q36" i="107" s="1"/>
  <c r="Q17" i="109"/>
  <c r="Q36" i="109" s="1"/>
  <c r="I20" i="105"/>
  <c r="I39" i="105" s="1"/>
  <c r="I20" i="106"/>
  <c r="I39" i="106" s="1"/>
  <c r="I20" i="107"/>
  <c r="I39" i="107" s="1"/>
  <c r="I20" i="109"/>
  <c r="I39" i="109" s="1"/>
  <c r="T11" i="105"/>
  <c r="T30" i="105" s="1"/>
  <c r="T11" i="106"/>
  <c r="T30" i="106" s="1"/>
  <c r="T11" i="107"/>
  <c r="T30" i="107" s="1"/>
  <c r="T11" i="109"/>
  <c r="T30" i="109" s="1"/>
  <c r="P14" i="105"/>
  <c r="P33" i="105" s="1"/>
  <c r="P14" i="106"/>
  <c r="P33" i="106" s="1"/>
  <c r="P14" i="107"/>
  <c r="P33" i="107" s="1"/>
  <c r="P14" i="109"/>
  <c r="P33" i="109" s="1"/>
  <c r="AX15" i="105"/>
  <c r="AX34" i="105" s="1"/>
  <c r="AX15" i="106"/>
  <c r="AX34" i="106" s="1"/>
  <c r="AX15" i="107"/>
  <c r="AX34" i="107" s="1"/>
  <c r="AQ21" i="105"/>
  <c r="AQ40" i="105" s="1"/>
  <c r="AQ21" i="106"/>
  <c r="AQ40" i="106" s="1"/>
  <c r="AQ21" i="107"/>
  <c r="AQ40" i="107" s="1"/>
  <c r="AQ21" i="109"/>
  <c r="AQ40" i="109" s="1"/>
  <c r="AE15" i="105"/>
  <c r="AE34" i="105" s="1"/>
  <c r="AE15" i="106"/>
  <c r="AE34" i="106" s="1"/>
  <c r="AE15" i="107"/>
  <c r="AE34" i="107" s="1"/>
  <c r="AE15" i="109"/>
  <c r="AE34" i="109" s="1"/>
  <c r="AV21" i="105"/>
  <c r="AV40" i="105" s="1"/>
  <c r="AV21" i="106"/>
  <c r="AV40" i="106" s="1"/>
  <c r="AV21" i="107"/>
  <c r="AV40" i="107" s="1"/>
  <c r="AT15" i="105"/>
  <c r="AT34" i="105" s="1"/>
  <c r="AT15" i="106"/>
  <c r="AT34" i="106" s="1"/>
  <c r="AT15" i="107"/>
  <c r="AT34" i="107" s="1"/>
  <c r="AT15" i="109"/>
  <c r="AT34" i="109" s="1"/>
  <c r="V21" i="105"/>
  <c r="V40" i="105" s="1"/>
  <c r="V21" i="106"/>
  <c r="V40" i="106" s="1"/>
  <c r="V21" i="107"/>
  <c r="V40" i="107" s="1"/>
  <c r="V21" i="109"/>
  <c r="V40" i="109" s="1"/>
  <c r="AR21" i="105"/>
  <c r="AR40" i="105" s="1"/>
  <c r="AR21" i="106"/>
  <c r="AR40" i="106" s="1"/>
  <c r="AR21" i="107"/>
  <c r="AR40" i="107" s="1"/>
  <c r="AR21" i="109"/>
  <c r="AR40" i="109" s="1"/>
  <c r="K11" i="105"/>
  <c r="K30" i="105" s="1"/>
  <c r="K11" i="106"/>
  <c r="K30" i="106" s="1"/>
  <c r="K11" i="107"/>
  <c r="K30" i="107" s="1"/>
  <c r="K11" i="109"/>
  <c r="K30" i="109" s="1"/>
  <c r="L9" i="105"/>
  <c r="L28" i="105" s="1"/>
  <c r="L9" i="106"/>
  <c r="L28" i="106" s="1"/>
  <c r="L9" i="107"/>
  <c r="L28" i="107" s="1"/>
  <c r="L9" i="109"/>
  <c r="L28" i="109" s="1"/>
  <c r="AK18" i="105"/>
  <c r="AK37" i="105" s="1"/>
  <c r="AK18" i="106"/>
  <c r="AK37" i="106" s="1"/>
  <c r="AK18" i="107"/>
  <c r="AK37" i="107" s="1"/>
  <c r="AK18" i="109"/>
  <c r="AK37" i="109" s="1"/>
  <c r="M9" i="105"/>
  <c r="M28" i="105" s="1"/>
  <c r="M9" i="106"/>
  <c r="M28" i="106" s="1"/>
  <c r="M9" i="107"/>
  <c r="M28" i="107" s="1"/>
  <c r="M9" i="109"/>
  <c r="M28" i="109" s="1"/>
  <c r="AX18" i="105"/>
  <c r="AX37" i="105" s="1"/>
  <c r="AX18" i="106"/>
  <c r="AX37" i="106" s="1"/>
  <c r="AX18" i="107"/>
  <c r="AX37" i="107" s="1"/>
  <c r="AH21" i="105"/>
  <c r="AH40" i="105" s="1"/>
  <c r="AH21" i="106"/>
  <c r="AH40" i="106" s="1"/>
  <c r="AH21" i="107"/>
  <c r="AH40" i="107" s="1"/>
  <c r="AH21" i="109"/>
  <c r="AH40" i="109" s="1"/>
  <c r="J17" i="105"/>
  <c r="J36" i="105" s="1"/>
  <c r="J17" i="106"/>
  <c r="J36" i="106" s="1"/>
  <c r="J17" i="107"/>
  <c r="J36" i="107" s="1"/>
  <c r="J17" i="109"/>
  <c r="J36" i="109" s="1"/>
  <c r="AT18" i="105"/>
  <c r="AT37" i="105" s="1"/>
  <c r="AT18" i="106"/>
  <c r="AT37" i="106" s="1"/>
  <c r="AT18" i="107"/>
  <c r="AT37" i="107" s="1"/>
  <c r="AT18" i="109"/>
  <c r="AT37" i="109" s="1"/>
  <c r="AE21" i="105"/>
  <c r="AE40" i="105" s="1"/>
  <c r="AE21" i="106"/>
  <c r="AE40" i="106" s="1"/>
  <c r="AE21" i="107"/>
  <c r="AE40" i="107" s="1"/>
  <c r="AE21" i="109"/>
  <c r="AE40" i="109" s="1"/>
  <c r="AR15" i="105"/>
  <c r="AR34" i="105" s="1"/>
  <c r="AR15" i="106"/>
  <c r="AR34" i="106" s="1"/>
  <c r="AR15" i="107"/>
  <c r="AR34" i="107" s="1"/>
  <c r="AR15" i="109"/>
  <c r="AR34" i="109" s="1"/>
  <c r="AT12" i="105"/>
  <c r="AT31" i="105" s="1"/>
  <c r="AT12" i="106"/>
  <c r="AT31" i="106" s="1"/>
  <c r="AT12" i="107"/>
  <c r="AT31" i="107" s="1"/>
  <c r="AT12" i="109"/>
  <c r="AT31" i="109" s="1"/>
  <c r="AQ12" i="105"/>
  <c r="AQ31" i="105" s="1"/>
  <c r="AQ12" i="106"/>
  <c r="AQ31" i="106" s="1"/>
  <c r="AQ12" i="107"/>
  <c r="AQ31" i="107" s="1"/>
  <c r="AQ12" i="109"/>
  <c r="AQ31" i="109" s="1"/>
  <c r="AK15" i="105"/>
  <c r="AK34" i="105" s="1"/>
  <c r="AK15" i="106"/>
  <c r="AK34" i="106" s="1"/>
  <c r="AK15" i="107"/>
  <c r="AK34" i="107" s="1"/>
  <c r="AK15" i="109"/>
  <c r="AK34" i="109" s="1"/>
  <c r="AW21" i="105"/>
  <c r="AW40" i="105" s="1"/>
  <c r="AW21" i="106"/>
  <c r="AW40" i="106" s="1"/>
  <c r="AW21" i="107"/>
  <c r="AW40" i="107" s="1"/>
  <c r="AK12" i="105"/>
  <c r="AK31" i="105" s="1"/>
  <c r="AK12" i="106"/>
  <c r="AK31" i="106" s="1"/>
  <c r="AK12" i="107"/>
  <c r="AK31" i="107" s="1"/>
  <c r="AK12" i="109"/>
  <c r="AK31" i="109" s="1"/>
  <c r="T20" i="105"/>
  <c r="T39" i="105" s="1"/>
  <c r="T20" i="106"/>
  <c r="T39" i="106" s="1"/>
  <c r="T20" i="107"/>
  <c r="T39" i="107" s="1"/>
  <c r="T20" i="109"/>
  <c r="T39" i="109" s="1"/>
  <c r="AI11" i="68"/>
  <c r="AI30" i="68" s="1"/>
  <c r="AI11" i="69"/>
  <c r="AI30" i="69" s="1"/>
  <c r="AI11" i="91"/>
  <c r="AI30" i="91" s="1"/>
  <c r="AI10" i="83"/>
  <c r="AI24" i="83" s="1"/>
  <c r="AI10" i="90"/>
  <c r="AI24" i="90" s="1"/>
  <c r="AB10" i="84"/>
  <c r="AI11" i="87"/>
  <c r="AI30" i="87" s="1"/>
  <c r="AI11" i="88"/>
  <c r="AI30" i="88" s="1"/>
  <c r="AI11" i="54"/>
  <c r="AI30" i="54" s="1"/>
  <c r="AI10" i="89"/>
  <c r="AI24" i="89" s="1"/>
  <c r="AI10" i="82"/>
  <c r="AI24" i="82" s="1"/>
  <c r="AI11" i="92"/>
  <c r="AI30" i="92" s="1"/>
  <c r="AI11" i="12"/>
  <c r="AI30" i="12" s="1"/>
  <c r="AF20" i="68"/>
  <c r="AF39" i="68" s="1"/>
  <c r="AF20" i="69"/>
  <c r="AF39" i="69" s="1"/>
  <c r="AF20" i="91"/>
  <c r="AF39" i="91" s="1"/>
  <c r="AF16" i="90"/>
  <c r="AF30" i="90" s="1"/>
  <c r="AF20" i="92"/>
  <c r="AF39" i="92" s="1"/>
  <c r="Y16" i="84"/>
  <c r="AF16" i="83"/>
  <c r="AF30" i="83" s="1"/>
  <c r="AF16" i="89"/>
  <c r="AF30" i="89" s="1"/>
  <c r="AF20" i="12"/>
  <c r="AF39" i="12" s="1"/>
  <c r="AF20" i="87"/>
  <c r="AF39" i="87" s="1"/>
  <c r="AF20" i="54"/>
  <c r="AF39" i="54" s="1"/>
  <c r="AF20" i="88"/>
  <c r="AF39" i="88" s="1"/>
  <c r="AF16" i="82"/>
  <c r="AF30" i="82" s="1"/>
  <c r="AD11" i="68"/>
  <c r="AD30" i="68" s="1"/>
  <c r="AD11" i="69"/>
  <c r="AD30" i="69" s="1"/>
  <c r="AD11" i="91"/>
  <c r="AD30" i="91" s="1"/>
  <c r="AD10" i="83"/>
  <c r="AD24" i="83" s="1"/>
  <c r="AD10" i="82"/>
  <c r="AD24" i="82" s="1"/>
  <c r="AD10" i="89"/>
  <c r="AD24" i="89" s="1"/>
  <c r="AD11" i="92"/>
  <c r="AD30" i="92" s="1"/>
  <c r="AD11" i="54"/>
  <c r="AD30" i="54" s="1"/>
  <c r="AD11" i="88"/>
  <c r="AD30" i="88" s="1"/>
  <c r="W10" i="84"/>
  <c r="AD10" i="90"/>
  <c r="AD24" i="90" s="1"/>
  <c r="AD11" i="12"/>
  <c r="AD30" i="12" s="1"/>
  <c r="AD11" i="87"/>
  <c r="AD30" i="87" s="1"/>
  <c r="AC20" i="68"/>
  <c r="AC39" i="68" s="1"/>
  <c r="AC16" i="89"/>
  <c r="AC30" i="89" s="1"/>
  <c r="AC20" i="69"/>
  <c r="AC39" i="69" s="1"/>
  <c r="AC16" i="82"/>
  <c r="AC30" i="82" s="1"/>
  <c r="AC20" i="88"/>
  <c r="AC39" i="88" s="1"/>
  <c r="AC16" i="90"/>
  <c r="AC30" i="90" s="1"/>
  <c r="AC20" i="54"/>
  <c r="AC39" i="54" s="1"/>
  <c r="V16" i="84"/>
  <c r="AC20" i="12"/>
  <c r="AC39" i="12" s="1"/>
  <c r="AC20" i="92"/>
  <c r="AC39" i="92" s="1"/>
  <c r="AC20" i="91"/>
  <c r="AC39" i="91" s="1"/>
  <c r="AC20" i="87"/>
  <c r="AC39" i="87" s="1"/>
  <c r="AC16" i="83"/>
  <c r="AC30" i="83" s="1"/>
  <c r="AJ14" i="68"/>
  <c r="AJ33" i="68" s="1"/>
  <c r="AJ14" i="69"/>
  <c r="AJ33" i="69" s="1"/>
  <c r="AJ14" i="91"/>
  <c r="AJ33" i="91" s="1"/>
  <c r="AJ12" i="90"/>
  <c r="AJ26" i="90" s="1"/>
  <c r="AC12" i="84"/>
  <c r="AJ12" i="89"/>
  <c r="AJ26" i="89" s="1"/>
  <c r="AJ14" i="92"/>
  <c r="AJ33" i="92" s="1"/>
  <c r="AJ14" i="88"/>
  <c r="AJ33" i="88" s="1"/>
  <c r="AJ12" i="82"/>
  <c r="AJ26" i="82" s="1"/>
  <c r="AJ12" i="83"/>
  <c r="AJ26" i="83" s="1"/>
  <c r="AJ14" i="54"/>
  <c r="AJ33" i="54" s="1"/>
  <c r="AJ14" i="12"/>
  <c r="AJ33" i="12" s="1"/>
  <c r="AJ14" i="87"/>
  <c r="AJ33" i="87" s="1"/>
  <c r="BK21" i="68"/>
  <c r="BK40" i="68" s="1"/>
  <c r="BK21" i="69"/>
  <c r="BK40" i="69" s="1"/>
  <c r="BK21" i="91"/>
  <c r="BK40" i="91" s="1"/>
  <c r="BK21" i="87"/>
  <c r="BK40" i="87" s="1"/>
  <c r="BK21" i="54"/>
  <c r="BK40" i="54" s="1"/>
  <c r="BK21" i="88"/>
  <c r="BK40" i="88" s="1"/>
  <c r="BK21" i="92"/>
  <c r="BK40" i="92" s="1"/>
  <c r="BK21" i="12"/>
  <c r="BK40" i="12" s="1"/>
  <c r="BP21" i="69"/>
  <c r="BP40" i="69" s="1"/>
  <c r="BP21" i="68"/>
  <c r="BP40" i="68" s="1"/>
  <c r="BP21" i="91"/>
  <c r="BP40" i="91" s="1"/>
  <c r="BP21" i="92"/>
  <c r="BP40" i="92" s="1"/>
  <c r="BP21" i="12"/>
  <c r="BP40" i="12" s="1"/>
  <c r="BP21" i="54"/>
  <c r="BP40" i="54" s="1"/>
  <c r="BP21" i="87"/>
  <c r="BP40" i="87" s="1"/>
  <c r="BP21" i="88"/>
  <c r="BP40" i="88" s="1"/>
  <c r="AP21" i="68"/>
  <c r="AP40" i="68" s="1"/>
  <c r="AP21" i="69"/>
  <c r="AP40" i="69" s="1"/>
  <c r="AP21" i="91"/>
  <c r="AP40" i="91" s="1"/>
  <c r="AP21" i="92"/>
  <c r="AP40" i="92" s="1"/>
  <c r="AP21" i="87"/>
  <c r="AP40" i="87" s="1"/>
  <c r="AP21" i="88"/>
  <c r="AP40" i="88" s="1"/>
  <c r="AP21" i="54"/>
  <c r="AP40" i="54" s="1"/>
  <c r="AP21" i="12"/>
  <c r="AP40" i="12" s="1"/>
  <c r="AE11" i="68"/>
  <c r="AE30" i="68" s="1"/>
  <c r="AE11" i="69"/>
  <c r="AE30" i="69" s="1"/>
  <c r="AE11" i="91"/>
  <c r="AE30" i="91" s="1"/>
  <c r="AE11" i="54"/>
  <c r="AE30" i="54" s="1"/>
  <c r="X10" i="84"/>
  <c r="AE11" i="92"/>
  <c r="AE30" i="92" s="1"/>
  <c r="AE11" i="88"/>
  <c r="AE30" i="88" s="1"/>
  <c r="AE10" i="89"/>
  <c r="AE24" i="89" s="1"/>
  <c r="AE10" i="82"/>
  <c r="AE24" i="82" s="1"/>
  <c r="AE11" i="12"/>
  <c r="AE30" i="12" s="1"/>
  <c r="AE10" i="83"/>
  <c r="AE24" i="83" s="1"/>
  <c r="AE10" i="90"/>
  <c r="AE24" i="90" s="1"/>
  <c r="AE11" i="87"/>
  <c r="AE30" i="87" s="1"/>
  <c r="BE18" i="68"/>
  <c r="BE37" i="68" s="1"/>
  <c r="BE18" i="69"/>
  <c r="BE37" i="69" s="1"/>
  <c r="BE18" i="91"/>
  <c r="BE37" i="91" s="1"/>
  <c r="BE18" i="88"/>
  <c r="BE37" i="88" s="1"/>
  <c r="BE18" i="92"/>
  <c r="BE37" i="92" s="1"/>
  <c r="BE18" i="12"/>
  <c r="BE37" i="12" s="1"/>
  <c r="BE18" i="87"/>
  <c r="BE37" i="87" s="1"/>
  <c r="BE18" i="54"/>
  <c r="BE37" i="54" s="1"/>
  <c r="BR18" i="68"/>
  <c r="BR37" i="68" s="1"/>
  <c r="BR18" i="91"/>
  <c r="BR37" i="91" s="1"/>
  <c r="BR18" i="69"/>
  <c r="BR37" i="69" s="1"/>
  <c r="BR18" i="87"/>
  <c r="BR37" i="87" s="1"/>
  <c r="BR18" i="12"/>
  <c r="BR37" i="12" s="1"/>
  <c r="BR18" i="88"/>
  <c r="BR37" i="88" s="1"/>
  <c r="BR18" i="92"/>
  <c r="BR37" i="92" s="1"/>
  <c r="BR18" i="54"/>
  <c r="BR37" i="54" s="1"/>
  <c r="AD17" i="68"/>
  <c r="AD36" i="68" s="1"/>
  <c r="AD17" i="91"/>
  <c r="AD36" i="91" s="1"/>
  <c r="AD17" i="69"/>
  <c r="AD36" i="69" s="1"/>
  <c r="AD14" i="90"/>
  <c r="AD28" i="90" s="1"/>
  <c r="W14" i="84"/>
  <c r="AD14" i="83"/>
  <c r="AD28" i="83" s="1"/>
  <c r="AD17" i="88"/>
  <c r="AD36" i="88" s="1"/>
  <c r="AD17" i="92"/>
  <c r="AD36" i="92" s="1"/>
  <c r="AD14" i="89"/>
  <c r="AD28" i="89" s="1"/>
  <c r="AD17" i="87"/>
  <c r="AD36" i="87" s="1"/>
  <c r="AD17" i="12"/>
  <c r="AD36" i="12" s="1"/>
  <c r="AD17" i="54"/>
  <c r="AD36" i="54" s="1"/>
  <c r="AD14" i="82"/>
  <c r="AD28" i="82" s="1"/>
  <c r="AY21" i="68"/>
  <c r="AY40" i="68" s="1"/>
  <c r="AY21" i="69"/>
  <c r="AY40" i="69" s="1"/>
  <c r="AY21" i="91"/>
  <c r="AY40" i="91" s="1"/>
  <c r="AY21" i="92"/>
  <c r="AY40" i="92" s="1"/>
  <c r="AY21" i="54"/>
  <c r="AY40" i="54" s="1"/>
  <c r="AY21" i="88"/>
  <c r="AY40" i="88" s="1"/>
  <c r="AY21" i="87"/>
  <c r="AY40" i="87" s="1"/>
  <c r="AY21" i="12"/>
  <c r="AY40" i="12" s="1"/>
  <c r="BN12" i="68"/>
  <c r="BN31" i="68" s="1"/>
  <c r="BN12" i="91"/>
  <c r="BN31" i="91" s="1"/>
  <c r="BN12" i="69"/>
  <c r="BN31" i="69" s="1"/>
  <c r="BN12" i="92"/>
  <c r="BN31" i="92" s="1"/>
  <c r="BN12" i="54"/>
  <c r="BN31" i="54" s="1"/>
  <c r="BN12" i="12"/>
  <c r="BN31" i="12" s="1"/>
  <c r="BN12" i="87"/>
  <c r="BN31" i="87" s="1"/>
  <c r="BN12" i="88"/>
  <c r="BN31" i="88" s="1"/>
  <c r="BE15" i="68"/>
  <c r="BE34" i="68" s="1"/>
  <c r="BE15" i="91"/>
  <c r="BE34" i="91" s="1"/>
  <c r="BE15" i="92"/>
  <c r="BE34" i="92" s="1"/>
  <c r="BE15" i="54"/>
  <c r="BE34" i="54" s="1"/>
  <c r="BE15" i="88"/>
  <c r="BE34" i="88" s="1"/>
  <c r="BE15" i="69"/>
  <c r="BE34" i="69" s="1"/>
  <c r="BE15" i="87"/>
  <c r="BE34" i="87" s="1"/>
  <c r="BE15" i="12"/>
  <c r="BE34" i="12" s="1"/>
  <c r="BE12" i="68"/>
  <c r="BE31" i="68" s="1"/>
  <c r="BE12" i="92"/>
  <c r="BE31" i="92" s="1"/>
  <c r="BE12" i="91"/>
  <c r="BE31" i="91" s="1"/>
  <c r="BE12" i="69"/>
  <c r="BE31" i="69" s="1"/>
  <c r="BE12" i="88"/>
  <c r="BE31" i="88" s="1"/>
  <c r="BE12" i="87"/>
  <c r="BE31" i="87" s="1"/>
  <c r="BE12" i="54"/>
  <c r="BE31" i="54" s="1"/>
  <c r="BE12" i="12"/>
  <c r="BE31" i="12" s="1"/>
  <c r="AA8" i="114"/>
  <c r="AA26" i="114" s="1"/>
  <c r="AA8" i="116"/>
  <c r="AA27" i="116" s="1"/>
  <c r="AA8" i="115"/>
  <c r="AA26" i="115" s="1"/>
  <c r="AA8" i="113"/>
  <c r="AA26" i="113" s="1"/>
  <c r="AE14" i="68"/>
  <c r="AE33" i="68" s="1"/>
  <c r="AE14" i="91"/>
  <c r="AE33" i="91" s="1"/>
  <c r="AE14" i="92"/>
  <c r="AE33" i="92" s="1"/>
  <c r="AE12" i="83"/>
  <c r="AE26" i="83" s="1"/>
  <c r="AE12" i="89"/>
  <c r="AE26" i="89" s="1"/>
  <c r="AE14" i="54"/>
  <c r="AE33" i="54" s="1"/>
  <c r="X12" i="84"/>
  <c r="AE12" i="82"/>
  <c r="AE26" i="82" s="1"/>
  <c r="AE14" i="88"/>
  <c r="AE33" i="88" s="1"/>
  <c r="AE14" i="87"/>
  <c r="AE33" i="87" s="1"/>
  <c r="AE14" i="12"/>
  <c r="AE33" i="12" s="1"/>
  <c r="AE12" i="90"/>
  <c r="AE26" i="90" s="1"/>
  <c r="AE14" i="69"/>
  <c r="AE33" i="69" s="1"/>
  <c r="AG17" i="68"/>
  <c r="AG36" i="68" s="1"/>
  <c r="AG17" i="92"/>
  <c r="AG36" i="92" s="1"/>
  <c r="AG14" i="83"/>
  <c r="AG28" i="83" s="1"/>
  <c r="AG17" i="69"/>
  <c r="AG36" i="69" s="1"/>
  <c r="Z14" i="84"/>
  <c r="AG17" i="54"/>
  <c r="AG36" i="54" s="1"/>
  <c r="AG17" i="87"/>
  <c r="AG36" i="87" s="1"/>
  <c r="AG14" i="82"/>
  <c r="AG28" i="82" s="1"/>
  <c r="AG14" i="90"/>
  <c r="AG28" i="90" s="1"/>
  <c r="AG17" i="91"/>
  <c r="AG36" i="91" s="1"/>
  <c r="AG17" i="88"/>
  <c r="AG36" i="88" s="1"/>
  <c r="AG14" i="89"/>
  <c r="AG28" i="89" s="1"/>
  <c r="AG17" i="12"/>
  <c r="AG36" i="12" s="1"/>
  <c r="AD20" i="91"/>
  <c r="AD39" i="91" s="1"/>
  <c r="AD20" i="68"/>
  <c r="AD39" i="68" s="1"/>
  <c r="W16" i="84"/>
  <c r="AD20" i="69"/>
  <c r="AD39" i="69" s="1"/>
  <c r="AD20" i="92"/>
  <c r="AD39" i="92" s="1"/>
  <c r="AD16" i="83"/>
  <c r="AD30" i="83" s="1"/>
  <c r="AD20" i="54"/>
  <c r="AD39" i="54" s="1"/>
  <c r="AD16" i="90"/>
  <c r="AD30" i="90" s="1"/>
  <c r="AD20" i="12"/>
  <c r="AD39" i="12" s="1"/>
  <c r="AD20" i="88"/>
  <c r="AD39" i="88" s="1"/>
  <c r="AD16" i="89"/>
  <c r="AD30" i="89" s="1"/>
  <c r="AD16" i="82"/>
  <c r="AD30" i="82" s="1"/>
  <c r="AD20" i="87"/>
  <c r="AD39" i="87" s="1"/>
  <c r="AK9" i="68"/>
  <c r="AK28" i="68" s="1"/>
  <c r="AK9" i="69"/>
  <c r="AK28" i="69" s="1"/>
  <c r="AK9" i="91"/>
  <c r="AK28" i="91" s="1"/>
  <c r="AK9" i="92"/>
  <c r="AK28" i="92" s="1"/>
  <c r="AK9" i="54"/>
  <c r="AK28" i="54" s="1"/>
  <c r="AK9" i="87"/>
  <c r="AK28" i="87" s="1"/>
  <c r="AK9" i="88"/>
  <c r="AK28" i="88" s="1"/>
  <c r="AK9" i="12"/>
  <c r="AK28" i="12" s="1"/>
  <c r="AY12" i="69"/>
  <c r="AY31" i="69" s="1"/>
  <c r="AY12" i="91"/>
  <c r="AY31" i="91" s="1"/>
  <c r="AY12" i="68"/>
  <c r="AY31" i="68" s="1"/>
  <c r="AY12" i="54"/>
  <c r="AY31" i="54" s="1"/>
  <c r="AY12" i="88"/>
  <c r="AY31" i="88" s="1"/>
  <c r="AY12" i="92"/>
  <c r="AY31" i="92" s="1"/>
  <c r="AY12" i="87"/>
  <c r="AY31" i="87" s="1"/>
  <c r="AY12" i="12"/>
  <c r="AY31" i="12" s="1"/>
  <c r="BI12" i="68"/>
  <c r="BI31" i="68" s="1"/>
  <c r="BI12" i="69"/>
  <c r="BI31" i="69" s="1"/>
  <c r="BI12" i="91"/>
  <c r="BI31" i="91" s="1"/>
  <c r="BI12" i="54"/>
  <c r="BI31" i="54" s="1"/>
  <c r="BI12" i="87"/>
  <c r="BI31" i="87" s="1"/>
  <c r="BI12" i="92"/>
  <c r="BI31" i="92" s="1"/>
  <c r="BI12" i="12"/>
  <c r="BI31" i="12" s="1"/>
  <c r="BI12" i="88"/>
  <c r="BI31" i="88" s="1"/>
  <c r="BB12" i="68"/>
  <c r="BB31" i="68" s="1"/>
  <c r="BB12" i="92"/>
  <c r="BB31" i="92" s="1"/>
  <c r="BB12" i="69"/>
  <c r="BB31" i="69" s="1"/>
  <c r="BB12" i="91"/>
  <c r="BB31" i="91" s="1"/>
  <c r="BB12" i="54"/>
  <c r="BB31" i="54" s="1"/>
  <c r="BB12" i="87"/>
  <c r="BB31" i="87" s="1"/>
  <c r="BB12" i="12"/>
  <c r="BB31" i="12" s="1"/>
  <c r="BB12" i="88"/>
  <c r="BB31" i="88" s="1"/>
  <c r="AW15" i="69"/>
  <c r="AW34" i="69" s="1"/>
  <c r="AW15" i="68"/>
  <c r="AW34" i="68" s="1"/>
  <c r="AW15" i="91"/>
  <c r="AW34" i="91" s="1"/>
  <c r="AW15" i="88"/>
  <c r="AW34" i="88" s="1"/>
  <c r="AW15" i="54"/>
  <c r="AW34" i="54" s="1"/>
  <c r="AW15" i="12"/>
  <c r="AW34" i="12" s="1"/>
  <c r="AW15" i="92"/>
  <c r="AW34" i="92" s="1"/>
  <c r="AW15" i="87"/>
  <c r="AW34" i="87" s="1"/>
  <c r="BI15" i="68"/>
  <c r="BI34" i="68" s="1"/>
  <c r="BI15" i="69"/>
  <c r="BI34" i="69" s="1"/>
  <c r="BI15" i="91"/>
  <c r="BI34" i="91" s="1"/>
  <c r="BI15" i="92"/>
  <c r="BI34" i="92" s="1"/>
  <c r="BI15" i="54"/>
  <c r="BI34" i="54" s="1"/>
  <c r="BI15" i="87"/>
  <c r="BI34" i="87" s="1"/>
  <c r="BI15" i="12"/>
  <c r="BI34" i="12" s="1"/>
  <c r="BI15" i="88"/>
  <c r="BI34" i="88" s="1"/>
  <c r="BH15" i="69"/>
  <c r="BH34" i="69" s="1"/>
  <c r="BH15" i="68"/>
  <c r="BH34" i="68" s="1"/>
  <c r="BH15" i="92"/>
  <c r="BH34" i="92" s="1"/>
  <c r="BH15" i="91"/>
  <c r="BH34" i="91" s="1"/>
  <c r="BH15" i="12"/>
  <c r="BH34" i="12" s="1"/>
  <c r="BH15" i="54"/>
  <c r="BH34" i="54" s="1"/>
  <c r="BH15" i="87"/>
  <c r="BH34" i="87" s="1"/>
  <c r="BH15" i="88"/>
  <c r="BH34" i="88" s="1"/>
  <c r="BQ15" i="69"/>
  <c r="BQ34" i="69" s="1"/>
  <c r="BQ15" i="92"/>
  <c r="BQ34" i="92" s="1"/>
  <c r="BQ15" i="68"/>
  <c r="BQ34" i="68" s="1"/>
  <c r="BQ15" i="54"/>
  <c r="BQ34" i="54" s="1"/>
  <c r="BQ15" i="87"/>
  <c r="BQ34" i="87" s="1"/>
  <c r="BQ15" i="91"/>
  <c r="BQ34" i="91" s="1"/>
  <c r="BQ15" i="12"/>
  <c r="BQ34" i="12" s="1"/>
  <c r="BQ15" i="88"/>
  <c r="BQ34" i="88" s="1"/>
  <c r="BH12" i="68"/>
  <c r="BH31" i="68" s="1"/>
  <c r="BH12" i="69"/>
  <c r="BH31" i="69" s="1"/>
  <c r="BH12" i="91"/>
  <c r="BH31" i="91" s="1"/>
  <c r="BH12" i="92"/>
  <c r="BH31" i="92" s="1"/>
  <c r="BH12" i="12"/>
  <c r="BH31" i="12" s="1"/>
  <c r="BH12" i="87"/>
  <c r="BH31" i="87" s="1"/>
  <c r="BH12" i="54"/>
  <c r="BH31" i="54" s="1"/>
  <c r="BH12" i="88"/>
  <c r="BH31" i="88" s="1"/>
  <c r="AQ21" i="68"/>
  <c r="AQ40" i="68" s="1"/>
  <c r="AQ21" i="69"/>
  <c r="AQ40" i="69" s="1"/>
  <c r="AQ21" i="91"/>
  <c r="AQ40" i="91" s="1"/>
  <c r="AQ21" i="92"/>
  <c r="AQ40" i="92" s="1"/>
  <c r="AQ21" i="54"/>
  <c r="AQ40" i="54" s="1"/>
  <c r="AQ21" i="88"/>
  <c r="AQ40" i="88" s="1"/>
  <c r="AQ21" i="87"/>
  <c r="AQ40" i="87" s="1"/>
  <c r="AQ21" i="12"/>
  <c r="AQ40" i="12" s="1"/>
  <c r="BB18" i="68"/>
  <c r="BB37" i="68" s="1"/>
  <c r="BB18" i="69"/>
  <c r="BB37" i="69" s="1"/>
  <c r="BB18" i="87"/>
  <c r="BB37" i="87" s="1"/>
  <c r="BB18" i="54"/>
  <c r="BB37" i="54" s="1"/>
  <c r="BB18" i="12"/>
  <c r="BB37" i="12" s="1"/>
  <c r="BB18" i="91"/>
  <c r="BB37" i="91" s="1"/>
  <c r="BB18" i="92"/>
  <c r="BB37" i="92" s="1"/>
  <c r="BB18" i="88"/>
  <c r="BB37" i="88" s="1"/>
  <c r="BK18" i="68"/>
  <c r="BK37" i="68" s="1"/>
  <c r="BK18" i="69"/>
  <c r="BK37" i="69" s="1"/>
  <c r="BK18" i="92"/>
  <c r="BK37" i="92" s="1"/>
  <c r="BK18" i="54"/>
  <c r="BK37" i="54" s="1"/>
  <c r="BK18" i="87"/>
  <c r="BK37" i="87" s="1"/>
  <c r="BK18" i="12"/>
  <c r="BK37" i="12" s="1"/>
  <c r="BK18" i="88"/>
  <c r="BK37" i="88" s="1"/>
  <c r="BK18" i="91"/>
  <c r="BK37" i="91" s="1"/>
  <c r="AY18" i="68"/>
  <c r="AY37" i="68" s="1"/>
  <c r="AY18" i="69"/>
  <c r="AY37" i="69" s="1"/>
  <c r="AY18" i="91"/>
  <c r="AY37" i="91" s="1"/>
  <c r="AY18" i="92"/>
  <c r="AY37" i="92" s="1"/>
  <c r="AY18" i="54"/>
  <c r="AY37" i="54" s="1"/>
  <c r="AY18" i="88"/>
  <c r="AY37" i="88" s="1"/>
  <c r="AY18" i="12"/>
  <c r="AY37" i="12" s="1"/>
  <c r="AY18" i="87"/>
  <c r="AY37" i="87" s="1"/>
  <c r="BQ12" i="68"/>
  <c r="BQ31" i="68" s="1"/>
  <c r="BQ12" i="69"/>
  <c r="BQ31" i="69" s="1"/>
  <c r="BQ12" i="91"/>
  <c r="BQ31" i="91" s="1"/>
  <c r="BQ12" i="54"/>
  <c r="BQ31" i="54" s="1"/>
  <c r="BQ12" i="87"/>
  <c r="BQ31" i="87" s="1"/>
  <c r="BQ12" i="92"/>
  <c r="BQ31" i="92" s="1"/>
  <c r="BQ12" i="12"/>
  <c r="BQ31" i="12" s="1"/>
  <c r="BQ12" i="88"/>
  <c r="BQ31" i="88" s="1"/>
  <c r="AS21" i="69"/>
  <c r="AS40" i="69" s="1"/>
  <c r="AS21" i="68"/>
  <c r="AS40" i="68" s="1"/>
  <c r="AS21" i="92"/>
  <c r="AS40" i="92" s="1"/>
  <c r="AS21" i="54"/>
  <c r="AS40" i="54" s="1"/>
  <c r="AS21" i="91"/>
  <c r="AS40" i="91" s="1"/>
  <c r="AS21" i="87"/>
  <c r="AS40" i="87" s="1"/>
  <c r="AS21" i="12"/>
  <c r="AS40" i="12" s="1"/>
  <c r="AS21" i="88"/>
  <c r="AS40" i="88" s="1"/>
  <c r="AS12" i="68"/>
  <c r="AS31" i="68" s="1"/>
  <c r="AS12" i="69"/>
  <c r="AS31" i="69" s="1"/>
  <c r="AS12" i="92"/>
  <c r="AS31" i="92" s="1"/>
  <c r="AS12" i="54"/>
  <c r="AS31" i="54" s="1"/>
  <c r="AS12" i="87"/>
  <c r="AS31" i="87" s="1"/>
  <c r="AS12" i="91"/>
  <c r="AS31" i="91" s="1"/>
  <c r="AS12" i="12"/>
  <c r="AS31" i="12" s="1"/>
  <c r="AS12" i="88"/>
  <c r="AS31" i="88" s="1"/>
  <c r="AN17" i="69"/>
  <c r="AN36" i="69" s="1"/>
  <c r="AN17" i="68"/>
  <c r="AN36" i="68" s="1"/>
  <c r="AN17" i="91"/>
  <c r="AN36" i="91" s="1"/>
  <c r="AN17" i="92"/>
  <c r="AN36" i="92" s="1"/>
  <c r="AN14" i="83"/>
  <c r="AN28" i="83" s="1"/>
  <c r="AN14" i="90"/>
  <c r="AN28" i="90" s="1"/>
  <c r="AN17" i="12"/>
  <c r="AN36" i="12" s="1"/>
  <c r="AN14" i="89"/>
  <c r="AN28" i="89" s="1"/>
  <c r="AN17" i="54"/>
  <c r="AN36" i="54" s="1"/>
  <c r="AG14" i="84"/>
  <c r="AN17" i="87"/>
  <c r="AN36" i="87" s="1"/>
  <c r="AN14" i="82"/>
  <c r="AN28" i="82" s="1"/>
  <c r="AN17" i="88"/>
  <c r="AN36" i="88" s="1"/>
  <c r="AV18" i="68"/>
  <c r="AV37" i="68" s="1"/>
  <c r="AV18" i="91"/>
  <c r="AV37" i="91" s="1"/>
  <c r="AV18" i="69"/>
  <c r="AV37" i="69" s="1"/>
  <c r="AV18" i="92"/>
  <c r="AV37" i="92" s="1"/>
  <c r="AV18" i="87"/>
  <c r="AV37" i="87" s="1"/>
  <c r="AV18" i="88"/>
  <c r="AV37" i="88" s="1"/>
  <c r="AV18" i="54"/>
  <c r="AV37" i="54" s="1"/>
  <c r="AV18" i="12"/>
  <c r="AV37" i="12" s="1"/>
  <c r="AN9" i="68"/>
  <c r="AN28" i="68" s="1"/>
  <c r="AN9" i="69"/>
  <c r="AN28" i="69" s="1"/>
  <c r="AN9" i="92"/>
  <c r="AN28" i="92" s="1"/>
  <c r="AN9" i="54"/>
  <c r="AN28" i="54" s="1"/>
  <c r="AN9" i="91"/>
  <c r="AN28" i="91" s="1"/>
  <c r="AN9" i="12"/>
  <c r="AN28" i="12" s="1"/>
  <c r="AN9" i="87"/>
  <c r="AN28" i="87" s="1"/>
  <c r="AN9" i="88"/>
  <c r="AN28" i="88" s="1"/>
  <c r="BO21" i="68"/>
  <c r="BO40" i="68" s="1"/>
  <c r="BO21" i="91"/>
  <c r="BO40" i="91" s="1"/>
  <c r="BO21" i="92"/>
  <c r="BO40" i="92" s="1"/>
  <c r="BO21" i="54"/>
  <c r="BO40" i="54" s="1"/>
  <c r="BO21" i="88"/>
  <c r="BO40" i="88" s="1"/>
  <c r="BO21" i="87"/>
  <c r="BO40" i="87" s="1"/>
  <c r="BO21" i="12"/>
  <c r="BO40" i="12" s="1"/>
  <c r="BO21" i="69"/>
  <c r="BO40" i="69" s="1"/>
  <c r="AE17" i="69"/>
  <c r="AE36" i="69" s="1"/>
  <c r="AE17" i="68"/>
  <c r="AE36" i="68" s="1"/>
  <c r="AE17" i="91"/>
  <c r="AE36" i="91" s="1"/>
  <c r="AE17" i="92"/>
  <c r="AE36" i="92" s="1"/>
  <c r="AE14" i="83"/>
  <c r="AE28" i="83" s="1"/>
  <c r="X14" i="84"/>
  <c r="AE17" i="54"/>
  <c r="AE36" i="54" s="1"/>
  <c r="AE14" i="90"/>
  <c r="AE28" i="90" s="1"/>
  <c r="AE17" i="88"/>
  <c r="AE36" i="88" s="1"/>
  <c r="AE14" i="82"/>
  <c r="AE28" i="82" s="1"/>
  <c r="AE14" i="89"/>
  <c r="AE28" i="89" s="1"/>
  <c r="AE17" i="87"/>
  <c r="AE36" i="87" s="1"/>
  <c r="AE17" i="12"/>
  <c r="AE36" i="12" s="1"/>
  <c r="AG14" i="68"/>
  <c r="AG33" i="68" s="1"/>
  <c r="AG14" i="69"/>
  <c r="AG33" i="69" s="1"/>
  <c r="AG14" i="92"/>
  <c r="AG33" i="92" s="1"/>
  <c r="AG14" i="91"/>
  <c r="AG33" i="91" s="1"/>
  <c r="AG12" i="89"/>
  <c r="AG26" i="89" s="1"/>
  <c r="AG14" i="54"/>
  <c r="AG33" i="54" s="1"/>
  <c r="Z12" i="84"/>
  <c r="AG12" i="83"/>
  <c r="AG26" i="83" s="1"/>
  <c r="AG14" i="87"/>
  <c r="AG33" i="87" s="1"/>
  <c r="AG12" i="90"/>
  <c r="AG26" i="90" s="1"/>
  <c r="AG14" i="12"/>
  <c r="AG33" i="12" s="1"/>
  <c r="AG14" i="88"/>
  <c r="AG33" i="88" s="1"/>
  <c r="AG12" i="82"/>
  <c r="AG26" i="82" s="1"/>
  <c r="AD14" i="68"/>
  <c r="AD33" i="68" s="1"/>
  <c r="AD14" i="69"/>
  <c r="AD33" i="69" s="1"/>
  <c r="AD14" i="91"/>
  <c r="AD33" i="91" s="1"/>
  <c r="AD12" i="83"/>
  <c r="AD26" i="83" s="1"/>
  <c r="AD12" i="90"/>
  <c r="AD26" i="90" s="1"/>
  <c r="W12" i="84"/>
  <c r="AD12" i="82"/>
  <c r="AD26" i="82" s="1"/>
  <c r="AD14" i="54"/>
  <c r="AD33" i="54" s="1"/>
  <c r="AD14" i="92"/>
  <c r="AD33" i="92" s="1"/>
  <c r="AD14" i="87"/>
  <c r="AD33" i="87" s="1"/>
  <c r="AD14" i="12"/>
  <c r="AD33" i="12" s="1"/>
  <c r="AD12" i="89"/>
  <c r="AD26" i="89" s="1"/>
  <c r="AD14" i="88"/>
  <c r="AD33" i="88" s="1"/>
  <c r="AC11" i="68"/>
  <c r="AC30" i="68" s="1"/>
  <c r="AC11" i="69"/>
  <c r="AC30" i="69" s="1"/>
  <c r="AC11" i="91"/>
  <c r="AC30" i="91" s="1"/>
  <c r="AC10" i="83"/>
  <c r="AC24" i="83" s="1"/>
  <c r="AC11" i="92"/>
  <c r="AC30" i="92" s="1"/>
  <c r="AC10" i="89"/>
  <c r="AC24" i="89" s="1"/>
  <c r="AC11" i="88"/>
  <c r="AC30" i="88" s="1"/>
  <c r="AC10" i="82"/>
  <c r="AC24" i="82" s="1"/>
  <c r="AC11" i="12"/>
  <c r="AC30" i="12" s="1"/>
  <c r="AC10" i="90"/>
  <c r="AC24" i="90" s="1"/>
  <c r="AC11" i="87"/>
  <c r="AC30" i="87" s="1"/>
  <c r="V10" i="84"/>
  <c r="AC11" i="54"/>
  <c r="AC30" i="54" s="1"/>
  <c r="BE21" i="68"/>
  <c r="BE40" i="68" s="1"/>
  <c r="BE21" i="69"/>
  <c r="BE40" i="69" s="1"/>
  <c r="BE21" i="91"/>
  <c r="BE40" i="91" s="1"/>
  <c r="BE21" i="92"/>
  <c r="BE40" i="92" s="1"/>
  <c r="BE21" i="88"/>
  <c r="BE40" i="88" s="1"/>
  <c r="BE21" i="54"/>
  <c r="BE40" i="54" s="1"/>
  <c r="BE21" i="87"/>
  <c r="BE40" i="87" s="1"/>
  <c r="BE21" i="12"/>
  <c r="BE40" i="12" s="1"/>
  <c r="AW21" i="68"/>
  <c r="AW40" i="68" s="1"/>
  <c r="AW21" i="91"/>
  <c r="AW40" i="91" s="1"/>
  <c r="AW21" i="69"/>
  <c r="AW40" i="69" s="1"/>
  <c r="AW21" i="92"/>
  <c r="AW40" i="92" s="1"/>
  <c r="AW21" i="88"/>
  <c r="AW40" i="88" s="1"/>
  <c r="AW21" i="54"/>
  <c r="AW40" i="54" s="1"/>
  <c r="AW21" i="12"/>
  <c r="AW40" i="12" s="1"/>
  <c r="AW21" i="87"/>
  <c r="AW40" i="87" s="1"/>
  <c r="BR21" i="69"/>
  <c r="BR40" i="69" s="1"/>
  <c r="BR21" i="68"/>
  <c r="BR40" i="68" s="1"/>
  <c r="BR21" i="91"/>
  <c r="BR40" i="91" s="1"/>
  <c r="BR21" i="92"/>
  <c r="BR40" i="92" s="1"/>
  <c r="BR21" i="87"/>
  <c r="BR40" i="87" s="1"/>
  <c r="BR21" i="12"/>
  <c r="BR40" i="12" s="1"/>
  <c r="BR21" i="54"/>
  <c r="BR40" i="54" s="1"/>
  <c r="BR21" i="88"/>
  <c r="BR40" i="88" s="1"/>
  <c r="AP12" i="68"/>
  <c r="AP31" i="68" s="1"/>
  <c r="AP12" i="91"/>
  <c r="AP31" i="91" s="1"/>
  <c r="AP12" i="69"/>
  <c r="AP31" i="69" s="1"/>
  <c r="AP12" i="92"/>
  <c r="AP31" i="92" s="1"/>
  <c r="AP12" i="54"/>
  <c r="AP31" i="54" s="1"/>
  <c r="AP12" i="88"/>
  <c r="AP31" i="88" s="1"/>
  <c r="AP12" i="87"/>
  <c r="AP31" i="87" s="1"/>
  <c r="AP12" i="12"/>
  <c r="AP31" i="12" s="1"/>
  <c r="BN21" i="68"/>
  <c r="BN40" i="68" s="1"/>
  <c r="BN21" i="91"/>
  <c r="BN40" i="91" s="1"/>
  <c r="BN21" i="92"/>
  <c r="BN40" i="92" s="1"/>
  <c r="BN21" i="54"/>
  <c r="BN40" i="54" s="1"/>
  <c r="BN21" i="12"/>
  <c r="BN40" i="12" s="1"/>
  <c r="BN21" i="69"/>
  <c r="BN40" i="69" s="1"/>
  <c r="BN21" i="88"/>
  <c r="BN40" i="88" s="1"/>
  <c r="BN21" i="87"/>
  <c r="BN40" i="87" s="1"/>
  <c r="BF21" i="68"/>
  <c r="BF40" i="68" s="1"/>
  <c r="BF21" i="91"/>
  <c r="BF40" i="91" s="1"/>
  <c r="BF21" i="69"/>
  <c r="BF40" i="69" s="1"/>
  <c r="BF21" i="92"/>
  <c r="BF40" i="92" s="1"/>
  <c r="BF21" i="87"/>
  <c r="BF40" i="87" s="1"/>
  <c r="BF21" i="12"/>
  <c r="BF40" i="12" s="1"/>
  <c r="BF21" i="54"/>
  <c r="BF40" i="54" s="1"/>
  <c r="BF21" i="88"/>
  <c r="BF40" i="88" s="1"/>
  <c r="AK11" i="68"/>
  <c r="AK30" i="68" s="1"/>
  <c r="AK11" i="69"/>
  <c r="AK30" i="69" s="1"/>
  <c r="AK11" i="92"/>
  <c r="AK30" i="92" s="1"/>
  <c r="AK10" i="83"/>
  <c r="AK24" i="83" s="1"/>
  <c r="AD10" i="84"/>
  <c r="AK10" i="90"/>
  <c r="AK24" i="90" s="1"/>
  <c r="AK11" i="88"/>
  <c r="AK30" i="88" s="1"/>
  <c r="AK10" i="82"/>
  <c r="AK24" i="82" s="1"/>
  <c r="AK11" i="54"/>
  <c r="AK30" i="54" s="1"/>
  <c r="AK11" i="12"/>
  <c r="AK30" i="12" s="1"/>
  <c r="AK11" i="87"/>
  <c r="AK30" i="87" s="1"/>
  <c r="AK11" i="91"/>
  <c r="AK30" i="91" s="1"/>
  <c r="AK10" i="89"/>
  <c r="AK24" i="89" s="1"/>
  <c r="AV21" i="68"/>
  <c r="AV40" i="68" s="1"/>
  <c r="AV21" i="69"/>
  <c r="AV40" i="69" s="1"/>
  <c r="AV21" i="54"/>
  <c r="AV40" i="54" s="1"/>
  <c r="AV21" i="91"/>
  <c r="AV40" i="91" s="1"/>
  <c r="AV21" i="92"/>
  <c r="AV40" i="92" s="1"/>
  <c r="AV21" i="12"/>
  <c r="AV40" i="12" s="1"/>
  <c r="AV21" i="87"/>
  <c r="AV40" i="87" s="1"/>
  <c r="AV21" i="88"/>
  <c r="AV40" i="88" s="1"/>
  <c r="AQ18" i="68"/>
  <c r="AQ37" i="68" s="1"/>
  <c r="AQ18" i="91"/>
  <c r="AQ37" i="91" s="1"/>
  <c r="AQ18" i="92"/>
  <c r="AQ37" i="92" s="1"/>
  <c r="AQ18" i="54"/>
  <c r="AQ37" i="54" s="1"/>
  <c r="AQ18" i="69"/>
  <c r="AQ37" i="69" s="1"/>
  <c r="AQ18" i="88"/>
  <c r="AQ37" i="88" s="1"/>
  <c r="AQ18" i="12"/>
  <c r="AQ37" i="12" s="1"/>
  <c r="AQ18" i="87"/>
  <c r="AQ37" i="87" s="1"/>
  <c r="AG11" i="68"/>
  <c r="AG30" i="68" s="1"/>
  <c r="AG11" i="69"/>
  <c r="AG30" i="69" s="1"/>
  <c r="AG11" i="91"/>
  <c r="AG30" i="91" s="1"/>
  <c r="Z10" i="84"/>
  <c r="AG11" i="54"/>
  <c r="AG30" i="54" s="1"/>
  <c r="AG11" i="87"/>
  <c r="AG30" i="87" s="1"/>
  <c r="AG10" i="83"/>
  <c r="AG24" i="83" s="1"/>
  <c r="AG11" i="88"/>
  <c r="AG30" i="88" s="1"/>
  <c r="AG10" i="82"/>
  <c r="AG24" i="82" s="1"/>
  <c r="AG10" i="89"/>
  <c r="AG24" i="89" s="1"/>
  <c r="AG11" i="92"/>
  <c r="AG30" i="92" s="1"/>
  <c r="AG11" i="12"/>
  <c r="AG30" i="12" s="1"/>
  <c r="AG10" i="90"/>
  <c r="AG24" i="90" s="1"/>
  <c r="BG18" i="68"/>
  <c r="BG37" i="68" s="1"/>
  <c r="BG18" i="91"/>
  <c r="BG37" i="91" s="1"/>
  <c r="BG18" i="92"/>
  <c r="BG37" i="92" s="1"/>
  <c r="BG18" i="54"/>
  <c r="BG37" i="54" s="1"/>
  <c r="BG18" i="69"/>
  <c r="BG37" i="69" s="1"/>
  <c r="BG18" i="88"/>
  <c r="BG37" i="88" s="1"/>
  <c r="BG18" i="87"/>
  <c r="BG37" i="87" s="1"/>
  <c r="BG18" i="12"/>
  <c r="BG37" i="12" s="1"/>
  <c r="BP15" i="68"/>
  <c r="BP34" i="68" s="1"/>
  <c r="BP15" i="69"/>
  <c r="BP34" i="69" s="1"/>
  <c r="BP15" i="92"/>
  <c r="BP34" i="92" s="1"/>
  <c r="BP15" i="91"/>
  <c r="BP34" i="91" s="1"/>
  <c r="BP15" i="54"/>
  <c r="BP34" i="54" s="1"/>
  <c r="BP15" i="12"/>
  <c r="BP34" i="12" s="1"/>
  <c r="BP15" i="88"/>
  <c r="BP34" i="88" s="1"/>
  <c r="BP15" i="87"/>
  <c r="BP34" i="87" s="1"/>
  <c r="BL18" i="68"/>
  <c r="BL37" i="68" s="1"/>
  <c r="BL18" i="69"/>
  <c r="BL37" i="69" s="1"/>
  <c r="BL18" i="92"/>
  <c r="BL37" i="92" s="1"/>
  <c r="BL18" i="54"/>
  <c r="BL37" i="54" s="1"/>
  <c r="BL18" i="12"/>
  <c r="BL37" i="12" s="1"/>
  <c r="BL18" i="87"/>
  <c r="BL37" i="87" s="1"/>
  <c r="BL18" i="88"/>
  <c r="BL37" i="88" s="1"/>
  <c r="BL18" i="91"/>
  <c r="BL37" i="91" s="1"/>
  <c r="BJ12" i="68"/>
  <c r="BJ31" i="68" s="1"/>
  <c r="BJ12" i="69"/>
  <c r="BJ31" i="69" s="1"/>
  <c r="BJ12" i="92"/>
  <c r="BJ31" i="92" s="1"/>
  <c r="BJ12" i="91"/>
  <c r="BJ31" i="91" s="1"/>
  <c r="BJ12" i="87"/>
  <c r="BJ31" i="87" s="1"/>
  <c r="BJ12" i="12"/>
  <c r="BJ31" i="12" s="1"/>
  <c r="BJ12" i="88"/>
  <c r="BJ31" i="88" s="1"/>
  <c r="BJ12" i="54"/>
  <c r="BJ31" i="54" s="1"/>
  <c r="BL12" i="68"/>
  <c r="BL31" i="68" s="1"/>
  <c r="BL12" i="92"/>
  <c r="BL31" i="92" s="1"/>
  <c r="BL12" i="69"/>
  <c r="BL31" i="69" s="1"/>
  <c r="BL12" i="54"/>
  <c r="BL31" i="54" s="1"/>
  <c r="BL12" i="88"/>
  <c r="BL31" i="88" s="1"/>
  <c r="BL12" i="12"/>
  <c r="BL31" i="12" s="1"/>
  <c r="BL12" i="91"/>
  <c r="BL31" i="91" s="1"/>
  <c r="BL12" i="87"/>
  <c r="BL31" i="87" s="1"/>
  <c r="AK17" i="68"/>
  <c r="AK36" i="68" s="1"/>
  <c r="AK17" i="91"/>
  <c r="AK36" i="91" s="1"/>
  <c r="AK17" i="69"/>
  <c r="AK36" i="69" s="1"/>
  <c r="AD14" i="84"/>
  <c r="AK14" i="89"/>
  <c r="AK28" i="89" s="1"/>
  <c r="AK17" i="88"/>
  <c r="AK36" i="88" s="1"/>
  <c r="AK17" i="92"/>
  <c r="AK36" i="92" s="1"/>
  <c r="AK14" i="82"/>
  <c r="AK28" i="82" s="1"/>
  <c r="AK17" i="12"/>
  <c r="AK36" i="12" s="1"/>
  <c r="AK14" i="83"/>
  <c r="AK28" i="83" s="1"/>
  <c r="AK14" i="90"/>
  <c r="AK28" i="90" s="1"/>
  <c r="AK17" i="87"/>
  <c r="AK36" i="87" s="1"/>
  <c r="AK17" i="54"/>
  <c r="AK36" i="54" s="1"/>
  <c r="AY15" i="69"/>
  <c r="AY34" i="69" s="1"/>
  <c r="AY15" i="91"/>
  <c r="AY34" i="91" s="1"/>
  <c r="AY15" i="68"/>
  <c r="AY34" i="68" s="1"/>
  <c r="AY15" i="92"/>
  <c r="AY34" i="92" s="1"/>
  <c r="AY15" i="54"/>
  <c r="AY34" i="54" s="1"/>
  <c r="AY15" i="88"/>
  <c r="AY34" i="88" s="1"/>
  <c r="AY15" i="87"/>
  <c r="AY34" i="87" s="1"/>
  <c r="AY15" i="12"/>
  <c r="AY34" i="12" s="1"/>
  <c r="AF9" i="68"/>
  <c r="AF28" i="68" s="1"/>
  <c r="AF9" i="69"/>
  <c r="AF28" i="69" s="1"/>
  <c r="AF9" i="92"/>
  <c r="AF28" i="92" s="1"/>
  <c r="AF9" i="54"/>
  <c r="AF28" i="54" s="1"/>
  <c r="AF9" i="12"/>
  <c r="AF28" i="12" s="1"/>
  <c r="AF9" i="91"/>
  <c r="AF28" i="91" s="1"/>
  <c r="AF9" i="87"/>
  <c r="AF28" i="87" s="1"/>
  <c r="AF9" i="88"/>
  <c r="AF28" i="88" s="1"/>
  <c r="BN18" i="68"/>
  <c r="BN37" i="68" s="1"/>
  <c r="BN18" i="91"/>
  <c r="BN37" i="91" s="1"/>
  <c r="BN18" i="92"/>
  <c r="BN37" i="92" s="1"/>
  <c r="BN18" i="54"/>
  <c r="BN37" i="54" s="1"/>
  <c r="BN18" i="88"/>
  <c r="BN37" i="88" s="1"/>
  <c r="BN18" i="69"/>
  <c r="BN37" i="69" s="1"/>
  <c r="BN18" i="12"/>
  <c r="BN37" i="12" s="1"/>
  <c r="BN18" i="87"/>
  <c r="BN37" i="87" s="1"/>
  <c r="BQ21" i="68"/>
  <c r="BQ40" i="68" s="1"/>
  <c r="BQ21" i="91"/>
  <c r="BQ40" i="91" s="1"/>
  <c r="BQ21" i="92"/>
  <c r="BQ40" i="92" s="1"/>
  <c r="BQ21" i="69"/>
  <c r="BQ40" i="69" s="1"/>
  <c r="BQ21" i="54"/>
  <c r="BQ40" i="54" s="1"/>
  <c r="BQ21" i="87"/>
  <c r="BQ40" i="87" s="1"/>
  <c r="BQ21" i="12"/>
  <c r="BQ40" i="12" s="1"/>
  <c r="BQ21" i="88"/>
  <c r="BQ40" i="88" s="1"/>
  <c r="AI14" i="68"/>
  <c r="AI33" i="68" s="1"/>
  <c r="AI14" i="69"/>
  <c r="AI33" i="69" s="1"/>
  <c r="AB12" i="84"/>
  <c r="AI14" i="91"/>
  <c r="AI33" i="91" s="1"/>
  <c r="AI14" i="92"/>
  <c r="AI33" i="92" s="1"/>
  <c r="AI12" i="83"/>
  <c r="AI26" i="83" s="1"/>
  <c r="AI14" i="87"/>
  <c r="AI33" i="87" s="1"/>
  <c r="AI12" i="82"/>
  <c r="AI26" i="82" s="1"/>
  <c r="AI14" i="88"/>
  <c r="AI33" i="88" s="1"/>
  <c r="AI14" i="54"/>
  <c r="AI33" i="54" s="1"/>
  <c r="AI12" i="89"/>
  <c r="AI26" i="89" s="1"/>
  <c r="AI14" i="12"/>
  <c r="AI33" i="12" s="1"/>
  <c r="AI12" i="90"/>
  <c r="AI26" i="90" s="1"/>
  <c r="AN14" i="68"/>
  <c r="AN33" i="68" s="1"/>
  <c r="AN14" i="69"/>
  <c r="AN33" i="69" s="1"/>
  <c r="AN14" i="92"/>
  <c r="AN33" i="92" s="1"/>
  <c r="AN12" i="83"/>
  <c r="AN26" i="83" s="1"/>
  <c r="AG12" i="84"/>
  <c r="AN12" i="82"/>
  <c r="AN26" i="82" s="1"/>
  <c r="AN12" i="90"/>
  <c r="AN26" i="90" s="1"/>
  <c r="AN14" i="54"/>
  <c r="AN33" i="54" s="1"/>
  <c r="AN14" i="12"/>
  <c r="AN33" i="12" s="1"/>
  <c r="AN14" i="91"/>
  <c r="AN33" i="91" s="1"/>
  <c r="AN14" i="88"/>
  <c r="AN33" i="88" s="1"/>
  <c r="AN12" i="89"/>
  <c r="AN26" i="89" s="1"/>
  <c r="AN14" i="87"/>
  <c r="AN33" i="87" s="1"/>
  <c r="BQ18" i="69"/>
  <c r="BQ37" i="69" s="1"/>
  <c r="BQ18" i="68"/>
  <c r="BQ37" i="68" s="1"/>
  <c r="BQ18" i="92"/>
  <c r="BQ37" i="92" s="1"/>
  <c r="BQ18" i="91"/>
  <c r="BQ37" i="91" s="1"/>
  <c r="BQ18" i="54"/>
  <c r="BQ37" i="54" s="1"/>
  <c r="BQ18" i="87"/>
  <c r="BQ37" i="87" s="1"/>
  <c r="BQ18" i="12"/>
  <c r="BQ37" i="12" s="1"/>
  <c r="BQ18" i="88"/>
  <c r="BQ37" i="88" s="1"/>
  <c r="BJ21" i="68"/>
  <c r="BJ40" i="68" s="1"/>
  <c r="BJ21" i="69"/>
  <c r="BJ40" i="69" s="1"/>
  <c r="BJ21" i="91"/>
  <c r="BJ40" i="91" s="1"/>
  <c r="BJ21" i="87"/>
  <c r="BJ40" i="87" s="1"/>
  <c r="BJ21" i="12"/>
  <c r="BJ40" i="12" s="1"/>
  <c r="BJ21" i="92"/>
  <c r="BJ40" i="92" s="1"/>
  <c r="BJ21" i="54"/>
  <c r="BJ40" i="54" s="1"/>
  <c r="BJ21" i="88"/>
  <c r="BJ40" i="88" s="1"/>
  <c r="BJ18" i="68"/>
  <c r="BJ37" i="68" s="1"/>
  <c r="BJ18" i="69"/>
  <c r="BJ37" i="69" s="1"/>
  <c r="BJ18" i="92"/>
  <c r="BJ37" i="92" s="1"/>
  <c r="BJ18" i="54"/>
  <c r="BJ37" i="54" s="1"/>
  <c r="BJ18" i="87"/>
  <c r="BJ37" i="87" s="1"/>
  <c r="BJ18" i="12"/>
  <c r="BJ37" i="12" s="1"/>
  <c r="BJ18" i="88"/>
  <c r="BJ37" i="88" s="1"/>
  <c r="BJ18" i="91"/>
  <c r="BJ37" i="91" s="1"/>
  <c r="BM12" i="68"/>
  <c r="BM31" i="68" s="1"/>
  <c r="BM12" i="69"/>
  <c r="BM31" i="69" s="1"/>
  <c r="BM12" i="91"/>
  <c r="BM31" i="91" s="1"/>
  <c r="BM12" i="92"/>
  <c r="BM31" i="92" s="1"/>
  <c r="BM12" i="88"/>
  <c r="BM31" i="88" s="1"/>
  <c r="BM12" i="54"/>
  <c r="BM31" i="54" s="1"/>
  <c r="BM12" i="12"/>
  <c r="BM31" i="12" s="1"/>
  <c r="BM12" i="87"/>
  <c r="BM31" i="87" s="1"/>
  <c r="BG15" i="68"/>
  <c r="BG34" i="68" s="1"/>
  <c r="BG15" i="69"/>
  <c r="BG34" i="69" s="1"/>
  <c r="BG15" i="91"/>
  <c r="BG34" i="91" s="1"/>
  <c r="BG15" i="92"/>
  <c r="BG34" i="92" s="1"/>
  <c r="BG15" i="54"/>
  <c r="BG34" i="54" s="1"/>
  <c r="BG15" i="88"/>
  <c r="BG34" i="88" s="1"/>
  <c r="BG15" i="12"/>
  <c r="BG34" i="12" s="1"/>
  <c r="BG15" i="87"/>
  <c r="BG34" i="87" s="1"/>
  <c r="AS18" i="68"/>
  <c r="AS37" i="68" s="1"/>
  <c r="AS18" i="91"/>
  <c r="AS37" i="91" s="1"/>
  <c r="AS18" i="92"/>
  <c r="AS37" i="92" s="1"/>
  <c r="AS18" i="69"/>
  <c r="AS37" i="69" s="1"/>
  <c r="AS18" i="54"/>
  <c r="AS37" i="54" s="1"/>
  <c r="AS18" i="87"/>
  <c r="AS37" i="87" s="1"/>
  <c r="AS18" i="88"/>
  <c r="AS37" i="88" s="1"/>
  <c r="AS18" i="12"/>
  <c r="AS37" i="12" s="1"/>
  <c r="BM15" i="68"/>
  <c r="BM34" i="68" s="1"/>
  <c r="BM15" i="91"/>
  <c r="BM34" i="91" s="1"/>
  <c r="BM15" i="69"/>
  <c r="BM34" i="69" s="1"/>
  <c r="BM15" i="88"/>
  <c r="BM34" i="88" s="1"/>
  <c r="BM15" i="92"/>
  <c r="BM34" i="92" s="1"/>
  <c r="BM15" i="87"/>
  <c r="BM34" i="87" s="1"/>
  <c r="BM15" i="12"/>
  <c r="BM34" i="12" s="1"/>
  <c r="BM15" i="54"/>
  <c r="BM34" i="54" s="1"/>
  <c r="AD9" i="68"/>
  <c r="AD28" i="68" s="1"/>
  <c r="AD9" i="69"/>
  <c r="AD28" i="69" s="1"/>
  <c r="AD9" i="92"/>
  <c r="AD28" i="92" s="1"/>
  <c r="AD9" i="91"/>
  <c r="AD28" i="91" s="1"/>
  <c r="AD9" i="54"/>
  <c r="AD28" i="54" s="1"/>
  <c r="AD9" i="87"/>
  <c r="AD28" i="87" s="1"/>
  <c r="AD9" i="12"/>
  <c r="AD28" i="12" s="1"/>
  <c r="AD9" i="88"/>
  <c r="AD28" i="88" s="1"/>
  <c r="AW12" i="69"/>
  <c r="AW31" i="69" s="1"/>
  <c r="AW12" i="68"/>
  <c r="AW31" i="68" s="1"/>
  <c r="AW12" i="88"/>
  <c r="AW31" i="88" s="1"/>
  <c r="AW12" i="92"/>
  <c r="AW31" i="92" s="1"/>
  <c r="AW12" i="54"/>
  <c r="AW31" i="54" s="1"/>
  <c r="AW12" i="12"/>
  <c r="AW31" i="12" s="1"/>
  <c r="AW12" i="87"/>
  <c r="AW31" i="87" s="1"/>
  <c r="AW12" i="91"/>
  <c r="AW31" i="91" s="1"/>
  <c r="BF15" i="68"/>
  <c r="BF34" i="68" s="1"/>
  <c r="BF15" i="91"/>
  <c r="BF34" i="91" s="1"/>
  <c r="BF15" i="69"/>
  <c r="BF34" i="69" s="1"/>
  <c r="BF15" i="54"/>
  <c r="BF34" i="54" s="1"/>
  <c r="BF15" i="92"/>
  <c r="BF34" i="92" s="1"/>
  <c r="BF15" i="12"/>
  <c r="BF34" i="12" s="1"/>
  <c r="BF15" i="88"/>
  <c r="BF34" i="88" s="1"/>
  <c r="BF15" i="87"/>
  <c r="BF34" i="87" s="1"/>
  <c r="BG21" i="68"/>
  <c r="BG40" i="68" s="1"/>
  <c r="BG21" i="91"/>
  <c r="BG40" i="91" s="1"/>
  <c r="BG21" i="69"/>
  <c r="BG40" i="69" s="1"/>
  <c r="BG21" i="92"/>
  <c r="BG40" i="92" s="1"/>
  <c r="BG21" i="54"/>
  <c r="BG40" i="54" s="1"/>
  <c r="BG21" i="88"/>
  <c r="BG40" i="88" s="1"/>
  <c r="BG21" i="12"/>
  <c r="BG40" i="12" s="1"/>
  <c r="BG21" i="87"/>
  <c r="BG40" i="87" s="1"/>
  <c r="AQ12" i="68"/>
  <c r="AQ31" i="68" s="1"/>
  <c r="AQ12" i="69"/>
  <c r="AQ31" i="69" s="1"/>
  <c r="AQ12" i="91"/>
  <c r="AQ31" i="91" s="1"/>
  <c r="AQ12" i="92"/>
  <c r="AQ31" i="92" s="1"/>
  <c r="AQ12" i="54"/>
  <c r="AQ31" i="54" s="1"/>
  <c r="AQ12" i="88"/>
  <c r="AQ31" i="88" s="1"/>
  <c r="AQ12" i="87"/>
  <c r="AQ31" i="87" s="1"/>
  <c r="AQ12" i="12"/>
  <c r="AQ31" i="12" s="1"/>
  <c r="BP12" i="68"/>
  <c r="BP31" i="68" s="1"/>
  <c r="BP12" i="69"/>
  <c r="BP31" i="69" s="1"/>
  <c r="BP12" i="91"/>
  <c r="BP31" i="91" s="1"/>
  <c r="BP12" i="92"/>
  <c r="BP31" i="92" s="1"/>
  <c r="BP12" i="12"/>
  <c r="BP31" i="12" s="1"/>
  <c r="BP12" i="54"/>
  <c r="BP31" i="54" s="1"/>
  <c r="BP12" i="87"/>
  <c r="BP31" i="87" s="1"/>
  <c r="BP12" i="88"/>
  <c r="BP31" i="88" s="1"/>
  <c r="BH18" i="68"/>
  <c r="BH37" i="68" s="1"/>
  <c r="BH18" i="69"/>
  <c r="BH37" i="69" s="1"/>
  <c r="BH18" i="91"/>
  <c r="BH37" i="91" s="1"/>
  <c r="BH18" i="92"/>
  <c r="BH37" i="92" s="1"/>
  <c r="BH18" i="12"/>
  <c r="BH37" i="12" s="1"/>
  <c r="BH18" i="54"/>
  <c r="BH37" i="54" s="1"/>
  <c r="BH18" i="88"/>
  <c r="BH37" i="88" s="1"/>
  <c r="BH18" i="87"/>
  <c r="BH37" i="87" s="1"/>
  <c r="BK15" i="68"/>
  <c r="BK34" i="68" s="1"/>
  <c r="BK15" i="69"/>
  <c r="BK34" i="69" s="1"/>
  <c r="BK15" i="91"/>
  <c r="BK34" i="91" s="1"/>
  <c r="BK15" i="92"/>
  <c r="BK34" i="92" s="1"/>
  <c r="BK15" i="87"/>
  <c r="BK34" i="87" s="1"/>
  <c r="BK15" i="54"/>
  <c r="BK34" i="54" s="1"/>
  <c r="BK15" i="12"/>
  <c r="BK34" i="12" s="1"/>
  <c r="BK15" i="88"/>
  <c r="BK34" i="88" s="1"/>
  <c r="AE9" i="68"/>
  <c r="AE28" i="68" s="1"/>
  <c r="AE9" i="69"/>
  <c r="AE28" i="69" s="1"/>
  <c r="AE9" i="91"/>
  <c r="AE28" i="91" s="1"/>
  <c r="AE9" i="92"/>
  <c r="AE28" i="92" s="1"/>
  <c r="AE9" i="54"/>
  <c r="AE28" i="54" s="1"/>
  <c r="AE9" i="87"/>
  <c r="AE28" i="87" s="1"/>
  <c r="AE9" i="12"/>
  <c r="AE28" i="12" s="1"/>
  <c r="AE9" i="88"/>
  <c r="AE28" i="88" s="1"/>
  <c r="AJ9" i="69"/>
  <c r="AJ28" i="69" s="1"/>
  <c r="AJ9" i="68"/>
  <c r="AJ28" i="68" s="1"/>
  <c r="AJ9" i="92"/>
  <c r="AJ28" i="92" s="1"/>
  <c r="AJ9" i="12"/>
  <c r="AJ28" i="12" s="1"/>
  <c r="AJ9" i="87"/>
  <c r="AJ28" i="87" s="1"/>
  <c r="AJ9" i="91"/>
  <c r="AJ28" i="91" s="1"/>
  <c r="AJ9" i="88"/>
  <c r="AJ28" i="88" s="1"/>
  <c r="AJ9" i="54"/>
  <c r="AJ28" i="54" s="1"/>
  <c r="AV12" i="68"/>
  <c r="AV31" i="68" s="1"/>
  <c r="AV12" i="91"/>
  <c r="AV31" i="91" s="1"/>
  <c r="AV12" i="92"/>
  <c r="AV31" i="92" s="1"/>
  <c r="AV12" i="69"/>
  <c r="AV31" i="69" s="1"/>
  <c r="AV12" i="87"/>
  <c r="AV31" i="87" s="1"/>
  <c r="AV12" i="12"/>
  <c r="AV31" i="12" s="1"/>
  <c r="AV12" i="54"/>
  <c r="AV31" i="54" s="1"/>
  <c r="AV12" i="88"/>
  <c r="AV31" i="88" s="1"/>
  <c r="BP18" i="69"/>
  <c r="BP37" i="69" s="1"/>
  <c r="BP18" i="68"/>
  <c r="BP37" i="68" s="1"/>
  <c r="BP18" i="91"/>
  <c r="BP37" i="91" s="1"/>
  <c r="BP18" i="92"/>
  <c r="BP37" i="92" s="1"/>
  <c r="BP18" i="12"/>
  <c r="BP37" i="12" s="1"/>
  <c r="BP18" i="54"/>
  <c r="BP37" i="54" s="1"/>
  <c r="BP18" i="87"/>
  <c r="BP37" i="87" s="1"/>
  <c r="BP18" i="88"/>
  <c r="BP37" i="88" s="1"/>
  <c r="AP18" i="68"/>
  <c r="AP37" i="68" s="1"/>
  <c r="AP18" i="91"/>
  <c r="AP37" i="91" s="1"/>
  <c r="AP18" i="69"/>
  <c r="AP37" i="69" s="1"/>
  <c r="AP18" i="54"/>
  <c r="AP37" i="54" s="1"/>
  <c r="AP18" i="12"/>
  <c r="AP37" i="12" s="1"/>
  <c r="AP18" i="92"/>
  <c r="AP37" i="92" s="1"/>
  <c r="AP18" i="88"/>
  <c r="AP37" i="88" s="1"/>
  <c r="AP18" i="87"/>
  <c r="AP37" i="87" s="1"/>
  <c r="BR12" i="69"/>
  <c r="BR31" i="69" s="1"/>
  <c r="BR12" i="91"/>
  <c r="BR31" i="91" s="1"/>
  <c r="BR12" i="92"/>
  <c r="BR31" i="92" s="1"/>
  <c r="BR12" i="68"/>
  <c r="BR31" i="68" s="1"/>
  <c r="BR12" i="87"/>
  <c r="BR31" i="87" s="1"/>
  <c r="BR12" i="12"/>
  <c r="BR31" i="12" s="1"/>
  <c r="BR12" i="54"/>
  <c r="BR31" i="54" s="1"/>
  <c r="BR12" i="88"/>
  <c r="BR31" i="88" s="1"/>
  <c r="AP15" i="68"/>
  <c r="AP34" i="68" s="1"/>
  <c r="AP15" i="91"/>
  <c r="AP34" i="91" s="1"/>
  <c r="AP15" i="92"/>
  <c r="AP34" i="92" s="1"/>
  <c r="AP15" i="54"/>
  <c r="AP34" i="54" s="1"/>
  <c r="AP15" i="87"/>
  <c r="AP34" i="87" s="1"/>
  <c r="AP15" i="69"/>
  <c r="AP34" i="69" s="1"/>
  <c r="AP15" i="88"/>
  <c r="AP34" i="88" s="1"/>
  <c r="AP15" i="12"/>
  <c r="AP34" i="12" s="1"/>
  <c r="AW18" i="68"/>
  <c r="AW37" i="68" s="1"/>
  <c r="AW18" i="69"/>
  <c r="AW37" i="69" s="1"/>
  <c r="AW18" i="91"/>
  <c r="AW37" i="91" s="1"/>
  <c r="AW18" i="92"/>
  <c r="AW37" i="92" s="1"/>
  <c r="AW18" i="88"/>
  <c r="AW37" i="88" s="1"/>
  <c r="AW18" i="87"/>
  <c r="AW37" i="87" s="1"/>
  <c r="AW18" i="54"/>
  <c r="AW37" i="54" s="1"/>
  <c r="AW18" i="12"/>
  <c r="AW37" i="12" s="1"/>
  <c r="AE20" i="68"/>
  <c r="AE39" i="68" s="1"/>
  <c r="AE20" i="91"/>
  <c r="AE39" i="91" s="1"/>
  <c r="AE20" i="92"/>
  <c r="AE39" i="92" s="1"/>
  <c r="X16" i="84"/>
  <c r="AE16" i="89"/>
  <c r="AE30" i="89" s="1"/>
  <c r="AE16" i="90"/>
  <c r="AE30" i="90" s="1"/>
  <c r="AE20" i="54"/>
  <c r="AE39" i="54" s="1"/>
  <c r="AE20" i="88"/>
  <c r="AE39" i="88" s="1"/>
  <c r="AE20" i="69"/>
  <c r="AE39" i="69" s="1"/>
  <c r="AE16" i="83"/>
  <c r="AE30" i="83" s="1"/>
  <c r="AE20" i="12"/>
  <c r="AE39" i="12" s="1"/>
  <c r="AE16" i="82"/>
  <c r="AE30" i="82" s="1"/>
  <c r="AE20" i="87"/>
  <c r="AE39" i="87" s="1"/>
  <c r="AG20" i="68"/>
  <c r="AG39" i="68" s="1"/>
  <c r="AG20" i="69"/>
  <c r="AG39" i="69" s="1"/>
  <c r="AG20" i="91"/>
  <c r="AG39" i="91" s="1"/>
  <c r="AG16" i="83"/>
  <c r="AG30" i="83" s="1"/>
  <c r="AG20" i="92"/>
  <c r="AG39" i="92" s="1"/>
  <c r="Z16" i="84"/>
  <c r="AG20" i="54"/>
  <c r="AG39" i="54" s="1"/>
  <c r="AG16" i="82"/>
  <c r="AG30" i="82" s="1"/>
  <c r="AG20" i="87"/>
  <c r="AG39" i="87" s="1"/>
  <c r="AG16" i="89"/>
  <c r="AG30" i="89" s="1"/>
  <c r="AG16" i="90"/>
  <c r="AG30" i="90" s="1"/>
  <c r="AG20" i="88"/>
  <c r="AG39" i="88" s="1"/>
  <c r="AG20" i="12"/>
  <c r="AG39" i="12" s="1"/>
  <c r="AN11" i="69"/>
  <c r="AN30" i="69" s="1"/>
  <c r="AN11" i="68"/>
  <c r="AN30" i="68" s="1"/>
  <c r="AG10" i="84"/>
  <c r="AN10" i="89"/>
  <c r="AN24" i="89" s="1"/>
  <c r="AN11" i="92"/>
  <c r="AN30" i="92" s="1"/>
  <c r="AN10" i="83"/>
  <c r="AN24" i="83" s="1"/>
  <c r="AN10" i="82"/>
  <c r="AN24" i="82" s="1"/>
  <c r="AN11" i="12"/>
  <c r="AN30" i="12" s="1"/>
  <c r="AN10" i="90"/>
  <c r="AN24" i="90" s="1"/>
  <c r="AN11" i="88"/>
  <c r="AN30" i="88" s="1"/>
  <c r="AN11" i="87"/>
  <c r="AN30" i="87" s="1"/>
  <c r="AN11" i="91"/>
  <c r="AN30" i="91" s="1"/>
  <c r="AN11" i="54"/>
  <c r="AN30" i="54" s="1"/>
  <c r="BR15" i="69"/>
  <c r="BR34" i="69" s="1"/>
  <c r="BR15" i="92"/>
  <c r="BR34" i="92" s="1"/>
  <c r="BR15" i="54"/>
  <c r="BR34" i="54" s="1"/>
  <c r="BR15" i="87"/>
  <c r="BR34" i="87" s="1"/>
  <c r="BR15" i="68"/>
  <c r="BR34" i="68" s="1"/>
  <c r="BR15" i="91"/>
  <c r="BR34" i="91" s="1"/>
  <c r="BR15" i="12"/>
  <c r="BR34" i="12" s="1"/>
  <c r="BR15" i="88"/>
  <c r="BR34" i="88" s="1"/>
  <c r="BN15" i="68"/>
  <c r="BN34" i="68" s="1"/>
  <c r="BN15" i="91"/>
  <c r="BN34" i="91" s="1"/>
  <c r="BN15" i="69"/>
  <c r="BN34" i="69" s="1"/>
  <c r="BN15" i="92"/>
  <c r="BN34" i="92" s="1"/>
  <c r="BN15" i="88"/>
  <c r="BN34" i="88" s="1"/>
  <c r="BN15" i="87"/>
  <c r="BN34" i="87" s="1"/>
  <c r="BN15" i="12"/>
  <c r="BN34" i="12" s="1"/>
  <c r="BN15" i="54"/>
  <c r="BN34" i="54" s="1"/>
  <c r="BL21" i="68"/>
  <c r="BL40" i="68" s="1"/>
  <c r="BL21" i="69"/>
  <c r="BL40" i="69" s="1"/>
  <c r="BL21" i="54"/>
  <c r="BL40" i="54" s="1"/>
  <c r="BL21" i="88"/>
  <c r="BL40" i="88" s="1"/>
  <c r="BL21" i="91"/>
  <c r="BL40" i="91" s="1"/>
  <c r="BL21" i="92"/>
  <c r="BL40" i="92" s="1"/>
  <c r="BL21" i="87"/>
  <c r="BL40" i="87" s="1"/>
  <c r="BL21" i="12"/>
  <c r="BL40" i="12" s="1"/>
  <c r="AG9" i="68"/>
  <c r="AG28" i="68" s="1"/>
  <c r="AG9" i="91"/>
  <c r="AG28" i="91" s="1"/>
  <c r="AG9" i="92"/>
  <c r="AG28" i="92" s="1"/>
  <c r="AG9" i="88"/>
  <c r="AG28" i="88" s="1"/>
  <c r="AG9" i="69"/>
  <c r="AG28" i="69" s="1"/>
  <c r="AG9" i="54"/>
  <c r="AG28" i="54" s="1"/>
  <c r="AG9" i="87"/>
  <c r="AG28" i="87" s="1"/>
  <c r="AG9" i="12"/>
  <c r="AG28" i="12" s="1"/>
  <c r="BB21" i="68"/>
  <c r="BB40" i="68" s="1"/>
  <c r="BB21" i="69"/>
  <c r="BB40" i="69" s="1"/>
  <c r="BB21" i="91"/>
  <c r="BB40" i="91" s="1"/>
  <c r="BB21" i="87"/>
  <c r="BB40" i="87" s="1"/>
  <c r="BB21" i="92"/>
  <c r="BB40" i="92" s="1"/>
  <c r="BB21" i="12"/>
  <c r="BB40" i="12" s="1"/>
  <c r="BB21" i="88"/>
  <c r="BB40" i="88" s="1"/>
  <c r="BB21" i="54"/>
  <c r="BB40" i="54" s="1"/>
  <c r="BL15" i="68"/>
  <c r="BL34" i="68" s="1"/>
  <c r="BL15" i="91"/>
  <c r="BL34" i="91" s="1"/>
  <c r="BL15" i="69"/>
  <c r="BL34" i="69" s="1"/>
  <c r="BL15" i="92"/>
  <c r="BL34" i="92" s="1"/>
  <c r="BL15" i="54"/>
  <c r="BL34" i="54" s="1"/>
  <c r="BL15" i="88"/>
  <c r="BL34" i="88" s="1"/>
  <c r="BL15" i="12"/>
  <c r="BL34" i="12" s="1"/>
  <c r="BL15" i="87"/>
  <c r="BL34" i="87" s="1"/>
  <c r="BK12" i="68"/>
  <c r="BK31" i="68" s="1"/>
  <c r="BK12" i="69"/>
  <c r="BK31" i="69" s="1"/>
  <c r="BK12" i="87"/>
  <c r="BK31" i="87" s="1"/>
  <c r="BK12" i="88"/>
  <c r="BK31" i="88" s="1"/>
  <c r="BK12" i="91"/>
  <c r="BK31" i="91" s="1"/>
  <c r="BK12" i="12"/>
  <c r="BK31" i="12" s="1"/>
  <c r="BK12" i="54"/>
  <c r="BK31" i="54" s="1"/>
  <c r="BK12" i="92"/>
  <c r="BK31" i="92" s="1"/>
  <c r="AN20" i="69"/>
  <c r="AN39" i="69" s="1"/>
  <c r="AN20" i="68"/>
  <c r="AN39" i="68" s="1"/>
  <c r="AN16" i="90"/>
  <c r="AN30" i="90" s="1"/>
  <c r="AN20" i="92"/>
  <c r="AN39" i="92" s="1"/>
  <c r="AG16" i="84"/>
  <c r="AN20" i="12"/>
  <c r="AN39" i="12" s="1"/>
  <c r="AN16" i="83"/>
  <c r="AN30" i="83" s="1"/>
  <c r="AN20" i="54"/>
  <c r="AN39" i="54" s="1"/>
  <c r="AN20" i="91"/>
  <c r="AN39" i="91" s="1"/>
  <c r="AN16" i="82"/>
  <c r="AN30" i="82" s="1"/>
  <c r="AN20" i="88"/>
  <c r="AN39" i="88" s="1"/>
  <c r="AN16" i="89"/>
  <c r="AN30" i="89" s="1"/>
  <c r="AN20" i="87"/>
  <c r="AN39" i="87" s="1"/>
  <c r="AF17" i="68"/>
  <c r="AF36" i="68" s="1"/>
  <c r="AF17" i="69"/>
  <c r="AF36" i="69" s="1"/>
  <c r="AF17" i="92"/>
  <c r="AF36" i="92" s="1"/>
  <c r="AF14" i="83"/>
  <c r="AF28" i="83" s="1"/>
  <c r="AF14" i="90"/>
  <c r="AF28" i="90" s="1"/>
  <c r="AF14" i="89"/>
  <c r="AF28" i="89" s="1"/>
  <c r="Y14" i="84"/>
  <c r="AF14" i="82"/>
  <c r="AF28" i="82" s="1"/>
  <c r="AF17" i="12"/>
  <c r="AF36" i="12" s="1"/>
  <c r="AF17" i="91"/>
  <c r="AF36" i="91" s="1"/>
  <c r="AF17" i="88"/>
  <c r="AF36" i="88" s="1"/>
  <c r="AF17" i="54"/>
  <c r="AF36" i="54" s="1"/>
  <c r="AF17" i="87"/>
  <c r="AF36" i="87" s="1"/>
  <c r="AK20" i="68"/>
  <c r="AK39" i="68" s="1"/>
  <c r="AK20" i="69"/>
  <c r="AK39" i="69" s="1"/>
  <c r="AK16" i="89"/>
  <c r="AK30" i="89" s="1"/>
  <c r="AK16" i="83"/>
  <c r="AK30" i="83" s="1"/>
  <c r="AK16" i="82"/>
  <c r="AK30" i="82" s="1"/>
  <c r="AK20" i="92"/>
  <c r="AK39" i="92" s="1"/>
  <c r="AD16" i="84"/>
  <c r="AK20" i="54"/>
  <c r="AK39" i="54" s="1"/>
  <c r="AK20" i="88"/>
  <c r="AK39" i="88" s="1"/>
  <c r="AK20" i="91"/>
  <c r="AK39" i="91" s="1"/>
  <c r="AK20" i="87"/>
  <c r="AK39" i="87" s="1"/>
  <c r="AK20" i="12"/>
  <c r="AK39" i="12" s="1"/>
  <c r="AK16" i="90"/>
  <c r="AK30" i="90" s="1"/>
  <c r="AQ15" i="68"/>
  <c r="AQ34" i="68" s="1"/>
  <c r="AQ15" i="91"/>
  <c r="AQ34" i="91" s="1"/>
  <c r="AQ15" i="69"/>
  <c r="AQ34" i="69" s="1"/>
  <c r="AQ15" i="92"/>
  <c r="AQ34" i="92" s="1"/>
  <c r="AQ15" i="54"/>
  <c r="AQ34" i="54" s="1"/>
  <c r="AQ15" i="88"/>
  <c r="AQ34" i="88" s="1"/>
  <c r="AQ15" i="12"/>
  <c r="AQ34" i="12" s="1"/>
  <c r="AQ15" i="87"/>
  <c r="AQ34" i="87" s="1"/>
  <c r="BO18" i="91"/>
  <c r="BO37" i="91" s="1"/>
  <c r="BO18" i="68"/>
  <c r="BO37" i="68" s="1"/>
  <c r="BO18" i="69"/>
  <c r="BO37" i="69" s="1"/>
  <c r="BO18" i="92"/>
  <c r="BO37" i="92" s="1"/>
  <c r="BO18" i="54"/>
  <c r="BO37" i="54" s="1"/>
  <c r="BO18" i="88"/>
  <c r="BO37" i="88" s="1"/>
  <c r="BO18" i="87"/>
  <c r="BO37" i="87" s="1"/>
  <c r="BO18" i="12"/>
  <c r="BO37" i="12" s="1"/>
  <c r="BJ15" i="68"/>
  <c r="BJ34" i="68" s="1"/>
  <c r="BJ15" i="69"/>
  <c r="BJ34" i="69" s="1"/>
  <c r="BJ15" i="91"/>
  <c r="BJ34" i="91" s="1"/>
  <c r="BJ15" i="87"/>
  <c r="BJ34" i="87" s="1"/>
  <c r="BJ15" i="12"/>
  <c r="BJ34" i="12" s="1"/>
  <c r="BJ15" i="92"/>
  <c r="BJ34" i="92" s="1"/>
  <c r="BJ15" i="54"/>
  <c r="BJ34" i="54" s="1"/>
  <c r="BJ15" i="88"/>
  <c r="BJ34" i="88" s="1"/>
  <c r="BO15" i="68"/>
  <c r="BO34" i="68" s="1"/>
  <c r="BO15" i="91"/>
  <c r="BO34" i="91" s="1"/>
  <c r="BO15" i="92"/>
  <c r="BO34" i="92" s="1"/>
  <c r="BO15" i="69"/>
  <c r="BO34" i="69" s="1"/>
  <c r="BO15" i="54"/>
  <c r="BO34" i="54" s="1"/>
  <c r="BO15" i="88"/>
  <c r="BO34" i="88" s="1"/>
  <c r="BO15" i="87"/>
  <c r="BO34" i="87" s="1"/>
  <c r="BO15" i="12"/>
  <c r="BO34" i="12" s="1"/>
  <c r="AI17" i="68"/>
  <c r="AI36" i="68" s="1"/>
  <c r="AI17" i="69"/>
  <c r="AI36" i="69" s="1"/>
  <c r="AI14" i="89"/>
  <c r="AI28" i="89" s="1"/>
  <c r="AI17" i="91"/>
  <c r="AI36" i="91" s="1"/>
  <c r="AB14" i="84"/>
  <c r="AI14" i="83"/>
  <c r="AI28" i="83" s="1"/>
  <c r="AI17" i="54"/>
  <c r="AI36" i="54" s="1"/>
  <c r="AI14" i="82"/>
  <c r="AI28" i="82" s="1"/>
  <c r="AI17" i="87"/>
  <c r="AI36" i="87" s="1"/>
  <c r="AI17" i="12"/>
  <c r="AI36" i="12" s="1"/>
  <c r="AI14" i="90"/>
  <c r="AI28" i="90" s="1"/>
  <c r="AI17" i="92"/>
  <c r="AI36" i="92" s="1"/>
  <c r="AI17" i="88"/>
  <c r="AI36" i="88" s="1"/>
  <c r="AF11" i="69"/>
  <c r="AF30" i="69" s="1"/>
  <c r="AF11" i="68"/>
  <c r="AF30" i="68" s="1"/>
  <c r="Y10" i="84"/>
  <c r="AF10" i="89"/>
  <c r="AF24" i="89" s="1"/>
  <c r="AF10" i="82"/>
  <c r="AF24" i="82" s="1"/>
  <c r="AF10" i="83"/>
  <c r="AF24" i="83" s="1"/>
  <c r="AF11" i="12"/>
  <c r="AF30" i="12" s="1"/>
  <c r="AF11" i="54"/>
  <c r="AF30" i="54" s="1"/>
  <c r="AF11" i="91"/>
  <c r="AF30" i="91" s="1"/>
  <c r="AF11" i="92"/>
  <c r="AF30" i="92" s="1"/>
  <c r="AF11" i="87"/>
  <c r="AF30" i="87" s="1"/>
  <c r="AF11" i="88"/>
  <c r="AF30" i="88" s="1"/>
  <c r="AF10" i="90"/>
  <c r="AF24" i="90" s="1"/>
  <c r="AK14" i="68"/>
  <c r="AK33" i="68" s="1"/>
  <c r="AK12" i="83"/>
  <c r="AK26" i="83" s="1"/>
  <c r="AK12" i="90"/>
  <c r="AK26" i="90" s="1"/>
  <c r="AK14" i="91"/>
  <c r="AK33" i="91" s="1"/>
  <c r="AK12" i="89"/>
  <c r="AK26" i="89" s="1"/>
  <c r="AK14" i="88"/>
  <c r="AK33" i="88" s="1"/>
  <c r="AD12" i="84"/>
  <c r="AK14" i="54"/>
  <c r="AK33" i="54" s="1"/>
  <c r="AK14" i="92"/>
  <c r="AK33" i="92" s="1"/>
  <c r="AK14" i="87"/>
  <c r="AK33" i="87" s="1"/>
  <c r="AK14" i="12"/>
  <c r="AK33" i="12" s="1"/>
  <c r="AK12" i="82"/>
  <c r="AK26" i="82" s="1"/>
  <c r="AK14" i="69"/>
  <c r="AK33" i="69" s="1"/>
  <c r="AC14" i="68"/>
  <c r="AC33" i="68" s="1"/>
  <c r="AC14" i="69"/>
  <c r="AC33" i="69" s="1"/>
  <c r="AC14" i="91"/>
  <c r="AC33" i="91" s="1"/>
  <c r="V12" i="84"/>
  <c r="AC12" i="90"/>
  <c r="AC26" i="90" s="1"/>
  <c r="AC12" i="82"/>
  <c r="AC26" i="82" s="1"/>
  <c r="AC14" i="54"/>
  <c r="AC33" i="54" s="1"/>
  <c r="AC14" i="88"/>
  <c r="AC33" i="88" s="1"/>
  <c r="AC14" i="92"/>
  <c r="AC33" i="92" s="1"/>
  <c r="AC12" i="89"/>
  <c r="AC26" i="89" s="1"/>
  <c r="AC12" i="83"/>
  <c r="AC26" i="83" s="1"/>
  <c r="AC14" i="12"/>
  <c r="AC33" i="12" s="1"/>
  <c r="AC14" i="87"/>
  <c r="AC33" i="87" s="1"/>
  <c r="BO12" i="68"/>
  <c r="BO31" i="68" s="1"/>
  <c r="BO12" i="91"/>
  <c r="BO31" i="91" s="1"/>
  <c r="BO12" i="69"/>
  <c r="BO31" i="69" s="1"/>
  <c r="BO12" i="92"/>
  <c r="BO31" i="92" s="1"/>
  <c r="BO12" i="54"/>
  <c r="BO31" i="54" s="1"/>
  <c r="BO12" i="88"/>
  <c r="BO31" i="88" s="1"/>
  <c r="BO12" i="12"/>
  <c r="BO31" i="12" s="1"/>
  <c r="BO12" i="87"/>
  <c r="BO31" i="87" s="1"/>
  <c r="BF18" i="68"/>
  <c r="BF37" i="68" s="1"/>
  <c r="BF18" i="91"/>
  <c r="BF37" i="91" s="1"/>
  <c r="BF18" i="69"/>
  <c r="BF37" i="69" s="1"/>
  <c r="BF18" i="92"/>
  <c r="BF37" i="92" s="1"/>
  <c r="BF18" i="54"/>
  <c r="BF37" i="54" s="1"/>
  <c r="BF18" i="12"/>
  <c r="BF37" i="12" s="1"/>
  <c r="BF18" i="87"/>
  <c r="BF37" i="87" s="1"/>
  <c r="BF18" i="88"/>
  <c r="BF37" i="88" s="1"/>
  <c r="BM18" i="68"/>
  <c r="BM37" i="68" s="1"/>
  <c r="BM18" i="91"/>
  <c r="BM37" i="91" s="1"/>
  <c r="BM18" i="88"/>
  <c r="BM37" i="88" s="1"/>
  <c r="BM18" i="54"/>
  <c r="BM37" i="54" s="1"/>
  <c r="BM18" i="12"/>
  <c r="BM37" i="12" s="1"/>
  <c r="BM18" i="69"/>
  <c r="BM37" i="69" s="1"/>
  <c r="BM18" i="92"/>
  <c r="BM37" i="92" s="1"/>
  <c r="BM18" i="87"/>
  <c r="BM37" i="87" s="1"/>
  <c r="BF12" i="68"/>
  <c r="BF31" i="68" s="1"/>
  <c r="BF12" i="91"/>
  <c r="BF31" i="91" s="1"/>
  <c r="BF12" i="92"/>
  <c r="BF31" i="92" s="1"/>
  <c r="BF12" i="87"/>
  <c r="BF31" i="87" s="1"/>
  <c r="BF12" i="69"/>
  <c r="BF31" i="69" s="1"/>
  <c r="BF12" i="54"/>
  <c r="BF31" i="54" s="1"/>
  <c r="BF12" i="12"/>
  <c r="BF31" i="12" s="1"/>
  <c r="BF12" i="88"/>
  <c r="BF31" i="88" s="1"/>
  <c r="AI20" i="68"/>
  <c r="AI39" i="68" s="1"/>
  <c r="AI20" i="69"/>
  <c r="AI39" i="69" s="1"/>
  <c r="AI20" i="91"/>
  <c r="AI39" i="91" s="1"/>
  <c r="AI16" i="83"/>
  <c r="AI30" i="83" s="1"/>
  <c r="AI16" i="82"/>
  <c r="AI30" i="82" s="1"/>
  <c r="AI20" i="92"/>
  <c r="AI39" i="92" s="1"/>
  <c r="AB16" i="84"/>
  <c r="AI16" i="90"/>
  <c r="AI30" i="90" s="1"/>
  <c r="AI16" i="89"/>
  <c r="AI30" i="89" s="1"/>
  <c r="AI20" i="87"/>
  <c r="AI39" i="87" s="1"/>
  <c r="AI20" i="88"/>
  <c r="AI39" i="88" s="1"/>
  <c r="AI20" i="54"/>
  <c r="AI39" i="54" s="1"/>
  <c r="AI20" i="12"/>
  <c r="AI39" i="12" s="1"/>
  <c r="AF14" i="69"/>
  <c r="AF33" i="69" s="1"/>
  <c r="AF14" i="68"/>
  <c r="AF33" i="68" s="1"/>
  <c r="AF14" i="92"/>
  <c r="AF33" i="92" s="1"/>
  <c r="AF12" i="83"/>
  <c r="AF26" i="83" s="1"/>
  <c r="AF12" i="82"/>
  <c r="AF26" i="82" s="1"/>
  <c r="AF12" i="89"/>
  <c r="AF26" i="89" s="1"/>
  <c r="AF12" i="90"/>
  <c r="AF26" i="90" s="1"/>
  <c r="AF14" i="12"/>
  <c r="AF33" i="12" s="1"/>
  <c r="AF14" i="54"/>
  <c r="AF33" i="54" s="1"/>
  <c r="AF14" i="91"/>
  <c r="AF33" i="91" s="1"/>
  <c r="AF14" i="87"/>
  <c r="AF33" i="87" s="1"/>
  <c r="Y12" i="84"/>
  <c r="AF14" i="88"/>
  <c r="AF33" i="88" s="1"/>
  <c r="AJ20" i="68"/>
  <c r="AJ39" i="68" s="1"/>
  <c r="AJ20" i="69"/>
  <c r="AJ39" i="69" s="1"/>
  <c r="AJ20" i="91"/>
  <c r="AJ39" i="91" s="1"/>
  <c r="AJ16" i="83"/>
  <c r="AJ30" i="83" s="1"/>
  <c r="AJ20" i="92"/>
  <c r="AJ39" i="92" s="1"/>
  <c r="AJ16" i="89"/>
  <c r="AJ30" i="89" s="1"/>
  <c r="AJ16" i="82"/>
  <c r="AJ30" i="82" s="1"/>
  <c r="AC16" i="84"/>
  <c r="AJ20" i="87"/>
  <c r="AJ39" i="87" s="1"/>
  <c r="AJ20" i="88"/>
  <c r="AJ39" i="88" s="1"/>
  <c r="AJ20" i="12"/>
  <c r="AJ39" i="12" s="1"/>
  <c r="AJ16" i="90"/>
  <c r="AJ30" i="90" s="1"/>
  <c r="AJ20" i="54"/>
  <c r="AJ39" i="54" s="1"/>
  <c r="AC9" i="68"/>
  <c r="AC28" i="68" s="1"/>
  <c r="AC9" i="69"/>
  <c r="AC28" i="69" s="1"/>
  <c r="AC9" i="91"/>
  <c r="AC28" i="91" s="1"/>
  <c r="AC9" i="92"/>
  <c r="AC28" i="92" s="1"/>
  <c r="AC9" i="54"/>
  <c r="AC28" i="54" s="1"/>
  <c r="AC9" i="87"/>
  <c r="AC28" i="87" s="1"/>
  <c r="AC9" i="12"/>
  <c r="AC28" i="12" s="1"/>
  <c r="AC9" i="88"/>
  <c r="AC28" i="88" s="1"/>
  <c r="AJ11" i="68"/>
  <c r="AJ30" i="68" s="1"/>
  <c r="AJ11" i="69"/>
  <c r="AJ30" i="69" s="1"/>
  <c r="AJ11" i="92"/>
  <c r="AJ30" i="92" s="1"/>
  <c r="AJ10" i="83"/>
  <c r="AJ24" i="83" s="1"/>
  <c r="AJ11" i="91"/>
  <c r="AJ30" i="91" s="1"/>
  <c r="AJ10" i="90"/>
  <c r="AJ24" i="90" s="1"/>
  <c r="AJ10" i="82"/>
  <c r="AJ24" i="82" s="1"/>
  <c r="AJ11" i="54"/>
  <c r="AJ30" i="54" s="1"/>
  <c r="AC10" i="84"/>
  <c r="AJ11" i="87"/>
  <c r="AJ30" i="87" s="1"/>
  <c r="AJ11" i="12"/>
  <c r="AJ30" i="12" s="1"/>
  <c r="AJ11" i="88"/>
  <c r="AJ30" i="88" s="1"/>
  <c r="AJ10" i="89"/>
  <c r="AJ24" i="89" s="1"/>
  <c r="BM21" i="68"/>
  <c r="BM40" i="68" s="1"/>
  <c r="BM21" i="54"/>
  <c r="BM40" i="54" s="1"/>
  <c r="BM21" i="88"/>
  <c r="BM40" i="88" s="1"/>
  <c r="BM21" i="69"/>
  <c r="BM40" i="69" s="1"/>
  <c r="BM21" i="87"/>
  <c r="BM40" i="87" s="1"/>
  <c r="BM21" i="12"/>
  <c r="BM40" i="12" s="1"/>
  <c r="BM21" i="92"/>
  <c r="BM40" i="92" s="1"/>
  <c r="BM21" i="91"/>
  <c r="BM40" i="91" s="1"/>
  <c r="AC17" i="68"/>
  <c r="AC36" i="68" s="1"/>
  <c r="AC17" i="91"/>
  <c r="AC36" i="91" s="1"/>
  <c r="V14" i="84"/>
  <c r="AC14" i="89"/>
  <c r="AC28" i="89" s="1"/>
  <c r="AC17" i="69"/>
  <c r="AC36" i="69" s="1"/>
  <c r="AC14" i="83"/>
  <c r="AC28" i="83" s="1"/>
  <c r="AC17" i="92"/>
  <c r="AC36" i="92" s="1"/>
  <c r="AC17" i="88"/>
  <c r="AC36" i="88" s="1"/>
  <c r="AC14" i="90"/>
  <c r="AC28" i="90" s="1"/>
  <c r="AC17" i="54"/>
  <c r="AC36" i="54" s="1"/>
  <c r="AC17" i="87"/>
  <c r="AC36" i="87" s="1"/>
  <c r="AC17" i="12"/>
  <c r="AC36" i="12" s="1"/>
  <c r="AC14" i="82"/>
  <c r="AC28" i="82" s="1"/>
  <c r="BB15" i="68"/>
  <c r="BB34" i="68" s="1"/>
  <c r="BB15" i="69"/>
  <c r="BB34" i="69" s="1"/>
  <c r="BB15" i="87"/>
  <c r="BB34" i="87" s="1"/>
  <c r="BB15" i="12"/>
  <c r="BB34" i="12" s="1"/>
  <c r="BB15" i="88"/>
  <c r="BB34" i="88" s="1"/>
  <c r="BB15" i="54"/>
  <c r="BB34" i="54" s="1"/>
  <c r="BB15" i="92"/>
  <c r="BB34" i="92" s="1"/>
  <c r="BB15" i="91"/>
  <c r="BB34" i="91" s="1"/>
  <c r="BH21" i="69"/>
  <c r="BH40" i="69" s="1"/>
  <c r="BH21" i="68"/>
  <c r="BH40" i="68" s="1"/>
  <c r="BH21" i="92"/>
  <c r="BH40" i="92" s="1"/>
  <c r="BH21" i="91"/>
  <c r="BH40" i="91" s="1"/>
  <c r="BH21" i="12"/>
  <c r="BH40" i="12" s="1"/>
  <c r="BH21" i="87"/>
  <c r="BH40" i="87" s="1"/>
  <c r="BH21" i="88"/>
  <c r="BH40" i="88" s="1"/>
  <c r="BH21" i="54"/>
  <c r="BH40" i="54" s="1"/>
  <c r="BI18" i="68"/>
  <c r="BI37" i="68" s="1"/>
  <c r="BI18" i="69"/>
  <c r="BI37" i="69" s="1"/>
  <c r="BI18" i="91"/>
  <c r="BI37" i="91" s="1"/>
  <c r="BI18" i="92"/>
  <c r="BI37" i="92" s="1"/>
  <c r="BI18" i="54"/>
  <c r="BI37" i="54" s="1"/>
  <c r="BI18" i="87"/>
  <c r="BI37" i="87" s="1"/>
  <c r="BI18" i="88"/>
  <c r="BI37" i="88" s="1"/>
  <c r="BI18" i="12"/>
  <c r="BI37" i="12" s="1"/>
  <c r="AI9" i="68"/>
  <c r="AI28" i="68" s="1"/>
  <c r="AI9" i="91"/>
  <c r="AI28" i="91" s="1"/>
  <c r="AI9" i="69"/>
  <c r="AI28" i="69" s="1"/>
  <c r="AI9" i="54"/>
  <c r="AI28" i="54" s="1"/>
  <c r="AI9" i="92"/>
  <c r="AI28" i="92" s="1"/>
  <c r="AI9" i="88"/>
  <c r="AI28" i="88" s="1"/>
  <c r="AI9" i="87"/>
  <c r="AI28" i="87" s="1"/>
  <c r="AI9" i="12"/>
  <c r="AI28" i="12" s="1"/>
  <c r="AJ17" i="68"/>
  <c r="AJ36" i="68" s="1"/>
  <c r="AJ17" i="69"/>
  <c r="AJ36" i="69" s="1"/>
  <c r="AJ17" i="91"/>
  <c r="AJ36" i="91" s="1"/>
  <c r="AC14" i="84"/>
  <c r="AJ14" i="82"/>
  <c r="AJ28" i="82" s="1"/>
  <c r="AJ17" i="92"/>
  <c r="AJ36" i="92" s="1"/>
  <c r="AJ14" i="83"/>
  <c r="AJ28" i="83" s="1"/>
  <c r="AJ17" i="54"/>
  <c r="AJ36" i="54" s="1"/>
  <c r="AJ14" i="89"/>
  <c r="AJ28" i="89" s="1"/>
  <c r="AJ17" i="12"/>
  <c r="AJ36" i="12" s="1"/>
  <c r="AJ14" i="90"/>
  <c r="AJ28" i="90" s="1"/>
  <c r="AJ17" i="88"/>
  <c r="AJ36" i="88" s="1"/>
  <c r="AJ17" i="87"/>
  <c r="AJ36" i="87" s="1"/>
  <c r="BG12" i="68"/>
  <c r="BG31" i="68" s="1"/>
  <c r="BG12" i="69"/>
  <c r="BG31" i="69" s="1"/>
  <c r="BG12" i="91"/>
  <c r="BG31" i="91" s="1"/>
  <c r="BG12" i="54"/>
  <c r="BG31" i="54" s="1"/>
  <c r="BG12" i="92"/>
  <c r="BG31" i="92" s="1"/>
  <c r="BG12" i="88"/>
  <c r="BG31" i="88" s="1"/>
  <c r="BG12" i="87"/>
  <c r="BG31" i="87" s="1"/>
  <c r="BG12" i="12"/>
  <c r="BG31" i="12" s="1"/>
  <c r="AS15" i="69"/>
  <c r="AS34" i="69" s="1"/>
  <c r="AS15" i="68"/>
  <c r="AS34" i="68" s="1"/>
  <c r="AS15" i="91"/>
  <c r="AS34" i="91" s="1"/>
  <c r="AS15" i="92"/>
  <c r="AS34" i="92" s="1"/>
  <c r="AS15" i="54"/>
  <c r="AS34" i="54" s="1"/>
  <c r="AS15" i="87"/>
  <c r="AS34" i="87" s="1"/>
  <c r="AS15" i="88"/>
  <c r="AS34" i="88" s="1"/>
  <c r="AS15" i="12"/>
  <c r="AS34" i="12" s="1"/>
  <c r="AV15" i="68"/>
  <c r="AV34" i="68" s="1"/>
  <c r="AV15" i="69"/>
  <c r="AV34" i="69" s="1"/>
  <c r="AV15" i="91"/>
  <c r="AV34" i="91" s="1"/>
  <c r="AV15" i="54"/>
  <c r="AV34" i="54" s="1"/>
  <c r="AV15" i="92"/>
  <c r="AV34" i="92" s="1"/>
  <c r="AV15" i="12"/>
  <c r="AV34" i="12" s="1"/>
  <c r="AV15" i="88"/>
  <c r="AV34" i="88" s="1"/>
  <c r="AV15" i="87"/>
  <c r="AV34" i="87" s="1"/>
  <c r="BI21" i="68"/>
  <c r="BI40" i="68" s="1"/>
  <c r="BI21" i="69"/>
  <c r="BI40" i="69" s="1"/>
  <c r="BI21" i="91"/>
  <c r="BI40" i="91" s="1"/>
  <c r="BI21" i="92"/>
  <c r="BI40" i="92" s="1"/>
  <c r="BI21" i="54"/>
  <c r="BI40" i="54" s="1"/>
  <c r="BI21" i="87"/>
  <c r="BI40" i="87" s="1"/>
  <c r="BI21" i="12"/>
  <c r="BI40" i="12" s="1"/>
  <c r="BI21" i="88"/>
  <c r="BI40" i="88" s="1"/>
  <c r="D8" i="99"/>
  <c r="AB21" i="3"/>
  <c r="O21" i="108" s="1"/>
  <c r="AB12" i="3"/>
  <c r="O12" i="108" s="1"/>
  <c r="Y21" i="3"/>
  <c r="L21" i="108" s="1"/>
  <c r="V12" i="3"/>
  <c r="I12" i="108" s="1"/>
  <c r="AC15" i="3"/>
  <c r="P15" i="108" s="1"/>
  <c r="AC18" i="3"/>
  <c r="P18" i="108" s="1"/>
  <c r="X18" i="3"/>
  <c r="K18" i="108" s="1"/>
  <c r="Z15" i="3"/>
  <c r="M15" i="108" s="1"/>
  <c r="AD15" i="3"/>
  <c r="Q15" i="108" s="1"/>
  <c r="AD18" i="3"/>
  <c r="Q18" i="108" s="1"/>
  <c r="W18" i="3"/>
  <c r="J18" i="108" s="1"/>
  <c r="AD12" i="3"/>
  <c r="Q12" i="108" s="1"/>
  <c r="Z12" i="3"/>
  <c r="M12" i="108" s="1"/>
  <c r="AC21" i="3"/>
  <c r="P21" i="108" s="1"/>
  <c r="AD21" i="3"/>
  <c r="Q21" i="108" s="1"/>
  <c r="X21" i="3"/>
  <c r="K21" i="108" s="1"/>
  <c r="Z21" i="3"/>
  <c r="M21" i="108" s="1"/>
  <c r="W12" i="3"/>
  <c r="J12" i="108" s="1"/>
  <c r="AG12" i="3"/>
  <c r="T12" i="108" s="1"/>
  <c r="X12" i="3"/>
  <c r="K12" i="108" s="1"/>
  <c r="AB15" i="3"/>
  <c r="O15" i="108" s="1"/>
  <c r="Y18" i="3"/>
  <c r="L18" i="108" s="1"/>
  <c r="W21" i="3"/>
  <c r="J21" i="108" s="1"/>
  <c r="AB18" i="3"/>
  <c r="O18" i="108" s="1"/>
  <c r="Y12" i="3"/>
  <c r="L12" i="108" s="1"/>
  <c r="W15" i="3"/>
  <c r="J15" i="108" s="1"/>
  <c r="V21" i="3"/>
  <c r="I21" i="108" s="1"/>
  <c r="V15" i="3"/>
  <c r="I15" i="108" s="1"/>
  <c r="Y15" i="3"/>
  <c r="L15" i="108" s="1"/>
  <c r="AC12" i="3"/>
  <c r="P12" i="108" s="1"/>
  <c r="X15" i="3"/>
  <c r="K15" i="108" s="1"/>
  <c r="Z18" i="3"/>
  <c r="M18" i="108" s="1"/>
  <c r="AG15" i="3"/>
  <c r="T15" i="108" s="1"/>
  <c r="AG18" i="3"/>
  <c r="T18" i="108" s="1"/>
  <c r="V18" i="3"/>
  <c r="I18" i="108" s="1"/>
  <c r="AG21" i="3"/>
  <c r="T21" i="108" s="1"/>
  <c r="P12" i="105" l="1"/>
  <c r="P31" i="105" s="1"/>
  <c r="P12" i="106"/>
  <c r="P31" i="106" s="1"/>
  <c r="P12" i="107"/>
  <c r="P31" i="107" s="1"/>
  <c r="P12" i="109"/>
  <c r="P31" i="109" s="1"/>
  <c r="J12" i="105"/>
  <c r="J31" i="105" s="1"/>
  <c r="J12" i="106"/>
  <c r="J31" i="106" s="1"/>
  <c r="J12" i="107"/>
  <c r="J31" i="107" s="1"/>
  <c r="J12" i="109"/>
  <c r="J31" i="109" s="1"/>
  <c r="P18" i="105"/>
  <c r="P37" i="105" s="1"/>
  <c r="P18" i="106"/>
  <c r="P37" i="106" s="1"/>
  <c r="P18" i="107"/>
  <c r="P37" i="107" s="1"/>
  <c r="P18" i="109"/>
  <c r="P37" i="109" s="1"/>
  <c r="T15" i="105"/>
  <c r="T34" i="105" s="1"/>
  <c r="T15" i="106"/>
  <c r="T34" i="106" s="1"/>
  <c r="T15" i="107"/>
  <c r="T34" i="107" s="1"/>
  <c r="T15" i="109"/>
  <c r="T34" i="109" s="1"/>
  <c r="L15" i="105"/>
  <c r="L34" i="105" s="1"/>
  <c r="L15" i="106"/>
  <c r="L34" i="106" s="1"/>
  <c r="L15" i="107"/>
  <c r="L34" i="107" s="1"/>
  <c r="L15" i="109"/>
  <c r="L34" i="109" s="1"/>
  <c r="L12" i="105"/>
  <c r="L31" i="105" s="1"/>
  <c r="L12" i="106"/>
  <c r="L31" i="106" s="1"/>
  <c r="L12" i="107"/>
  <c r="L31" i="107" s="1"/>
  <c r="L12" i="109"/>
  <c r="L31" i="109" s="1"/>
  <c r="O15" i="105"/>
  <c r="O34" i="105" s="1"/>
  <c r="O15" i="106"/>
  <c r="O34" i="106" s="1"/>
  <c r="O15" i="107"/>
  <c r="O34" i="107" s="1"/>
  <c r="O15" i="109"/>
  <c r="O34" i="109" s="1"/>
  <c r="M21" i="105"/>
  <c r="M40" i="105" s="1"/>
  <c r="M21" i="106"/>
  <c r="M40" i="106" s="1"/>
  <c r="M21" i="107"/>
  <c r="M40" i="107" s="1"/>
  <c r="M21" i="109"/>
  <c r="M40" i="109" s="1"/>
  <c r="M12" i="105"/>
  <c r="M31" i="105" s="1"/>
  <c r="M12" i="106"/>
  <c r="M31" i="106" s="1"/>
  <c r="M12" i="107"/>
  <c r="M31" i="107" s="1"/>
  <c r="M12" i="109"/>
  <c r="M31" i="109" s="1"/>
  <c r="Q15" i="105"/>
  <c r="Q34" i="105" s="1"/>
  <c r="Q15" i="106"/>
  <c r="Q34" i="106" s="1"/>
  <c r="Q15" i="107"/>
  <c r="Q34" i="107" s="1"/>
  <c r="Q15" i="109"/>
  <c r="Q34" i="109" s="1"/>
  <c r="P15" i="105"/>
  <c r="P34" i="105" s="1"/>
  <c r="P15" i="106"/>
  <c r="P34" i="106" s="1"/>
  <c r="P15" i="107"/>
  <c r="P34" i="107" s="1"/>
  <c r="P15" i="109"/>
  <c r="P34" i="109" s="1"/>
  <c r="O21" i="105"/>
  <c r="O40" i="105" s="1"/>
  <c r="O21" i="106"/>
  <c r="O40" i="106" s="1"/>
  <c r="O21" i="107"/>
  <c r="O40" i="107" s="1"/>
  <c r="O21" i="109"/>
  <c r="O40" i="109" s="1"/>
  <c r="J15" i="105"/>
  <c r="J34" i="105" s="1"/>
  <c r="J15" i="106"/>
  <c r="J34" i="106" s="1"/>
  <c r="J15" i="107"/>
  <c r="J34" i="107" s="1"/>
  <c r="J15" i="109"/>
  <c r="J34" i="109" s="1"/>
  <c r="P21" i="105"/>
  <c r="P40" i="105" s="1"/>
  <c r="P21" i="106"/>
  <c r="P40" i="106" s="1"/>
  <c r="P21" i="107"/>
  <c r="P40" i="107" s="1"/>
  <c r="P21" i="109"/>
  <c r="P40" i="109" s="1"/>
  <c r="O12" i="105"/>
  <c r="O31" i="105" s="1"/>
  <c r="O12" i="106"/>
  <c r="O31" i="106" s="1"/>
  <c r="O12" i="107"/>
  <c r="O31" i="107" s="1"/>
  <c r="O12" i="109"/>
  <c r="O31" i="109" s="1"/>
  <c r="T21" i="105"/>
  <c r="T40" i="105" s="1"/>
  <c r="T21" i="106"/>
  <c r="T40" i="106" s="1"/>
  <c r="T21" i="107"/>
  <c r="T40" i="107" s="1"/>
  <c r="T21" i="109"/>
  <c r="T40" i="109" s="1"/>
  <c r="I15" i="105"/>
  <c r="I34" i="105" s="1"/>
  <c r="I15" i="106"/>
  <c r="I34" i="106" s="1"/>
  <c r="I15" i="107"/>
  <c r="I34" i="107" s="1"/>
  <c r="I15" i="109"/>
  <c r="I34" i="109" s="1"/>
  <c r="O18" i="105"/>
  <c r="O37" i="105" s="1"/>
  <c r="O18" i="106"/>
  <c r="O37" i="106" s="1"/>
  <c r="O18" i="107"/>
  <c r="O37" i="107" s="1"/>
  <c r="O18" i="109"/>
  <c r="O37" i="109" s="1"/>
  <c r="K12" i="105"/>
  <c r="K31" i="105" s="1"/>
  <c r="K12" i="106"/>
  <c r="K31" i="106" s="1"/>
  <c r="K12" i="107"/>
  <c r="K31" i="107" s="1"/>
  <c r="K12" i="109"/>
  <c r="K31" i="109" s="1"/>
  <c r="K21" i="105"/>
  <c r="K40" i="105" s="1"/>
  <c r="K21" i="106"/>
  <c r="K40" i="106" s="1"/>
  <c r="K21" i="107"/>
  <c r="K40" i="107" s="1"/>
  <c r="K21" i="109"/>
  <c r="K40" i="109" s="1"/>
  <c r="Q12" i="105"/>
  <c r="Q31" i="105" s="1"/>
  <c r="Q12" i="106"/>
  <c r="Q31" i="106" s="1"/>
  <c r="Q12" i="107"/>
  <c r="Q31" i="107" s="1"/>
  <c r="Q12" i="109"/>
  <c r="Q31" i="109" s="1"/>
  <c r="M15" i="105"/>
  <c r="M34" i="105" s="1"/>
  <c r="M15" i="106"/>
  <c r="M34" i="106" s="1"/>
  <c r="M15" i="107"/>
  <c r="M34" i="107" s="1"/>
  <c r="M15" i="109"/>
  <c r="M34" i="109" s="1"/>
  <c r="I12" i="105"/>
  <c r="I31" i="105" s="1"/>
  <c r="I12" i="106"/>
  <c r="I31" i="106" s="1"/>
  <c r="I12" i="107"/>
  <c r="I31" i="107" s="1"/>
  <c r="I12" i="109"/>
  <c r="I31" i="109" s="1"/>
  <c r="T18" i="105"/>
  <c r="T37" i="105" s="1"/>
  <c r="T18" i="106"/>
  <c r="T37" i="106" s="1"/>
  <c r="T18" i="107"/>
  <c r="T37" i="107" s="1"/>
  <c r="T18" i="109"/>
  <c r="T37" i="109" s="1"/>
  <c r="L18" i="105"/>
  <c r="L37" i="105" s="1"/>
  <c r="L18" i="106"/>
  <c r="L37" i="106" s="1"/>
  <c r="L18" i="107"/>
  <c r="L37" i="107" s="1"/>
  <c r="L18" i="109"/>
  <c r="L37" i="109" s="1"/>
  <c r="Q18" i="105"/>
  <c r="Q37" i="105" s="1"/>
  <c r="Q18" i="106"/>
  <c r="Q37" i="106" s="1"/>
  <c r="Q18" i="107"/>
  <c r="Q37" i="107" s="1"/>
  <c r="Q18" i="109"/>
  <c r="Q37" i="109" s="1"/>
  <c r="M18" i="105"/>
  <c r="M37" i="105" s="1"/>
  <c r="M18" i="106"/>
  <c r="M37" i="106" s="1"/>
  <c r="M18" i="107"/>
  <c r="M37" i="107" s="1"/>
  <c r="M18" i="109"/>
  <c r="M37" i="109" s="1"/>
  <c r="I18" i="105"/>
  <c r="I37" i="105" s="1"/>
  <c r="I18" i="106"/>
  <c r="I37" i="106" s="1"/>
  <c r="I18" i="107"/>
  <c r="I37" i="107" s="1"/>
  <c r="I18" i="109"/>
  <c r="I37" i="109" s="1"/>
  <c r="K15" i="105"/>
  <c r="K34" i="105" s="1"/>
  <c r="K15" i="106"/>
  <c r="K34" i="106" s="1"/>
  <c r="K15" i="107"/>
  <c r="K34" i="107" s="1"/>
  <c r="K15" i="109"/>
  <c r="K34" i="109" s="1"/>
  <c r="I21" i="105"/>
  <c r="I40" i="105" s="1"/>
  <c r="I21" i="106"/>
  <c r="I40" i="106" s="1"/>
  <c r="I21" i="107"/>
  <c r="I40" i="107" s="1"/>
  <c r="I21" i="109"/>
  <c r="I40" i="109" s="1"/>
  <c r="J21" i="105"/>
  <c r="J40" i="105" s="1"/>
  <c r="J21" i="106"/>
  <c r="J40" i="106" s="1"/>
  <c r="J21" i="107"/>
  <c r="J40" i="107" s="1"/>
  <c r="J21" i="109"/>
  <c r="J40" i="109" s="1"/>
  <c r="T12" i="105"/>
  <c r="T31" i="105" s="1"/>
  <c r="T12" i="106"/>
  <c r="T31" i="106" s="1"/>
  <c r="T12" i="107"/>
  <c r="T31" i="107" s="1"/>
  <c r="T12" i="109"/>
  <c r="T31" i="109" s="1"/>
  <c r="Q21" i="105"/>
  <c r="Q40" i="105" s="1"/>
  <c r="Q21" i="106"/>
  <c r="Q40" i="106" s="1"/>
  <c r="Q21" i="107"/>
  <c r="Q40" i="107" s="1"/>
  <c r="Q21" i="109"/>
  <c r="Q40" i="109" s="1"/>
  <c r="J18" i="105"/>
  <c r="J37" i="105" s="1"/>
  <c r="J18" i="106"/>
  <c r="J37" i="106" s="1"/>
  <c r="J18" i="107"/>
  <c r="J37" i="107" s="1"/>
  <c r="J18" i="109"/>
  <c r="J37" i="109" s="1"/>
  <c r="K18" i="105"/>
  <c r="K37" i="105" s="1"/>
  <c r="K18" i="106"/>
  <c r="K37" i="106" s="1"/>
  <c r="K18" i="107"/>
  <c r="K37" i="107" s="1"/>
  <c r="K18" i="109"/>
  <c r="K37" i="109" s="1"/>
  <c r="L21" i="105"/>
  <c r="L40" i="105" s="1"/>
  <c r="L21" i="106"/>
  <c r="L40" i="106" s="1"/>
  <c r="L21" i="107"/>
  <c r="L40" i="107" s="1"/>
  <c r="L21" i="109"/>
  <c r="L40" i="109" s="1"/>
  <c r="AF18" i="68"/>
  <c r="AF37" i="68" s="1"/>
  <c r="AF18" i="69"/>
  <c r="AF37" i="69" s="1"/>
  <c r="AF18" i="54"/>
  <c r="AF37" i="54" s="1"/>
  <c r="AF18" i="92"/>
  <c r="AF37" i="92" s="1"/>
  <c r="AF18" i="12"/>
  <c r="AF37" i="12" s="1"/>
  <c r="AF18" i="91"/>
  <c r="AF37" i="91" s="1"/>
  <c r="AF18" i="87"/>
  <c r="AF37" i="87" s="1"/>
  <c r="AF18" i="88"/>
  <c r="AF37" i="88" s="1"/>
  <c r="AJ18" i="69"/>
  <c r="AJ37" i="69" s="1"/>
  <c r="AJ18" i="68"/>
  <c r="AJ37" i="68" s="1"/>
  <c r="AJ18" i="91"/>
  <c r="AJ37" i="91" s="1"/>
  <c r="AJ18" i="92"/>
  <c r="AJ37" i="92" s="1"/>
  <c r="AJ18" i="12"/>
  <c r="AJ37" i="12" s="1"/>
  <c r="AJ18" i="87"/>
  <c r="AJ37" i="87" s="1"/>
  <c r="AJ18" i="54"/>
  <c r="AJ37" i="54" s="1"/>
  <c r="AJ18" i="88"/>
  <c r="AJ37" i="88" s="1"/>
  <c r="AF15" i="68"/>
  <c r="AF34" i="68" s="1"/>
  <c r="AF15" i="91"/>
  <c r="AF34" i="91" s="1"/>
  <c r="AF15" i="69"/>
  <c r="AF34" i="69" s="1"/>
  <c r="AF15" i="92"/>
  <c r="AF34" i="92" s="1"/>
  <c r="AF15" i="87"/>
  <c r="AF34" i="87" s="1"/>
  <c r="AF15" i="12"/>
  <c r="AF34" i="12" s="1"/>
  <c r="AF15" i="54"/>
  <c r="AF34" i="54" s="1"/>
  <c r="AF15" i="88"/>
  <c r="AF34" i="88" s="1"/>
  <c r="AI15" i="68"/>
  <c r="AI34" i="68" s="1"/>
  <c r="AI15" i="69"/>
  <c r="AI34" i="69" s="1"/>
  <c r="AI15" i="91"/>
  <c r="AI34" i="91" s="1"/>
  <c r="AI15" i="92"/>
  <c r="AI34" i="92" s="1"/>
  <c r="AI15" i="54"/>
  <c r="AI34" i="54" s="1"/>
  <c r="AI15" i="88"/>
  <c r="AI34" i="88" s="1"/>
  <c r="AI15" i="12"/>
  <c r="AI34" i="12" s="1"/>
  <c r="AI15" i="87"/>
  <c r="AI34" i="87" s="1"/>
  <c r="AG12" i="68"/>
  <c r="AG31" i="68" s="1"/>
  <c r="AG12" i="69"/>
  <c r="AG31" i="69" s="1"/>
  <c r="AG12" i="92"/>
  <c r="AG31" i="92" s="1"/>
  <c r="AG12" i="91"/>
  <c r="AG31" i="91" s="1"/>
  <c r="AG12" i="88"/>
  <c r="AG31" i="88" s="1"/>
  <c r="AG12" i="54"/>
  <c r="AG31" i="54" s="1"/>
  <c r="AG12" i="12"/>
  <c r="AG31" i="12" s="1"/>
  <c r="AG12" i="87"/>
  <c r="AG31" i="87" s="1"/>
  <c r="AC15" i="68"/>
  <c r="AC34" i="68" s="1"/>
  <c r="AC15" i="69"/>
  <c r="AC34" i="69" s="1"/>
  <c r="AC15" i="92"/>
  <c r="AC34" i="92" s="1"/>
  <c r="AC15" i="54"/>
  <c r="AC34" i="54" s="1"/>
  <c r="AC15" i="87"/>
  <c r="AC34" i="87" s="1"/>
  <c r="AC15" i="91"/>
  <c r="AC34" i="91" s="1"/>
  <c r="AC15" i="12"/>
  <c r="AC34" i="12" s="1"/>
  <c r="AC15" i="88"/>
  <c r="AC34" i="88" s="1"/>
  <c r="AK12" i="68"/>
  <c r="AK31" i="68" s="1"/>
  <c r="AK12" i="69"/>
  <c r="AK31" i="69" s="1"/>
  <c r="AK12" i="91"/>
  <c r="AK31" i="91" s="1"/>
  <c r="AK12" i="54"/>
  <c r="AK31" i="54" s="1"/>
  <c r="AK12" i="92"/>
  <c r="AK31" i="92" s="1"/>
  <c r="AK12" i="87"/>
  <c r="AK31" i="87" s="1"/>
  <c r="AK12" i="88"/>
  <c r="AK31" i="88" s="1"/>
  <c r="AK12" i="12"/>
  <c r="AK31" i="12" s="1"/>
  <c r="AC21" i="68"/>
  <c r="AC40" i="68" s="1"/>
  <c r="AC21" i="69"/>
  <c r="AC40" i="69" s="1"/>
  <c r="AC21" i="91"/>
  <c r="AC40" i="91" s="1"/>
  <c r="AC21" i="92"/>
  <c r="AC40" i="92" s="1"/>
  <c r="AC21" i="54"/>
  <c r="AC40" i="54" s="1"/>
  <c r="AC21" i="87"/>
  <c r="AC40" i="87" s="1"/>
  <c r="AC21" i="12"/>
  <c r="AC40" i="12" s="1"/>
  <c r="AC21" i="88"/>
  <c r="AC40" i="88" s="1"/>
  <c r="AF21" i="68"/>
  <c r="AF40" i="68" s="1"/>
  <c r="AF21" i="92"/>
  <c r="AF40" i="92" s="1"/>
  <c r="AF21" i="69"/>
  <c r="AF40" i="69" s="1"/>
  <c r="AF21" i="91"/>
  <c r="AF40" i="91" s="1"/>
  <c r="AF21" i="87"/>
  <c r="AF40" i="87" s="1"/>
  <c r="AF21" i="88"/>
  <c r="AF40" i="88" s="1"/>
  <c r="AF21" i="54"/>
  <c r="AF40" i="54" s="1"/>
  <c r="AF21" i="12"/>
  <c r="AF40" i="12" s="1"/>
  <c r="AN18" i="68"/>
  <c r="AN37" i="68" s="1"/>
  <c r="AN18" i="69"/>
  <c r="AN37" i="69" s="1"/>
  <c r="AN18" i="54"/>
  <c r="AN37" i="54" s="1"/>
  <c r="AN18" i="91"/>
  <c r="AN37" i="91" s="1"/>
  <c r="AN18" i="92"/>
  <c r="AN37" i="92" s="1"/>
  <c r="AN18" i="88"/>
  <c r="AN37" i="88" s="1"/>
  <c r="AN18" i="87"/>
  <c r="AN37" i="87" s="1"/>
  <c r="AN18" i="12"/>
  <c r="AN37" i="12" s="1"/>
  <c r="AD12" i="68"/>
  <c r="AD31" i="68" s="1"/>
  <c r="AD12" i="69"/>
  <c r="AD31" i="69" s="1"/>
  <c r="AD12" i="92"/>
  <c r="AD31" i="92" s="1"/>
  <c r="AD12" i="91"/>
  <c r="AD31" i="91" s="1"/>
  <c r="AD12" i="87"/>
  <c r="AD31" i="87" s="1"/>
  <c r="AD12" i="12"/>
  <c r="AD31" i="12" s="1"/>
  <c r="AD12" i="88"/>
  <c r="AD31" i="88" s="1"/>
  <c r="AD12" i="54"/>
  <c r="AD31" i="54" s="1"/>
  <c r="AN15" i="68"/>
  <c r="AN34" i="68" s="1"/>
  <c r="AN15" i="69"/>
  <c r="AN34" i="69" s="1"/>
  <c r="AN15" i="91"/>
  <c r="AN34" i="91" s="1"/>
  <c r="AN15" i="92"/>
  <c r="AN34" i="92" s="1"/>
  <c r="AN15" i="54"/>
  <c r="AN34" i="54" s="1"/>
  <c r="AN15" i="87"/>
  <c r="AN34" i="87" s="1"/>
  <c r="AN15" i="12"/>
  <c r="AN34" i="12" s="1"/>
  <c r="AN15" i="88"/>
  <c r="AN34" i="88" s="1"/>
  <c r="AF12" i="68"/>
  <c r="AF31" i="68" s="1"/>
  <c r="AF12" i="92"/>
  <c r="AF31" i="92" s="1"/>
  <c r="AF12" i="91"/>
  <c r="AF31" i="91" s="1"/>
  <c r="AF12" i="54"/>
  <c r="AF31" i="54" s="1"/>
  <c r="AF12" i="87"/>
  <c r="AF31" i="87" s="1"/>
  <c r="AF12" i="88"/>
  <c r="AF31" i="88" s="1"/>
  <c r="AF12" i="69"/>
  <c r="AF31" i="69" s="1"/>
  <c r="AF12" i="12"/>
  <c r="AF31" i="12" s="1"/>
  <c r="AG21" i="68"/>
  <c r="AG40" i="68" s="1"/>
  <c r="AG21" i="69"/>
  <c r="AG40" i="69" s="1"/>
  <c r="AG21" i="91"/>
  <c r="AG40" i="91" s="1"/>
  <c r="AG21" i="54"/>
  <c r="AG40" i="54" s="1"/>
  <c r="AG21" i="88"/>
  <c r="AG40" i="88" s="1"/>
  <c r="AG21" i="92"/>
  <c r="AG40" i="92" s="1"/>
  <c r="AG21" i="87"/>
  <c r="AG40" i="87" s="1"/>
  <c r="AG21" i="12"/>
  <c r="AG40" i="12" s="1"/>
  <c r="AK15" i="68"/>
  <c r="AK34" i="68" s="1"/>
  <c r="AK15" i="69"/>
  <c r="AK34" i="69" s="1"/>
  <c r="AK15" i="91"/>
  <c r="AK34" i="91" s="1"/>
  <c r="AK15" i="92"/>
  <c r="AK34" i="92" s="1"/>
  <c r="AK15" i="54"/>
  <c r="AK34" i="54" s="1"/>
  <c r="AK15" i="87"/>
  <c r="AK34" i="87" s="1"/>
  <c r="AK15" i="12"/>
  <c r="AK34" i="12" s="1"/>
  <c r="AK15" i="88"/>
  <c r="AK34" i="88" s="1"/>
  <c r="AI21" i="68"/>
  <c r="AI40" i="68" s="1"/>
  <c r="AI21" i="69"/>
  <c r="AI40" i="69" s="1"/>
  <c r="AI21" i="91"/>
  <c r="AI40" i="91" s="1"/>
  <c r="AI21" i="92"/>
  <c r="AI40" i="92" s="1"/>
  <c r="AI21" i="54"/>
  <c r="AI40" i="54" s="1"/>
  <c r="AI21" i="88"/>
  <c r="AI40" i="88" s="1"/>
  <c r="AI21" i="12"/>
  <c r="AI40" i="12" s="1"/>
  <c r="AI21" i="87"/>
  <c r="AI40" i="87" s="1"/>
  <c r="AJ21" i="68"/>
  <c r="AJ40" i="68" s="1"/>
  <c r="AJ21" i="69"/>
  <c r="AJ40" i="69" s="1"/>
  <c r="AJ21" i="92"/>
  <c r="AJ40" i="92" s="1"/>
  <c r="AJ21" i="91"/>
  <c r="AJ40" i="91" s="1"/>
  <c r="AJ21" i="12"/>
  <c r="AJ40" i="12" s="1"/>
  <c r="AJ21" i="54"/>
  <c r="AJ40" i="54" s="1"/>
  <c r="AJ21" i="88"/>
  <c r="AJ40" i="88" s="1"/>
  <c r="AJ21" i="87"/>
  <c r="AJ40" i="87" s="1"/>
  <c r="AN21" i="68"/>
  <c r="AN40" i="68" s="1"/>
  <c r="AN21" i="91"/>
  <c r="AN40" i="91" s="1"/>
  <c r="AN21" i="69"/>
  <c r="AN40" i="69" s="1"/>
  <c r="AN21" i="92"/>
  <c r="AN40" i="92" s="1"/>
  <c r="AN21" i="87"/>
  <c r="AN40" i="87" s="1"/>
  <c r="AN21" i="88"/>
  <c r="AN40" i="88" s="1"/>
  <c r="AN21" i="54"/>
  <c r="AN40" i="54" s="1"/>
  <c r="AN21" i="12"/>
  <c r="AN40" i="12" s="1"/>
  <c r="AD18" i="69"/>
  <c r="AD37" i="69" s="1"/>
  <c r="AD18" i="68"/>
  <c r="AD37" i="68" s="1"/>
  <c r="AD18" i="91"/>
  <c r="AD37" i="91" s="1"/>
  <c r="AD18" i="54"/>
  <c r="AD37" i="54" s="1"/>
  <c r="AD18" i="87"/>
  <c r="AD37" i="87" s="1"/>
  <c r="AD18" i="12"/>
  <c r="AD37" i="12" s="1"/>
  <c r="AD18" i="88"/>
  <c r="AD37" i="88" s="1"/>
  <c r="AD18" i="92"/>
  <c r="AD37" i="92" s="1"/>
  <c r="AI12" i="68"/>
  <c r="AI31" i="68" s="1"/>
  <c r="AI12" i="91"/>
  <c r="AI31" i="91" s="1"/>
  <c r="AI12" i="92"/>
  <c r="AI31" i="92" s="1"/>
  <c r="AI12" i="54"/>
  <c r="AI31" i="54" s="1"/>
  <c r="AI12" i="88"/>
  <c r="AI31" i="88" s="1"/>
  <c r="AI12" i="69"/>
  <c r="AI31" i="69" s="1"/>
  <c r="AI12" i="12"/>
  <c r="AI31" i="12" s="1"/>
  <c r="AI12" i="87"/>
  <c r="AI31" i="87" s="1"/>
  <c r="AG15" i="68"/>
  <c r="AG34" i="68" s="1"/>
  <c r="AG15" i="69"/>
  <c r="AG34" i="69" s="1"/>
  <c r="AG15" i="91"/>
  <c r="AG34" i="91" s="1"/>
  <c r="AG15" i="88"/>
  <c r="AG34" i="88" s="1"/>
  <c r="AG15" i="92"/>
  <c r="AG34" i="92" s="1"/>
  <c r="AG15" i="87"/>
  <c r="AG34" i="87" s="1"/>
  <c r="AG15" i="12"/>
  <c r="AG34" i="12" s="1"/>
  <c r="AG15" i="54"/>
  <c r="AG34" i="54" s="1"/>
  <c r="AJ12" i="69"/>
  <c r="AJ31" i="69" s="1"/>
  <c r="AJ12" i="68"/>
  <c r="AJ31" i="68" s="1"/>
  <c r="AJ12" i="91"/>
  <c r="AJ31" i="91" s="1"/>
  <c r="AJ12" i="12"/>
  <c r="AJ31" i="12" s="1"/>
  <c r="AJ12" i="92"/>
  <c r="AJ31" i="92" s="1"/>
  <c r="AJ12" i="54"/>
  <c r="AJ31" i="54" s="1"/>
  <c r="AJ12" i="87"/>
  <c r="AJ31" i="87" s="1"/>
  <c r="AJ12" i="88"/>
  <c r="AJ31" i="88" s="1"/>
  <c r="AJ15" i="68"/>
  <c r="AJ34" i="68" s="1"/>
  <c r="AJ15" i="69"/>
  <c r="AJ34" i="69" s="1"/>
  <c r="AJ15" i="91"/>
  <c r="AJ34" i="91" s="1"/>
  <c r="AJ15" i="92"/>
  <c r="AJ34" i="92" s="1"/>
  <c r="AJ15" i="54"/>
  <c r="AJ34" i="54" s="1"/>
  <c r="AJ15" i="12"/>
  <c r="AJ34" i="12" s="1"/>
  <c r="AJ15" i="88"/>
  <c r="AJ34" i="88" s="1"/>
  <c r="AJ15" i="87"/>
  <c r="AJ34" i="87" s="1"/>
  <c r="AE12" i="68"/>
  <c r="AE31" i="68" s="1"/>
  <c r="AE12" i="69"/>
  <c r="AE31" i="69" s="1"/>
  <c r="AE12" i="91"/>
  <c r="AE31" i="91" s="1"/>
  <c r="AE12" i="87"/>
  <c r="AE31" i="87" s="1"/>
  <c r="AE12" i="54"/>
  <c r="AE31" i="54" s="1"/>
  <c r="AE12" i="88"/>
  <c r="AE31" i="88" s="1"/>
  <c r="AE12" i="92"/>
  <c r="AE31" i="92" s="1"/>
  <c r="AE12" i="12"/>
  <c r="AE31" i="12" s="1"/>
  <c r="AC12" i="68"/>
  <c r="AC31" i="68" s="1"/>
  <c r="AC12" i="69"/>
  <c r="AC31" i="69" s="1"/>
  <c r="AC12" i="54"/>
  <c r="AC31" i="54" s="1"/>
  <c r="AC12" i="87"/>
  <c r="AC31" i="87" s="1"/>
  <c r="AC12" i="91"/>
  <c r="AC31" i="91" s="1"/>
  <c r="AC12" i="12"/>
  <c r="AC31" i="12" s="1"/>
  <c r="AC12" i="92"/>
  <c r="AC31" i="92" s="1"/>
  <c r="AC12" i="88"/>
  <c r="AC31" i="88" s="1"/>
  <c r="AC18" i="68"/>
  <c r="AC37" i="68" s="1"/>
  <c r="AC18" i="91"/>
  <c r="AC37" i="91" s="1"/>
  <c r="AC18" i="69"/>
  <c r="AC37" i="69" s="1"/>
  <c r="AC18" i="92"/>
  <c r="AC37" i="92" s="1"/>
  <c r="AC18" i="54"/>
  <c r="AC37" i="54" s="1"/>
  <c r="AC18" i="87"/>
  <c r="AC37" i="87" s="1"/>
  <c r="AC18" i="88"/>
  <c r="AC37" i="88" s="1"/>
  <c r="AC18" i="12"/>
  <c r="AC37" i="12" s="1"/>
  <c r="AN12" i="68"/>
  <c r="AN31" i="68" s="1"/>
  <c r="AN12" i="69"/>
  <c r="AN31" i="69" s="1"/>
  <c r="AN12" i="91"/>
  <c r="AN31" i="91" s="1"/>
  <c r="AN12" i="92"/>
  <c r="AN31" i="92" s="1"/>
  <c r="AN12" i="88"/>
  <c r="AN31" i="88" s="1"/>
  <c r="AN12" i="87"/>
  <c r="AN31" i="87" s="1"/>
  <c r="AN12" i="54"/>
  <c r="AN31" i="54" s="1"/>
  <c r="AN12" i="12"/>
  <c r="AN31" i="12" s="1"/>
  <c r="AD15" i="68"/>
  <c r="AD34" i="68" s="1"/>
  <c r="AD15" i="69"/>
  <c r="AD34" i="69" s="1"/>
  <c r="AD15" i="92"/>
  <c r="AD34" i="92" s="1"/>
  <c r="AD15" i="87"/>
  <c r="AD34" i="87" s="1"/>
  <c r="AD15" i="12"/>
  <c r="AD34" i="12" s="1"/>
  <c r="AD15" i="91"/>
  <c r="AD34" i="91" s="1"/>
  <c r="AD15" i="54"/>
  <c r="AD34" i="54" s="1"/>
  <c r="AD15" i="88"/>
  <c r="AD34" i="88" s="1"/>
  <c r="AK18" i="68"/>
  <c r="AK37" i="68" s="1"/>
  <c r="AK18" i="69"/>
  <c r="AK37" i="69" s="1"/>
  <c r="AK18" i="92"/>
  <c r="AK37" i="92" s="1"/>
  <c r="AK18" i="54"/>
  <c r="AK37" i="54" s="1"/>
  <c r="AK18" i="87"/>
  <c r="AK37" i="87" s="1"/>
  <c r="AK18" i="91"/>
  <c r="AK37" i="91" s="1"/>
  <c r="AK18" i="12"/>
  <c r="AK37" i="12" s="1"/>
  <c r="AK18" i="88"/>
  <c r="AK37" i="88" s="1"/>
  <c r="AG18" i="68"/>
  <c r="AG37" i="68" s="1"/>
  <c r="AG18" i="92"/>
  <c r="AG37" i="92" s="1"/>
  <c r="AG18" i="88"/>
  <c r="AG37" i="88" s="1"/>
  <c r="AG18" i="91"/>
  <c r="AG37" i="91" s="1"/>
  <c r="AG18" i="54"/>
  <c r="AG37" i="54" s="1"/>
  <c r="AG18" i="12"/>
  <c r="AG37" i="12" s="1"/>
  <c r="AG18" i="69"/>
  <c r="AG37" i="69" s="1"/>
  <c r="AG18" i="87"/>
  <c r="AG37" i="87" s="1"/>
  <c r="AI18" i="68"/>
  <c r="AI37" i="68" s="1"/>
  <c r="AI18" i="91"/>
  <c r="AI37" i="91" s="1"/>
  <c r="AI18" i="69"/>
  <c r="AI37" i="69" s="1"/>
  <c r="AI18" i="92"/>
  <c r="AI37" i="92" s="1"/>
  <c r="AI18" i="54"/>
  <c r="AI37" i="54" s="1"/>
  <c r="AI18" i="88"/>
  <c r="AI37" i="88" s="1"/>
  <c r="AI18" i="87"/>
  <c r="AI37" i="87" s="1"/>
  <c r="AI18" i="12"/>
  <c r="AI37" i="12" s="1"/>
  <c r="AE21" i="68"/>
  <c r="AE40" i="68" s="1"/>
  <c r="AE21" i="69"/>
  <c r="AE40" i="69" s="1"/>
  <c r="AE21" i="91"/>
  <c r="AE40" i="91" s="1"/>
  <c r="AE21" i="92"/>
  <c r="AE40" i="92" s="1"/>
  <c r="AE21" i="87"/>
  <c r="AE40" i="87" s="1"/>
  <c r="AE21" i="88"/>
  <c r="AE40" i="88" s="1"/>
  <c r="AE21" i="54"/>
  <c r="AE40" i="54" s="1"/>
  <c r="AE21" i="12"/>
  <c r="AE40" i="12" s="1"/>
  <c r="AE15" i="68"/>
  <c r="AE34" i="68" s="1"/>
  <c r="AE15" i="69"/>
  <c r="AE34" i="69" s="1"/>
  <c r="AE15" i="91"/>
  <c r="AE34" i="91" s="1"/>
  <c r="AE15" i="92"/>
  <c r="AE34" i="92" s="1"/>
  <c r="AE15" i="87"/>
  <c r="AE34" i="87" s="1"/>
  <c r="AE15" i="12"/>
  <c r="AE34" i="12" s="1"/>
  <c r="AE15" i="54"/>
  <c r="AE34" i="54" s="1"/>
  <c r="AE15" i="88"/>
  <c r="AE34" i="88" s="1"/>
  <c r="AD21" i="68"/>
  <c r="AD40" i="68" s="1"/>
  <c r="AD21" i="92"/>
  <c r="AD40" i="92" s="1"/>
  <c r="AD21" i="87"/>
  <c r="AD40" i="87" s="1"/>
  <c r="AD21" i="12"/>
  <c r="AD40" i="12" s="1"/>
  <c r="AD21" i="54"/>
  <c r="AD40" i="54" s="1"/>
  <c r="AD21" i="91"/>
  <c r="AD40" i="91" s="1"/>
  <c r="AD21" i="69"/>
  <c r="AD40" i="69" s="1"/>
  <c r="AD21" i="88"/>
  <c r="AD40" i="88" s="1"/>
  <c r="AK21" i="92"/>
  <c r="AK40" i="92" s="1"/>
  <c r="AK21" i="91"/>
  <c r="AK40" i="91" s="1"/>
  <c r="AK21" i="54"/>
  <c r="AK40" i="54" s="1"/>
  <c r="AK21" i="87"/>
  <c r="AK40" i="87" s="1"/>
  <c r="AK21" i="69"/>
  <c r="AK40" i="69" s="1"/>
  <c r="AK21" i="68"/>
  <c r="AK40" i="68" s="1"/>
  <c r="AK21" i="12"/>
  <c r="AK40" i="12" s="1"/>
  <c r="AK21" i="88"/>
  <c r="AK40" i="88" s="1"/>
  <c r="AE18" i="68"/>
  <c r="AE37" i="68" s="1"/>
  <c r="AE18" i="69"/>
  <c r="AE37" i="69" s="1"/>
  <c r="AE18" i="91"/>
  <c r="AE37" i="91" s="1"/>
  <c r="AE18" i="54"/>
  <c r="AE37" i="54" s="1"/>
  <c r="AE18" i="87"/>
  <c r="AE37" i="87" s="1"/>
  <c r="AE18" i="92"/>
  <c r="AE37" i="92" s="1"/>
  <c r="AE18" i="12"/>
  <c r="AE37" i="12" s="1"/>
  <c r="AE18" i="88"/>
  <c r="AE37" i="88" s="1"/>
  <c r="D11" i="99"/>
  <c r="D20" i="99"/>
  <c r="D8" i="104"/>
  <c r="D26" i="104" s="1"/>
  <c r="D8" i="103"/>
  <c r="D26" i="103" s="1"/>
  <c r="D8" i="101"/>
  <c r="D27" i="101" s="1"/>
  <c r="D8" i="102"/>
  <c r="D26" i="102" s="1"/>
  <c r="D9" i="99"/>
  <c r="D17" i="99"/>
  <c r="D14" i="99"/>
  <c r="D15" i="99" l="1"/>
  <c r="D14" i="104"/>
  <c r="D32" i="104" s="1"/>
  <c r="D14" i="103"/>
  <c r="D32" i="103" s="1"/>
  <c r="D14" i="101"/>
  <c r="D33" i="101" s="1"/>
  <c r="D14" i="102"/>
  <c r="D32" i="102" s="1"/>
  <c r="D17" i="104"/>
  <c r="D35" i="104" s="1"/>
  <c r="D17" i="103"/>
  <c r="D35" i="103" s="1"/>
  <c r="D17" i="101"/>
  <c r="D36" i="101" s="1"/>
  <c r="D17" i="102"/>
  <c r="D35" i="102" s="1"/>
  <c r="D9" i="104"/>
  <c r="D27" i="104" s="1"/>
  <c r="D9" i="103"/>
  <c r="D27" i="103" s="1"/>
  <c r="D9" i="101"/>
  <c r="D28" i="101" s="1"/>
  <c r="D9" i="102"/>
  <c r="D27" i="102" s="1"/>
  <c r="D11" i="104"/>
  <c r="D29" i="104" s="1"/>
  <c r="D11" i="103"/>
  <c r="D29" i="103" s="1"/>
  <c r="D11" i="101"/>
  <c r="D30" i="101" s="1"/>
  <c r="D11" i="102"/>
  <c r="D29" i="102" s="1"/>
  <c r="D18" i="99"/>
  <c r="D12" i="99"/>
  <c r="D21" i="99"/>
  <c r="D20" i="104"/>
  <c r="D38" i="104" s="1"/>
  <c r="D20" i="103"/>
  <c r="D38" i="103" s="1"/>
  <c r="D20" i="101"/>
  <c r="D39" i="101" s="1"/>
  <c r="D20" i="102"/>
  <c r="D38" i="102" s="1"/>
  <c r="J8" i="69" l="1"/>
  <c r="J27" i="69" s="1"/>
  <c r="J8" i="92"/>
  <c r="J27" i="92" s="1"/>
  <c r="J8" i="91"/>
  <c r="J27" i="91" s="1"/>
  <c r="J8" i="82"/>
  <c r="J22" i="82" s="1"/>
  <c r="J8" i="83"/>
  <c r="J22" i="83" s="1"/>
  <c r="C8" i="84"/>
  <c r="J8" i="87"/>
  <c r="J27" i="87" s="1"/>
  <c r="J8" i="12"/>
  <c r="J27" i="12" s="1"/>
  <c r="J8" i="111"/>
  <c r="J27" i="111" s="1"/>
  <c r="J8" i="110"/>
  <c r="J27" i="110" s="1"/>
  <c r="J8" i="90"/>
  <c r="J22" i="90" s="1"/>
  <c r="J8" i="54"/>
  <c r="J27" i="54" s="1"/>
  <c r="J8" i="88"/>
  <c r="J27" i="88" s="1"/>
  <c r="C8" i="112"/>
  <c r="C8" i="98"/>
  <c r="J8" i="68"/>
  <c r="J27" i="68" s="1"/>
  <c r="J8" i="89"/>
  <c r="J22" i="89" s="1"/>
  <c r="Q8" i="68"/>
  <c r="Q27" i="68" s="1"/>
  <c r="Q8" i="69"/>
  <c r="Q27" i="69" s="1"/>
  <c r="Q8" i="90"/>
  <c r="Q22" i="90" s="1"/>
  <c r="Q8" i="89"/>
  <c r="Q22" i="89" s="1"/>
  <c r="Q8" i="92"/>
  <c r="Q27" i="92" s="1"/>
  <c r="Q8" i="54"/>
  <c r="Q27" i="54" s="1"/>
  <c r="Q8" i="87"/>
  <c r="Q27" i="87" s="1"/>
  <c r="Q8" i="82"/>
  <c r="Q22" i="82" s="1"/>
  <c r="Q8" i="91"/>
  <c r="Q27" i="91" s="1"/>
  <c r="J8" i="112"/>
  <c r="Q8" i="111"/>
  <c r="Q27" i="111" s="1"/>
  <c r="Q8" i="12"/>
  <c r="Q27" i="12" s="1"/>
  <c r="Q8" i="88"/>
  <c r="Q27" i="88" s="1"/>
  <c r="J8" i="84"/>
  <c r="Q8" i="83"/>
  <c r="Q22" i="83" s="1"/>
  <c r="Q8" i="110"/>
  <c r="Q27" i="110" s="1"/>
  <c r="J8" i="98"/>
  <c r="V8" i="68"/>
  <c r="V27" i="68" s="1"/>
  <c r="V8" i="69"/>
  <c r="V27" i="69" s="1"/>
  <c r="V8" i="91"/>
  <c r="V27" i="91" s="1"/>
  <c r="V8" i="92"/>
  <c r="V27" i="92" s="1"/>
  <c r="O8" i="84"/>
  <c r="V8" i="90"/>
  <c r="V22" i="90" s="1"/>
  <c r="V8" i="54"/>
  <c r="V27" i="54" s="1"/>
  <c r="V8" i="12"/>
  <c r="V27" i="12" s="1"/>
  <c r="V8" i="89"/>
  <c r="V22" i="89" s="1"/>
  <c r="O8" i="112"/>
  <c r="V8" i="87"/>
  <c r="V27" i="87" s="1"/>
  <c r="V8" i="88"/>
  <c r="V27" i="88" s="1"/>
  <c r="V8" i="83"/>
  <c r="V22" i="83" s="1"/>
  <c r="V8" i="82"/>
  <c r="V22" i="82" s="1"/>
  <c r="U8" i="68"/>
  <c r="U27" i="68" s="1"/>
  <c r="U8" i="83"/>
  <c r="U22" i="83" s="1"/>
  <c r="U8" i="91"/>
  <c r="U27" i="91" s="1"/>
  <c r="N8" i="84"/>
  <c r="U8" i="54"/>
  <c r="U27" i="54" s="1"/>
  <c r="U8" i="88"/>
  <c r="U27" i="88" s="1"/>
  <c r="U8" i="92"/>
  <c r="U27" i="92" s="1"/>
  <c r="U8" i="69"/>
  <c r="U27" i="69" s="1"/>
  <c r="U8" i="89"/>
  <c r="U22" i="89" s="1"/>
  <c r="N8" i="112"/>
  <c r="U8" i="90"/>
  <c r="U22" i="90" s="1"/>
  <c r="U8" i="87"/>
  <c r="U27" i="87" s="1"/>
  <c r="U8" i="12"/>
  <c r="U27" i="12" s="1"/>
  <c r="U8" i="82"/>
  <c r="U22" i="82" s="1"/>
  <c r="U8" i="111"/>
  <c r="U27" i="111" s="1"/>
  <c r="U8" i="110"/>
  <c r="U27" i="110" s="1"/>
  <c r="K8" i="68"/>
  <c r="K27" i="68" s="1"/>
  <c r="K8" i="69"/>
  <c r="K27" i="69" s="1"/>
  <c r="K8" i="92"/>
  <c r="K27" i="92" s="1"/>
  <c r="K8" i="83"/>
  <c r="K22" i="83" s="1"/>
  <c r="K8" i="91"/>
  <c r="K27" i="91" s="1"/>
  <c r="K8" i="90"/>
  <c r="K22" i="90" s="1"/>
  <c r="K8" i="82"/>
  <c r="K22" i="82" s="1"/>
  <c r="K8" i="54"/>
  <c r="K27" i="54" s="1"/>
  <c r="D8" i="84"/>
  <c r="K8" i="87"/>
  <c r="K27" i="87" s="1"/>
  <c r="K8" i="111"/>
  <c r="K27" i="111" s="1"/>
  <c r="K8" i="110"/>
  <c r="K27" i="110" s="1"/>
  <c r="K8" i="89"/>
  <c r="K22" i="89" s="1"/>
  <c r="D8" i="112"/>
  <c r="D8" i="98"/>
  <c r="K8" i="88"/>
  <c r="K27" i="88" s="1"/>
  <c r="K8" i="12"/>
  <c r="K27" i="12" s="1"/>
  <c r="I8" i="69"/>
  <c r="I27" i="69" s="1"/>
  <c r="I8" i="90"/>
  <c r="I22" i="90" s="1"/>
  <c r="I8" i="89"/>
  <c r="I22" i="89" s="1"/>
  <c r="I8" i="83"/>
  <c r="I22" i="83" s="1"/>
  <c r="B8" i="84"/>
  <c r="I8" i="54"/>
  <c r="I27" i="54" s="1"/>
  <c r="I8" i="92"/>
  <c r="I27" i="92" s="1"/>
  <c r="I8" i="87"/>
  <c r="I27" i="87" s="1"/>
  <c r="I8" i="82"/>
  <c r="I22" i="82" s="1"/>
  <c r="I8" i="88"/>
  <c r="I27" i="88" s="1"/>
  <c r="B8" i="112"/>
  <c r="I8" i="110"/>
  <c r="I27" i="110" s="1"/>
  <c r="B8" i="98"/>
  <c r="I8" i="91"/>
  <c r="I27" i="91" s="1"/>
  <c r="I8" i="111"/>
  <c r="I27" i="111" s="1"/>
  <c r="I8" i="12"/>
  <c r="I27" i="12" s="1"/>
  <c r="I8" i="68"/>
  <c r="I27" i="68" s="1"/>
  <c r="P8" i="68"/>
  <c r="P27" i="68" s="1"/>
  <c r="P8" i="69"/>
  <c r="P27" i="69" s="1"/>
  <c r="P8" i="91"/>
  <c r="P27" i="91" s="1"/>
  <c r="P8" i="82"/>
  <c r="P22" i="82" s="1"/>
  <c r="I8" i="84"/>
  <c r="P8" i="92"/>
  <c r="P27" i="92" s="1"/>
  <c r="P8" i="89"/>
  <c r="P22" i="89" s="1"/>
  <c r="P8" i="12"/>
  <c r="P27" i="12" s="1"/>
  <c r="P8" i="83"/>
  <c r="P22" i="83" s="1"/>
  <c r="P8" i="90"/>
  <c r="P22" i="90" s="1"/>
  <c r="I8" i="112"/>
  <c r="P8" i="54"/>
  <c r="P27" i="54" s="1"/>
  <c r="P8" i="87"/>
  <c r="P27" i="87" s="1"/>
  <c r="I8" i="98"/>
  <c r="P8" i="88"/>
  <c r="P27" i="88" s="1"/>
  <c r="P8" i="111"/>
  <c r="P27" i="111" s="1"/>
  <c r="P8" i="110"/>
  <c r="P27" i="110" s="1"/>
  <c r="O8" i="68"/>
  <c r="O27" i="68" s="1"/>
  <c r="O8" i="69"/>
  <c r="O27" i="69" s="1"/>
  <c r="O8" i="91"/>
  <c r="O27" i="91" s="1"/>
  <c r="O8" i="89"/>
  <c r="O22" i="89" s="1"/>
  <c r="H8" i="84"/>
  <c r="O8" i="82"/>
  <c r="O22" i="82" s="1"/>
  <c r="O8" i="54"/>
  <c r="O27" i="54" s="1"/>
  <c r="O8" i="92"/>
  <c r="O27" i="92" s="1"/>
  <c r="O8" i="83"/>
  <c r="O22" i="83" s="1"/>
  <c r="O8" i="90"/>
  <c r="O22" i="90" s="1"/>
  <c r="O8" i="88"/>
  <c r="O27" i="88" s="1"/>
  <c r="O8" i="87"/>
  <c r="O27" i="87" s="1"/>
  <c r="H8" i="98"/>
  <c r="O8" i="12"/>
  <c r="O27" i="12" s="1"/>
  <c r="O8" i="111"/>
  <c r="O27" i="111" s="1"/>
  <c r="O8" i="110"/>
  <c r="O27" i="110" s="1"/>
  <c r="H8" i="112"/>
  <c r="S8" i="68"/>
  <c r="S27" i="68" s="1"/>
  <c r="S8" i="69"/>
  <c r="S27" i="69" s="1"/>
  <c r="S8" i="83"/>
  <c r="S22" i="83" s="1"/>
  <c r="S8" i="90"/>
  <c r="S22" i="90" s="1"/>
  <c r="L8" i="84"/>
  <c r="S8" i="92"/>
  <c r="S27" i="92" s="1"/>
  <c r="S8" i="82"/>
  <c r="S22" i="82" s="1"/>
  <c r="S8" i="89"/>
  <c r="S22" i="89" s="1"/>
  <c r="S8" i="87"/>
  <c r="S27" i="87" s="1"/>
  <c r="S8" i="88"/>
  <c r="S27" i="88" s="1"/>
  <c r="S8" i="111"/>
  <c r="S27" i="111" s="1"/>
  <c r="S8" i="110"/>
  <c r="S27" i="110" s="1"/>
  <c r="S8" i="91"/>
  <c r="S27" i="91" s="1"/>
  <c r="S8" i="54"/>
  <c r="S27" i="54" s="1"/>
  <c r="S8" i="12"/>
  <c r="S27" i="12" s="1"/>
  <c r="L8" i="112"/>
  <c r="W8" i="68"/>
  <c r="W27" i="68" s="1"/>
  <c r="W8" i="69"/>
  <c r="W27" i="69" s="1"/>
  <c r="W8" i="91"/>
  <c r="W27" i="91" s="1"/>
  <c r="W8" i="89"/>
  <c r="W22" i="89" s="1"/>
  <c r="W8" i="92"/>
  <c r="W27" i="92" s="1"/>
  <c r="P8" i="84"/>
  <c r="W8" i="83"/>
  <c r="W22" i="83" s="1"/>
  <c r="W8" i="54"/>
  <c r="W27" i="54" s="1"/>
  <c r="W8" i="82"/>
  <c r="W22" i="82" s="1"/>
  <c r="W8" i="88"/>
  <c r="W27" i="88" s="1"/>
  <c r="W8" i="12"/>
  <c r="W27" i="12" s="1"/>
  <c r="W8" i="87"/>
  <c r="W27" i="87" s="1"/>
  <c r="P8" i="112"/>
  <c r="W8" i="90"/>
  <c r="W22" i="90" s="1"/>
  <c r="N8" i="68"/>
  <c r="N27" i="68" s="1"/>
  <c r="N8" i="91"/>
  <c r="N27" i="91" s="1"/>
  <c r="N8" i="69"/>
  <c r="N27" i="69" s="1"/>
  <c r="G8" i="84"/>
  <c r="N8" i="92"/>
  <c r="N27" i="92" s="1"/>
  <c r="N8" i="89"/>
  <c r="N22" i="89" s="1"/>
  <c r="N8" i="83"/>
  <c r="N22" i="83" s="1"/>
  <c r="N8" i="90"/>
  <c r="N22" i="90" s="1"/>
  <c r="N8" i="87"/>
  <c r="N27" i="87" s="1"/>
  <c r="G8" i="98"/>
  <c r="N8" i="82"/>
  <c r="N22" i="82" s="1"/>
  <c r="N8" i="54"/>
  <c r="N27" i="54" s="1"/>
  <c r="N8" i="12"/>
  <c r="N27" i="12" s="1"/>
  <c r="G8" i="112"/>
  <c r="N8" i="88"/>
  <c r="N27" i="88" s="1"/>
  <c r="N8" i="111"/>
  <c r="N27" i="111" s="1"/>
  <c r="N8" i="110"/>
  <c r="N27" i="110" s="1"/>
  <c r="L8" i="68"/>
  <c r="L27" i="68" s="1"/>
  <c r="L8" i="69"/>
  <c r="L27" i="69" s="1"/>
  <c r="L8" i="92"/>
  <c r="L27" i="92" s="1"/>
  <c r="L8" i="83"/>
  <c r="L22" i="83" s="1"/>
  <c r="L8" i="91"/>
  <c r="L27" i="91" s="1"/>
  <c r="L8" i="90"/>
  <c r="L22" i="90" s="1"/>
  <c r="L8" i="82"/>
  <c r="L22" i="82" s="1"/>
  <c r="L8" i="54"/>
  <c r="L27" i="54" s="1"/>
  <c r="E8" i="84"/>
  <c r="L8" i="89"/>
  <c r="L22" i="89" s="1"/>
  <c r="L8" i="12"/>
  <c r="L27" i="12" s="1"/>
  <c r="L8" i="111"/>
  <c r="L27" i="111" s="1"/>
  <c r="L8" i="110"/>
  <c r="L27" i="110" s="1"/>
  <c r="L8" i="88"/>
  <c r="L27" i="88" s="1"/>
  <c r="L8" i="87"/>
  <c r="L27" i="87" s="1"/>
  <c r="E8" i="112"/>
  <c r="E8" i="98"/>
  <c r="R8" i="68"/>
  <c r="R27" i="68" s="1"/>
  <c r="R8" i="92"/>
  <c r="R27" i="92" s="1"/>
  <c r="R8" i="91"/>
  <c r="R27" i="91" s="1"/>
  <c r="R8" i="69"/>
  <c r="R27" i="69" s="1"/>
  <c r="R8" i="82"/>
  <c r="R22" i="82" s="1"/>
  <c r="R8" i="89"/>
  <c r="R22" i="89" s="1"/>
  <c r="R8" i="87"/>
  <c r="R27" i="87" s="1"/>
  <c r="R8" i="12"/>
  <c r="R27" i="12" s="1"/>
  <c r="R8" i="88"/>
  <c r="R27" i="88" s="1"/>
  <c r="R8" i="111"/>
  <c r="R27" i="111" s="1"/>
  <c r="R8" i="110"/>
  <c r="R27" i="110" s="1"/>
  <c r="K8" i="112"/>
  <c r="R8" i="90"/>
  <c r="R22" i="90" s="1"/>
  <c r="R8" i="54"/>
  <c r="R27" i="54" s="1"/>
  <c r="K8" i="84"/>
  <c r="R8" i="83"/>
  <c r="R22" i="83" s="1"/>
  <c r="D12" i="104"/>
  <c r="D30" i="104" s="1"/>
  <c r="D12" i="103"/>
  <c r="D30" i="103" s="1"/>
  <c r="D12" i="101"/>
  <c r="D31" i="101" s="1"/>
  <c r="D12" i="102"/>
  <c r="D30" i="102" s="1"/>
  <c r="D18" i="104"/>
  <c r="D36" i="104" s="1"/>
  <c r="D18" i="103"/>
  <c r="D36" i="103" s="1"/>
  <c r="D18" i="101"/>
  <c r="D37" i="101" s="1"/>
  <c r="D18" i="102"/>
  <c r="D36" i="102" s="1"/>
  <c r="C8" i="99"/>
  <c r="D21" i="104"/>
  <c r="D39" i="104" s="1"/>
  <c r="D21" i="103"/>
  <c r="D39" i="103" s="1"/>
  <c r="D21" i="101"/>
  <c r="D40" i="101" s="1"/>
  <c r="D21" i="102"/>
  <c r="D39" i="102" s="1"/>
  <c r="D15" i="104"/>
  <c r="D33" i="104" s="1"/>
  <c r="D15" i="103"/>
  <c r="D33" i="103" s="1"/>
  <c r="D15" i="101"/>
  <c r="D34" i="101" s="1"/>
  <c r="D15" i="102"/>
  <c r="D33" i="102" s="1"/>
  <c r="K17" i="3"/>
  <c r="K20" i="3"/>
  <c r="K9" i="3"/>
  <c r="K11" i="3"/>
  <c r="E9" i="3"/>
  <c r="L11" i="3"/>
  <c r="K14" i="3"/>
  <c r="G11" i="3"/>
  <c r="D9" i="3"/>
  <c r="C9" i="3"/>
  <c r="B17" i="3"/>
  <c r="T11" i="3"/>
  <c r="G11" i="108" s="1"/>
  <c r="J14" i="3"/>
  <c r="P9" i="3"/>
  <c r="C9" i="108" s="1"/>
  <c r="I9" i="3"/>
  <c r="O14" i="3"/>
  <c r="B14" i="108" s="1"/>
  <c r="H9" i="3"/>
  <c r="N11" i="3"/>
  <c r="T20" i="3"/>
  <c r="G20" i="108" s="1"/>
  <c r="T14" i="3"/>
  <c r="G14" i="108" s="1"/>
  <c r="T9" i="3"/>
  <c r="G9" i="108" s="1"/>
  <c r="T17" i="3"/>
  <c r="G17" i="108" s="1"/>
  <c r="P20" i="3"/>
  <c r="C20" i="108" s="1"/>
  <c r="P17" i="3"/>
  <c r="C17" i="108" s="1"/>
  <c r="P14" i="3"/>
  <c r="C14" i="108" s="1"/>
  <c r="P11" i="3"/>
  <c r="C11" i="108" s="1"/>
  <c r="O17" i="3"/>
  <c r="B17" i="108" s="1"/>
  <c r="O11" i="3"/>
  <c r="B11" i="108" s="1"/>
  <c r="O9" i="3"/>
  <c r="B9" i="108" s="1"/>
  <c r="O20" i="3"/>
  <c r="B20" i="108" s="1"/>
  <c r="N20" i="3"/>
  <c r="N17" i="3"/>
  <c r="N14" i="3"/>
  <c r="N9" i="3"/>
  <c r="L20" i="3"/>
  <c r="L14" i="3"/>
  <c r="L9" i="3"/>
  <c r="L17" i="3"/>
  <c r="H20" i="3"/>
  <c r="H14" i="3"/>
  <c r="H11" i="3"/>
  <c r="G9" i="3"/>
  <c r="G17" i="3"/>
  <c r="G14" i="3"/>
  <c r="G20" i="3"/>
  <c r="D17" i="3"/>
  <c r="D20" i="3"/>
  <c r="D14" i="3"/>
  <c r="D11" i="3"/>
  <c r="C11" i="3"/>
  <c r="C20" i="3"/>
  <c r="C17" i="3"/>
  <c r="C14" i="3"/>
  <c r="B9" i="3"/>
  <c r="B14" i="3"/>
  <c r="B20" i="3"/>
  <c r="B11" i="3"/>
  <c r="E17" i="3"/>
  <c r="J17" i="3"/>
  <c r="J20" i="3"/>
  <c r="J11" i="3"/>
  <c r="E14" i="3"/>
  <c r="J9" i="3"/>
  <c r="E20" i="3"/>
  <c r="H17" i="3"/>
  <c r="I20" i="3"/>
  <c r="I17" i="3"/>
  <c r="I14" i="3"/>
  <c r="I11" i="3"/>
  <c r="E11" i="3"/>
  <c r="G17" i="105" l="1"/>
  <c r="G36" i="105" s="1"/>
  <c r="G17" i="106"/>
  <c r="G36" i="106" s="1"/>
  <c r="G17" i="107"/>
  <c r="G36" i="107" s="1"/>
  <c r="G17" i="109"/>
  <c r="G36" i="109" s="1"/>
  <c r="B9" i="105"/>
  <c r="B28" i="105" s="1"/>
  <c r="B9" i="106"/>
  <c r="B28" i="106" s="1"/>
  <c r="B9" i="107"/>
  <c r="B28" i="107" s="1"/>
  <c r="B9" i="109"/>
  <c r="C14" i="105"/>
  <c r="C33" i="105" s="1"/>
  <c r="C14" i="106"/>
  <c r="C33" i="106" s="1"/>
  <c r="C14" i="107"/>
  <c r="C33" i="107" s="1"/>
  <c r="C14" i="109"/>
  <c r="C33" i="109" s="1"/>
  <c r="G9" i="105"/>
  <c r="G28" i="105" s="1"/>
  <c r="G9" i="106"/>
  <c r="G28" i="106" s="1"/>
  <c r="G9" i="107"/>
  <c r="G28" i="107" s="1"/>
  <c r="G9" i="109"/>
  <c r="G28" i="109" s="1"/>
  <c r="C11" i="105"/>
  <c r="C30" i="105" s="1"/>
  <c r="C11" i="106"/>
  <c r="C30" i="106" s="1"/>
  <c r="C11" i="107"/>
  <c r="C30" i="107" s="1"/>
  <c r="C11" i="109"/>
  <c r="C30" i="109" s="1"/>
  <c r="B11" i="105"/>
  <c r="B30" i="105" s="1"/>
  <c r="B11" i="106"/>
  <c r="B30" i="106" s="1"/>
  <c r="B11" i="107"/>
  <c r="B30" i="107" s="1"/>
  <c r="B11" i="109"/>
  <c r="B30" i="109" s="1"/>
  <c r="C17" i="105"/>
  <c r="C36" i="105" s="1"/>
  <c r="C17" i="106"/>
  <c r="C36" i="106" s="1"/>
  <c r="C17" i="107"/>
  <c r="C36" i="107" s="1"/>
  <c r="C17" i="109"/>
  <c r="C36" i="109" s="1"/>
  <c r="G14" i="105"/>
  <c r="G33" i="105" s="1"/>
  <c r="G14" i="106"/>
  <c r="G33" i="106" s="1"/>
  <c r="G14" i="107"/>
  <c r="G33" i="107" s="1"/>
  <c r="G14" i="109"/>
  <c r="G33" i="109" s="1"/>
  <c r="B14" i="105"/>
  <c r="B33" i="105" s="1"/>
  <c r="B14" i="106"/>
  <c r="B33" i="106" s="1"/>
  <c r="B14" i="107"/>
  <c r="B33" i="107" s="1"/>
  <c r="B14" i="109"/>
  <c r="B33" i="109" s="1"/>
  <c r="G11" i="105"/>
  <c r="G30" i="105" s="1"/>
  <c r="G11" i="106"/>
  <c r="G30" i="106" s="1"/>
  <c r="G11" i="107"/>
  <c r="G30" i="107" s="1"/>
  <c r="G11" i="109"/>
  <c r="G30" i="109" s="1"/>
  <c r="B20" i="105"/>
  <c r="B39" i="105" s="1"/>
  <c r="B20" i="106"/>
  <c r="B39" i="106" s="1"/>
  <c r="B20" i="107"/>
  <c r="B39" i="107" s="1"/>
  <c r="B20" i="109"/>
  <c r="B39" i="109" s="1"/>
  <c r="C9" i="105"/>
  <c r="C28" i="105" s="1"/>
  <c r="C9" i="106"/>
  <c r="C28" i="106" s="1"/>
  <c r="C9" i="107"/>
  <c r="C28" i="107" s="1"/>
  <c r="C9" i="109"/>
  <c r="C28" i="109" s="1"/>
  <c r="B17" i="105"/>
  <c r="B36" i="105" s="1"/>
  <c r="B17" i="106"/>
  <c r="B36" i="106" s="1"/>
  <c r="B17" i="107"/>
  <c r="B36" i="107" s="1"/>
  <c r="B17" i="109"/>
  <c r="B36" i="109" s="1"/>
  <c r="C20" i="105"/>
  <c r="C39" i="105" s="1"/>
  <c r="C20" i="106"/>
  <c r="C39" i="106" s="1"/>
  <c r="C20" i="107"/>
  <c r="C39" i="107" s="1"/>
  <c r="C20" i="109"/>
  <c r="C39" i="109" s="1"/>
  <c r="G20" i="105"/>
  <c r="G39" i="105" s="1"/>
  <c r="G20" i="106"/>
  <c r="G39" i="106" s="1"/>
  <c r="G20" i="107"/>
  <c r="G39" i="107" s="1"/>
  <c r="G20" i="109"/>
  <c r="G39" i="109" s="1"/>
  <c r="L14" i="68"/>
  <c r="L33" i="68" s="1"/>
  <c r="L14" i="69"/>
  <c r="L33" i="69" s="1"/>
  <c r="L14" i="91"/>
  <c r="L33" i="91" s="1"/>
  <c r="L12" i="90"/>
  <c r="L26" i="90" s="1"/>
  <c r="E12" i="84"/>
  <c r="L12" i="89"/>
  <c r="L26" i="89" s="1"/>
  <c r="L12" i="83"/>
  <c r="L26" i="83" s="1"/>
  <c r="L14" i="92"/>
  <c r="L33" i="92" s="1"/>
  <c r="L14" i="54"/>
  <c r="L33" i="54" s="1"/>
  <c r="L12" i="82"/>
  <c r="L26" i="82" s="1"/>
  <c r="L14" i="12"/>
  <c r="L33" i="12" s="1"/>
  <c r="E14" i="98"/>
  <c r="L14" i="111"/>
  <c r="L33" i="111" s="1"/>
  <c r="E14" i="112"/>
  <c r="L14" i="110"/>
  <c r="L33" i="110" s="1"/>
  <c r="L14" i="88"/>
  <c r="L33" i="88" s="1"/>
  <c r="L14" i="87"/>
  <c r="L33" i="87" s="1"/>
  <c r="S17" i="68"/>
  <c r="S36" i="68" s="1"/>
  <c r="S17" i="69"/>
  <c r="S36" i="69" s="1"/>
  <c r="S17" i="91"/>
  <c r="S36" i="91" s="1"/>
  <c r="S14" i="89"/>
  <c r="S28" i="89" s="1"/>
  <c r="L14" i="84"/>
  <c r="S14" i="83"/>
  <c r="S28" i="83" s="1"/>
  <c r="S17" i="92"/>
  <c r="S36" i="92" s="1"/>
  <c r="S17" i="87"/>
  <c r="S36" i="87" s="1"/>
  <c r="S17" i="88"/>
  <c r="S36" i="88" s="1"/>
  <c r="S14" i="90"/>
  <c r="S28" i="90" s="1"/>
  <c r="S14" i="82"/>
  <c r="S28" i="82" s="1"/>
  <c r="S17" i="111"/>
  <c r="S36" i="111" s="1"/>
  <c r="S17" i="54"/>
  <c r="S36" i="54" s="1"/>
  <c r="S17" i="110"/>
  <c r="S36" i="110" s="1"/>
  <c r="S17" i="12"/>
  <c r="S36" i="12" s="1"/>
  <c r="L17" i="112"/>
  <c r="AA17" i="68"/>
  <c r="AA36" i="68" s="1"/>
  <c r="AA17" i="91"/>
  <c r="AA36" i="91" s="1"/>
  <c r="AA14" i="89"/>
  <c r="AA28" i="89" s="1"/>
  <c r="AA17" i="69"/>
  <c r="AA36" i="69" s="1"/>
  <c r="AA17" i="92"/>
  <c r="AA36" i="92" s="1"/>
  <c r="AA14" i="90"/>
  <c r="AA28" i="90" s="1"/>
  <c r="AA17" i="87"/>
  <c r="AA36" i="87" s="1"/>
  <c r="AA17" i="54"/>
  <c r="AA36" i="54" s="1"/>
  <c r="T14" i="84"/>
  <c r="AA14" i="83"/>
  <c r="AA28" i="83" s="1"/>
  <c r="AA17" i="12"/>
  <c r="AA36" i="12" s="1"/>
  <c r="AA14" i="82"/>
  <c r="AA28" i="82" s="1"/>
  <c r="AA17" i="88"/>
  <c r="AA36" i="88" s="1"/>
  <c r="T17" i="112"/>
  <c r="S11" i="68"/>
  <c r="S30" i="68" s="1"/>
  <c r="S11" i="69"/>
  <c r="S30" i="69" s="1"/>
  <c r="S11" i="91"/>
  <c r="S30" i="91" s="1"/>
  <c r="S10" i="89"/>
  <c r="S24" i="89" s="1"/>
  <c r="L10" i="84"/>
  <c r="S11" i="87"/>
  <c r="S30" i="87" s="1"/>
  <c r="S10" i="90"/>
  <c r="S24" i="90" s="1"/>
  <c r="S11" i="92"/>
  <c r="S30" i="92" s="1"/>
  <c r="S11" i="54"/>
  <c r="S30" i="54" s="1"/>
  <c r="S11" i="12"/>
  <c r="S30" i="12" s="1"/>
  <c r="S10" i="83"/>
  <c r="S24" i="83" s="1"/>
  <c r="S10" i="82"/>
  <c r="S24" i="82" s="1"/>
  <c r="S11" i="111"/>
  <c r="S30" i="111" s="1"/>
  <c r="S11" i="88"/>
  <c r="S30" i="88" s="1"/>
  <c r="S11" i="110"/>
  <c r="S30" i="110" s="1"/>
  <c r="L11" i="112"/>
  <c r="O8" i="95"/>
  <c r="O26" i="95" s="1"/>
  <c r="O8" i="24"/>
  <c r="O27" i="24" s="1"/>
  <c r="O8" i="96"/>
  <c r="O26" i="96" s="1"/>
  <c r="O8" i="97"/>
  <c r="O26" i="97" s="1"/>
  <c r="J8" i="24"/>
  <c r="J27" i="24" s="1"/>
  <c r="J8" i="96"/>
  <c r="J26" i="96" s="1"/>
  <c r="J8" i="97"/>
  <c r="J26" i="97" s="1"/>
  <c r="J8" i="95"/>
  <c r="J26" i="95" s="1"/>
  <c r="Q11" i="68"/>
  <c r="Q30" i="68" s="1"/>
  <c r="Q11" i="69"/>
  <c r="Q30" i="69" s="1"/>
  <c r="J10" i="84"/>
  <c r="Q11" i="92"/>
  <c r="Q30" i="92" s="1"/>
  <c r="Q10" i="89"/>
  <c r="Q24" i="89" s="1"/>
  <c r="Q11" i="54"/>
  <c r="Q30" i="54" s="1"/>
  <c r="Q11" i="87"/>
  <c r="Q30" i="87" s="1"/>
  <c r="Q10" i="82"/>
  <c r="Q24" i="82" s="1"/>
  <c r="Q11" i="91"/>
  <c r="Q30" i="91" s="1"/>
  <c r="Q10" i="83"/>
  <c r="Q24" i="83" s="1"/>
  <c r="Q10" i="90"/>
  <c r="Q24" i="90" s="1"/>
  <c r="Q11" i="12"/>
  <c r="Q30" i="12" s="1"/>
  <c r="J11" i="112"/>
  <c r="J11" i="98"/>
  <c r="Q11" i="111"/>
  <c r="Q30" i="111" s="1"/>
  <c r="Q11" i="88"/>
  <c r="Q30" i="88" s="1"/>
  <c r="Q11" i="110"/>
  <c r="Q30" i="110" s="1"/>
  <c r="V9" i="68"/>
  <c r="V28" i="68" s="1"/>
  <c r="V9" i="69"/>
  <c r="V28" i="69" s="1"/>
  <c r="V9" i="92"/>
  <c r="V28" i="92" s="1"/>
  <c r="V9" i="91"/>
  <c r="V28" i="91" s="1"/>
  <c r="V9" i="87"/>
  <c r="V28" i="87" s="1"/>
  <c r="V9" i="12"/>
  <c r="V28" i="12" s="1"/>
  <c r="V9" i="54"/>
  <c r="V28" i="54" s="1"/>
  <c r="O9" i="112"/>
  <c r="V9" i="88"/>
  <c r="V28" i="88" s="1"/>
  <c r="J8" i="114"/>
  <c r="J26" i="114" s="1"/>
  <c r="J8" i="116"/>
  <c r="J27" i="116" s="1"/>
  <c r="J8" i="115"/>
  <c r="J26" i="115" s="1"/>
  <c r="J8" i="113"/>
  <c r="J26" i="113" s="1"/>
  <c r="P14" i="69"/>
  <c r="P33" i="69" s="1"/>
  <c r="P14" i="91"/>
  <c r="P33" i="91" s="1"/>
  <c r="P14" i="68"/>
  <c r="P33" i="68" s="1"/>
  <c r="P14" i="92"/>
  <c r="P33" i="92" s="1"/>
  <c r="P12" i="83"/>
  <c r="P26" i="83" s="1"/>
  <c r="P12" i="90"/>
  <c r="P26" i="90" s="1"/>
  <c r="P12" i="82"/>
  <c r="P26" i="82" s="1"/>
  <c r="I12" i="84"/>
  <c r="P14" i="12"/>
  <c r="P33" i="12" s="1"/>
  <c r="P14" i="87"/>
  <c r="P33" i="87" s="1"/>
  <c r="P14" i="88"/>
  <c r="P33" i="88" s="1"/>
  <c r="I14" i="112"/>
  <c r="P12" i="89"/>
  <c r="P26" i="89" s="1"/>
  <c r="P14" i="111"/>
  <c r="P33" i="111" s="1"/>
  <c r="P14" i="110"/>
  <c r="P33" i="110" s="1"/>
  <c r="P14" i="54"/>
  <c r="P33" i="54" s="1"/>
  <c r="I14" i="98"/>
  <c r="S14" i="68"/>
  <c r="S33" i="68" s="1"/>
  <c r="S14" i="69"/>
  <c r="S33" i="69" s="1"/>
  <c r="L12" i="84"/>
  <c r="S12" i="82"/>
  <c r="S26" i="82" s="1"/>
  <c r="S14" i="54"/>
  <c r="S33" i="54" s="1"/>
  <c r="S14" i="91"/>
  <c r="S33" i="91" s="1"/>
  <c r="S12" i="89"/>
  <c r="S26" i="89" s="1"/>
  <c r="S12" i="90"/>
  <c r="S26" i="90" s="1"/>
  <c r="S14" i="87"/>
  <c r="S33" i="87" s="1"/>
  <c r="S12" i="83"/>
  <c r="S26" i="83" s="1"/>
  <c r="S14" i="12"/>
  <c r="S33" i="12" s="1"/>
  <c r="L14" i="112"/>
  <c r="S14" i="111"/>
  <c r="S33" i="111" s="1"/>
  <c r="S14" i="92"/>
  <c r="S33" i="92" s="1"/>
  <c r="S14" i="110"/>
  <c r="S33" i="110" s="1"/>
  <c r="S14" i="88"/>
  <c r="S33" i="88" s="1"/>
  <c r="U8" i="116"/>
  <c r="U27" i="116" s="1"/>
  <c r="U8" i="114"/>
  <c r="U26" i="114" s="1"/>
  <c r="U8" i="113"/>
  <c r="U26" i="113" s="1"/>
  <c r="U8" i="115"/>
  <c r="U26" i="115" s="1"/>
  <c r="N17" i="68"/>
  <c r="N36" i="68" s="1"/>
  <c r="N17" i="69"/>
  <c r="N36" i="69" s="1"/>
  <c r="N17" i="91"/>
  <c r="N36" i="91" s="1"/>
  <c r="N14" i="90"/>
  <c r="N28" i="90" s="1"/>
  <c r="G14" i="84"/>
  <c r="N14" i="83"/>
  <c r="N28" i="83" s="1"/>
  <c r="N17" i="92"/>
  <c r="N36" i="92" s="1"/>
  <c r="N14" i="89"/>
  <c r="N28" i="89" s="1"/>
  <c r="N14" i="82"/>
  <c r="N28" i="82" s="1"/>
  <c r="N17" i="54"/>
  <c r="N36" i="54" s="1"/>
  <c r="N17" i="87"/>
  <c r="N36" i="87" s="1"/>
  <c r="N17" i="12"/>
  <c r="N36" i="12" s="1"/>
  <c r="G17" i="98"/>
  <c r="N17" i="110"/>
  <c r="N36" i="110" s="1"/>
  <c r="G17" i="112"/>
  <c r="N17" i="88"/>
  <c r="N36" i="88" s="1"/>
  <c r="N17" i="111"/>
  <c r="N36" i="111" s="1"/>
  <c r="AA20" i="68"/>
  <c r="AA39" i="68" s="1"/>
  <c r="AA20" i="69"/>
  <c r="AA39" i="69" s="1"/>
  <c r="AA16" i="83"/>
  <c r="AA30" i="83" s="1"/>
  <c r="AA16" i="82"/>
  <c r="AA30" i="82" s="1"/>
  <c r="AA20" i="91"/>
  <c r="AA39" i="91" s="1"/>
  <c r="AA16" i="90"/>
  <c r="AA30" i="90" s="1"/>
  <c r="AA20" i="54"/>
  <c r="AA39" i="54" s="1"/>
  <c r="AA20" i="87"/>
  <c r="AA39" i="87" s="1"/>
  <c r="T20" i="112"/>
  <c r="AA16" i="89"/>
  <c r="AA30" i="89" s="1"/>
  <c r="T16" i="84"/>
  <c r="AA20" i="92"/>
  <c r="AA39" i="92" s="1"/>
  <c r="AA20" i="12"/>
  <c r="AA39" i="12" s="1"/>
  <c r="AA20" i="88"/>
  <c r="AA39" i="88" s="1"/>
  <c r="U9" i="68"/>
  <c r="U28" i="68" s="1"/>
  <c r="U9" i="69"/>
  <c r="U28" i="69" s="1"/>
  <c r="U9" i="92"/>
  <c r="U28" i="92" s="1"/>
  <c r="U9" i="54"/>
  <c r="U28" i="54" s="1"/>
  <c r="U9" i="87"/>
  <c r="U28" i="87" s="1"/>
  <c r="U9" i="91"/>
  <c r="U28" i="91" s="1"/>
  <c r="U9" i="12"/>
  <c r="U28" i="12" s="1"/>
  <c r="N9" i="112"/>
  <c r="U9" i="88"/>
  <c r="U28" i="88" s="1"/>
  <c r="U9" i="111"/>
  <c r="U28" i="111" s="1"/>
  <c r="U9" i="110"/>
  <c r="U28" i="110" s="1"/>
  <c r="U11" i="68"/>
  <c r="U30" i="68" s="1"/>
  <c r="U11" i="69"/>
  <c r="U30" i="69" s="1"/>
  <c r="U11" i="91"/>
  <c r="U30" i="91" s="1"/>
  <c r="U10" i="83"/>
  <c r="U24" i="83" s="1"/>
  <c r="U11" i="92"/>
  <c r="U30" i="92" s="1"/>
  <c r="U11" i="88"/>
  <c r="U30" i="88" s="1"/>
  <c r="U10" i="89"/>
  <c r="U24" i="89" s="1"/>
  <c r="U11" i="111"/>
  <c r="U30" i="111" s="1"/>
  <c r="U11" i="110"/>
  <c r="U30" i="110" s="1"/>
  <c r="N10" i="84"/>
  <c r="U10" i="90"/>
  <c r="U24" i="90" s="1"/>
  <c r="U11" i="54"/>
  <c r="U30" i="54" s="1"/>
  <c r="U11" i="12"/>
  <c r="U30" i="12" s="1"/>
  <c r="N11" i="112"/>
  <c r="U10" i="82"/>
  <c r="U24" i="82" s="1"/>
  <c r="U11" i="87"/>
  <c r="U30" i="87" s="1"/>
  <c r="J9" i="68"/>
  <c r="J28" i="68" s="1"/>
  <c r="J9" i="69"/>
  <c r="J28" i="69" s="1"/>
  <c r="J9" i="91"/>
  <c r="J28" i="91" s="1"/>
  <c r="J9" i="92"/>
  <c r="J28" i="92" s="1"/>
  <c r="J9" i="87"/>
  <c r="J28" i="87" s="1"/>
  <c r="J9" i="12"/>
  <c r="J28" i="12" s="1"/>
  <c r="C9" i="112"/>
  <c r="J9" i="111"/>
  <c r="J28" i="111" s="1"/>
  <c r="C9" i="98"/>
  <c r="J9" i="110"/>
  <c r="J28" i="110" s="1"/>
  <c r="J9" i="54"/>
  <c r="J28" i="54" s="1"/>
  <c r="J9" i="88"/>
  <c r="J28" i="88" s="1"/>
  <c r="R20" i="68"/>
  <c r="R39" i="68" s="1"/>
  <c r="R20" i="91"/>
  <c r="R39" i="91" s="1"/>
  <c r="R16" i="83"/>
  <c r="R30" i="83" s="1"/>
  <c r="R16" i="90"/>
  <c r="R30" i="90" s="1"/>
  <c r="R20" i="69"/>
  <c r="R39" i="69" s="1"/>
  <c r="R16" i="89"/>
  <c r="R30" i="89" s="1"/>
  <c r="R20" i="92"/>
  <c r="R39" i="92" s="1"/>
  <c r="K16" i="84"/>
  <c r="R20" i="54"/>
  <c r="R39" i="54" s="1"/>
  <c r="R20" i="87"/>
  <c r="R39" i="87" s="1"/>
  <c r="R20" i="12"/>
  <c r="R39" i="12" s="1"/>
  <c r="R20" i="111"/>
  <c r="R39" i="111" s="1"/>
  <c r="R20" i="110"/>
  <c r="R39" i="110" s="1"/>
  <c r="K20" i="112"/>
  <c r="R16" i="82"/>
  <c r="R30" i="82" s="1"/>
  <c r="R20" i="88"/>
  <c r="R39" i="88" s="1"/>
  <c r="O8" i="115"/>
  <c r="O26" i="115" s="1"/>
  <c r="O8" i="113"/>
  <c r="O26" i="113" s="1"/>
  <c r="O8" i="116"/>
  <c r="O27" i="116" s="1"/>
  <c r="O8" i="114"/>
  <c r="O26" i="114" s="1"/>
  <c r="P8" i="115"/>
  <c r="P26" i="115" s="1"/>
  <c r="P8" i="113"/>
  <c r="P26" i="113" s="1"/>
  <c r="P8" i="114"/>
  <c r="P26" i="114" s="1"/>
  <c r="P8" i="116"/>
  <c r="P27" i="116" s="1"/>
  <c r="I8" i="95"/>
  <c r="I26" i="95" s="1"/>
  <c r="I8" i="96"/>
  <c r="I26" i="96" s="1"/>
  <c r="I8" i="97"/>
  <c r="I26" i="97" s="1"/>
  <c r="I8" i="24"/>
  <c r="I27" i="24" s="1"/>
  <c r="K8" i="24"/>
  <c r="K27" i="24" s="1"/>
  <c r="K8" i="96"/>
  <c r="K26" i="96" s="1"/>
  <c r="K8" i="97"/>
  <c r="K26" i="97" s="1"/>
  <c r="K8" i="95"/>
  <c r="K26" i="95" s="1"/>
  <c r="Q8" i="95"/>
  <c r="Q26" i="95" s="1"/>
  <c r="Q8" i="97"/>
  <c r="Q26" i="97" s="1"/>
  <c r="Q8" i="24"/>
  <c r="Q27" i="24" s="1"/>
  <c r="Q8" i="96"/>
  <c r="Q26" i="96" s="1"/>
  <c r="O17" i="69"/>
  <c r="O36" i="69" s="1"/>
  <c r="O17" i="91"/>
  <c r="O36" i="91" s="1"/>
  <c r="O17" i="92"/>
  <c r="O36" i="92" s="1"/>
  <c r="O14" i="83"/>
  <c r="O28" i="83" s="1"/>
  <c r="O17" i="54"/>
  <c r="O36" i="54" s="1"/>
  <c r="O17" i="68"/>
  <c r="O36" i="68" s="1"/>
  <c r="H14" i="84"/>
  <c r="O14" i="90"/>
  <c r="O28" i="90" s="1"/>
  <c r="O17" i="88"/>
  <c r="O36" i="88" s="1"/>
  <c r="O17" i="87"/>
  <c r="O36" i="87" s="1"/>
  <c r="O17" i="12"/>
  <c r="O36" i="12" s="1"/>
  <c r="O17" i="110"/>
  <c r="O36" i="110" s="1"/>
  <c r="O14" i="82"/>
  <c r="O28" i="82" s="1"/>
  <c r="H17" i="98"/>
  <c r="O17" i="111"/>
  <c r="O36" i="111" s="1"/>
  <c r="O14" i="89"/>
  <c r="O28" i="89" s="1"/>
  <c r="H17" i="112"/>
  <c r="I11" i="68"/>
  <c r="I30" i="68" s="1"/>
  <c r="I11" i="69"/>
  <c r="I30" i="69" s="1"/>
  <c r="I11" i="91"/>
  <c r="I30" i="91" s="1"/>
  <c r="B10" i="84"/>
  <c r="I11" i="92"/>
  <c r="I30" i="92" s="1"/>
  <c r="I10" i="89"/>
  <c r="I24" i="89" s="1"/>
  <c r="I11" i="54"/>
  <c r="I30" i="54" s="1"/>
  <c r="I10" i="83"/>
  <c r="I24" i="83" s="1"/>
  <c r="I11" i="87"/>
  <c r="I30" i="87" s="1"/>
  <c r="I10" i="90"/>
  <c r="I24" i="90" s="1"/>
  <c r="B11" i="112"/>
  <c r="B11" i="98"/>
  <c r="I11" i="111"/>
  <c r="I30" i="111" s="1"/>
  <c r="I11" i="12"/>
  <c r="I30" i="12" s="1"/>
  <c r="I10" i="82"/>
  <c r="I24" i="82" s="1"/>
  <c r="I11" i="88"/>
  <c r="I30" i="88" s="1"/>
  <c r="I11" i="110"/>
  <c r="I30" i="110" s="1"/>
  <c r="K11" i="68"/>
  <c r="K30" i="68" s="1"/>
  <c r="K11" i="91"/>
  <c r="K30" i="91" s="1"/>
  <c r="K10" i="83"/>
  <c r="K24" i="83" s="1"/>
  <c r="D10" i="84"/>
  <c r="K10" i="89"/>
  <c r="K24" i="89" s="1"/>
  <c r="K10" i="90"/>
  <c r="K24" i="90" s="1"/>
  <c r="K11" i="87"/>
  <c r="K30" i="87" s="1"/>
  <c r="K10" i="82"/>
  <c r="K24" i="82" s="1"/>
  <c r="K11" i="88"/>
  <c r="K30" i="88" s="1"/>
  <c r="D11" i="98"/>
  <c r="K11" i="92"/>
  <c r="K30" i="92" s="1"/>
  <c r="D11" i="112"/>
  <c r="K11" i="12"/>
  <c r="K30" i="12" s="1"/>
  <c r="K11" i="69"/>
  <c r="K30" i="69" s="1"/>
  <c r="K11" i="110"/>
  <c r="K30" i="110" s="1"/>
  <c r="K11" i="111"/>
  <c r="K30" i="111" s="1"/>
  <c r="K11" i="54"/>
  <c r="K30" i="54" s="1"/>
  <c r="O11" i="68"/>
  <c r="O30" i="68" s="1"/>
  <c r="O11" i="69"/>
  <c r="O30" i="69" s="1"/>
  <c r="O11" i="91"/>
  <c r="O30" i="91" s="1"/>
  <c r="O11" i="92"/>
  <c r="O30" i="92" s="1"/>
  <c r="O11" i="54"/>
  <c r="O30" i="54" s="1"/>
  <c r="O10" i="83"/>
  <c r="O24" i="83" s="1"/>
  <c r="O10" i="82"/>
  <c r="O24" i="82" s="1"/>
  <c r="H10" i="84"/>
  <c r="O11" i="88"/>
  <c r="O30" i="88" s="1"/>
  <c r="O10" i="89"/>
  <c r="O24" i="89" s="1"/>
  <c r="O11" i="12"/>
  <c r="O30" i="12" s="1"/>
  <c r="O11" i="110"/>
  <c r="O30" i="110" s="1"/>
  <c r="O11" i="87"/>
  <c r="O30" i="87" s="1"/>
  <c r="O10" i="90"/>
  <c r="O24" i="90" s="1"/>
  <c r="H11" i="98"/>
  <c r="H11" i="112"/>
  <c r="O11" i="111"/>
  <c r="O30" i="111" s="1"/>
  <c r="U14" i="69"/>
  <c r="U33" i="69" s="1"/>
  <c r="U14" i="68"/>
  <c r="U33" i="68" s="1"/>
  <c r="U12" i="89"/>
  <c r="U26" i="89" s="1"/>
  <c r="U14" i="92"/>
  <c r="U33" i="92" s="1"/>
  <c r="U14" i="88"/>
  <c r="U33" i="88" s="1"/>
  <c r="N12" i="84"/>
  <c r="U12" i="90"/>
  <c r="U26" i="90" s="1"/>
  <c r="U12" i="82"/>
  <c r="U26" i="82" s="1"/>
  <c r="U14" i="54"/>
  <c r="U33" i="54" s="1"/>
  <c r="U14" i="12"/>
  <c r="U33" i="12" s="1"/>
  <c r="U12" i="83"/>
  <c r="U26" i="83" s="1"/>
  <c r="U14" i="87"/>
  <c r="U33" i="87" s="1"/>
  <c r="U14" i="91"/>
  <c r="U33" i="91" s="1"/>
  <c r="N14" i="112"/>
  <c r="U14" i="110"/>
  <c r="U33" i="110" s="1"/>
  <c r="U14" i="111"/>
  <c r="U33" i="111" s="1"/>
  <c r="W14" i="68"/>
  <c r="W33" i="68" s="1"/>
  <c r="W14" i="69"/>
  <c r="W33" i="69" s="1"/>
  <c r="W14" i="91"/>
  <c r="W33" i="91" s="1"/>
  <c r="W14" i="92"/>
  <c r="W33" i="92" s="1"/>
  <c r="W12" i="83"/>
  <c r="W26" i="83" s="1"/>
  <c r="W14" i="54"/>
  <c r="W33" i="54" s="1"/>
  <c r="W12" i="89"/>
  <c r="W26" i="89" s="1"/>
  <c r="W14" i="88"/>
  <c r="W33" i="88" s="1"/>
  <c r="P12" i="84"/>
  <c r="W12" i="82"/>
  <c r="W26" i="82" s="1"/>
  <c r="W12" i="90"/>
  <c r="W26" i="90" s="1"/>
  <c r="P14" i="112"/>
  <c r="W14" i="87"/>
  <c r="W33" i="87" s="1"/>
  <c r="W14" i="12"/>
  <c r="W33" i="12" s="1"/>
  <c r="O9" i="68"/>
  <c r="O28" i="68" s="1"/>
  <c r="O9" i="69"/>
  <c r="O28" i="69" s="1"/>
  <c r="O9" i="91"/>
  <c r="O28" i="91" s="1"/>
  <c r="O9" i="87"/>
  <c r="O28" i="87" s="1"/>
  <c r="O9" i="88"/>
  <c r="O28" i="88" s="1"/>
  <c r="O9" i="111"/>
  <c r="O28" i="111" s="1"/>
  <c r="O9" i="110"/>
  <c r="O28" i="110" s="1"/>
  <c r="H9" i="98"/>
  <c r="O9" i="54"/>
  <c r="O28" i="54" s="1"/>
  <c r="H9" i="112"/>
  <c r="O9" i="12"/>
  <c r="O28" i="12" s="1"/>
  <c r="O9" i="92"/>
  <c r="O28" i="92" s="1"/>
  <c r="K9" i="69"/>
  <c r="K28" i="69" s="1"/>
  <c r="K9" i="68"/>
  <c r="K28" i="68" s="1"/>
  <c r="K9" i="91"/>
  <c r="K28" i="91" s="1"/>
  <c r="K9" i="54"/>
  <c r="K28" i="54" s="1"/>
  <c r="K9" i="92"/>
  <c r="K28" i="92" s="1"/>
  <c r="K9" i="88"/>
  <c r="K28" i="88" s="1"/>
  <c r="K9" i="87"/>
  <c r="K28" i="87" s="1"/>
  <c r="D9" i="112"/>
  <c r="K9" i="12"/>
  <c r="K28" i="12" s="1"/>
  <c r="D9" i="98"/>
  <c r="K9" i="110"/>
  <c r="K28" i="110" s="1"/>
  <c r="K9" i="111"/>
  <c r="K28" i="111" s="1"/>
  <c r="R17" i="68"/>
  <c r="R36" i="68" s="1"/>
  <c r="R14" i="90"/>
  <c r="R28" i="90" s="1"/>
  <c r="R14" i="82"/>
  <c r="R28" i="82" s="1"/>
  <c r="K14" i="84"/>
  <c r="R14" i="83"/>
  <c r="R28" i="83" s="1"/>
  <c r="R17" i="92"/>
  <c r="R36" i="92" s="1"/>
  <c r="R17" i="87"/>
  <c r="R36" i="87" s="1"/>
  <c r="R17" i="12"/>
  <c r="R36" i="12" s="1"/>
  <c r="R14" i="89"/>
  <c r="R28" i="89" s="1"/>
  <c r="K17" i="112"/>
  <c r="R17" i="111"/>
  <c r="R36" i="111" s="1"/>
  <c r="R17" i="110"/>
  <c r="R36" i="110" s="1"/>
  <c r="R17" i="54"/>
  <c r="R36" i="54" s="1"/>
  <c r="R17" i="69"/>
  <c r="R36" i="69" s="1"/>
  <c r="R17" i="91"/>
  <c r="R36" i="91" s="1"/>
  <c r="R17" i="88"/>
  <c r="R36" i="88" s="1"/>
  <c r="N8" i="115"/>
  <c r="N26" i="115" s="1"/>
  <c r="N8" i="113"/>
  <c r="N26" i="113" s="1"/>
  <c r="N8" i="116"/>
  <c r="N27" i="116" s="1"/>
  <c r="N8" i="114"/>
  <c r="N26" i="114" s="1"/>
  <c r="W8" i="115"/>
  <c r="W26" i="115" s="1"/>
  <c r="W8" i="113"/>
  <c r="W26" i="113" s="1"/>
  <c r="W8" i="116"/>
  <c r="W27" i="116" s="1"/>
  <c r="W8" i="114"/>
  <c r="W26" i="114" s="1"/>
  <c r="K8" i="114"/>
  <c r="K26" i="114" s="1"/>
  <c r="K8" i="116"/>
  <c r="K27" i="116" s="1"/>
  <c r="K8" i="115"/>
  <c r="K26" i="115" s="1"/>
  <c r="K8" i="113"/>
  <c r="K26" i="113" s="1"/>
  <c r="I9" i="68"/>
  <c r="I28" i="68" s="1"/>
  <c r="I9" i="69"/>
  <c r="I28" i="69" s="1"/>
  <c r="I9" i="92"/>
  <c r="I28" i="92" s="1"/>
  <c r="I9" i="88"/>
  <c r="I28" i="88" s="1"/>
  <c r="I9" i="91"/>
  <c r="I28" i="91" s="1"/>
  <c r="I9" i="54"/>
  <c r="I28" i="54" s="1"/>
  <c r="I9" i="12"/>
  <c r="I28" i="12" s="1"/>
  <c r="B9" i="112"/>
  <c r="I9" i="111"/>
  <c r="I28" i="111" s="1"/>
  <c r="I9" i="110"/>
  <c r="I28" i="110" s="1"/>
  <c r="B9" i="98"/>
  <c r="I9" i="87"/>
  <c r="I28" i="87" s="1"/>
  <c r="L8" i="24"/>
  <c r="L27" i="24" s="1"/>
  <c r="L8" i="96"/>
  <c r="L26" i="96" s="1"/>
  <c r="L8" i="97"/>
  <c r="L26" i="97" s="1"/>
  <c r="L8" i="95"/>
  <c r="L26" i="95" s="1"/>
  <c r="L9" i="69"/>
  <c r="L28" i="69" s="1"/>
  <c r="L9" i="68"/>
  <c r="L28" i="68" s="1"/>
  <c r="L9" i="12"/>
  <c r="L28" i="12" s="1"/>
  <c r="L9" i="92"/>
  <c r="L28" i="92" s="1"/>
  <c r="L9" i="91"/>
  <c r="L28" i="91" s="1"/>
  <c r="L9" i="54"/>
  <c r="L28" i="54" s="1"/>
  <c r="L9" i="87"/>
  <c r="L28" i="87" s="1"/>
  <c r="L9" i="110"/>
  <c r="L28" i="110" s="1"/>
  <c r="E9" i="98"/>
  <c r="E9" i="112"/>
  <c r="L9" i="88"/>
  <c r="L28" i="88" s="1"/>
  <c r="L9" i="111"/>
  <c r="L28" i="111" s="1"/>
  <c r="J17" i="68"/>
  <c r="J36" i="68" s="1"/>
  <c r="J17" i="91"/>
  <c r="J36" i="91" s="1"/>
  <c r="J14" i="89"/>
  <c r="J28" i="89" s="1"/>
  <c r="J14" i="82"/>
  <c r="J28" i="82" s="1"/>
  <c r="J14" i="90"/>
  <c r="J28" i="90" s="1"/>
  <c r="J17" i="87"/>
  <c r="J36" i="87" s="1"/>
  <c r="J17" i="12"/>
  <c r="J36" i="12" s="1"/>
  <c r="J17" i="88"/>
  <c r="J36" i="88" s="1"/>
  <c r="J17" i="54"/>
  <c r="J36" i="54" s="1"/>
  <c r="C17" i="112"/>
  <c r="J17" i="111"/>
  <c r="J36" i="111" s="1"/>
  <c r="J17" i="110"/>
  <c r="J36" i="110" s="1"/>
  <c r="C17" i="98"/>
  <c r="J17" i="69"/>
  <c r="J36" i="69" s="1"/>
  <c r="J17" i="92"/>
  <c r="J36" i="92" s="1"/>
  <c r="C14" i="84"/>
  <c r="J14" i="83"/>
  <c r="J28" i="83" s="1"/>
  <c r="J20" i="68"/>
  <c r="J39" i="68" s="1"/>
  <c r="J20" i="91"/>
  <c r="J39" i="91" s="1"/>
  <c r="J16" i="83"/>
  <c r="J30" i="83" s="1"/>
  <c r="J16" i="90"/>
  <c r="J30" i="90" s="1"/>
  <c r="J20" i="92"/>
  <c r="J39" i="92" s="1"/>
  <c r="C16" i="84"/>
  <c r="J20" i="87"/>
  <c r="J39" i="87" s="1"/>
  <c r="J20" i="12"/>
  <c r="J39" i="12" s="1"/>
  <c r="J20" i="111"/>
  <c r="J39" i="111" s="1"/>
  <c r="J20" i="110"/>
  <c r="J39" i="110" s="1"/>
  <c r="C20" i="112"/>
  <c r="J20" i="88"/>
  <c r="J39" i="88" s="1"/>
  <c r="C20" i="98"/>
  <c r="J20" i="54"/>
  <c r="J39" i="54" s="1"/>
  <c r="J20" i="69"/>
  <c r="J39" i="69" s="1"/>
  <c r="J16" i="89"/>
  <c r="J30" i="89" s="1"/>
  <c r="J16" i="82"/>
  <c r="J30" i="82" s="1"/>
  <c r="R8" i="114"/>
  <c r="R26" i="114" s="1"/>
  <c r="R8" i="113"/>
  <c r="R26" i="113" s="1"/>
  <c r="R8" i="115"/>
  <c r="R26" i="115" s="1"/>
  <c r="R8" i="116"/>
  <c r="R27" i="116" s="1"/>
  <c r="W17" i="68"/>
  <c r="W36" i="68" s="1"/>
  <c r="W17" i="69"/>
  <c r="W36" i="69" s="1"/>
  <c r="W17" i="91"/>
  <c r="W36" i="91" s="1"/>
  <c r="W17" i="92"/>
  <c r="W36" i="92" s="1"/>
  <c r="W14" i="83"/>
  <c r="W28" i="83" s="1"/>
  <c r="W17" i="54"/>
  <c r="W36" i="54" s="1"/>
  <c r="W14" i="89"/>
  <c r="W28" i="89" s="1"/>
  <c r="W14" i="82"/>
  <c r="W28" i="82" s="1"/>
  <c r="W17" i="88"/>
  <c r="W36" i="88" s="1"/>
  <c r="W17" i="12"/>
  <c r="W36" i="12" s="1"/>
  <c r="W14" i="90"/>
  <c r="W28" i="90" s="1"/>
  <c r="P17" i="112"/>
  <c r="W17" i="87"/>
  <c r="W36" i="87" s="1"/>
  <c r="P14" i="84"/>
  <c r="L11" i="68"/>
  <c r="L30" i="68" s="1"/>
  <c r="L11" i="69"/>
  <c r="L30" i="69" s="1"/>
  <c r="L11" i="92"/>
  <c r="L30" i="92" s="1"/>
  <c r="L10" i="83"/>
  <c r="L24" i="83" s="1"/>
  <c r="L10" i="90"/>
  <c r="L24" i="90" s="1"/>
  <c r="E10" i="84"/>
  <c r="L10" i="89"/>
  <c r="L24" i="89" s="1"/>
  <c r="L11" i="91"/>
  <c r="L30" i="91" s="1"/>
  <c r="L11" i="54"/>
  <c r="L30" i="54" s="1"/>
  <c r="L11" i="111"/>
  <c r="L30" i="111" s="1"/>
  <c r="L11" i="110"/>
  <c r="L30" i="110" s="1"/>
  <c r="L10" i="82"/>
  <c r="L24" i="82" s="1"/>
  <c r="L11" i="87"/>
  <c r="L30" i="87" s="1"/>
  <c r="L11" i="88"/>
  <c r="L30" i="88" s="1"/>
  <c r="L11" i="12"/>
  <c r="L30" i="12" s="1"/>
  <c r="E11" i="112"/>
  <c r="E11" i="98"/>
  <c r="K17" i="68"/>
  <c r="K36" i="68" s="1"/>
  <c r="K14" i="89"/>
  <c r="K28" i="89" s="1"/>
  <c r="K17" i="91"/>
  <c r="K36" i="91" s="1"/>
  <c r="D14" i="84"/>
  <c r="K14" i="83"/>
  <c r="K28" i="83" s="1"/>
  <c r="K14" i="82"/>
  <c r="K28" i="82" s="1"/>
  <c r="K17" i="87"/>
  <c r="K36" i="87" s="1"/>
  <c r="K14" i="90"/>
  <c r="K28" i="90" s="1"/>
  <c r="K17" i="88"/>
  <c r="K36" i="88" s="1"/>
  <c r="K17" i="54"/>
  <c r="K36" i="54" s="1"/>
  <c r="K17" i="12"/>
  <c r="K36" i="12" s="1"/>
  <c r="D17" i="98"/>
  <c r="K17" i="111"/>
  <c r="K36" i="111" s="1"/>
  <c r="K17" i="92"/>
  <c r="K36" i="92" s="1"/>
  <c r="D17" i="112"/>
  <c r="K17" i="69"/>
  <c r="K36" i="69" s="1"/>
  <c r="K17" i="110"/>
  <c r="K36" i="110" s="1"/>
  <c r="V20" i="68"/>
  <c r="V39" i="68" s="1"/>
  <c r="V20" i="91"/>
  <c r="V39" i="91" s="1"/>
  <c r="V20" i="69"/>
  <c r="V39" i="69" s="1"/>
  <c r="O16" i="84"/>
  <c r="V16" i="83"/>
  <c r="V30" i="83" s="1"/>
  <c r="V20" i="92"/>
  <c r="V39" i="92" s="1"/>
  <c r="V16" i="89"/>
  <c r="V30" i="89" s="1"/>
  <c r="V16" i="90"/>
  <c r="V30" i="90" s="1"/>
  <c r="V16" i="82"/>
  <c r="V30" i="82" s="1"/>
  <c r="V20" i="87"/>
  <c r="V39" i="87" s="1"/>
  <c r="V20" i="12"/>
  <c r="V39" i="12" s="1"/>
  <c r="O20" i="112"/>
  <c r="V20" i="88"/>
  <c r="V39" i="88" s="1"/>
  <c r="V20" i="54"/>
  <c r="V39" i="54" s="1"/>
  <c r="W9" i="68"/>
  <c r="W28" i="68" s="1"/>
  <c r="W9" i="91"/>
  <c r="W28" i="91" s="1"/>
  <c r="W9" i="69"/>
  <c r="W28" i="69" s="1"/>
  <c r="W9" i="92"/>
  <c r="W28" i="92" s="1"/>
  <c r="W9" i="87"/>
  <c r="W28" i="87" s="1"/>
  <c r="W9" i="54"/>
  <c r="W28" i="54" s="1"/>
  <c r="W9" i="12"/>
  <c r="W28" i="12" s="1"/>
  <c r="P9" i="112"/>
  <c r="W9" i="88"/>
  <c r="W28" i="88" s="1"/>
  <c r="P11" i="68"/>
  <c r="P30" i="68" s="1"/>
  <c r="P11" i="69"/>
  <c r="P30" i="69" s="1"/>
  <c r="I10" i="84"/>
  <c r="P10" i="89"/>
  <c r="P24" i="89" s="1"/>
  <c r="P11" i="92"/>
  <c r="P30" i="92" s="1"/>
  <c r="P10" i="90"/>
  <c r="P24" i="90" s="1"/>
  <c r="P10" i="82"/>
  <c r="P24" i="82" s="1"/>
  <c r="P11" i="12"/>
  <c r="P30" i="12" s="1"/>
  <c r="P11" i="91"/>
  <c r="P30" i="91" s="1"/>
  <c r="P10" i="83"/>
  <c r="P24" i="83" s="1"/>
  <c r="P11" i="54"/>
  <c r="P30" i="54" s="1"/>
  <c r="I11" i="112"/>
  <c r="I11" i="98"/>
  <c r="P11" i="88"/>
  <c r="P30" i="88" s="1"/>
  <c r="P11" i="110"/>
  <c r="P30" i="110" s="1"/>
  <c r="P11" i="87"/>
  <c r="P30" i="87" s="1"/>
  <c r="P11" i="111"/>
  <c r="P30" i="111" s="1"/>
  <c r="J14" i="68"/>
  <c r="J33" i="68" s="1"/>
  <c r="C12" i="84"/>
  <c r="J12" i="89"/>
  <c r="J26" i="89" s="1"/>
  <c r="J14" i="91"/>
  <c r="J33" i="91" s="1"/>
  <c r="J14" i="92"/>
  <c r="J33" i="92" s="1"/>
  <c r="J12" i="82"/>
  <c r="J26" i="82" s="1"/>
  <c r="J12" i="83"/>
  <c r="J26" i="83" s="1"/>
  <c r="J14" i="54"/>
  <c r="J33" i="54" s="1"/>
  <c r="J14" i="87"/>
  <c r="J33" i="87" s="1"/>
  <c r="J14" i="12"/>
  <c r="J33" i="12" s="1"/>
  <c r="C14" i="98"/>
  <c r="J12" i="90"/>
  <c r="J26" i="90" s="1"/>
  <c r="C14" i="112"/>
  <c r="J14" i="69"/>
  <c r="J33" i="69" s="1"/>
  <c r="J14" i="110"/>
  <c r="J33" i="110" s="1"/>
  <c r="J14" i="88"/>
  <c r="J33" i="88" s="1"/>
  <c r="J14" i="111"/>
  <c r="J33" i="111" s="1"/>
  <c r="N20" i="68"/>
  <c r="N39" i="68" s="1"/>
  <c r="N20" i="69"/>
  <c r="N39" i="69" s="1"/>
  <c r="N20" i="91"/>
  <c r="N39" i="91" s="1"/>
  <c r="G16" i="84"/>
  <c r="N20" i="92"/>
  <c r="N39" i="92" s="1"/>
  <c r="N16" i="90"/>
  <c r="N30" i="90" s="1"/>
  <c r="N16" i="82"/>
  <c r="N30" i="82" s="1"/>
  <c r="G20" i="98"/>
  <c r="N20" i="88"/>
  <c r="N39" i="88" s="1"/>
  <c r="N20" i="54"/>
  <c r="N39" i="54" s="1"/>
  <c r="N16" i="89"/>
  <c r="N30" i="89" s="1"/>
  <c r="G20" i="112"/>
  <c r="N20" i="111"/>
  <c r="N39" i="111" s="1"/>
  <c r="N20" i="87"/>
  <c r="N39" i="87" s="1"/>
  <c r="N16" i="83"/>
  <c r="N30" i="83" s="1"/>
  <c r="N20" i="110"/>
  <c r="N39" i="110" s="1"/>
  <c r="N20" i="12"/>
  <c r="N39" i="12" s="1"/>
  <c r="S9" i="68"/>
  <c r="S28" i="68" s="1"/>
  <c r="S9" i="91"/>
  <c r="S28" i="91" s="1"/>
  <c r="S9" i="92"/>
  <c r="S28" i="92" s="1"/>
  <c r="S9" i="54"/>
  <c r="S28" i="54" s="1"/>
  <c r="S9" i="69"/>
  <c r="S28" i="69" s="1"/>
  <c r="S9" i="88"/>
  <c r="S28" i="88" s="1"/>
  <c r="S9" i="12"/>
  <c r="S28" i="12" s="1"/>
  <c r="S9" i="87"/>
  <c r="S28" i="87" s="1"/>
  <c r="S9" i="111"/>
  <c r="S28" i="111" s="1"/>
  <c r="S9" i="110"/>
  <c r="S28" i="110" s="1"/>
  <c r="L9" i="112"/>
  <c r="AA9" i="68"/>
  <c r="AA28" i="68" s="1"/>
  <c r="AA9" i="69"/>
  <c r="AA28" i="69" s="1"/>
  <c r="AA9" i="91"/>
  <c r="AA28" i="91" s="1"/>
  <c r="AA9" i="54"/>
  <c r="AA28" i="54" s="1"/>
  <c r="AA9" i="88"/>
  <c r="AA28" i="88" s="1"/>
  <c r="AA9" i="92"/>
  <c r="AA28" i="92" s="1"/>
  <c r="T9" i="112"/>
  <c r="AA9" i="87"/>
  <c r="AA28" i="87" s="1"/>
  <c r="AA9" i="12"/>
  <c r="AA28" i="12" s="1"/>
  <c r="Q14" i="68"/>
  <c r="Q33" i="68" s="1"/>
  <c r="Q14" i="91"/>
  <c r="Q33" i="91" s="1"/>
  <c r="Q14" i="92"/>
  <c r="Q33" i="92" s="1"/>
  <c r="Q14" i="69"/>
  <c r="Q33" i="69" s="1"/>
  <c r="J12" i="84"/>
  <c r="Q12" i="83"/>
  <c r="Q26" i="83" s="1"/>
  <c r="Q14" i="54"/>
  <c r="Q33" i="54" s="1"/>
  <c r="Q12" i="89"/>
  <c r="Q26" i="89" s="1"/>
  <c r="Q12" i="90"/>
  <c r="Q26" i="90" s="1"/>
  <c r="Q14" i="87"/>
  <c r="Q33" i="87" s="1"/>
  <c r="Q14" i="88"/>
  <c r="Q33" i="88" s="1"/>
  <c r="J14" i="112"/>
  <c r="Q14" i="111"/>
  <c r="Q33" i="111" s="1"/>
  <c r="Q14" i="12"/>
  <c r="Q33" i="12" s="1"/>
  <c r="J14" i="98"/>
  <c r="Q12" i="82"/>
  <c r="Q26" i="82" s="1"/>
  <c r="Q14" i="110"/>
  <c r="Q33" i="110" s="1"/>
  <c r="L8" i="114"/>
  <c r="L26" i="114" s="1"/>
  <c r="L8" i="113"/>
  <c r="L26" i="113" s="1"/>
  <c r="L8" i="116"/>
  <c r="L27" i="116" s="1"/>
  <c r="L8" i="115"/>
  <c r="L26" i="115" s="1"/>
  <c r="N8" i="96"/>
  <c r="N26" i="96" s="1"/>
  <c r="N8" i="24"/>
  <c r="N27" i="24" s="1"/>
  <c r="N8" i="95"/>
  <c r="N26" i="95" s="1"/>
  <c r="N8" i="97"/>
  <c r="N26" i="97" s="1"/>
  <c r="P8" i="95"/>
  <c r="P26" i="95" s="1"/>
  <c r="P8" i="24"/>
  <c r="P27" i="24" s="1"/>
  <c r="P8" i="97"/>
  <c r="P26" i="97" s="1"/>
  <c r="P8" i="96"/>
  <c r="P26" i="96" s="1"/>
  <c r="V8" i="115"/>
  <c r="V26" i="115" s="1"/>
  <c r="V8" i="113"/>
  <c r="V26" i="113" s="1"/>
  <c r="V8" i="116"/>
  <c r="V27" i="116" s="1"/>
  <c r="V8" i="114"/>
  <c r="V26" i="114" s="1"/>
  <c r="Q20" i="68"/>
  <c r="Q39" i="68" s="1"/>
  <c r="Q20" i="69"/>
  <c r="Q39" i="69" s="1"/>
  <c r="Q16" i="83"/>
  <c r="Q30" i="83" s="1"/>
  <c r="Q20" i="92"/>
  <c r="Q39" i="92" s="1"/>
  <c r="Q20" i="54"/>
  <c r="Q39" i="54" s="1"/>
  <c r="J16" i="84"/>
  <c r="Q20" i="87"/>
  <c r="Q39" i="87" s="1"/>
  <c r="Q20" i="91"/>
  <c r="Q39" i="91" s="1"/>
  <c r="Q20" i="12"/>
  <c r="Q39" i="12" s="1"/>
  <c r="J20" i="112"/>
  <c r="Q16" i="82"/>
  <c r="Q30" i="82" s="1"/>
  <c r="Q16" i="89"/>
  <c r="Q30" i="89" s="1"/>
  <c r="Q20" i="88"/>
  <c r="Q39" i="88" s="1"/>
  <c r="J20" i="98"/>
  <c r="Q20" i="111"/>
  <c r="Q39" i="111" s="1"/>
  <c r="Q20" i="110"/>
  <c r="Q39" i="110" s="1"/>
  <c r="Q16" i="90"/>
  <c r="Q30" i="90" s="1"/>
  <c r="N14" i="69"/>
  <c r="N33" i="69" s="1"/>
  <c r="N14" i="91"/>
  <c r="N33" i="91" s="1"/>
  <c r="N14" i="68"/>
  <c r="N33" i="68" s="1"/>
  <c r="N12" i="83"/>
  <c r="N26" i="83" s="1"/>
  <c r="N12" i="90"/>
  <c r="N26" i="90" s="1"/>
  <c r="G12" i="84"/>
  <c r="N14" i="111"/>
  <c r="N33" i="111" s="1"/>
  <c r="N14" i="110"/>
  <c r="N33" i="110" s="1"/>
  <c r="N14" i="87"/>
  <c r="N33" i="87" s="1"/>
  <c r="G14" i="98"/>
  <c r="N14" i="92"/>
  <c r="N33" i="92" s="1"/>
  <c r="N14" i="54"/>
  <c r="N33" i="54" s="1"/>
  <c r="G14" i="112"/>
  <c r="N14" i="12"/>
  <c r="N33" i="12" s="1"/>
  <c r="N12" i="82"/>
  <c r="N26" i="82" s="1"/>
  <c r="N12" i="89"/>
  <c r="N26" i="89" s="1"/>
  <c r="N14" i="88"/>
  <c r="N33" i="88" s="1"/>
  <c r="V11" i="91"/>
  <c r="V30" i="91" s="1"/>
  <c r="V11" i="68"/>
  <c r="V30" i="68" s="1"/>
  <c r="V10" i="83"/>
  <c r="V24" i="83" s="1"/>
  <c r="V11" i="69"/>
  <c r="V30" i="69" s="1"/>
  <c r="V11" i="92"/>
  <c r="V30" i="92" s="1"/>
  <c r="V10" i="82"/>
  <c r="V24" i="82" s="1"/>
  <c r="V10" i="90"/>
  <c r="V24" i="90" s="1"/>
  <c r="V11" i="87"/>
  <c r="V30" i="87" s="1"/>
  <c r="V11" i="88"/>
  <c r="V30" i="88" s="1"/>
  <c r="O10" i="84"/>
  <c r="V10" i="89"/>
  <c r="V24" i="89" s="1"/>
  <c r="V11" i="54"/>
  <c r="V30" i="54" s="1"/>
  <c r="V11" i="12"/>
  <c r="V30" i="12" s="1"/>
  <c r="O11" i="112"/>
  <c r="AA14" i="68"/>
  <c r="AA33" i="68" s="1"/>
  <c r="AA14" i="91"/>
  <c r="AA33" i="91" s="1"/>
  <c r="T12" i="84"/>
  <c r="AA14" i="69"/>
  <c r="AA33" i="69" s="1"/>
  <c r="AA12" i="83"/>
  <c r="AA26" i="83" s="1"/>
  <c r="AA14" i="87"/>
  <c r="AA33" i="87" s="1"/>
  <c r="AA14" i="92"/>
  <c r="AA33" i="92" s="1"/>
  <c r="AA14" i="54"/>
  <c r="AA33" i="54" s="1"/>
  <c r="AA14" i="88"/>
  <c r="AA33" i="88" s="1"/>
  <c r="AA12" i="90"/>
  <c r="AA26" i="90" s="1"/>
  <c r="AA12" i="82"/>
  <c r="AA26" i="82" s="1"/>
  <c r="AA12" i="89"/>
  <c r="AA26" i="89" s="1"/>
  <c r="AA14" i="12"/>
  <c r="AA33" i="12" s="1"/>
  <c r="T14" i="112"/>
  <c r="AA11" i="68"/>
  <c r="AA30" i="68" s="1"/>
  <c r="AA11" i="69"/>
  <c r="AA30" i="69" s="1"/>
  <c r="AA11" i="92"/>
  <c r="AA30" i="92" s="1"/>
  <c r="AA11" i="91"/>
  <c r="AA30" i="91" s="1"/>
  <c r="T10" i="84"/>
  <c r="AA10" i="90"/>
  <c r="AA24" i="90" s="1"/>
  <c r="AA10" i="82"/>
  <c r="AA24" i="82" s="1"/>
  <c r="AA11" i="54"/>
  <c r="AA30" i="54" s="1"/>
  <c r="AA10" i="89"/>
  <c r="AA24" i="89" s="1"/>
  <c r="AA11" i="87"/>
  <c r="AA30" i="87" s="1"/>
  <c r="AA11" i="12"/>
  <c r="AA30" i="12" s="1"/>
  <c r="AA10" i="83"/>
  <c r="AA24" i="83" s="1"/>
  <c r="AA11" i="88"/>
  <c r="AA30" i="88" s="1"/>
  <c r="T11" i="112"/>
  <c r="R11" i="69"/>
  <c r="R30" i="69" s="1"/>
  <c r="R11" i="92"/>
  <c r="R30" i="92" s="1"/>
  <c r="R11" i="91"/>
  <c r="R30" i="91" s="1"/>
  <c r="R10" i="90"/>
  <c r="R24" i="90" s="1"/>
  <c r="K10" i="84"/>
  <c r="R10" i="89"/>
  <c r="R24" i="89" s="1"/>
  <c r="R11" i="87"/>
  <c r="R30" i="87" s="1"/>
  <c r="R10" i="82"/>
  <c r="R24" i="82" s="1"/>
  <c r="R11" i="54"/>
  <c r="R30" i="54" s="1"/>
  <c r="R11" i="12"/>
  <c r="R30" i="12" s="1"/>
  <c r="R10" i="83"/>
  <c r="R24" i="83" s="1"/>
  <c r="K11" i="112"/>
  <c r="R11" i="110"/>
  <c r="R30" i="110" s="1"/>
  <c r="R11" i="111"/>
  <c r="R30" i="111" s="1"/>
  <c r="R11" i="88"/>
  <c r="R30" i="88" s="1"/>
  <c r="R11" i="68"/>
  <c r="R30" i="68" s="1"/>
  <c r="P17" i="69"/>
  <c r="P36" i="69" s="1"/>
  <c r="P17" i="68"/>
  <c r="P36" i="68" s="1"/>
  <c r="P17" i="92"/>
  <c r="P36" i="92" s="1"/>
  <c r="P14" i="83"/>
  <c r="P28" i="83" s="1"/>
  <c r="P14" i="90"/>
  <c r="P28" i="90" s="1"/>
  <c r="P17" i="12"/>
  <c r="P36" i="12" s="1"/>
  <c r="I14" i="84"/>
  <c r="P14" i="89"/>
  <c r="P28" i="89" s="1"/>
  <c r="P14" i="82"/>
  <c r="P28" i="82" s="1"/>
  <c r="I17" i="112"/>
  <c r="P17" i="111"/>
  <c r="P36" i="111" s="1"/>
  <c r="P17" i="110"/>
  <c r="P36" i="110" s="1"/>
  <c r="P17" i="91"/>
  <c r="P36" i="91" s="1"/>
  <c r="I17" i="98"/>
  <c r="P17" i="87"/>
  <c r="P36" i="87" s="1"/>
  <c r="P17" i="88"/>
  <c r="P36" i="88" s="1"/>
  <c r="P17" i="54"/>
  <c r="P36" i="54" s="1"/>
  <c r="Q17" i="68"/>
  <c r="Q36" i="68" s="1"/>
  <c r="Q17" i="69"/>
  <c r="Q36" i="69" s="1"/>
  <c r="Q17" i="91"/>
  <c r="Q36" i="91" s="1"/>
  <c r="Q17" i="92"/>
  <c r="Q36" i="92" s="1"/>
  <c r="Q14" i="83"/>
  <c r="Q28" i="83" s="1"/>
  <c r="J14" i="84"/>
  <c r="Q17" i="54"/>
  <c r="Q36" i="54" s="1"/>
  <c r="Q17" i="87"/>
  <c r="Q36" i="87" s="1"/>
  <c r="Q14" i="90"/>
  <c r="Q28" i="90" s="1"/>
  <c r="Q14" i="89"/>
  <c r="Q28" i="89" s="1"/>
  <c r="Q14" i="82"/>
  <c r="Q28" i="82" s="1"/>
  <c r="J17" i="112"/>
  <c r="Q17" i="111"/>
  <c r="Q36" i="111" s="1"/>
  <c r="Q17" i="110"/>
  <c r="Q36" i="110" s="1"/>
  <c r="J17" i="98"/>
  <c r="Q17" i="12"/>
  <c r="Q36" i="12" s="1"/>
  <c r="Q17" i="88"/>
  <c r="Q36" i="88" s="1"/>
  <c r="S20" i="68"/>
  <c r="S39" i="68" s="1"/>
  <c r="S20" i="69"/>
  <c r="S39" i="69" s="1"/>
  <c r="S20" i="91"/>
  <c r="S39" i="91" s="1"/>
  <c r="S16" i="83"/>
  <c r="S30" i="83" s="1"/>
  <c r="L16" i="84"/>
  <c r="S16" i="82"/>
  <c r="S30" i="82" s="1"/>
  <c r="S16" i="89"/>
  <c r="S30" i="89" s="1"/>
  <c r="S20" i="92"/>
  <c r="S39" i="92" s="1"/>
  <c r="S20" i="54"/>
  <c r="S39" i="54" s="1"/>
  <c r="S20" i="87"/>
  <c r="S39" i="87" s="1"/>
  <c r="S20" i="12"/>
  <c r="S39" i="12" s="1"/>
  <c r="S20" i="111"/>
  <c r="S39" i="111" s="1"/>
  <c r="S20" i="110"/>
  <c r="S39" i="110" s="1"/>
  <c r="S20" i="88"/>
  <c r="S39" i="88" s="1"/>
  <c r="L20" i="112"/>
  <c r="S16" i="90"/>
  <c r="S30" i="90" s="1"/>
  <c r="V17" i="68"/>
  <c r="V36" i="68" s="1"/>
  <c r="V17" i="69"/>
  <c r="V36" i="69" s="1"/>
  <c r="V17" i="91"/>
  <c r="V36" i="91" s="1"/>
  <c r="V14" i="90"/>
  <c r="V28" i="90" s="1"/>
  <c r="O14" i="84"/>
  <c r="V14" i="89"/>
  <c r="V28" i="89" s="1"/>
  <c r="V14" i="82"/>
  <c r="V28" i="82" s="1"/>
  <c r="V17" i="54"/>
  <c r="V36" i="54" s="1"/>
  <c r="V14" i="83"/>
  <c r="V28" i="83" s="1"/>
  <c r="V17" i="88"/>
  <c r="V36" i="88" s="1"/>
  <c r="O17" i="112"/>
  <c r="V17" i="12"/>
  <c r="V36" i="12" s="1"/>
  <c r="V17" i="92"/>
  <c r="V36" i="92" s="1"/>
  <c r="V17" i="87"/>
  <c r="V36" i="87" s="1"/>
  <c r="I17" i="68"/>
  <c r="I36" i="68" s="1"/>
  <c r="I17" i="91"/>
  <c r="I36" i="91" s="1"/>
  <c r="I17" i="92"/>
  <c r="I36" i="92" s="1"/>
  <c r="I14" i="83"/>
  <c r="I28" i="83" s="1"/>
  <c r="I17" i="54"/>
  <c r="I36" i="54" s="1"/>
  <c r="I17" i="87"/>
  <c r="I36" i="87" s="1"/>
  <c r="I14" i="89"/>
  <c r="I28" i="89" s="1"/>
  <c r="I14" i="90"/>
  <c r="I28" i="90" s="1"/>
  <c r="I17" i="88"/>
  <c r="I36" i="88" s="1"/>
  <c r="B17" i="112"/>
  <c r="I17" i="111"/>
  <c r="I36" i="111" s="1"/>
  <c r="I17" i="110"/>
  <c r="I36" i="110" s="1"/>
  <c r="B14" i="84"/>
  <c r="I17" i="69"/>
  <c r="I36" i="69" s="1"/>
  <c r="I14" i="82"/>
  <c r="I28" i="82" s="1"/>
  <c r="I17" i="12"/>
  <c r="I36" i="12" s="1"/>
  <c r="B17" i="98"/>
  <c r="R9" i="68"/>
  <c r="R28" i="68" s="1"/>
  <c r="R9" i="91"/>
  <c r="R28" i="91" s="1"/>
  <c r="R9" i="69"/>
  <c r="R28" i="69" s="1"/>
  <c r="R9" i="92"/>
  <c r="R28" i="92" s="1"/>
  <c r="R9" i="54"/>
  <c r="R28" i="54" s="1"/>
  <c r="R9" i="12"/>
  <c r="R28" i="12" s="1"/>
  <c r="R9" i="88"/>
  <c r="R28" i="88" s="1"/>
  <c r="K9" i="112"/>
  <c r="R9" i="87"/>
  <c r="R28" i="87" s="1"/>
  <c r="R9" i="111"/>
  <c r="R28" i="111" s="1"/>
  <c r="R9" i="110"/>
  <c r="R28" i="110" s="1"/>
  <c r="S8" i="114"/>
  <c r="S26" i="114" s="1"/>
  <c r="S8" i="113"/>
  <c r="S26" i="113" s="1"/>
  <c r="S8" i="116"/>
  <c r="S27" i="116" s="1"/>
  <c r="S8" i="115"/>
  <c r="S26" i="115" s="1"/>
  <c r="Q8" i="115"/>
  <c r="Q26" i="115" s="1"/>
  <c r="Q8" i="114"/>
  <c r="Q26" i="114" s="1"/>
  <c r="Q8" i="116"/>
  <c r="Q27" i="116" s="1"/>
  <c r="Q8" i="113"/>
  <c r="Q26" i="113" s="1"/>
  <c r="P20" i="69"/>
  <c r="P39" i="69" s="1"/>
  <c r="P20" i="68"/>
  <c r="P39" i="68" s="1"/>
  <c r="P16" i="90"/>
  <c r="P30" i="90" s="1"/>
  <c r="P20" i="92"/>
  <c r="P39" i="92" s="1"/>
  <c r="I16" i="84"/>
  <c r="P16" i="89"/>
  <c r="P30" i="89" s="1"/>
  <c r="P20" i="91"/>
  <c r="P39" i="91" s="1"/>
  <c r="P20" i="54"/>
  <c r="P39" i="54" s="1"/>
  <c r="P20" i="12"/>
  <c r="P39" i="12" s="1"/>
  <c r="P16" i="83"/>
  <c r="P30" i="83" s="1"/>
  <c r="I20" i="112"/>
  <c r="P20" i="88"/>
  <c r="P39" i="88" s="1"/>
  <c r="I20" i="98"/>
  <c r="P20" i="111"/>
  <c r="P39" i="111" s="1"/>
  <c r="P20" i="87"/>
  <c r="P39" i="87" s="1"/>
  <c r="P16" i="82"/>
  <c r="P30" i="82" s="1"/>
  <c r="P20" i="110"/>
  <c r="P39" i="110" s="1"/>
  <c r="L17" i="68"/>
  <c r="L36" i="68" s="1"/>
  <c r="L17" i="69"/>
  <c r="L36" i="69" s="1"/>
  <c r="E14" i="84"/>
  <c r="L17" i="91"/>
  <c r="L36" i="91" s="1"/>
  <c r="L14" i="82"/>
  <c r="L28" i="82" s="1"/>
  <c r="L17" i="54"/>
  <c r="L36" i="54" s="1"/>
  <c r="L14" i="83"/>
  <c r="L28" i="83" s="1"/>
  <c r="L14" i="89"/>
  <c r="L28" i="89" s="1"/>
  <c r="E17" i="98"/>
  <c r="L14" i="90"/>
  <c r="L28" i="90" s="1"/>
  <c r="L17" i="111"/>
  <c r="L36" i="111" s="1"/>
  <c r="L17" i="92"/>
  <c r="L36" i="92" s="1"/>
  <c r="L17" i="88"/>
  <c r="L36" i="88" s="1"/>
  <c r="L17" i="12"/>
  <c r="L36" i="12" s="1"/>
  <c r="L17" i="87"/>
  <c r="L36" i="87" s="1"/>
  <c r="E17" i="112"/>
  <c r="L17" i="110"/>
  <c r="L36" i="110" s="1"/>
  <c r="J11" i="92"/>
  <c r="J30" i="92" s="1"/>
  <c r="J10" i="90"/>
  <c r="J24" i="90" s="1"/>
  <c r="J11" i="68"/>
  <c r="J30" i="68" s="1"/>
  <c r="C10" i="84"/>
  <c r="J10" i="89"/>
  <c r="J24" i="89" s="1"/>
  <c r="J10" i="83"/>
  <c r="J24" i="83" s="1"/>
  <c r="J11" i="91"/>
  <c r="J30" i="91" s="1"/>
  <c r="J11" i="87"/>
  <c r="J30" i="87" s="1"/>
  <c r="J11" i="12"/>
  <c r="J30" i="12" s="1"/>
  <c r="C11" i="112"/>
  <c r="C11" i="98"/>
  <c r="J10" i="82"/>
  <c r="J24" i="82" s="1"/>
  <c r="J11" i="69"/>
  <c r="J30" i="69" s="1"/>
  <c r="J11" i="111"/>
  <c r="J30" i="111" s="1"/>
  <c r="J11" i="54"/>
  <c r="J30" i="54" s="1"/>
  <c r="J11" i="88"/>
  <c r="J30" i="88" s="1"/>
  <c r="J11" i="110"/>
  <c r="J30" i="110" s="1"/>
  <c r="N9" i="68"/>
  <c r="N28" i="68" s="1"/>
  <c r="N9" i="69"/>
  <c r="N28" i="69" s="1"/>
  <c r="N9" i="92"/>
  <c r="N28" i="92" s="1"/>
  <c r="N9" i="91"/>
  <c r="N28" i="91" s="1"/>
  <c r="N9" i="87"/>
  <c r="N28" i="87" s="1"/>
  <c r="N9" i="12"/>
  <c r="N28" i="12" s="1"/>
  <c r="N9" i="54"/>
  <c r="N28" i="54" s="1"/>
  <c r="N9" i="111"/>
  <c r="N28" i="111" s="1"/>
  <c r="N9" i="88"/>
  <c r="N28" i="88" s="1"/>
  <c r="N9" i="110"/>
  <c r="N28" i="110" s="1"/>
  <c r="G9" i="98"/>
  <c r="G9" i="112"/>
  <c r="W11" i="68"/>
  <c r="W30" i="68" s="1"/>
  <c r="W11" i="91"/>
  <c r="W30" i="91" s="1"/>
  <c r="W11" i="69"/>
  <c r="W30" i="69" s="1"/>
  <c r="P10" i="84"/>
  <c r="W11" i="54"/>
  <c r="W30" i="54" s="1"/>
  <c r="W11" i="92"/>
  <c r="W30" i="92" s="1"/>
  <c r="W10" i="89"/>
  <c r="W24" i="89" s="1"/>
  <c r="W10" i="90"/>
  <c r="W24" i="90" s="1"/>
  <c r="W11" i="88"/>
  <c r="W30" i="88" s="1"/>
  <c r="W11" i="87"/>
  <c r="W30" i="87" s="1"/>
  <c r="W10" i="83"/>
  <c r="W24" i="83" s="1"/>
  <c r="W11" i="12"/>
  <c r="W30" i="12" s="1"/>
  <c r="P11" i="112"/>
  <c r="W10" i="82"/>
  <c r="W24" i="82" s="1"/>
  <c r="L20" i="68"/>
  <c r="L39" i="68" s="1"/>
  <c r="L20" i="91"/>
  <c r="L39" i="91" s="1"/>
  <c r="L16" i="89"/>
  <c r="L30" i="89" s="1"/>
  <c r="L20" i="69"/>
  <c r="L39" i="69" s="1"/>
  <c r="L16" i="83"/>
  <c r="L30" i="83" s="1"/>
  <c r="L16" i="90"/>
  <c r="L30" i="90" s="1"/>
  <c r="L16" i="82"/>
  <c r="L30" i="82" s="1"/>
  <c r="L20" i="54"/>
  <c r="L39" i="54" s="1"/>
  <c r="L20" i="88"/>
  <c r="L39" i="88" s="1"/>
  <c r="E16" i="84"/>
  <c r="L20" i="92"/>
  <c r="L39" i="92" s="1"/>
  <c r="L20" i="87"/>
  <c r="L39" i="87" s="1"/>
  <c r="L20" i="111"/>
  <c r="L39" i="111" s="1"/>
  <c r="L20" i="110"/>
  <c r="L39" i="110" s="1"/>
  <c r="E20" i="112"/>
  <c r="E20" i="98"/>
  <c r="L20" i="12"/>
  <c r="L39" i="12" s="1"/>
  <c r="I20" i="68"/>
  <c r="I39" i="68" s="1"/>
  <c r="I16" i="83"/>
  <c r="I30" i="83" s="1"/>
  <c r="I20" i="69"/>
  <c r="I39" i="69" s="1"/>
  <c r="I20" i="92"/>
  <c r="I39" i="92" s="1"/>
  <c r="B16" i="84"/>
  <c r="I20" i="91"/>
  <c r="I39" i="91" s="1"/>
  <c r="I20" i="54"/>
  <c r="I39" i="54" s="1"/>
  <c r="I20" i="87"/>
  <c r="I39" i="87" s="1"/>
  <c r="B20" i="112"/>
  <c r="I20" i="12"/>
  <c r="I39" i="12" s="1"/>
  <c r="I16" i="89"/>
  <c r="I30" i="89" s="1"/>
  <c r="I16" i="82"/>
  <c r="I30" i="82" s="1"/>
  <c r="I20" i="111"/>
  <c r="I39" i="111" s="1"/>
  <c r="I16" i="90"/>
  <c r="I30" i="90" s="1"/>
  <c r="I20" i="110"/>
  <c r="I39" i="110" s="1"/>
  <c r="I20" i="88"/>
  <c r="I39" i="88" s="1"/>
  <c r="B20" i="98"/>
  <c r="K14" i="68"/>
  <c r="K33" i="68" s="1"/>
  <c r="K14" i="69"/>
  <c r="K33" i="69" s="1"/>
  <c r="K14" i="91"/>
  <c r="K33" i="91" s="1"/>
  <c r="D12" i="84"/>
  <c r="K12" i="89"/>
  <c r="K26" i="89" s="1"/>
  <c r="K14" i="92"/>
  <c r="K33" i="92" s="1"/>
  <c r="K12" i="83"/>
  <c r="K26" i="83" s="1"/>
  <c r="K12" i="82"/>
  <c r="K26" i="82" s="1"/>
  <c r="K14" i="54"/>
  <c r="K33" i="54" s="1"/>
  <c r="K14" i="87"/>
  <c r="K33" i="87" s="1"/>
  <c r="K14" i="12"/>
  <c r="K33" i="12" s="1"/>
  <c r="D14" i="98"/>
  <c r="K14" i="111"/>
  <c r="K33" i="111" s="1"/>
  <c r="D14" i="112"/>
  <c r="K12" i="90"/>
  <c r="K26" i="90" s="1"/>
  <c r="K14" i="110"/>
  <c r="K33" i="110" s="1"/>
  <c r="K14" i="88"/>
  <c r="K33" i="88" s="1"/>
  <c r="O14" i="68"/>
  <c r="O33" i="68" s="1"/>
  <c r="O14" i="69"/>
  <c r="O33" i="69" s="1"/>
  <c r="O14" i="91"/>
  <c r="O33" i="91" s="1"/>
  <c r="O14" i="92"/>
  <c r="O33" i="92" s="1"/>
  <c r="O12" i="83"/>
  <c r="O26" i="83" s="1"/>
  <c r="H12" i="84"/>
  <c r="O14" i="54"/>
  <c r="O33" i="54" s="1"/>
  <c r="O14" i="88"/>
  <c r="O33" i="88" s="1"/>
  <c r="O12" i="89"/>
  <c r="O26" i="89" s="1"/>
  <c r="O14" i="111"/>
  <c r="O33" i="111" s="1"/>
  <c r="O14" i="110"/>
  <c r="O33" i="110" s="1"/>
  <c r="O12" i="82"/>
  <c r="O26" i="82" s="1"/>
  <c r="O14" i="87"/>
  <c r="O33" i="87" s="1"/>
  <c r="H14" i="98"/>
  <c r="O14" i="12"/>
  <c r="O33" i="12" s="1"/>
  <c r="O12" i="90"/>
  <c r="O26" i="90" s="1"/>
  <c r="H14" i="112"/>
  <c r="U17" i="68"/>
  <c r="U36" i="68" s="1"/>
  <c r="U17" i="69"/>
  <c r="U36" i="69" s="1"/>
  <c r="N14" i="84"/>
  <c r="U14" i="89"/>
  <c r="U28" i="89" s="1"/>
  <c r="U17" i="91"/>
  <c r="U36" i="91" s="1"/>
  <c r="U17" i="88"/>
  <c r="U36" i="88" s="1"/>
  <c r="U17" i="92"/>
  <c r="U36" i="92" s="1"/>
  <c r="U17" i="54"/>
  <c r="U36" i="54" s="1"/>
  <c r="U14" i="82"/>
  <c r="U28" i="82" s="1"/>
  <c r="U14" i="83"/>
  <c r="U28" i="83" s="1"/>
  <c r="N17" i="112"/>
  <c r="U17" i="12"/>
  <c r="U36" i="12" s="1"/>
  <c r="U17" i="111"/>
  <c r="U36" i="111" s="1"/>
  <c r="U14" i="90"/>
  <c r="U28" i="90" s="1"/>
  <c r="U17" i="110"/>
  <c r="U36" i="110" s="1"/>
  <c r="U17" i="87"/>
  <c r="U36" i="87" s="1"/>
  <c r="V14" i="68"/>
  <c r="V33" i="68" s="1"/>
  <c r="V14" i="91"/>
  <c r="V33" i="91" s="1"/>
  <c r="V12" i="83"/>
  <c r="V26" i="83" s="1"/>
  <c r="V14" i="69"/>
  <c r="V33" i="69" s="1"/>
  <c r="V12" i="90"/>
  <c r="V26" i="90" s="1"/>
  <c r="V12" i="89"/>
  <c r="V26" i="89" s="1"/>
  <c r="V14" i="92"/>
  <c r="V33" i="92" s="1"/>
  <c r="V14" i="54"/>
  <c r="V33" i="54" s="1"/>
  <c r="V14" i="12"/>
  <c r="V33" i="12" s="1"/>
  <c r="O12" i="84"/>
  <c r="V14" i="88"/>
  <c r="V33" i="88" s="1"/>
  <c r="O14" i="112"/>
  <c r="V14" i="87"/>
  <c r="V33" i="87" s="1"/>
  <c r="V12" i="82"/>
  <c r="V26" i="82" s="1"/>
  <c r="N11" i="68"/>
  <c r="N30" i="68" s="1"/>
  <c r="N11" i="69"/>
  <c r="N30" i="69" s="1"/>
  <c r="N11" i="91"/>
  <c r="N30" i="91" s="1"/>
  <c r="N10" i="83"/>
  <c r="N24" i="83" s="1"/>
  <c r="N10" i="90"/>
  <c r="N24" i="90" s="1"/>
  <c r="N10" i="82"/>
  <c r="N24" i="82" s="1"/>
  <c r="G10" i="84"/>
  <c r="N11" i="54"/>
  <c r="N30" i="54" s="1"/>
  <c r="N11" i="92"/>
  <c r="N30" i="92" s="1"/>
  <c r="N11" i="88"/>
  <c r="N30" i="88" s="1"/>
  <c r="N11" i="111"/>
  <c r="N30" i="111" s="1"/>
  <c r="N11" i="110"/>
  <c r="N30" i="110" s="1"/>
  <c r="N11" i="87"/>
  <c r="N30" i="87" s="1"/>
  <c r="N10" i="89"/>
  <c r="N24" i="89" s="1"/>
  <c r="G11" i="112"/>
  <c r="G11" i="98"/>
  <c r="N11" i="12"/>
  <c r="N30" i="12" s="1"/>
  <c r="I8" i="116"/>
  <c r="I27" i="116" s="1"/>
  <c r="I8" i="115"/>
  <c r="I26" i="115" s="1"/>
  <c r="I8" i="114"/>
  <c r="I26" i="114" s="1"/>
  <c r="I8" i="113"/>
  <c r="I26" i="113" s="1"/>
  <c r="Q9" i="68"/>
  <c r="Q28" i="68" s="1"/>
  <c r="Q9" i="69"/>
  <c r="Q28" i="69" s="1"/>
  <c r="Q9" i="91"/>
  <c r="Q28" i="91" s="1"/>
  <c r="Q9" i="54"/>
  <c r="Q28" i="54" s="1"/>
  <c r="Q9" i="88"/>
  <c r="Q28" i="88" s="1"/>
  <c r="J9" i="112"/>
  <c r="Q9" i="111"/>
  <c r="Q28" i="111" s="1"/>
  <c r="Q9" i="110"/>
  <c r="Q28" i="110" s="1"/>
  <c r="J9" i="98"/>
  <c r="Q9" i="92"/>
  <c r="Q28" i="92" s="1"/>
  <c r="Q9" i="12"/>
  <c r="Q28" i="12" s="1"/>
  <c r="Q9" i="87"/>
  <c r="Q28" i="87" s="1"/>
  <c r="I14" i="68"/>
  <c r="I33" i="68" s="1"/>
  <c r="I14" i="92"/>
  <c r="I33" i="92" s="1"/>
  <c r="I14" i="91"/>
  <c r="I33" i="91" s="1"/>
  <c r="I12" i="89"/>
  <c r="I26" i="89" s="1"/>
  <c r="I14" i="54"/>
  <c r="I33" i="54" s="1"/>
  <c r="I14" i="87"/>
  <c r="I33" i="87" s="1"/>
  <c r="I12" i="82"/>
  <c r="I26" i="82" s="1"/>
  <c r="I14" i="69"/>
  <c r="I33" i="69" s="1"/>
  <c r="I14" i="12"/>
  <c r="I33" i="12" s="1"/>
  <c r="B14" i="112"/>
  <c r="I12" i="90"/>
  <c r="I26" i="90" s="1"/>
  <c r="I12" i="83"/>
  <c r="I26" i="83" s="1"/>
  <c r="I14" i="110"/>
  <c r="I33" i="110" s="1"/>
  <c r="I14" i="88"/>
  <c r="I33" i="88" s="1"/>
  <c r="B12" i="84"/>
  <c r="B14" i="98"/>
  <c r="I14" i="111"/>
  <c r="I33" i="111" s="1"/>
  <c r="K20" i="68"/>
  <c r="K39" i="68" s="1"/>
  <c r="K16" i="83"/>
  <c r="K30" i="83" s="1"/>
  <c r="K20" i="69"/>
  <c r="K39" i="69" s="1"/>
  <c r="K16" i="90"/>
  <c r="K30" i="90" s="1"/>
  <c r="K16" i="82"/>
  <c r="K30" i="82" s="1"/>
  <c r="K20" i="92"/>
  <c r="K39" i="92" s="1"/>
  <c r="K20" i="87"/>
  <c r="K39" i="87" s="1"/>
  <c r="K20" i="111"/>
  <c r="K39" i="111" s="1"/>
  <c r="K20" i="110"/>
  <c r="K39" i="110" s="1"/>
  <c r="D16" i="84"/>
  <c r="D20" i="98"/>
  <c r="K20" i="54"/>
  <c r="K39" i="54" s="1"/>
  <c r="K20" i="88"/>
  <c r="K39" i="88" s="1"/>
  <c r="D20" i="112"/>
  <c r="K20" i="12"/>
  <c r="K39" i="12" s="1"/>
  <c r="K20" i="91"/>
  <c r="K39" i="91" s="1"/>
  <c r="K16" i="89"/>
  <c r="K30" i="89" s="1"/>
  <c r="O20" i="68"/>
  <c r="O39" i="68" s="1"/>
  <c r="O20" i="69"/>
  <c r="O39" i="69" s="1"/>
  <c r="O20" i="91"/>
  <c r="O39" i="91" s="1"/>
  <c r="O20" i="92"/>
  <c r="O39" i="92" s="1"/>
  <c r="H16" i="84"/>
  <c r="O16" i="89"/>
  <c r="O30" i="89" s="1"/>
  <c r="O20" i="54"/>
  <c r="O39" i="54" s="1"/>
  <c r="O16" i="83"/>
  <c r="O30" i="83" s="1"/>
  <c r="O16" i="90"/>
  <c r="O30" i="90" s="1"/>
  <c r="O16" i="82"/>
  <c r="O30" i="82" s="1"/>
  <c r="O20" i="88"/>
  <c r="O39" i="88" s="1"/>
  <c r="H20" i="98"/>
  <c r="O20" i="87"/>
  <c r="O39" i="87" s="1"/>
  <c r="O20" i="111"/>
  <c r="O39" i="111" s="1"/>
  <c r="O20" i="12"/>
  <c r="O39" i="12" s="1"/>
  <c r="H20" i="112"/>
  <c r="O20" i="110"/>
  <c r="O39" i="110" s="1"/>
  <c r="U20" i="68"/>
  <c r="U39" i="68" s="1"/>
  <c r="U20" i="69"/>
  <c r="U39" i="69" s="1"/>
  <c r="U16" i="89"/>
  <c r="U30" i="89" s="1"/>
  <c r="U20" i="91"/>
  <c r="U39" i="91" s="1"/>
  <c r="U16" i="83"/>
  <c r="U30" i="83" s="1"/>
  <c r="U16" i="90"/>
  <c r="U30" i="90" s="1"/>
  <c r="U20" i="92"/>
  <c r="U39" i="92" s="1"/>
  <c r="N16" i="84"/>
  <c r="U16" i="82"/>
  <c r="U30" i="82" s="1"/>
  <c r="U20" i="88"/>
  <c r="U39" i="88" s="1"/>
  <c r="U20" i="87"/>
  <c r="U39" i="87" s="1"/>
  <c r="U20" i="12"/>
  <c r="U39" i="12" s="1"/>
  <c r="N20" i="112"/>
  <c r="U20" i="110"/>
  <c r="U39" i="110" s="1"/>
  <c r="U20" i="54"/>
  <c r="U39" i="54" s="1"/>
  <c r="U20" i="111"/>
  <c r="U39" i="111" s="1"/>
  <c r="W20" i="68"/>
  <c r="W39" i="68" s="1"/>
  <c r="W20" i="69"/>
  <c r="W39" i="69" s="1"/>
  <c r="W20" i="91"/>
  <c r="W39" i="91" s="1"/>
  <c r="W20" i="92"/>
  <c r="W39" i="92" s="1"/>
  <c r="P16" i="84"/>
  <c r="W16" i="89"/>
  <c r="W30" i="89" s="1"/>
  <c r="W20" i="54"/>
  <c r="W39" i="54" s="1"/>
  <c r="W16" i="83"/>
  <c r="W30" i="83" s="1"/>
  <c r="W16" i="90"/>
  <c r="W30" i="90" s="1"/>
  <c r="W16" i="82"/>
  <c r="W30" i="82" s="1"/>
  <c r="W20" i="88"/>
  <c r="W39" i="88" s="1"/>
  <c r="W20" i="87"/>
  <c r="W39" i="87" s="1"/>
  <c r="W20" i="12"/>
  <c r="W39" i="12" s="1"/>
  <c r="P20" i="112"/>
  <c r="P9" i="68"/>
  <c r="P28" i="68" s="1"/>
  <c r="P9" i="69"/>
  <c r="P28" i="69" s="1"/>
  <c r="P9" i="92"/>
  <c r="P28" i="92" s="1"/>
  <c r="P9" i="91"/>
  <c r="P28" i="91" s="1"/>
  <c r="I9" i="112"/>
  <c r="P9" i="88"/>
  <c r="P28" i="88" s="1"/>
  <c r="P9" i="111"/>
  <c r="P28" i="111" s="1"/>
  <c r="P9" i="110"/>
  <c r="P28" i="110" s="1"/>
  <c r="I9" i="98"/>
  <c r="P9" i="54"/>
  <c r="P28" i="54" s="1"/>
  <c r="P9" i="87"/>
  <c r="P28" i="87" s="1"/>
  <c r="P9" i="12"/>
  <c r="P28" i="12" s="1"/>
  <c r="R14" i="68"/>
  <c r="R33" i="68" s="1"/>
  <c r="R14" i="69"/>
  <c r="R33" i="69" s="1"/>
  <c r="K12" i="84"/>
  <c r="R12" i="89"/>
  <c r="R26" i="89" s="1"/>
  <c r="R14" i="91"/>
  <c r="R33" i="91" s="1"/>
  <c r="R12" i="90"/>
  <c r="R26" i="90" s="1"/>
  <c r="R12" i="82"/>
  <c r="R26" i="82" s="1"/>
  <c r="R14" i="87"/>
  <c r="R33" i="87" s="1"/>
  <c r="R12" i="83"/>
  <c r="R26" i="83" s="1"/>
  <c r="R14" i="12"/>
  <c r="R33" i="12" s="1"/>
  <c r="R14" i="88"/>
  <c r="R33" i="88" s="1"/>
  <c r="K14" i="112"/>
  <c r="R14" i="111"/>
  <c r="R33" i="111" s="1"/>
  <c r="R14" i="92"/>
  <c r="R33" i="92" s="1"/>
  <c r="R14" i="54"/>
  <c r="R33" i="54" s="1"/>
  <c r="R14" i="110"/>
  <c r="R33" i="110" s="1"/>
  <c r="C8" i="104"/>
  <c r="C26" i="104" s="1"/>
  <c r="C8" i="103"/>
  <c r="C26" i="103" s="1"/>
  <c r="C8" i="101"/>
  <c r="C27" i="101" s="1"/>
  <c r="C8" i="102"/>
  <c r="C26" i="102" s="1"/>
  <c r="L21" i="3"/>
  <c r="I21" i="3"/>
  <c r="H18" i="3"/>
  <c r="B12" i="3"/>
  <c r="D12" i="3"/>
  <c r="H12" i="3"/>
  <c r="N15" i="3"/>
  <c r="P15" i="3"/>
  <c r="C15" i="108" s="1"/>
  <c r="L12" i="3"/>
  <c r="K12" i="3"/>
  <c r="I18" i="3"/>
  <c r="G18" i="3"/>
  <c r="O18" i="3"/>
  <c r="B18" i="108" s="1"/>
  <c r="E21" i="3"/>
  <c r="B21" i="3"/>
  <c r="D15" i="3"/>
  <c r="H15" i="3"/>
  <c r="N18" i="3"/>
  <c r="P18" i="3"/>
  <c r="C18" i="108" s="1"/>
  <c r="O15" i="3"/>
  <c r="B15" i="108" s="1"/>
  <c r="B18" i="3"/>
  <c r="B15" i="3"/>
  <c r="D21" i="3"/>
  <c r="H21" i="3"/>
  <c r="N21" i="3"/>
  <c r="P21" i="3"/>
  <c r="C21" i="108" s="1"/>
  <c r="T12" i="3"/>
  <c r="G12" i="108" s="1"/>
  <c r="K15" i="3"/>
  <c r="E12" i="3"/>
  <c r="E15" i="3"/>
  <c r="D18" i="3"/>
  <c r="L18" i="3"/>
  <c r="O21" i="3"/>
  <c r="B21" i="108" s="1"/>
  <c r="T18" i="3"/>
  <c r="G18" i="108" s="1"/>
  <c r="K21" i="3"/>
  <c r="J18" i="3"/>
  <c r="T21" i="3"/>
  <c r="G21" i="108" s="1"/>
  <c r="C12" i="3"/>
  <c r="P12" i="3"/>
  <c r="C12" i="108" s="1"/>
  <c r="J12" i="3"/>
  <c r="J15" i="3"/>
  <c r="G12" i="3"/>
  <c r="K18" i="3"/>
  <c r="C21" i="3"/>
  <c r="E18" i="3"/>
  <c r="I12" i="3"/>
  <c r="C15" i="3"/>
  <c r="G21" i="3"/>
  <c r="I15" i="3"/>
  <c r="J21" i="3"/>
  <c r="C18" i="3"/>
  <c r="G15" i="3"/>
  <c r="L15" i="3"/>
  <c r="O12" i="3"/>
  <c r="B12" i="108" s="1"/>
  <c r="T15" i="3"/>
  <c r="G15" i="108" s="1"/>
  <c r="N12" i="3"/>
  <c r="C21" i="105" l="1"/>
  <c r="C40" i="105" s="1"/>
  <c r="C21" i="106"/>
  <c r="C40" i="106" s="1"/>
  <c r="C21" i="107"/>
  <c r="C40" i="107" s="1"/>
  <c r="C21" i="109"/>
  <c r="C40" i="109" s="1"/>
  <c r="B21" i="105"/>
  <c r="B40" i="105" s="1"/>
  <c r="B21" i="106"/>
  <c r="B40" i="106" s="1"/>
  <c r="B21" i="107"/>
  <c r="B40" i="107" s="1"/>
  <c r="B21" i="109"/>
  <c r="B40" i="109" s="1"/>
  <c r="G18" i="105"/>
  <c r="G37" i="105" s="1"/>
  <c r="G18" i="106"/>
  <c r="G37" i="106" s="1"/>
  <c r="G18" i="107"/>
  <c r="G37" i="107" s="1"/>
  <c r="G18" i="109"/>
  <c r="G37" i="109" s="1"/>
  <c r="G21" i="105"/>
  <c r="G40" i="105" s="1"/>
  <c r="G21" i="106"/>
  <c r="G40" i="106" s="1"/>
  <c r="G21" i="107"/>
  <c r="G40" i="107" s="1"/>
  <c r="G21" i="109"/>
  <c r="G40" i="109" s="1"/>
  <c r="B18" i="105"/>
  <c r="B37" i="105" s="1"/>
  <c r="B18" i="106"/>
  <c r="B37" i="106" s="1"/>
  <c r="B18" i="107"/>
  <c r="B37" i="107" s="1"/>
  <c r="B18" i="109"/>
  <c r="B37" i="109" s="1"/>
  <c r="B15" i="105"/>
  <c r="B34" i="105" s="1"/>
  <c r="B15" i="106"/>
  <c r="B34" i="106" s="1"/>
  <c r="B15" i="107"/>
  <c r="B34" i="107" s="1"/>
  <c r="B15" i="109"/>
  <c r="B34" i="109" s="1"/>
  <c r="C15" i="105"/>
  <c r="C34" i="105" s="1"/>
  <c r="C15" i="106"/>
  <c r="C34" i="106" s="1"/>
  <c r="C15" i="107"/>
  <c r="C34" i="107" s="1"/>
  <c r="C15" i="109"/>
  <c r="C34" i="109" s="1"/>
  <c r="B12" i="105"/>
  <c r="B31" i="105" s="1"/>
  <c r="B12" i="106"/>
  <c r="B31" i="106" s="1"/>
  <c r="B12" i="107"/>
  <c r="B31" i="107" s="1"/>
  <c r="B12" i="109"/>
  <c r="G15" i="105"/>
  <c r="G34" i="105" s="1"/>
  <c r="G15" i="106"/>
  <c r="G34" i="106" s="1"/>
  <c r="G15" i="107"/>
  <c r="G34" i="107" s="1"/>
  <c r="G15" i="109"/>
  <c r="G34" i="109" s="1"/>
  <c r="C12" i="105"/>
  <c r="C31" i="105" s="1"/>
  <c r="C12" i="106"/>
  <c r="C31" i="106" s="1"/>
  <c r="C12" i="107"/>
  <c r="C31" i="107" s="1"/>
  <c r="C12" i="109"/>
  <c r="C31" i="109" s="1"/>
  <c r="G12" i="105"/>
  <c r="G31" i="105" s="1"/>
  <c r="G12" i="106"/>
  <c r="G31" i="106" s="1"/>
  <c r="G12" i="107"/>
  <c r="G31" i="107" s="1"/>
  <c r="G12" i="109"/>
  <c r="G31" i="109" s="1"/>
  <c r="C18" i="105"/>
  <c r="C37" i="105" s="1"/>
  <c r="C18" i="106"/>
  <c r="C37" i="106" s="1"/>
  <c r="C18" i="107"/>
  <c r="C37" i="107" s="1"/>
  <c r="C18" i="109"/>
  <c r="C37" i="109" s="1"/>
  <c r="V12" i="68"/>
  <c r="V31" i="68" s="1"/>
  <c r="V12" i="92"/>
  <c r="V31" i="92" s="1"/>
  <c r="V12" i="69"/>
  <c r="V31" i="69" s="1"/>
  <c r="V12" i="54"/>
  <c r="V31" i="54" s="1"/>
  <c r="V12" i="87"/>
  <c r="V31" i="87" s="1"/>
  <c r="V12" i="12"/>
  <c r="V31" i="12" s="1"/>
  <c r="V12" i="91"/>
  <c r="V31" i="91" s="1"/>
  <c r="V12" i="88"/>
  <c r="V31" i="88" s="1"/>
  <c r="O12" i="112"/>
  <c r="J12" i="68"/>
  <c r="J31" i="68" s="1"/>
  <c r="J12" i="91"/>
  <c r="J31" i="91" s="1"/>
  <c r="J12" i="69"/>
  <c r="J31" i="69" s="1"/>
  <c r="J12" i="54"/>
  <c r="J31" i="54" s="1"/>
  <c r="J12" i="88"/>
  <c r="J31" i="88" s="1"/>
  <c r="J12" i="111"/>
  <c r="J31" i="111" s="1"/>
  <c r="J12" i="110"/>
  <c r="J31" i="110" s="1"/>
  <c r="C12" i="98"/>
  <c r="C12" i="112"/>
  <c r="J12" i="92"/>
  <c r="J31" i="92" s="1"/>
  <c r="J12" i="87"/>
  <c r="J31" i="87" s="1"/>
  <c r="J12" i="12"/>
  <c r="J31" i="12" s="1"/>
  <c r="L15" i="69"/>
  <c r="L34" i="69" s="1"/>
  <c r="L15" i="68"/>
  <c r="L34" i="68" s="1"/>
  <c r="L15" i="92"/>
  <c r="L34" i="92" s="1"/>
  <c r="L15" i="12"/>
  <c r="L34" i="12" s="1"/>
  <c r="L15" i="87"/>
  <c r="L34" i="87" s="1"/>
  <c r="L15" i="111"/>
  <c r="L34" i="111" s="1"/>
  <c r="L15" i="110"/>
  <c r="L34" i="110" s="1"/>
  <c r="E15" i="98"/>
  <c r="L15" i="91"/>
  <c r="L34" i="91" s="1"/>
  <c r="L15" i="88"/>
  <c r="L34" i="88" s="1"/>
  <c r="L15" i="54"/>
  <c r="L34" i="54" s="1"/>
  <c r="E15" i="112"/>
  <c r="I15" i="68"/>
  <c r="I34" i="68" s="1"/>
  <c r="I15" i="69"/>
  <c r="I34" i="69" s="1"/>
  <c r="I15" i="91"/>
  <c r="I34" i="91" s="1"/>
  <c r="I15" i="88"/>
  <c r="I34" i="88" s="1"/>
  <c r="B15" i="112"/>
  <c r="I15" i="54"/>
  <c r="I34" i="54" s="1"/>
  <c r="I15" i="92"/>
  <c r="I34" i="92" s="1"/>
  <c r="I15" i="87"/>
  <c r="I34" i="87" s="1"/>
  <c r="I15" i="110"/>
  <c r="I34" i="110" s="1"/>
  <c r="B15" i="98"/>
  <c r="I15" i="12"/>
  <c r="I34" i="12" s="1"/>
  <c r="I15" i="111"/>
  <c r="I34" i="111" s="1"/>
  <c r="O12" i="68"/>
  <c r="O31" i="68" s="1"/>
  <c r="O12" i="69"/>
  <c r="O31" i="69" s="1"/>
  <c r="O12" i="91"/>
  <c r="O31" i="91" s="1"/>
  <c r="O12" i="92"/>
  <c r="O31" i="92" s="1"/>
  <c r="O12" i="87"/>
  <c r="O31" i="87" s="1"/>
  <c r="O12" i="12"/>
  <c r="O31" i="12" s="1"/>
  <c r="O12" i="111"/>
  <c r="O31" i="111" s="1"/>
  <c r="O12" i="88"/>
  <c r="O31" i="88" s="1"/>
  <c r="O12" i="110"/>
  <c r="O31" i="110" s="1"/>
  <c r="H12" i="98"/>
  <c r="O12" i="54"/>
  <c r="O31" i="54" s="1"/>
  <c r="H12" i="112"/>
  <c r="W20" i="115"/>
  <c r="W38" i="115" s="1"/>
  <c r="W20" i="113"/>
  <c r="W38" i="113" s="1"/>
  <c r="W20" i="116"/>
  <c r="W39" i="116" s="1"/>
  <c r="W20" i="114"/>
  <c r="W38" i="114" s="1"/>
  <c r="N11" i="24"/>
  <c r="N30" i="24" s="1"/>
  <c r="N11" i="96"/>
  <c r="N29" i="96" s="1"/>
  <c r="N11" i="97"/>
  <c r="N29" i="97" s="1"/>
  <c r="N11" i="95"/>
  <c r="N29" i="95" s="1"/>
  <c r="K14" i="95"/>
  <c r="K32" i="95" s="1"/>
  <c r="K14" i="97"/>
  <c r="K32" i="97" s="1"/>
  <c r="K14" i="96"/>
  <c r="K32" i="96" s="1"/>
  <c r="K14" i="24"/>
  <c r="K33" i="24" s="1"/>
  <c r="L20" i="24"/>
  <c r="L39" i="24" s="1"/>
  <c r="L20" i="96"/>
  <c r="L38" i="96" s="1"/>
  <c r="L20" i="97"/>
  <c r="L38" i="97" s="1"/>
  <c r="L20" i="95"/>
  <c r="L38" i="95" s="1"/>
  <c r="N9" i="115"/>
  <c r="N27" i="115" s="1"/>
  <c r="N9" i="113"/>
  <c r="N27" i="113" s="1"/>
  <c r="N9" i="116"/>
  <c r="N28" i="116" s="1"/>
  <c r="N9" i="114"/>
  <c r="N27" i="114" s="1"/>
  <c r="L17" i="114"/>
  <c r="L35" i="114" s="1"/>
  <c r="L17" i="115"/>
  <c r="L35" i="115" s="1"/>
  <c r="L17" i="116"/>
  <c r="L36" i="116" s="1"/>
  <c r="L17" i="113"/>
  <c r="L35" i="113" s="1"/>
  <c r="N20" i="97"/>
  <c r="N38" i="97" s="1"/>
  <c r="N20" i="95"/>
  <c r="N38" i="95" s="1"/>
  <c r="N20" i="24"/>
  <c r="N39" i="24" s="1"/>
  <c r="N20" i="96"/>
  <c r="N38" i="96" s="1"/>
  <c r="K9" i="114"/>
  <c r="K27" i="114" s="1"/>
  <c r="K9" i="116"/>
  <c r="K28" i="116" s="1"/>
  <c r="K9" i="115"/>
  <c r="K27" i="115" s="1"/>
  <c r="K9" i="113"/>
  <c r="K27" i="113" s="1"/>
  <c r="W14" i="114"/>
  <c r="W32" i="114" s="1"/>
  <c r="W14" i="116"/>
  <c r="W33" i="116" s="1"/>
  <c r="W14" i="115"/>
  <c r="W32" i="115" s="1"/>
  <c r="W14" i="113"/>
  <c r="W32" i="113" s="1"/>
  <c r="O11" i="97"/>
  <c r="O29" i="97" s="1"/>
  <c r="O11" i="95"/>
  <c r="O29" i="95" s="1"/>
  <c r="O11" i="24"/>
  <c r="O30" i="24" s="1"/>
  <c r="O11" i="96"/>
  <c r="O29" i="96" s="1"/>
  <c r="I11" i="114"/>
  <c r="I29" i="114" s="1"/>
  <c r="I11" i="116"/>
  <c r="I30" i="116" s="1"/>
  <c r="I11" i="115"/>
  <c r="I29" i="115" s="1"/>
  <c r="I11" i="113"/>
  <c r="I29" i="113" s="1"/>
  <c r="N17" i="95"/>
  <c r="N35" i="95" s="1"/>
  <c r="N17" i="24"/>
  <c r="N36" i="24" s="1"/>
  <c r="N17" i="96"/>
  <c r="N35" i="96" s="1"/>
  <c r="N17" i="97"/>
  <c r="N35" i="97" s="1"/>
  <c r="P14" i="114"/>
  <c r="P32" i="114" s="1"/>
  <c r="P14" i="115"/>
  <c r="P32" i="115" s="1"/>
  <c r="P14" i="116"/>
  <c r="P33" i="116" s="1"/>
  <c r="P14" i="113"/>
  <c r="P32" i="113" s="1"/>
  <c r="Q11" i="114"/>
  <c r="Q29" i="114" s="1"/>
  <c r="Q11" i="115"/>
  <c r="Q29" i="115" s="1"/>
  <c r="Q11" i="116"/>
  <c r="Q30" i="116" s="1"/>
  <c r="Q11" i="113"/>
  <c r="Q29" i="113" s="1"/>
  <c r="S15" i="68"/>
  <c r="S34" i="68" s="1"/>
  <c r="S15" i="69"/>
  <c r="S34" i="69" s="1"/>
  <c r="S15" i="91"/>
  <c r="S34" i="91" s="1"/>
  <c r="S15" i="92"/>
  <c r="S34" i="92" s="1"/>
  <c r="S15" i="54"/>
  <c r="S34" i="54" s="1"/>
  <c r="S15" i="88"/>
  <c r="S34" i="88" s="1"/>
  <c r="S15" i="111"/>
  <c r="S34" i="111" s="1"/>
  <c r="S15" i="110"/>
  <c r="S34" i="110" s="1"/>
  <c r="S15" i="87"/>
  <c r="S34" i="87" s="1"/>
  <c r="S15" i="12"/>
  <c r="S34" i="12" s="1"/>
  <c r="L15" i="112"/>
  <c r="L18" i="69"/>
  <c r="L37" i="69" s="1"/>
  <c r="L18" i="68"/>
  <c r="L37" i="68" s="1"/>
  <c r="L18" i="92"/>
  <c r="L37" i="92" s="1"/>
  <c r="L18" i="12"/>
  <c r="L37" i="12" s="1"/>
  <c r="L18" i="91"/>
  <c r="L37" i="91" s="1"/>
  <c r="L18" i="54"/>
  <c r="L37" i="54" s="1"/>
  <c r="L18" i="88"/>
  <c r="L37" i="88" s="1"/>
  <c r="L18" i="111"/>
  <c r="L37" i="111" s="1"/>
  <c r="L18" i="87"/>
  <c r="L37" i="87" s="1"/>
  <c r="E18" i="112"/>
  <c r="L18" i="110"/>
  <c r="L37" i="110" s="1"/>
  <c r="E18" i="98"/>
  <c r="AA21" i="68"/>
  <c r="AA40" i="68" s="1"/>
  <c r="AA21" i="91"/>
  <c r="AA40" i="91" s="1"/>
  <c r="AA21" i="92"/>
  <c r="AA40" i="92" s="1"/>
  <c r="AA21" i="54"/>
  <c r="AA40" i="54" s="1"/>
  <c r="AA21" i="88"/>
  <c r="AA40" i="88" s="1"/>
  <c r="T21" i="112"/>
  <c r="AA21" i="87"/>
  <c r="AA40" i="87" s="1"/>
  <c r="AA21" i="69"/>
  <c r="AA40" i="69" s="1"/>
  <c r="AA21" i="12"/>
  <c r="AA40" i="12" s="1"/>
  <c r="L12" i="68"/>
  <c r="L31" i="68" s="1"/>
  <c r="L12" i="69"/>
  <c r="L31" i="69" s="1"/>
  <c r="L12" i="91"/>
  <c r="L31" i="91" s="1"/>
  <c r="L12" i="92"/>
  <c r="L31" i="92" s="1"/>
  <c r="L12" i="12"/>
  <c r="L31" i="12" s="1"/>
  <c r="L12" i="54"/>
  <c r="L31" i="54" s="1"/>
  <c r="L12" i="88"/>
  <c r="L31" i="88" s="1"/>
  <c r="L12" i="111"/>
  <c r="L31" i="111" s="1"/>
  <c r="E12" i="98"/>
  <c r="E12" i="112"/>
  <c r="L12" i="110"/>
  <c r="L31" i="110" s="1"/>
  <c r="L12" i="87"/>
  <c r="L31" i="87" s="1"/>
  <c r="V18" i="68"/>
  <c r="V37" i="68" s="1"/>
  <c r="V18" i="69"/>
  <c r="V37" i="69" s="1"/>
  <c r="V18" i="91"/>
  <c r="V37" i="91" s="1"/>
  <c r="V18" i="87"/>
  <c r="V37" i="87" s="1"/>
  <c r="V18" i="54"/>
  <c r="V37" i="54" s="1"/>
  <c r="V18" i="12"/>
  <c r="V37" i="12" s="1"/>
  <c r="V18" i="92"/>
  <c r="V37" i="92" s="1"/>
  <c r="O18" i="112"/>
  <c r="V18" i="88"/>
  <c r="V37" i="88" s="1"/>
  <c r="K12" i="68"/>
  <c r="K31" i="68" s="1"/>
  <c r="K12" i="91"/>
  <c r="K31" i="91" s="1"/>
  <c r="K12" i="92"/>
  <c r="K31" i="92" s="1"/>
  <c r="K12" i="54"/>
  <c r="K31" i="54" s="1"/>
  <c r="K12" i="69"/>
  <c r="K31" i="69" s="1"/>
  <c r="K12" i="88"/>
  <c r="K31" i="88" s="1"/>
  <c r="K12" i="12"/>
  <c r="K31" i="12" s="1"/>
  <c r="K12" i="111"/>
  <c r="K31" i="111" s="1"/>
  <c r="K12" i="110"/>
  <c r="K31" i="110" s="1"/>
  <c r="D12" i="98"/>
  <c r="K12" i="87"/>
  <c r="K31" i="87" s="1"/>
  <c r="D12" i="112"/>
  <c r="O20" i="115"/>
  <c r="O38" i="115" s="1"/>
  <c r="O20" i="113"/>
  <c r="O38" i="113" s="1"/>
  <c r="O20" i="116"/>
  <c r="O39" i="116" s="1"/>
  <c r="O20" i="114"/>
  <c r="O38" i="114" s="1"/>
  <c r="Q9" i="95"/>
  <c r="Q27" i="95" s="1"/>
  <c r="Q9" i="97"/>
  <c r="Q27" i="97" s="1"/>
  <c r="Q9" i="24"/>
  <c r="Q28" i="24" s="1"/>
  <c r="Q9" i="96"/>
  <c r="Q27" i="96" s="1"/>
  <c r="N11" i="115"/>
  <c r="N29" i="115" s="1"/>
  <c r="N11" i="113"/>
  <c r="N29" i="113" s="1"/>
  <c r="N11" i="116"/>
  <c r="N30" i="116" s="1"/>
  <c r="N11" i="114"/>
  <c r="N29" i="114" s="1"/>
  <c r="L20" i="114"/>
  <c r="L38" i="114" s="1"/>
  <c r="L20" i="116"/>
  <c r="L39" i="116" s="1"/>
  <c r="L20" i="115"/>
  <c r="L38" i="115" s="1"/>
  <c r="L20" i="113"/>
  <c r="L38" i="113" s="1"/>
  <c r="N9" i="95"/>
  <c r="N27" i="95" s="1"/>
  <c r="N9" i="96"/>
  <c r="N27" i="96" s="1"/>
  <c r="N9" i="24"/>
  <c r="N28" i="24" s="1"/>
  <c r="N9" i="97"/>
  <c r="N27" i="97" s="1"/>
  <c r="V20" i="115"/>
  <c r="V38" i="115" s="1"/>
  <c r="V20" i="113"/>
  <c r="V38" i="113" s="1"/>
  <c r="V20" i="116"/>
  <c r="V39" i="116" s="1"/>
  <c r="V20" i="114"/>
  <c r="V38" i="114" s="1"/>
  <c r="L11" i="115"/>
  <c r="L29" i="115" s="1"/>
  <c r="L11" i="113"/>
  <c r="L29" i="113" s="1"/>
  <c r="L11" i="116"/>
  <c r="L30" i="116" s="1"/>
  <c r="L11" i="114"/>
  <c r="L29" i="114" s="1"/>
  <c r="J20" i="24"/>
  <c r="J39" i="24" s="1"/>
  <c r="J20" i="96"/>
  <c r="J38" i="96" s="1"/>
  <c r="J20" i="97"/>
  <c r="J38" i="97" s="1"/>
  <c r="J20" i="95"/>
  <c r="J38" i="95" s="1"/>
  <c r="R17" i="115"/>
  <c r="R35" i="115" s="1"/>
  <c r="R17" i="113"/>
  <c r="R35" i="113" s="1"/>
  <c r="R17" i="114"/>
  <c r="R35" i="114" s="1"/>
  <c r="R17" i="116"/>
  <c r="R36" i="116" s="1"/>
  <c r="N15" i="68"/>
  <c r="N34" i="68" s="1"/>
  <c r="N15" i="91"/>
  <c r="N34" i="91" s="1"/>
  <c r="N15" i="87"/>
  <c r="N34" i="87" s="1"/>
  <c r="N15" i="12"/>
  <c r="N34" i="12" s="1"/>
  <c r="N15" i="69"/>
  <c r="N34" i="69" s="1"/>
  <c r="N15" i="88"/>
  <c r="N34" i="88" s="1"/>
  <c r="N15" i="111"/>
  <c r="N34" i="111" s="1"/>
  <c r="N15" i="92"/>
  <c r="N34" i="92" s="1"/>
  <c r="G15" i="112"/>
  <c r="N15" i="54"/>
  <c r="N34" i="54" s="1"/>
  <c r="N15" i="110"/>
  <c r="N34" i="110" s="1"/>
  <c r="G15" i="98"/>
  <c r="J21" i="68"/>
  <c r="J40" i="68" s="1"/>
  <c r="J21" i="91"/>
  <c r="J40" i="91" s="1"/>
  <c r="J21" i="69"/>
  <c r="J40" i="69" s="1"/>
  <c r="J21" i="92"/>
  <c r="J40" i="92" s="1"/>
  <c r="J21" i="54"/>
  <c r="J40" i="54" s="1"/>
  <c r="J21" i="88"/>
  <c r="J40" i="88" s="1"/>
  <c r="C21" i="112"/>
  <c r="J21" i="12"/>
  <c r="J40" i="12" s="1"/>
  <c r="C21" i="98"/>
  <c r="J21" i="87"/>
  <c r="J40" i="87" s="1"/>
  <c r="J21" i="111"/>
  <c r="J40" i="111" s="1"/>
  <c r="J21" i="110"/>
  <c r="J40" i="110" s="1"/>
  <c r="Q18" i="68"/>
  <c r="Q37" i="68" s="1"/>
  <c r="Q18" i="69"/>
  <c r="Q37" i="69" s="1"/>
  <c r="Q18" i="91"/>
  <c r="Q37" i="91" s="1"/>
  <c r="Q18" i="88"/>
  <c r="Q37" i="88" s="1"/>
  <c r="Q18" i="92"/>
  <c r="Q37" i="92" s="1"/>
  <c r="J18" i="112"/>
  <c r="Q18" i="110"/>
  <c r="Q37" i="110" s="1"/>
  <c r="J18" i="98"/>
  <c r="Q18" i="54"/>
  <c r="Q37" i="54" s="1"/>
  <c r="Q18" i="12"/>
  <c r="Q37" i="12" s="1"/>
  <c r="Q18" i="87"/>
  <c r="Q37" i="87" s="1"/>
  <c r="Q18" i="111"/>
  <c r="Q37" i="111" s="1"/>
  <c r="V15" i="68"/>
  <c r="V34" i="68" s="1"/>
  <c r="V15" i="69"/>
  <c r="V34" i="69" s="1"/>
  <c r="V15" i="91"/>
  <c r="V34" i="91" s="1"/>
  <c r="V15" i="87"/>
  <c r="V34" i="87" s="1"/>
  <c r="V15" i="12"/>
  <c r="V34" i="12" s="1"/>
  <c r="V15" i="54"/>
  <c r="V34" i="54" s="1"/>
  <c r="V15" i="88"/>
  <c r="V34" i="88" s="1"/>
  <c r="O15" i="112"/>
  <c r="V15" i="92"/>
  <c r="V34" i="92" s="1"/>
  <c r="N18" i="68"/>
  <c r="N37" i="68" s="1"/>
  <c r="N18" i="91"/>
  <c r="N37" i="91" s="1"/>
  <c r="N18" i="69"/>
  <c r="N37" i="69" s="1"/>
  <c r="N18" i="92"/>
  <c r="N37" i="92" s="1"/>
  <c r="N18" i="87"/>
  <c r="N37" i="87" s="1"/>
  <c r="N18" i="12"/>
  <c r="N37" i="12" s="1"/>
  <c r="N18" i="54"/>
  <c r="N37" i="54" s="1"/>
  <c r="N18" i="111"/>
  <c r="N37" i="111" s="1"/>
  <c r="N18" i="110"/>
  <c r="N37" i="110" s="1"/>
  <c r="G18" i="98"/>
  <c r="G18" i="112"/>
  <c r="N18" i="88"/>
  <c r="N37" i="88" s="1"/>
  <c r="I12" i="68"/>
  <c r="I31" i="68" s="1"/>
  <c r="I12" i="69"/>
  <c r="I31" i="69" s="1"/>
  <c r="I12" i="91"/>
  <c r="I31" i="91" s="1"/>
  <c r="I12" i="92"/>
  <c r="I31" i="92" s="1"/>
  <c r="I12" i="88"/>
  <c r="I31" i="88" s="1"/>
  <c r="I12" i="111"/>
  <c r="I31" i="111" s="1"/>
  <c r="I12" i="110"/>
  <c r="I31" i="110" s="1"/>
  <c r="B12" i="98"/>
  <c r="B12" i="112"/>
  <c r="I12" i="87"/>
  <c r="I31" i="87" s="1"/>
  <c r="I12" i="12"/>
  <c r="I31" i="12" s="1"/>
  <c r="I12" i="54"/>
  <c r="I31" i="54" s="1"/>
  <c r="P9" i="115"/>
  <c r="P27" i="115" s="1"/>
  <c r="P9" i="114"/>
  <c r="P27" i="114" s="1"/>
  <c r="P9" i="116"/>
  <c r="P28" i="116" s="1"/>
  <c r="P9" i="113"/>
  <c r="P27" i="113" s="1"/>
  <c r="P17" i="115"/>
  <c r="P35" i="115" s="1"/>
  <c r="P17" i="113"/>
  <c r="P35" i="113" s="1"/>
  <c r="P17" i="116"/>
  <c r="P36" i="116" s="1"/>
  <c r="P17" i="114"/>
  <c r="P35" i="114" s="1"/>
  <c r="N14" i="24"/>
  <c r="N33" i="24" s="1"/>
  <c r="N14" i="96"/>
  <c r="N32" i="96" s="1"/>
  <c r="N14" i="97"/>
  <c r="N32" i="97" s="1"/>
  <c r="N14" i="95"/>
  <c r="N32" i="95" s="1"/>
  <c r="U11" i="115"/>
  <c r="U29" i="115" s="1"/>
  <c r="U11" i="113"/>
  <c r="U29" i="113" s="1"/>
  <c r="U11" i="116"/>
  <c r="U30" i="116" s="1"/>
  <c r="U11" i="114"/>
  <c r="U29" i="114" s="1"/>
  <c r="AA20" i="114"/>
  <c r="AA38" i="114" s="1"/>
  <c r="AA20" i="116"/>
  <c r="AA39" i="116" s="1"/>
  <c r="AA20" i="115"/>
  <c r="AA38" i="115" s="1"/>
  <c r="AA20" i="113"/>
  <c r="AA38" i="113" s="1"/>
  <c r="V9" i="115"/>
  <c r="V27" i="115" s="1"/>
  <c r="V9" i="113"/>
  <c r="V27" i="113" s="1"/>
  <c r="V9" i="116"/>
  <c r="V28" i="116" s="1"/>
  <c r="V9" i="114"/>
  <c r="V27" i="114" s="1"/>
  <c r="J18" i="68"/>
  <c r="J37" i="68" s="1"/>
  <c r="J18" i="69"/>
  <c r="J37" i="69" s="1"/>
  <c r="J18" i="91"/>
  <c r="J37" i="91" s="1"/>
  <c r="J18" i="92"/>
  <c r="J37" i="92" s="1"/>
  <c r="J18" i="54"/>
  <c r="J37" i="54" s="1"/>
  <c r="J18" i="87"/>
  <c r="J37" i="87" s="1"/>
  <c r="J18" i="12"/>
  <c r="J37" i="12" s="1"/>
  <c r="C18" i="112"/>
  <c r="J18" i="111"/>
  <c r="J37" i="111" s="1"/>
  <c r="J18" i="110"/>
  <c r="J37" i="110" s="1"/>
  <c r="C18" i="98"/>
  <c r="J18" i="88"/>
  <c r="J37" i="88" s="1"/>
  <c r="AA12" i="68"/>
  <c r="AA31" i="68" s="1"/>
  <c r="AA12" i="69"/>
  <c r="AA31" i="69" s="1"/>
  <c r="AA12" i="91"/>
  <c r="AA31" i="91" s="1"/>
  <c r="AA12" i="54"/>
  <c r="AA31" i="54" s="1"/>
  <c r="AA12" i="92"/>
  <c r="AA31" i="92" s="1"/>
  <c r="AA12" i="88"/>
  <c r="AA31" i="88" s="1"/>
  <c r="AA12" i="12"/>
  <c r="AA31" i="12" s="1"/>
  <c r="AA12" i="87"/>
  <c r="AA31" i="87" s="1"/>
  <c r="T12" i="112"/>
  <c r="O18" i="68"/>
  <c r="O37" i="68" s="1"/>
  <c r="O18" i="91"/>
  <c r="O37" i="91" s="1"/>
  <c r="O18" i="87"/>
  <c r="O37" i="87" s="1"/>
  <c r="O18" i="69"/>
  <c r="O37" i="69" s="1"/>
  <c r="O18" i="54"/>
  <c r="O37" i="54" s="1"/>
  <c r="O18" i="111"/>
  <c r="O37" i="111" s="1"/>
  <c r="O18" i="110"/>
  <c r="O37" i="110" s="1"/>
  <c r="H18" i="98"/>
  <c r="O18" i="92"/>
  <c r="O37" i="92" s="1"/>
  <c r="O18" i="88"/>
  <c r="O37" i="88" s="1"/>
  <c r="H18" i="112"/>
  <c r="O18" i="12"/>
  <c r="O37" i="12" s="1"/>
  <c r="Q17" i="24"/>
  <c r="Q36" i="24" s="1"/>
  <c r="Q17" i="96"/>
  <c r="Q35" i="96" s="1"/>
  <c r="Q17" i="97"/>
  <c r="Q35" i="97" s="1"/>
  <c r="Q17" i="95"/>
  <c r="Q35" i="95" s="1"/>
  <c r="S9" i="114"/>
  <c r="S27" i="114" s="1"/>
  <c r="S9" i="113"/>
  <c r="S27" i="113" s="1"/>
  <c r="S9" i="116"/>
  <c r="S28" i="116" s="1"/>
  <c r="S9" i="115"/>
  <c r="S27" i="115" s="1"/>
  <c r="K17" i="96"/>
  <c r="K35" i="96" s="1"/>
  <c r="K17" i="95"/>
  <c r="K35" i="95" s="1"/>
  <c r="K17" i="97"/>
  <c r="K35" i="97" s="1"/>
  <c r="K17" i="24"/>
  <c r="K36" i="24" s="1"/>
  <c r="L9" i="116"/>
  <c r="L28" i="116" s="1"/>
  <c r="L9" i="115"/>
  <c r="L27" i="115" s="1"/>
  <c r="L9" i="114"/>
  <c r="L27" i="114" s="1"/>
  <c r="L9" i="113"/>
  <c r="L27" i="113" s="1"/>
  <c r="L14" i="95"/>
  <c r="L32" i="95" s="1"/>
  <c r="L14" i="96"/>
  <c r="L32" i="96" s="1"/>
  <c r="L14" i="97"/>
  <c r="L32" i="97" s="1"/>
  <c r="L14" i="24"/>
  <c r="L33" i="24" s="1"/>
  <c r="N12" i="68"/>
  <c r="N31" i="68" s="1"/>
  <c r="N12" i="69"/>
  <c r="N31" i="69" s="1"/>
  <c r="N12" i="92"/>
  <c r="N31" i="92" s="1"/>
  <c r="N12" i="91"/>
  <c r="N31" i="91" s="1"/>
  <c r="N12" i="87"/>
  <c r="N31" i="87" s="1"/>
  <c r="N12" i="54"/>
  <c r="N31" i="54" s="1"/>
  <c r="N12" i="12"/>
  <c r="N31" i="12" s="1"/>
  <c r="G12" i="112"/>
  <c r="N12" i="88"/>
  <c r="N31" i="88" s="1"/>
  <c r="N12" i="111"/>
  <c r="N31" i="111" s="1"/>
  <c r="N12" i="110"/>
  <c r="N31" i="110" s="1"/>
  <c r="G12" i="98"/>
  <c r="V11" i="115"/>
  <c r="V29" i="115" s="1"/>
  <c r="V11" i="113"/>
  <c r="V29" i="113" s="1"/>
  <c r="V11" i="114"/>
  <c r="V29" i="114" s="1"/>
  <c r="V11" i="116"/>
  <c r="V30" i="116" s="1"/>
  <c r="Q20" i="114"/>
  <c r="Q38" i="114" s="1"/>
  <c r="Q20" i="115"/>
  <c r="Q38" i="115" s="1"/>
  <c r="Q20" i="116"/>
  <c r="Q39" i="116" s="1"/>
  <c r="Q20" i="113"/>
  <c r="Q38" i="113" s="1"/>
  <c r="N20" i="115"/>
  <c r="N38" i="115" s="1"/>
  <c r="N20" i="113"/>
  <c r="N38" i="113" s="1"/>
  <c r="N20" i="116"/>
  <c r="N39" i="116" s="1"/>
  <c r="N20" i="114"/>
  <c r="N38" i="114" s="1"/>
  <c r="W17" i="116"/>
  <c r="W36" i="116" s="1"/>
  <c r="W17" i="115"/>
  <c r="W35" i="115" s="1"/>
  <c r="W17" i="113"/>
  <c r="W35" i="113" s="1"/>
  <c r="W17" i="114"/>
  <c r="W35" i="114" s="1"/>
  <c r="J20" i="114"/>
  <c r="J38" i="114" s="1"/>
  <c r="J20" i="113"/>
  <c r="J38" i="113" s="1"/>
  <c r="J20" i="115"/>
  <c r="J38" i="115" s="1"/>
  <c r="J20" i="116"/>
  <c r="J39" i="116" s="1"/>
  <c r="L9" i="24"/>
  <c r="L28" i="24" s="1"/>
  <c r="L9" i="96"/>
  <c r="L27" i="96" s="1"/>
  <c r="L9" i="97"/>
  <c r="L27" i="97" s="1"/>
  <c r="L9" i="95"/>
  <c r="L27" i="95" s="1"/>
  <c r="O17" i="116"/>
  <c r="O36" i="116" s="1"/>
  <c r="O17" i="115"/>
  <c r="O35" i="115" s="1"/>
  <c r="O17" i="113"/>
  <c r="O35" i="113" s="1"/>
  <c r="O17" i="114"/>
  <c r="O35" i="114" s="1"/>
  <c r="R20" i="114"/>
  <c r="R38" i="114" s="1"/>
  <c r="R20" i="115"/>
  <c r="R38" i="115" s="1"/>
  <c r="R20" i="116"/>
  <c r="R39" i="116" s="1"/>
  <c r="R20" i="113"/>
  <c r="R38" i="113" s="1"/>
  <c r="U9" i="115"/>
  <c r="U27" i="115" s="1"/>
  <c r="U9" i="113"/>
  <c r="U27" i="113" s="1"/>
  <c r="U9" i="116"/>
  <c r="U28" i="116" s="1"/>
  <c r="U9" i="114"/>
  <c r="U27" i="114" s="1"/>
  <c r="P15" i="68"/>
  <c r="P34" i="68" s="1"/>
  <c r="P15" i="92"/>
  <c r="P34" i="92" s="1"/>
  <c r="P15" i="91"/>
  <c r="P34" i="91" s="1"/>
  <c r="P15" i="54"/>
  <c r="P34" i="54" s="1"/>
  <c r="P15" i="12"/>
  <c r="P34" i="12" s="1"/>
  <c r="I15" i="112"/>
  <c r="P15" i="69"/>
  <c r="P34" i="69" s="1"/>
  <c r="P15" i="87"/>
  <c r="P34" i="87" s="1"/>
  <c r="P15" i="88"/>
  <c r="P34" i="88" s="1"/>
  <c r="P15" i="111"/>
  <c r="P34" i="111" s="1"/>
  <c r="P15" i="110"/>
  <c r="P34" i="110" s="1"/>
  <c r="I15" i="98"/>
  <c r="Q15" i="68"/>
  <c r="Q34" i="68" s="1"/>
  <c r="Q15" i="69"/>
  <c r="Q34" i="69" s="1"/>
  <c r="Q15" i="91"/>
  <c r="Q34" i="91" s="1"/>
  <c r="Q15" i="92"/>
  <c r="Q34" i="92" s="1"/>
  <c r="Q15" i="88"/>
  <c r="Q34" i="88" s="1"/>
  <c r="Q15" i="54"/>
  <c r="Q34" i="54" s="1"/>
  <c r="Q15" i="12"/>
  <c r="Q34" i="12" s="1"/>
  <c r="J15" i="112"/>
  <c r="Q15" i="87"/>
  <c r="Q34" i="87" s="1"/>
  <c r="J15" i="98"/>
  <c r="Q15" i="111"/>
  <c r="Q34" i="111" s="1"/>
  <c r="Q15" i="110"/>
  <c r="Q34" i="110" s="1"/>
  <c r="V21" i="68"/>
  <c r="V40" i="68" s="1"/>
  <c r="V21" i="69"/>
  <c r="V40" i="69" s="1"/>
  <c r="V21" i="87"/>
  <c r="V40" i="87" s="1"/>
  <c r="V21" i="12"/>
  <c r="V40" i="12" s="1"/>
  <c r="V21" i="88"/>
  <c r="V40" i="88" s="1"/>
  <c r="V21" i="92"/>
  <c r="V40" i="92" s="1"/>
  <c r="O21" i="112"/>
  <c r="V21" i="91"/>
  <c r="V40" i="91" s="1"/>
  <c r="V21" i="54"/>
  <c r="V40" i="54" s="1"/>
  <c r="U21" i="68"/>
  <c r="U40" i="68" s="1"/>
  <c r="U21" i="91"/>
  <c r="U40" i="91" s="1"/>
  <c r="U21" i="69"/>
  <c r="U40" i="69" s="1"/>
  <c r="U21" i="92"/>
  <c r="U40" i="92" s="1"/>
  <c r="U21" i="54"/>
  <c r="U40" i="54" s="1"/>
  <c r="U21" i="87"/>
  <c r="U40" i="87" s="1"/>
  <c r="U21" i="88"/>
  <c r="U40" i="88" s="1"/>
  <c r="N21" i="112"/>
  <c r="U21" i="12"/>
  <c r="U40" i="12" s="1"/>
  <c r="U21" i="111"/>
  <c r="U40" i="111" s="1"/>
  <c r="U21" i="110"/>
  <c r="U40" i="110" s="1"/>
  <c r="O15" i="68"/>
  <c r="O34" i="68" s="1"/>
  <c r="O15" i="69"/>
  <c r="O34" i="69" s="1"/>
  <c r="O15" i="91"/>
  <c r="O34" i="91" s="1"/>
  <c r="O15" i="54"/>
  <c r="O34" i="54" s="1"/>
  <c r="O15" i="87"/>
  <c r="O34" i="87" s="1"/>
  <c r="O15" i="88"/>
  <c r="O34" i="88" s="1"/>
  <c r="O15" i="110"/>
  <c r="O34" i="110" s="1"/>
  <c r="O15" i="92"/>
  <c r="O34" i="92" s="1"/>
  <c r="O15" i="111"/>
  <c r="O34" i="111" s="1"/>
  <c r="O15" i="12"/>
  <c r="O34" i="12" s="1"/>
  <c r="H15" i="112"/>
  <c r="H15" i="98"/>
  <c r="S12" i="68"/>
  <c r="S31" i="68" s="1"/>
  <c r="S12" i="91"/>
  <c r="S31" i="91" s="1"/>
  <c r="S12" i="69"/>
  <c r="S31" i="69" s="1"/>
  <c r="S12" i="54"/>
  <c r="S31" i="54" s="1"/>
  <c r="S12" i="88"/>
  <c r="S31" i="88" s="1"/>
  <c r="S12" i="87"/>
  <c r="S31" i="87" s="1"/>
  <c r="S12" i="111"/>
  <c r="S31" i="111" s="1"/>
  <c r="S12" i="110"/>
  <c r="S31" i="110" s="1"/>
  <c r="S12" i="92"/>
  <c r="S31" i="92" s="1"/>
  <c r="S12" i="12"/>
  <c r="S31" i="12" s="1"/>
  <c r="L12" i="112"/>
  <c r="S21" i="68"/>
  <c r="S40" i="68" s="1"/>
  <c r="S21" i="91"/>
  <c r="S40" i="91" s="1"/>
  <c r="S21" i="69"/>
  <c r="S40" i="69" s="1"/>
  <c r="S21" i="92"/>
  <c r="S40" i="92" s="1"/>
  <c r="S21" i="54"/>
  <c r="S40" i="54" s="1"/>
  <c r="S21" i="88"/>
  <c r="S40" i="88" s="1"/>
  <c r="S21" i="87"/>
  <c r="S40" i="87" s="1"/>
  <c r="S21" i="12"/>
  <c r="S40" i="12" s="1"/>
  <c r="S21" i="111"/>
  <c r="S40" i="111" s="1"/>
  <c r="S21" i="110"/>
  <c r="S40" i="110" s="1"/>
  <c r="L21" i="112"/>
  <c r="O20" i="95"/>
  <c r="O38" i="95" s="1"/>
  <c r="O20" i="97"/>
  <c r="O38" i="97" s="1"/>
  <c r="O20" i="24"/>
  <c r="O39" i="24" s="1"/>
  <c r="O20" i="96"/>
  <c r="O38" i="96" s="1"/>
  <c r="K20" i="114"/>
  <c r="K38" i="114" s="1"/>
  <c r="K20" i="116"/>
  <c r="K39" i="116" s="1"/>
  <c r="K20" i="115"/>
  <c r="K38" i="115" s="1"/>
  <c r="K20" i="113"/>
  <c r="K38" i="113" s="1"/>
  <c r="I14" i="24"/>
  <c r="I33" i="24" s="1"/>
  <c r="I14" i="95"/>
  <c r="I32" i="95" s="1"/>
  <c r="I14" i="97"/>
  <c r="I32" i="97" s="1"/>
  <c r="I14" i="96"/>
  <c r="I32" i="96" s="1"/>
  <c r="U17" i="114"/>
  <c r="U35" i="114" s="1"/>
  <c r="U17" i="113"/>
  <c r="U35" i="113" s="1"/>
  <c r="U17" i="116"/>
  <c r="U36" i="116" s="1"/>
  <c r="U17" i="115"/>
  <c r="U35" i="115" s="1"/>
  <c r="I20" i="95"/>
  <c r="I38" i="95" s="1"/>
  <c r="I20" i="24"/>
  <c r="I39" i="24" s="1"/>
  <c r="I20" i="96"/>
  <c r="I38" i="96" s="1"/>
  <c r="I20" i="97"/>
  <c r="I38" i="97" s="1"/>
  <c r="I20" i="113"/>
  <c r="I38" i="113" s="1"/>
  <c r="I20" i="114"/>
  <c r="I38" i="114" s="1"/>
  <c r="I20" i="115"/>
  <c r="I38" i="115" s="1"/>
  <c r="I20" i="116"/>
  <c r="I39" i="116" s="1"/>
  <c r="P20" i="95"/>
  <c r="P38" i="95" s="1"/>
  <c r="P20" i="96"/>
  <c r="P38" i="96" s="1"/>
  <c r="P20" i="97"/>
  <c r="P38" i="97" s="1"/>
  <c r="P20" i="24"/>
  <c r="P39" i="24" s="1"/>
  <c r="AA14" i="115"/>
  <c r="AA32" i="115" s="1"/>
  <c r="AA14" i="113"/>
  <c r="AA32" i="113" s="1"/>
  <c r="AA14" i="116"/>
  <c r="AA33" i="116" s="1"/>
  <c r="AA14" i="114"/>
  <c r="AA32" i="114" s="1"/>
  <c r="J14" i="115"/>
  <c r="J32" i="115" s="1"/>
  <c r="J14" i="113"/>
  <c r="J32" i="113" s="1"/>
  <c r="J14" i="116"/>
  <c r="J33" i="116" s="1"/>
  <c r="J14" i="114"/>
  <c r="J32" i="114" s="1"/>
  <c r="O9" i="95"/>
  <c r="O27" i="95" s="1"/>
  <c r="O9" i="24"/>
  <c r="O28" i="24" s="1"/>
  <c r="O9" i="96"/>
  <c r="O27" i="96" s="1"/>
  <c r="O9" i="97"/>
  <c r="O27" i="97" s="1"/>
  <c r="K11" i="116"/>
  <c r="K30" i="116" s="1"/>
  <c r="K11" i="113"/>
  <c r="K29" i="113" s="1"/>
  <c r="K11" i="115"/>
  <c r="K29" i="115" s="1"/>
  <c r="K11" i="114"/>
  <c r="K29" i="114" s="1"/>
  <c r="S11" i="116"/>
  <c r="S30" i="116" s="1"/>
  <c r="S11" i="114"/>
  <c r="S29" i="114" s="1"/>
  <c r="S11" i="113"/>
  <c r="S29" i="113" s="1"/>
  <c r="S11" i="115"/>
  <c r="S29" i="115" s="1"/>
  <c r="S17" i="115"/>
  <c r="S35" i="115" s="1"/>
  <c r="S17" i="114"/>
  <c r="S35" i="114" s="1"/>
  <c r="S17" i="116"/>
  <c r="S36" i="116" s="1"/>
  <c r="S17" i="113"/>
  <c r="S35" i="113" s="1"/>
  <c r="P12" i="68"/>
  <c r="P31" i="68" s="1"/>
  <c r="P12" i="69"/>
  <c r="P31" i="69" s="1"/>
  <c r="P12" i="91"/>
  <c r="P31" i="91" s="1"/>
  <c r="P12" i="92"/>
  <c r="P31" i="92" s="1"/>
  <c r="P12" i="54"/>
  <c r="P31" i="54" s="1"/>
  <c r="I12" i="112"/>
  <c r="I12" i="98"/>
  <c r="P12" i="12"/>
  <c r="P31" i="12" s="1"/>
  <c r="P12" i="111"/>
  <c r="P31" i="111" s="1"/>
  <c r="P12" i="87"/>
  <c r="P31" i="87" s="1"/>
  <c r="P12" i="88"/>
  <c r="P31" i="88" s="1"/>
  <c r="P12" i="110"/>
  <c r="P31" i="110" s="1"/>
  <c r="L21" i="69"/>
  <c r="L40" i="69" s="1"/>
  <c r="L21" i="68"/>
  <c r="L40" i="68" s="1"/>
  <c r="L21" i="91"/>
  <c r="L40" i="91" s="1"/>
  <c r="L21" i="92"/>
  <c r="L40" i="92" s="1"/>
  <c r="L21" i="54"/>
  <c r="L40" i="54" s="1"/>
  <c r="L21" i="12"/>
  <c r="L40" i="12" s="1"/>
  <c r="L21" i="88"/>
  <c r="L40" i="88" s="1"/>
  <c r="L21" i="110"/>
  <c r="L40" i="110" s="1"/>
  <c r="E21" i="112"/>
  <c r="E21" i="98"/>
  <c r="L21" i="87"/>
  <c r="L40" i="87" s="1"/>
  <c r="L21" i="111"/>
  <c r="L40" i="111" s="1"/>
  <c r="K20" i="24"/>
  <c r="K39" i="24" s="1"/>
  <c r="K20" i="96"/>
  <c r="K38" i="96" s="1"/>
  <c r="K20" i="97"/>
  <c r="K38" i="97" s="1"/>
  <c r="K20" i="95"/>
  <c r="K38" i="95" s="1"/>
  <c r="Q20" i="95"/>
  <c r="Q38" i="95" s="1"/>
  <c r="Q20" i="96"/>
  <c r="Q38" i="96" s="1"/>
  <c r="Q20" i="97"/>
  <c r="Q38" i="97" s="1"/>
  <c r="Q20" i="24"/>
  <c r="Q39" i="24" s="1"/>
  <c r="P11" i="114"/>
  <c r="P29" i="114" s="1"/>
  <c r="P11" i="116"/>
  <c r="P30" i="116" s="1"/>
  <c r="P11" i="115"/>
  <c r="P29" i="115" s="1"/>
  <c r="P11" i="113"/>
  <c r="P29" i="113" s="1"/>
  <c r="K17" i="116"/>
  <c r="K36" i="116" s="1"/>
  <c r="K17" i="113"/>
  <c r="K35" i="113" s="1"/>
  <c r="K17" i="114"/>
  <c r="K35" i="114" s="1"/>
  <c r="K17" i="115"/>
  <c r="K35" i="115" s="1"/>
  <c r="L11" i="24"/>
  <c r="L30" i="24" s="1"/>
  <c r="L11" i="96"/>
  <c r="L29" i="96" s="1"/>
  <c r="L11" i="97"/>
  <c r="L29" i="97" s="1"/>
  <c r="L11" i="95"/>
  <c r="L29" i="95" s="1"/>
  <c r="J9" i="114"/>
  <c r="J27" i="114" s="1"/>
  <c r="J9" i="116"/>
  <c r="J28" i="116" s="1"/>
  <c r="J9" i="115"/>
  <c r="J27" i="115" s="1"/>
  <c r="J9" i="113"/>
  <c r="J27" i="113" s="1"/>
  <c r="I18" i="68"/>
  <c r="I37" i="68" s="1"/>
  <c r="I18" i="69"/>
  <c r="I37" i="69" s="1"/>
  <c r="I18" i="92"/>
  <c r="I37" i="92" s="1"/>
  <c r="I18" i="88"/>
  <c r="I37" i="88" s="1"/>
  <c r="I18" i="91"/>
  <c r="I37" i="91" s="1"/>
  <c r="I18" i="54"/>
  <c r="I37" i="54" s="1"/>
  <c r="I18" i="87"/>
  <c r="I37" i="87" s="1"/>
  <c r="I18" i="12"/>
  <c r="I37" i="12" s="1"/>
  <c r="B18" i="112"/>
  <c r="I18" i="111"/>
  <c r="I37" i="111" s="1"/>
  <c r="I18" i="110"/>
  <c r="I37" i="110" s="1"/>
  <c r="B18" i="98"/>
  <c r="O14" i="114"/>
  <c r="O32" i="114" s="1"/>
  <c r="O14" i="115"/>
  <c r="O32" i="115" s="1"/>
  <c r="O14" i="116"/>
  <c r="O33" i="116" s="1"/>
  <c r="O14" i="113"/>
  <c r="O32" i="113" s="1"/>
  <c r="S20" i="114"/>
  <c r="S38" i="114" s="1"/>
  <c r="S20" i="116"/>
  <c r="S39" i="116" s="1"/>
  <c r="S20" i="115"/>
  <c r="S38" i="115" s="1"/>
  <c r="S20" i="113"/>
  <c r="S38" i="113" s="1"/>
  <c r="R11" i="114"/>
  <c r="R29" i="114" s="1"/>
  <c r="R11" i="113"/>
  <c r="R29" i="113" s="1"/>
  <c r="R11" i="115"/>
  <c r="R29" i="115" s="1"/>
  <c r="R11" i="116"/>
  <c r="R30" i="116" s="1"/>
  <c r="Q14" i="24"/>
  <c r="Q33" i="24" s="1"/>
  <c r="Q14" i="95"/>
  <c r="Q32" i="95" s="1"/>
  <c r="Q14" i="97"/>
  <c r="Q32" i="97" s="1"/>
  <c r="Q14" i="96"/>
  <c r="Q32" i="96" s="1"/>
  <c r="L14" i="115"/>
  <c r="L32" i="115" s="1"/>
  <c r="L14" i="113"/>
  <c r="L32" i="113" s="1"/>
  <c r="L14" i="116"/>
  <c r="L33" i="116" s="1"/>
  <c r="L14" i="114"/>
  <c r="L32" i="114" s="1"/>
  <c r="R15" i="68"/>
  <c r="R34" i="68" s="1"/>
  <c r="R15" i="69"/>
  <c r="R34" i="69" s="1"/>
  <c r="R15" i="91"/>
  <c r="R34" i="91" s="1"/>
  <c r="R15" i="92"/>
  <c r="R34" i="92" s="1"/>
  <c r="R15" i="12"/>
  <c r="R34" i="12" s="1"/>
  <c r="K15" i="112"/>
  <c r="R15" i="111"/>
  <c r="R34" i="111" s="1"/>
  <c r="R15" i="54"/>
  <c r="R34" i="54" s="1"/>
  <c r="R15" i="87"/>
  <c r="R34" i="87" s="1"/>
  <c r="R15" i="88"/>
  <c r="R34" i="88" s="1"/>
  <c r="R15" i="110"/>
  <c r="R34" i="110" s="1"/>
  <c r="U20" i="116"/>
  <c r="U39" i="116" s="1"/>
  <c r="U20" i="114"/>
  <c r="U38" i="114" s="1"/>
  <c r="U20" i="113"/>
  <c r="U38" i="113" s="1"/>
  <c r="U20" i="115"/>
  <c r="U38" i="115" s="1"/>
  <c r="W11" i="116"/>
  <c r="W30" i="116" s="1"/>
  <c r="W11" i="115"/>
  <c r="W29" i="115" s="1"/>
  <c r="W11" i="113"/>
  <c r="W29" i="113" s="1"/>
  <c r="W11" i="114"/>
  <c r="W29" i="114" s="1"/>
  <c r="R21" i="68"/>
  <c r="R40" i="68" s="1"/>
  <c r="R21" i="91"/>
  <c r="R40" i="91" s="1"/>
  <c r="R21" i="69"/>
  <c r="R40" i="69" s="1"/>
  <c r="R21" i="92"/>
  <c r="R40" i="92" s="1"/>
  <c r="R21" i="54"/>
  <c r="R40" i="54" s="1"/>
  <c r="R21" i="87"/>
  <c r="R40" i="87" s="1"/>
  <c r="K21" i="112"/>
  <c r="R21" i="88"/>
  <c r="R40" i="88" s="1"/>
  <c r="R21" i="110"/>
  <c r="R40" i="110" s="1"/>
  <c r="R21" i="111"/>
  <c r="R40" i="111" s="1"/>
  <c r="R21" i="12"/>
  <c r="R40" i="12" s="1"/>
  <c r="J17" i="24"/>
  <c r="J36" i="24" s="1"/>
  <c r="J17" i="96"/>
  <c r="J35" i="96" s="1"/>
  <c r="J17" i="97"/>
  <c r="J35" i="97" s="1"/>
  <c r="J17" i="95"/>
  <c r="J35" i="95" s="1"/>
  <c r="O9" i="115"/>
  <c r="O27" i="115" s="1"/>
  <c r="O9" i="113"/>
  <c r="O27" i="113" s="1"/>
  <c r="O9" i="114"/>
  <c r="O27" i="114" s="1"/>
  <c r="O9" i="116"/>
  <c r="O28" i="116" s="1"/>
  <c r="W21" i="68"/>
  <c r="W40" i="68" s="1"/>
  <c r="W21" i="54"/>
  <c r="W40" i="54" s="1"/>
  <c r="W21" i="87"/>
  <c r="W40" i="87" s="1"/>
  <c r="W21" i="88"/>
  <c r="W40" i="88" s="1"/>
  <c r="W21" i="92"/>
  <c r="W40" i="92" s="1"/>
  <c r="W21" i="69"/>
  <c r="W40" i="69" s="1"/>
  <c r="W21" i="91"/>
  <c r="W40" i="91" s="1"/>
  <c r="W21" i="12"/>
  <c r="W40" i="12" s="1"/>
  <c r="P21" i="112"/>
  <c r="O14" i="24"/>
  <c r="O33" i="24" s="1"/>
  <c r="O14" i="96"/>
  <c r="O32" i="96" s="1"/>
  <c r="O14" i="97"/>
  <c r="O32" i="97" s="1"/>
  <c r="O14" i="95"/>
  <c r="O32" i="95" s="1"/>
  <c r="Q14" i="116"/>
  <c r="Q33" i="116" s="1"/>
  <c r="Q14" i="114"/>
  <c r="Q32" i="114" s="1"/>
  <c r="Q14" i="115"/>
  <c r="Q32" i="115" s="1"/>
  <c r="Q14" i="113"/>
  <c r="Q32" i="113" s="1"/>
  <c r="U12" i="68"/>
  <c r="U31" i="68" s="1"/>
  <c r="U12" i="92"/>
  <c r="U31" i="92" s="1"/>
  <c r="U12" i="69"/>
  <c r="U31" i="69" s="1"/>
  <c r="U12" i="54"/>
  <c r="U31" i="54" s="1"/>
  <c r="U12" i="87"/>
  <c r="U31" i="87" s="1"/>
  <c r="U12" i="91"/>
  <c r="U31" i="91" s="1"/>
  <c r="U12" i="88"/>
  <c r="U31" i="88" s="1"/>
  <c r="N12" i="112"/>
  <c r="U12" i="110"/>
  <c r="U31" i="110" s="1"/>
  <c r="U12" i="12"/>
  <c r="U31" i="12" s="1"/>
  <c r="U12" i="111"/>
  <c r="U31" i="111" s="1"/>
  <c r="W15" i="68"/>
  <c r="W34" i="68" s="1"/>
  <c r="W15" i="91"/>
  <c r="W34" i="91" s="1"/>
  <c r="W15" i="69"/>
  <c r="W34" i="69" s="1"/>
  <c r="W15" i="92"/>
  <c r="W34" i="92" s="1"/>
  <c r="W15" i="87"/>
  <c r="W34" i="87" s="1"/>
  <c r="W15" i="88"/>
  <c r="W34" i="88" s="1"/>
  <c r="W15" i="54"/>
  <c r="W34" i="54" s="1"/>
  <c r="P15" i="112"/>
  <c r="W15" i="12"/>
  <c r="W34" i="12" s="1"/>
  <c r="R14" i="115"/>
  <c r="R32" i="115" s="1"/>
  <c r="R14" i="113"/>
  <c r="R32" i="113" s="1"/>
  <c r="R14" i="116"/>
  <c r="R33" i="116" s="1"/>
  <c r="R14" i="114"/>
  <c r="R32" i="114" s="1"/>
  <c r="K14" i="115"/>
  <c r="K32" i="115" s="1"/>
  <c r="K14" i="113"/>
  <c r="K32" i="113" s="1"/>
  <c r="K14" i="116"/>
  <c r="K33" i="116" s="1"/>
  <c r="K14" i="114"/>
  <c r="K32" i="114" s="1"/>
  <c r="I17" i="115"/>
  <c r="I35" i="115" s="1"/>
  <c r="I17" i="113"/>
  <c r="I35" i="113" s="1"/>
  <c r="I17" i="116"/>
  <c r="I36" i="116" s="1"/>
  <c r="I17" i="114"/>
  <c r="I35" i="114" s="1"/>
  <c r="P17" i="24"/>
  <c r="P36" i="24" s="1"/>
  <c r="P17" i="96"/>
  <c r="P35" i="96" s="1"/>
  <c r="P17" i="97"/>
  <c r="P35" i="97" s="1"/>
  <c r="P17" i="95"/>
  <c r="P35" i="95" s="1"/>
  <c r="W9" i="115"/>
  <c r="W27" i="115" s="1"/>
  <c r="W9" i="113"/>
  <c r="W27" i="113" s="1"/>
  <c r="W9" i="116"/>
  <c r="W28" i="116" s="1"/>
  <c r="W9" i="114"/>
  <c r="W27" i="114" s="1"/>
  <c r="J17" i="115"/>
  <c r="J35" i="115" s="1"/>
  <c r="J17" i="113"/>
  <c r="J35" i="113" s="1"/>
  <c r="J17" i="114"/>
  <c r="J35" i="114" s="1"/>
  <c r="J17" i="116"/>
  <c r="J36" i="116" s="1"/>
  <c r="I9" i="114"/>
  <c r="I27" i="114" s="1"/>
  <c r="I9" i="116"/>
  <c r="I28" i="116" s="1"/>
  <c r="I9" i="115"/>
  <c r="I27" i="115" s="1"/>
  <c r="I9" i="113"/>
  <c r="I27" i="113" s="1"/>
  <c r="K9" i="24"/>
  <c r="K28" i="24" s="1"/>
  <c r="K9" i="96"/>
  <c r="K27" i="96" s="1"/>
  <c r="K9" i="97"/>
  <c r="K27" i="97" s="1"/>
  <c r="K9" i="95"/>
  <c r="K27" i="95" s="1"/>
  <c r="J9" i="95"/>
  <c r="J27" i="95" s="1"/>
  <c r="J9" i="24"/>
  <c r="J28" i="24" s="1"/>
  <c r="J9" i="96"/>
  <c r="J27" i="96" s="1"/>
  <c r="J9" i="97"/>
  <c r="J27" i="97" s="1"/>
  <c r="N17" i="114"/>
  <c r="N35" i="114" s="1"/>
  <c r="N17" i="115"/>
  <c r="N35" i="115" s="1"/>
  <c r="N17" i="116"/>
  <c r="N36" i="116" s="1"/>
  <c r="N17" i="113"/>
  <c r="N35" i="113" s="1"/>
  <c r="S14" i="115"/>
  <c r="S32" i="115" s="1"/>
  <c r="S14" i="113"/>
  <c r="S32" i="113" s="1"/>
  <c r="S14" i="116"/>
  <c r="S33" i="116" s="1"/>
  <c r="S14" i="114"/>
  <c r="S32" i="114" s="1"/>
  <c r="AA17" i="113"/>
  <c r="AA35" i="113" s="1"/>
  <c r="AA17" i="115"/>
  <c r="AA35" i="115" s="1"/>
  <c r="AA17" i="116"/>
  <c r="AA36" i="116" s="1"/>
  <c r="AA17" i="114"/>
  <c r="AA35" i="114" s="1"/>
  <c r="R18" i="68"/>
  <c r="R37" i="68" s="1"/>
  <c r="R18" i="69"/>
  <c r="R37" i="69" s="1"/>
  <c r="R18" i="91"/>
  <c r="R37" i="91" s="1"/>
  <c r="R18" i="54"/>
  <c r="R37" i="54" s="1"/>
  <c r="R18" i="92"/>
  <c r="R37" i="92" s="1"/>
  <c r="R18" i="88"/>
  <c r="R37" i="88" s="1"/>
  <c r="K18" i="112"/>
  <c r="R18" i="110"/>
  <c r="R37" i="110" s="1"/>
  <c r="R18" i="87"/>
  <c r="R37" i="87" s="1"/>
  <c r="R18" i="12"/>
  <c r="R37" i="12" s="1"/>
  <c r="R18" i="111"/>
  <c r="R37" i="111" s="1"/>
  <c r="W18" i="68"/>
  <c r="W37" i="68" s="1"/>
  <c r="W18" i="92"/>
  <c r="W37" i="92" s="1"/>
  <c r="W18" i="91"/>
  <c r="W37" i="91" s="1"/>
  <c r="W18" i="87"/>
  <c r="W37" i="87" s="1"/>
  <c r="W18" i="12"/>
  <c r="W37" i="12" s="1"/>
  <c r="W18" i="69"/>
  <c r="W37" i="69" s="1"/>
  <c r="P18" i="112"/>
  <c r="W18" i="88"/>
  <c r="W37" i="88" s="1"/>
  <c r="W18" i="54"/>
  <c r="W37" i="54" s="1"/>
  <c r="P18" i="68"/>
  <c r="P37" i="68" s="1"/>
  <c r="P18" i="91"/>
  <c r="P37" i="91" s="1"/>
  <c r="P18" i="92"/>
  <c r="P37" i="92" s="1"/>
  <c r="P18" i="88"/>
  <c r="P37" i="88" s="1"/>
  <c r="I18" i="112"/>
  <c r="P18" i="54"/>
  <c r="P37" i="54" s="1"/>
  <c r="P18" i="69"/>
  <c r="P37" i="69" s="1"/>
  <c r="P18" i="12"/>
  <c r="P37" i="12" s="1"/>
  <c r="P18" i="87"/>
  <c r="P37" i="87" s="1"/>
  <c r="P18" i="110"/>
  <c r="P37" i="110" s="1"/>
  <c r="I18" i="98"/>
  <c r="P18" i="111"/>
  <c r="P37" i="111" s="1"/>
  <c r="I14" i="116"/>
  <c r="I33" i="116" s="1"/>
  <c r="I14" i="115"/>
  <c r="I32" i="115" s="1"/>
  <c r="I14" i="114"/>
  <c r="I32" i="114" s="1"/>
  <c r="I14" i="113"/>
  <c r="I32" i="113" s="1"/>
  <c r="V14" i="114"/>
  <c r="V32" i="114" s="1"/>
  <c r="V14" i="113"/>
  <c r="V32" i="113" s="1"/>
  <c r="V14" i="115"/>
  <c r="V32" i="115" s="1"/>
  <c r="V14" i="116"/>
  <c r="V33" i="116" s="1"/>
  <c r="J11" i="95"/>
  <c r="J29" i="95" s="1"/>
  <c r="J11" i="24"/>
  <c r="J30" i="24" s="1"/>
  <c r="J11" i="96"/>
  <c r="J29" i="96" s="1"/>
  <c r="J11" i="97"/>
  <c r="J29" i="97" s="1"/>
  <c r="AA9" i="114"/>
  <c r="AA27" i="114" s="1"/>
  <c r="AA9" i="116"/>
  <c r="AA28" i="116" s="1"/>
  <c r="AA9" i="115"/>
  <c r="AA27" i="115" s="1"/>
  <c r="AA9" i="113"/>
  <c r="AA27" i="113" s="1"/>
  <c r="I9" i="95"/>
  <c r="I27" i="95" s="1"/>
  <c r="I9" i="24"/>
  <c r="I28" i="24" s="1"/>
  <c r="I9" i="97"/>
  <c r="I27" i="97" s="1"/>
  <c r="I9" i="96"/>
  <c r="I27" i="96" s="1"/>
  <c r="P14" i="24"/>
  <c r="P33" i="24" s="1"/>
  <c r="P14" i="96"/>
  <c r="P32" i="96" s="1"/>
  <c r="P14" i="97"/>
  <c r="P32" i="97" s="1"/>
  <c r="P14" i="95"/>
  <c r="P32" i="95" s="1"/>
  <c r="Q21" i="68"/>
  <c r="Q40" i="68" s="1"/>
  <c r="Q21" i="69"/>
  <c r="Q40" i="69" s="1"/>
  <c r="Q21" i="91"/>
  <c r="Q40" i="91" s="1"/>
  <c r="Q21" i="92"/>
  <c r="Q40" i="92" s="1"/>
  <c r="Q21" i="88"/>
  <c r="Q40" i="88" s="1"/>
  <c r="Q21" i="87"/>
  <c r="Q40" i="87" s="1"/>
  <c r="J21" i="112"/>
  <c r="Q21" i="54"/>
  <c r="Q40" i="54" s="1"/>
  <c r="Q21" i="111"/>
  <c r="Q40" i="111" s="1"/>
  <c r="Q21" i="110"/>
  <c r="Q40" i="110" s="1"/>
  <c r="J21" i="98"/>
  <c r="Q21" i="12"/>
  <c r="Q40" i="12" s="1"/>
  <c r="AA18" i="68"/>
  <c r="AA37" i="68" s="1"/>
  <c r="AA18" i="69"/>
  <c r="AA37" i="69" s="1"/>
  <c r="AA18" i="91"/>
  <c r="AA37" i="91" s="1"/>
  <c r="AA18" i="92"/>
  <c r="AA37" i="92" s="1"/>
  <c r="AA18" i="54"/>
  <c r="AA37" i="54" s="1"/>
  <c r="AA18" i="88"/>
  <c r="AA37" i="88" s="1"/>
  <c r="T18" i="112"/>
  <c r="AA18" i="87"/>
  <c r="AA37" i="87" s="1"/>
  <c r="AA18" i="12"/>
  <c r="AA37" i="12" s="1"/>
  <c r="U18" i="68"/>
  <c r="U37" i="68" s="1"/>
  <c r="U18" i="69"/>
  <c r="U37" i="69" s="1"/>
  <c r="U18" i="92"/>
  <c r="U37" i="92" s="1"/>
  <c r="U18" i="54"/>
  <c r="U37" i="54" s="1"/>
  <c r="U18" i="87"/>
  <c r="U37" i="87" s="1"/>
  <c r="U18" i="111"/>
  <c r="U37" i="111" s="1"/>
  <c r="U18" i="110"/>
  <c r="U37" i="110" s="1"/>
  <c r="U18" i="12"/>
  <c r="U37" i="12" s="1"/>
  <c r="N18" i="112"/>
  <c r="U18" i="91"/>
  <c r="U37" i="91" s="1"/>
  <c r="U18" i="88"/>
  <c r="U37" i="88" s="1"/>
  <c r="R12" i="68"/>
  <c r="R31" i="68" s="1"/>
  <c r="R12" i="69"/>
  <c r="R31" i="69" s="1"/>
  <c r="R12" i="91"/>
  <c r="R31" i="91" s="1"/>
  <c r="R12" i="92"/>
  <c r="R31" i="92" s="1"/>
  <c r="R12" i="87"/>
  <c r="R31" i="87" s="1"/>
  <c r="R12" i="111"/>
  <c r="R31" i="111" s="1"/>
  <c r="R12" i="110"/>
  <c r="R31" i="110" s="1"/>
  <c r="R12" i="54"/>
  <c r="R31" i="54" s="1"/>
  <c r="K12" i="112"/>
  <c r="R12" i="88"/>
  <c r="R31" i="88" s="1"/>
  <c r="R12" i="12"/>
  <c r="R31" i="12" s="1"/>
  <c r="P21" i="68"/>
  <c r="P40" i="68" s="1"/>
  <c r="P21" i="69"/>
  <c r="P40" i="69" s="1"/>
  <c r="P21" i="92"/>
  <c r="P40" i="92" s="1"/>
  <c r="P21" i="91"/>
  <c r="P40" i="91" s="1"/>
  <c r="I21" i="112"/>
  <c r="I21" i="98"/>
  <c r="P21" i="54"/>
  <c r="P40" i="54" s="1"/>
  <c r="P21" i="111"/>
  <c r="P40" i="111" s="1"/>
  <c r="P21" i="110"/>
  <c r="P40" i="110" s="1"/>
  <c r="P21" i="12"/>
  <c r="P40" i="12" s="1"/>
  <c r="P21" i="88"/>
  <c r="P40" i="88" s="1"/>
  <c r="P21" i="87"/>
  <c r="P40" i="87" s="1"/>
  <c r="Q9" i="114"/>
  <c r="Q27" i="114" s="1"/>
  <c r="Q9" i="116"/>
  <c r="Q28" i="116" s="1"/>
  <c r="Q9" i="115"/>
  <c r="Q27" i="115" s="1"/>
  <c r="Q9" i="113"/>
  <c r="Q27" i="113" s="1"/>
  <c r="J11" i="114"/>
  <c r="J29" i="114" s="1"/>
  <c r="J11" i="116"/>
  <c r="J30" i="116" s="1"/>
  <c r="J11" i="115"/>
  <c r="J29" i="115" s="1"/>
  <c r="J11" i="113"/>
  <c r="J29" i="113" s="1"/>
  <c r="V17" i="114"/>
  <c r="V35" i="114" s="1"/>
  <c r="V17" i="116"/>
  <c r="V36" i="116" s="1"/>
  <c r="V17" i="113"/>
  <c r="V35" i="113" s="1"/>
  <c r="V17" i="115"/>
  <c r="V35" i="115" s="1"/>
  <c r="N21" i="68"/>
  <c r="N40" i="68" s="1"/>
  <c r="N21" i="91"/>
  <c r="N40" i="91" s="1"/>
  <c r="N21" i="69"/>
  <c r="N40" i="69" s="1"/>
  <c r="N21" i="54"/>
  <c r="N40" i="54" s="1"/>
  <c r="N21" i="87"/>
  <c r="N40" i="87" s="1"/>
  <c r="N21" i="92"/>
  <c r="N40" i="92" s="1"/>
  <c r="N21" i="12"/>
  <c r="N40" i="12" s="1"/>
  <c r="N21" i="110"/>
  <c r="N40" i="110" s="1"/>
  <c r="N21" i="111"/>
  <c r="N40" i="111" s="1"/>
  <c r="G21" i="112"/>
  <c r="G21" i="98"/>
  <c r="N21" i="88"/>
  <c r="N40" i="88" s="1"/>
  <c r="Q12" i="68"/>
  <c r="Q31" i="68" s="1"/>
  <c r="Q12" i="69"/>
  <c r="Q31" i="69" s="1"/>
  <c r="Q12" i="88"/>
  <c r="Q31" i="88" s="1"/>
  <c r="Q12" i="92"/>
  <c r="Q31" i="92" s="1"/>
  <c r="Q12" i="111"/>
  <c r="Q31" i="111" s="1"/>
  <c r="Q12" i="110"/>
  <c r="Q31" i="110" s="1"/>
  <c r="J12" i="98"/>
  <c r="Q12" i="54"/>
  <c r="Q31" i="54" s="1"/>
  <c r="J12" i="112"/>
  <c r="Q12" i="87"/>
  <c r="Q31" i="87" s="1"/>
  <c r="Q12" i="91"/>
  <c r="Q31" i="91" s="1"/>
  <c r="Q12" i="12"/>
  <c r="Q31" i="12" s="1"/>
  <c r="S18" i="68"/>
  <c r="S37" i="68" s="1"/>
  <c r="S18" i="69"/>
  <c r="S37" i="69" s="1"/>
  <c r="S18" i="91"/>
  <c r="S37" i="91" s="1"/>
  <c r="S18" i="92"/>
  <c r="S37" i="92" s="1"/>
  <c r="S18" i="54"/>
  <c r="S37" i="54" s="1"/>
  <c r="S18" i="88"/>
  <c r="S37" i="88" s="1"/>
  <c r="S18" i="12"/>
  <c r="S37" i="12" s="1"/>
  <c r="S18" i="111"/>
  <c r="S37" i="111" s="1"/>
  <c r="S18" i="110"/>
  <c r="S37" i="110" s="1"/>
  <c r="L18" i="112"/>
  <c r="S18" i="87"/>
  <c r="S37" i="87" s="1"/>
  <c r="O21" i="68"/>
  <c r="O40" i="68" s="1"/>
  <c r="O21" i="69"/>
  <c r="O40" i="69" s="1"/>
  <c r="O21" i="91"/>
  <c r="O40" i="91" s="1"/>
  <c r="O21" i="54"/>
  <c r="O40" i="54" s="1"/>
  <c r="O21" i="87"/>
  <c r="O40" i="87" s="1"/>
  <c r="O21" i="111"/>
  <c r="O40" i="111" s="1"/>
  <c r="O21" i="110"/>
  <c r="O40" i="110" s="1"/>
  <c r="H21" i="98"/>
  <c r="O21" i="92"/>
  <c r="O40" i="92" s="1"/>
  <c r="O21" i="12"/>
  <c r="O40" i="12" s="1"/>
  <c r="O21" i="88"/>
  <c r="O40" i="88" s="1"/>
  <c r="H21" i="112"/>
  <c r="K15" i="68"/>
  <c r="K34" i="68" s="1"/>
  <c r="K15" i="91"/>
  <c r="K34" i="91" s="1"/>
  <c r="K15" i="92"/>
  <c r="K34" i="92" s="1"/>
  <c r="K15" i="54"/>
  <c r="K34" i="54" s="1"/>
  <c r="K15" i="69"/>
  <c r="K34" i="69" s="1"/>
  <c r="K15" i="88"/>
  <c r="K34" i="88" s="1"/>
  <c r="K15" i="111"/>
  <c r="K34" i="111" s="1"/>
  <c r="K15" i="110"/>
  <c r="K34" i="110" s="1"/>
  <c r="D15" i="98"/>
  <c r="K15" i="12"/>
  <c r="K34" i="12" s="1"/>
  <c r="D15" i="112"/>
  <c r="K15" i="87"/>
  <c r="K34" i="87" s="1"/>
  <c r="P9" i="95"/>
  <c r="P27" i="95" s="1"/>
  <c r="P9" i="97"/>
  <c r="P27" i="97" s="1"/>
  <c r="P9" i="24"/>
  <c r="P28" i="24" s="1"/>
  <c r="P9" i="96"/>
  <c r="P27" i="96" s="1"/>
  <c r="R9" i="114"/>
  <c r="R27" i="114" s="1"/>
  <c r="R9" i="113"/>
  <c r="R27" i="113" s="1"/>
  <c r="R9" i="115"/>
  <c r="R27" i="115" s="1"/>
  <c r="R9" i="116"/>
  <c r="R28" i="116" s="1"/>
  <c r="Q17" i="115"/>
  <c r="Q35" i="115" s="1"/>
  <c r="Q17" i="113"/>
  <c r="Q35" i="113" s="1"/>
  <c r="Q17" i="116"/>
  <c r="Q36" i="116" s="1"/>
  <c r="Q17" i="114"/>
  <c r="Q35" i="114" s="1"/>
  <c r="AA11" i="116"/>
  <c r="AA30" i="116" s="1"/>
  <c r="AA11" i="115"/>
  <c r="AA29" i="115" s="1"/>
  <c r="AA11" i="113"/>
  <c r="AA29" i="113" s="1"/>
  <c r="AA11" i="114"/>
  <c r="AA29" i="114" s="1"/>
  <c r="AA15" i="68"/>
  <c r="AA34" i="68" s="1"/>
  <c r="AA15" i="91"/>
  <c r="AA34" i="91" s="1"/>
  <c r="AA15" i="92"/>
  <c r="AA34" i="92" s="1"/>
  <c r="AA15" i="69"/>
  <c r="AA34" i="69" s="1"/>
  <c r="AA15" i="54"/>
  <c r="AA34" i="54" s="1"/>
  <c r="AA15" i="88"/>
  <c r="AA34" i="88" s="1"/>
  <c r="AA15" i="87"/>
  <c r="AA34" i="87" s="1"/>
  <c r="AA15" i="12"/>
  <c r="AA34" i="12" s="1"/>
  <c r="T15" i="112"/>
  <c r="J15" i="68"/>
  <c r="J34" i="68" s="1"/>
  <c r="J15" i="91"/>
  <c r="J34" i="91" s="1"/>
  <c r="J15" i="69"/>
  <c r="J34" i="69" s="1"/>
  <c r="J15" i="54"/>
  <c r="J34" i="54" s="1"/>
  <c r="C15" i="112"/>
  <c r="J15" i="12"/>
  <c r="J34" i="12" s="1"/>
  <c r="J15" i="87"/>
  <c r="J34" i="87" s="1"/>
  <c r="J15" i="110"/>
  <c r="J34" i="110" s="1"/>
  <c r="J15" i="92"/>
  <c r="J34" i="92" s="1"/>
  <c r="J15" i="88"/>
  <c r="J34" i="88" s="1"/>
  <c r="C15" i="98"/>
  <c r="J15" i="111"/>
  <c r="J34" i="111" s="1"/>
  <c r="W12" i="68"/>
  <c r="W31" i="68" s="1"/>
  <c r="W12" i="91"/>
  <c r="W31" i="91" s="1"/>
  <c r="W12" i="92"/>
  <c r="W31" i="92" s="1"/>
  <c r="W12" i="69"/>
  <c r="W31" i="69" s="1"/>
  <c r="W12" i="54"/>
  <c r="W31" i="54" s="1"/>
  <c r="W12" i="87"/>
  <c r="W31" i="87" s="1"/>
  <c r="W12" i="12"/>
  <c r="W31" i="12" s="1"/>
  <c r="W12" i="88"/>
  <c r="W31" i="88" s="1"/>
  <c r="P12" i="112"/>
  <c r="K18" i="68"/>
  <c r="K37" i="68" s="1"/>
  <c r="K18" i="69"/>
  <c r="K37" i="69" s="1"/>
  <c r="K18" i="91"/>
  <c r="K37" i="91" s="1"/>
  <c r="K18" i="92"/>
  <c r="K37" i="92" s="1"/>
  <c r="K18" i="54"/>
  <c r="K37" i="54" s="1"/>
  <c r="K18" i="88"/>
  <c r="K37" i="88" s="1"/>
  <c r="K18" i="87"/>
  <c r="K37" i="87" s="1"/>
  <c r="K18" i="12"/>
  <c r="K37" i="12" s="1"/>
  <c r="D18" i="112"/>
  <c r="K18" i="111"/>
  <c r="K37" i="111" s="1"/>
  <c r="D18" i="98"/>
  <c r="K18" i="110"/>
  <c r="K37" i="110" s="1"/>
  <c r="K21" i="68"/>
  <c r="K40" i="68" s="1"/>
  <c r="K21" i="91"/>
  <c r="K40" i="91" s="1"/>
  <c r="K21" i="92"/>
  <c r="K40" i="92" s="1"/>
  <c r="K21" i="54"/>
  <c r="K40" i="54" s="1"/>
  <c r="K21" i="69"/>
  <c r="K40" i="69" s="1"/>
  <c r="K21" i="88"/>
  <c r="K40" i="88" s="1"/>
  <c r="K21" i="110"/>
  <c r="K40" i="110" s="1"/>
  <c r="K21" i="87"/>
  <c r="K40" i="87" s="1"/>
  <c r="D21" i="112"/>
  <c r="D21" i="98"/>
  <c r="K21" i="12"/>
  <c r="K40" i="12" s="1"/>
  <c r="K21" i="111"/>
  <c r="K40" i="111" s="1"/>
  <c r="I21" i="68"/>
  <c r="I40" i="68" s="1"/>
  <c r="I21" i="91"/>
  <c r="I40" i="91" s="1"/>
  <c r="I21" i="92"/>
  <c r="I40" i="92" s="1"/>
  <c r="I21" i="88"/>
  <c r="I40" i="88" s="1"/>
  <c r="B21" i="112"/>
  <c r="I21" i="111"/>
  <c r="I40" i="111" s="1"/>
  <c r="I21" i="110"/>
  <c r="I40" i="110" s="1"/>
  <c r="B21" i="98"/>
  <c r="I21" i="54"/>
  <c r="I40" i="54" s="1"/>
  <c r="I21" i="87"/>
  <c r="I40" i="87" s="1"/>
  <c r="I21" i="12"/>
  <c r="I40" i="12" s="1"/>
  <c r="I21" i="69"/>
  <c r="I40" i="69" s="1"/>
  <c r="U15" i="68"/>
  <c r="U34" i="68" s="1"/>
  <c r="U15" i="69"/>
  <c r="U34" i="69" s="1"/>
  <c r="U15" i="91"/>
  <c r="U34" i="91" s="1"/>
  <c r="U15" i="92"/>
  <c r="U34" i="92" s="1"/>
  <c r="U15" i="54"/>
  <c r="U34" i="54" s="1"/>
  <c r="U15" i="87"/>
  <c r="U34" i="87" s="1"/>
  <c r="U15" i="111"/>
  <c r="U34" i="111" s="1"/>
  <c r="U15" i="110"/>
  <c r="U34" i="110" s="1"/>
  <c r="U15" i="88"/>
  <c r="U34" i="88" s="1"/>
  <c r="N15" i="112"/>
  <c r="U15" i="12"/>
  <c r="U34" i="12" s="1"/>
  <c r="L17" i="24"/>
  <c r="L36" i="24" s="1"/>
  <c r="L17" i="96"/>
  <c r="L35" i="96" s="1"/>
  <c r="L17" i="95"/>
  <c r="L35" i="95" s="1"/>
  <c r="L17" i="97"/>
  <c r="L35" i="97" s="1"/>
  <c r="P20" i="115"/>
  <c r="P38" i="115" s="1"/>
  <c r="P20" i="113"/>
  <c r="P38" i="113" s="1"/>
  <c r="P20" i="116"/>
  <c r="P39" i="116" s="1"/>
  <c r="P20" i="114"/>
  <c r="P38" i="114" s="1"/>
  <c r="I17" i="24"/>
  <c r="I36" i="24" s="1"/>
  <c r="I17" i="96"/>
  <c r="I35" i="96" s="1"/>
  <c r="I17" i="97"/>
  <c r="I35" i="97" s="1"/>
  <c r="I17" i="95"/>
  <c r="I35" i="95" s="1"/>
  <c r="N14" i="114"/>
  <c r="N32" i="114" s="1"/>
  <c r="N14" i="113"/>
  <c r="N32" i="113" s="1"/>
  <c r="N14" i="116"/>
  <c r="N33" i="116" s="1"/>
  <c r="N14" i="115"/>
  <c r="N32" i="115" s="1"/>
  <c r="J14" i="97"/>
  <c r="J32" i="97" s="1"/>
  <c r="J14" i="24"/>
  <c r="J33" i="24" s="1"/>
  <c r="J14" i="95"/>
  <c r="J32" i="95" s="1"/>
  <c r="J14" i="96"/>
  <c r="J32" i="96" s="1"/>
  <c r="P11" i="97"/>
  <c r="P29" i="97" s="1"/>
  <c r="P11" i="95"/>
  <c r="P29" i="95" s="1"/>
  <c r="P11" i="24"/>
  <c r="P30" i="24" s="1"/>
  <c r="P11" i="96"/>
  <c r="P29" i="96" s="1"/>
  <c r="U14" i="113"/>
  <c r="U32" i="113" s="1"/>
  <c r="U14" i="114"/>
  <c r="U32" i="114" s="1"/>
  <c r="U14" i="116"/>
  <c r="U33" i="116" s="1"/>
  <c r="U14" i="115"/>
  <c r="U32" i="115" s="1"/>
  <c r="O11" i="114"/>
  <c r="O29" i="114" s="1"/>
  <c r="O11" i="116"/>
  <c r="O30" i="116" s="1"/>
  <c r="O11" i="115"/>
  <c r="O29" i="115" s="1"/>
  <c r="O11" i="113"/>
  <c r="O29" i="113" s="1"/>
  <c r="K11" i="95"/>
  <c r="K29" i="95" s="1"/>
  <c r="K11" i="24"/>
  <c r="K30" i="24" s="1"/>
  <c r="K11" i="96"/>
  <c r="K29" i="96" s="1"/>
  <c r="K11" i="97"/>
  <c r="K29" i="97" s="1"/>
  <c r="I11" i="95"/>
  <c r="I29" i="95" s="1"/>
  <c r="I11" i="24"/>
  <c r="I30" i="24" s="1"/>
  <c r="I11" i="96"/>
  <c r="I29" i="96" s="1"/>
  <c r="I11" i="97"/>
  <c r="I29" i="97" s="1"/>
  <c r="O17" i="95"/>
  <c r="O35" i="95" s="1"/>
  <c r="O17" i="24"/>
  <c r="O36" i="24" s="1"/>
  <c r="O17" i="96"/>
  <c r="O35" i="96" s="1"/>
  <c r="O17" i="97"/>
  <c r="O35" i="97" s="1"/>
  <c r="Q11" i="95"/>
  <c r="Q29" i="95" s="1"/>
  <c r="Q11" i="96"/>
  <c r="Q29" i="96" s="1"/>
  <c r="Q11" i="97"/>
  <c r="Q29" i="97" s="1"/>
  <c r="Q11" i="24"/>
  <c r="Q30" i="24" s="1"/>
  <c r="B8" i="99"/>
  <c r="N21" i="97" l="1"/>
  <c r="N39" i="97" s="1"/>
  <c r="N21" i="95"/>
  <c r="N39" i="95" s="1"/>
  <c r="N21" i="24"/>
  <c r="N40" i="24" s="1"/>
  <c r="N21" i="96"/>
  <c r="N39" i="96" s="1"/>
  <c r="J18" i="24"/>
  <c r="J37" i="24" s="1"/>
  <c r="J18" i="96"/>
  <c r="J36" i="96" s="1"/>
  <c r="J18" i="97"/>
  <c r="J36" i="97" s="1"/>
  <c r="J18" i="95"/>
  <c r="J36" i="95" s="1"/>
  <c r="I12" i="95"/>
  <c r="I30" i="95" s="1"/>
  <c r="I12" i="96"/>
  <c r="I30" i="96" s="1"/>
  <c r="I12" i="24"/>
  <c r="I31" i="24" s="1"/>
  <c r="I12" i="97"/>
  <c r="I30" i="97" s="1"/>
  <c r="U15" i="114"/>
  <c r="U33" i="114" s="1"/>
  <c r="U15" i="113"/>
  <c r="U33" i="113" s="1"/>
  <c r="U15" i="116"/>
  <c r="U34" i="116" s="1"/>
  <c r="U15" i="115"/>
  <c r="U33" i="115" s="1"/>
  <c r="O21" i="115"/>
  <c r="O39" i="115" s="1"/>
  <c r="O21" i="113"/>
  <c r="O39" i="113" s="1"/>
  <c r="O21" i="116"/>
  <c r="O40" i="116" s="1"/>
  <c r="O21" i="114"/>
  <c r="O39" i="114" s="1"/>
  <c r="N21" i="115"/>
  <c r="N39" i="115" s="1"/>
  <c r="N21" i="113"/>
  <c r="N39" i="113" s="1"/>
  <c r="N21" i="116"/>
  <c r="N40" i="116" s="1"/>
  <c r="N21" i="114"/>
  <c r="N39" i="114" s="1"/>
  <c r="W18" i="115"/>
  <c r="W36" i="115" s="1"/>
  <c r="W18" i="113"/>
  <c r="W36" i="113" s="1"/>
  <c r="W18" i="116"/>
  <c r="W37" i="116" s="1"/>
  <c r="W18" i="114"/>
  <c r="W36" i="114" s="1"/>
  <c r="I18" i="24"/>
  <c r="I37" i="24" s="1"/>
  <c r="I18" i="96"/>
  <c r="I36" i="96" s="1"/>
  <c r="I18" i="97"/>
  <c r="I36" i="97" s="1"/>
  <c r="I18" i="95"/>
  <c r="I36" i="95" s="1"/>
  <c r="N12" i="114"/>
  <c r="N30" i="114" s="1"/>
  <c r="N12" i="113"/>
  <c r="N30" i="113" s="1"/>
  <c r="N12" i="116"/>
  <c r="N31" i="116" s="1"/>
  <c r="N12" i="115"/>
  <c r="N30" i="115" s="1"/>
  <c r="P15" i="116"/>
  <c r="P34" i="116" s="1"/>
  <c r="P15" i="115"/>
  <c r="P33" i="115" s="1"/>
  <c r="P15" i="113"/>
  <c r="P33" i="113" s="1"/>
  <c r="P15" i="114"/>
  <c r="P33" i="114" s="1"/>
  <c r="Q18" i="24"/>
  <c r="Q37" i="24" s="1"/>
  <c r="Q18" i="96"/>
  <c r="Q36" i="96" s="1"/>
  <c r="Q18" i="97"/>
  <c r="Q36" i="97" s="1"/>
  <c r="Q18" i="95"/>
  <c r="Q36" i="95" s="1"/>
  <c r="L12" i="115"/>
  <c r="L30" i="115" s="1"/>
  <c r="L12" i="113"/>
  <c r="L30" i="113" s="1"/>
  <c r="L12" i="116"/>
  <c r="L31" i="116" s="1"/>
  <c r="L12" i="114"/>
  <c r="L30" i="114" s="1"/>
  <c r="K15" i="115"/>
  <c r="K33" i="115" s="1"/>
  <c r="K15" i="113"/>
  <c r="K33" i="113" s="1"/>
  <c r="K15" i="114"/>
  <c r="K33" i="114" s="1"/>
  <c r="K15" i="116"/>
  <c r="K34" i="116" s="1"/>
  <c r="O21" i="96"/>
  <c r="O39" i="96" s="1"/>
  <c r="O21" i="97"/>
  <c r="O39" i="97" s="1"/>
  <c r="O21" i="95"/>
  <c r="O39" i="95" s="1"/>
  <c r="O21" i="24"/>
  <c r="O40" i="24" s="1"/>
  <c r="Q12" i="114"/>
  <c r="Q30" i="114" s="1"/>
  <c r="Q12" i="115"/>
  <c r="Q30" i="115" s="1"/>
  <c r="Q12" i="116"/>
  <c r="Q31" i="116" s="1"/>
  <c r="Q12" i="113"/>
  <c r="Q30" i="113" s="1"/>
  <c r="K12" i="95"/>
  <c r="K30" i="95" s="1"/>
  <c r="K12" i="97"/>
  <c r="K30" i="97" s="1"/>
  <c r="K12" i="24"/>
  <c r="K31" i="24" s="1"/>
  <c r="K12" i="96"/>
  <c r="K30" i="96" s="1"/>
  <c r="J12" i="95"/>
  <c r="J30" i="95" s="1"/>
  <c r="J12" i="24"/>
  <c r="J31" i="24" s="1"/>
  <c r="J12" i="97"/>
  <c r="J30" i="97" s="1"/>
  <c r="J12" i="96"/>
  <c r="J30" i="96" s="1"/>
  <c r="J15" i="97"/>
  <c r="J33" i="97" s="1"/>
  <c r="J15" i="24"/>
  <c r="J34" i="24" s="1"/>
  <c r="J15" i="96"/>
  <c r="J33" i="96" s="1"/>
  <c r="J15" i="95"/>
  <c r="J33" i="95" s="1"/>
  <c r="S21" i="114"/>
  <c r="S39" i="114" s="1"/>
  <c r="S21" i="115"/>
  <c r="S39" i="115" s="1"/>
  <c r="S21" i="116"/>
  <c r="S40" i="116" s="1"/>
  <c r="S21" i="113"/>
  <c r="S39" i="113" s="1"/>
  <c r="O15" i="24"/>
  <c r="O34" i="24" s="1"/>
  <c r="O15" i="96"/>
  <c r="O33" i="96" s="1"/>
  <c r="O15" i="97"/>
  <c r="O33" i="97" s="1"/>
  <c r="O15" i="95"/>
  <c r="O33" i="95" s="1"/>
  <c r="U21" i="115"/>
  <c r="U39" i="115" s="1"/>
  <c r="U21" i="113"/>
  <c r="U39" i="113" s="1"/>
  <c r="U21" i="116"/>
  <c r="U40" i="116" s="1"/>
  <c r="U21" i="114"/>
  <c r="U39" i="114" s="1"/>
  <c r="P15" i="24"/>
  <c r="P34" i="24" s="1"/>
  <c r="P15" i="96"/>
  <c r="P33" i="96" s="1"/>
  <c r="P15" i="97"/>
  <c r="P33" i="97" s="1"/>
  <c r="P15" i="95"/>
  <c r="P33" i="95" s="1"/>
  <c r="Q18" i="115"/>
  <c r="Q36" i="115" s="1"/>
  <c r="Q18" i="113"/>
  <c r="Q36" i="113" s="1"/>
  <c r="Q18" i="114"/>
  <c r="Q36" i="114" s="1"/>
  <c r="Q18" i="116"/>
  <c r="Q37" i="116" s="1"/>
  <c r="S15" i="115"/>
  <c r="S33" i="115" s="1"/>
  <c r="S15" i="113"/>
  <c r="S33" i="113" s="1"/>
  <c r="S15" i="114"/>
  <c r="S33" i="114" s="1"/>
  <c r="S15" i="116"/>
  <c r="S34" i="116" s="1"/>
  <c r="V12" i="113"/>
  <c r="V30" i="113" s="1"/>
  <c r="V12" i="114"/>
  <c r="V30" i="114" s="1"/>
  <c r="V12" i="116"/>
  <c r="V31" i="116" s="1"/>
  <c r="V12" i="115"/>
  <c r="V30" i="115" s="1"/>
  <c r="I21" i="95"/>
  <c r="I39" i="95" s="1"/>
  <c r="I21" i="24"/>
  <c r="I40" i="24" s="1"/>
  <c r="I21" i="96"/>
  <c r="I39" i="96" s="1"/>
  <c r="I21" i="97"/>
  <c r="I39" i="97" s="1"/>
  <c r="Q21" i="95"/>
  <c r="Q39" i="95" s="1"/>
  <c r="Q21" i="24"/>
  <c r="Q40" i="24" s="1"/>
  <c r="Q21" i="97"/>
  <c r="Q39" i="97" s="1"/>
  <c r="Q21" i="96"/>
  <c r="Q39" i="96" s="1"/>
  <c r="W15" i="114"/>
  <c r="W33" i="114" s="1"/>
  <c r="W15" i="116"/>
  <c r="W34" i="116" s="1"/>
  <c r="W15" i="115"/>
  <c r="W33" i="115" s="1"/>
  <c r="W15" i="113"/>
  <c r="W33" i="113" s="1"/>
  <c r="R15" i="115"/>
  <c r="R33" i="115" s="1"/>
  <c r="R15" i="113"/>
  <c r="R33" i="113" s="1"/>
  <c r="R15" i="116"/>
  <c r="R34" i="116" s="1"/>
  <c r="R15" i="114"/>
  <c r="R33" i="114" s="1"/>
  <c r="J21" i="95"/>
  <c r="J39" i="95" s="1"/>
  <c r="J21" i="97"/>
  <c r="J39" i="97" s="1"/>
  <c r="J21" i="24"/>
  <c r="J40" i="24" s="1"/>
  <c r="J21" i="96"/>
  <c r="J39" i="96" s="1"/>
  <c r="L15" i="95"/>
  <c r="L33" i="95" s="1"/>
  <c r="L15" i="97"/>
  <c r="L33" i="97" s="1"/>
  <c r="L15" i="96"/>
  <c r="L33" i="96" s="1"/>
  <c r="L15" i="24"/>
  <c r="L34" i="24" s="1"/>
  <c r="K18" i="114"/>
  <c r="K36" i="114" s="1"/>
  <c r="K18" i="116"/>
  <c r="K37" i="116" s="1"/>
  <c r="K18" i="115"/>
  <c r="K36" i="115" s="1"/>
  <c r="K18" i="113"/>
  <c r="K36" i="113" s="1"/>
  <c r="V21" i="115"/>
  <c r="V39" i="115" s="1"/>
  <c r="V21" i="113"/>
  <c r="V39" i="113" s="1"/>
  <c r="V21" i="116"/>
  <c r="V40" i="116" s="1"/>
  <c r="V21" i="114"/>
  <c r="V39" i="114" s="1"/>
  <c r="O18" i="115"/>
  <c r="O36" i="115" s="1"/>
  <c r="O18" i="113"/>
  <c r="O36" i="113" s="1"/>
  <c r="O18" i="116"/>
  <c r="O37" i="116" s="1"/>
  <c r="O18" i="114"/>
  <c r="O36" i="114" s="1"/>
  <c r="V18" i="116"/>
  <c r="V37" i="116" s="1"/>
  <c r="V18" i="115"/>
  <c r="V36" i="115" s="1"/>
  <c r="V18" i="114"/>
  <c r="V36" i="114" s="1"/>
  <c r="V18" i="113"/>
  <c r="V36" i="113" s="1"/>
  <c r="L18" i="24"/>
  <c r="L37" i="24" s="1"/>
  <c r="L18" i="95"/>
  <c r="L36" i="95" s="1"/>
  <c r="L18" i="96"/>
  <c r="L36" i="96" s="1"/>
  <c r="L18" i="97"/>
  <c r="L36" i="97" s="1"/>
  <c r="I15" i="24"/>
  <c r="I34" i="24" s="1"/>
  <c r="I15" i="96"/>
  <c r="I33" i="96" s="1"/>
  <c r="I15" i="97"/>
  <c r="I33" i="97" s="1"/>
  <c r="I15" i="95"/>
  <c r="I33" i="95" s="1"/>
  <c r="AA15" i="115"/>
  <c r="AA33" i="115" s="1"/>
  <c r="AA15" i="113"/>
  <c r="AA33" i="113" s="1"/>
  <c r="AA15" i="116"/>
  <c r="AA34" i="116" s="1"/>
  <c r="AA15" i="114"/>
  <c r="AA33" i="114" s="1"/>
  <c r="L21" i="24"/>
  <c r="L40" i="24" s="1"/>
  <c r="L21" i="96"/>
  <c r="L39" i="96" s="1"/>
  <c r="L21" i="97"/>
  <c r="L39" i="97" s="1"/>
  <c r="L21" i="95"/>
  <c r="L39" i="95" s="1"/>
  <c r="P12" i="96"/>
  <c r="P30" i="96" s="1"/>
  <c r="P12" i="97"/>
  <c r="P30" i="97" s="1"/>
  <c r="P12" i="95"/>
  <c r="P30" i="95" s="1"/>
  <c r="P12" i="24"/>
  <c r="P31" i="24" s="1"/>
  <c r="S12" i="115"/>
  <c r="S30" i="115" s="1"/>
  <c r="S12" i="113"/>
  <c r="S30" i="113" s="1"/>
  <c r="S12" i="116"/>
  <c r="S31" i="116" s="1"/>
  <c r="S12" i="114"/>
  <c r="S30" i="114" s="1"/>
  <c r="N18" i="116"/>
  <c r="N37" i="116" s="1"/>
  <c r="N18" i="115"/>
  <c r="N36" i="115" s="1"/>
  <c r="N18" i="114"/>
  <c r="N36" i="114" s="1"/>
  <c r="N18" i="113"/>
  <c r="N36" i="113" s="1"/>
  <c r="J21" i="114"/>
  <c r="J39" i="114" s="1"/>
  <c r="J21" i="113"/>
  <c r="J39" i="113" s="1"/>
  <c r="J21" i="116"/>
  <c r="J40" i="116" s="1"/>
  <c r="J21" i="115"/>
  <c r="J39" i="115" s="1"/>
  <c r="N15" i="95"/>
  <c r="N33" i="95" s="1"/>
  <c r="N15" i="24"/>
  <c r="N34" i="24" s="1"/>
  <c r="N15" i="96"/>
  <c r="N33" i="96" s="1"/>
  <c r="N15" i="97"/>
  <c r="N33" i="97" s="1"/>
  <c r="AA21" i="114"/>
  <c r="AA39" i="114" s="1"/>
  <c r="AA21" i="116"/>
  <c r="AA40" i="116" s="1"/>
  <c r="AA21" i="115"/>
  <c r="AA39" i="115" s="1"/>
  <c r="AA21" i="113"/>
  <c r="AA39" i="113" s="1"/>
  <c r="O12" i="114"/>
  <c r="O30" i="114" s="1"/>
  <c r="O12" i="115"/>
  <c r="O30" i="115" s="1"/>
  <c r="O12" i="116"/>
  <c r="O31" i="116" s="1"/>
  <c r="O12" i="113"/>
  <c r="O30" i="113" s="1"/>
  <c r="I21" i="114"/>
  <c r="I39" i="114" s="1"/>
  <c r="I21" i="113"/>
  <c r="I39" i="113" s="1"/>
  <c r="I21" i="115"/>
  <c r="I39" i="115" s="1"/>
  <c r="I21" i="116"/>
  <c r="I40" i="116" s="1"/>
  <c r="K21" i="24"/>
  <c r="K40" i="24" s="1"/>
  <c r="K21" i="96"/>
  <c r="K39" i="96" s="1"/>
  <c r="K21" i="97"/>
  <c r="K39" i="97" s="1"/>
  <c r="K21" i="95"/>
  <c r="K39" i="95" s="1"/>
  <c r="W12" i="114"/>
  <c r="W30" i="114" s="1"/>
  <c r="W12" i="116"/>
  <c r="W31" i="116" s="1"/>
  <c r="W12" i="115"/>
  <c r="W30" i="115" s="1"/>
  <c r="W12" i="113"/>
  <c r="W30" i="113" s="1"/>
  <c r="U18" i="114"/>
  <c r="U36" i="114" s="1"/>
  <c r="U18" i="113"/>
  <c r="U36" i="113" s="1"/>
  <c r="U18" i="116"/>
  <c r="U37" i="116" s="1"/>
  <c r="U18" i="115"/>
  <c r="U36" i="115" s="1"/>
  <c r="P18" i="115"/>
  <c r="P36" i="115" s="1"/>
  <c r="P18" i="113"/>
  <c r="P36" i="113" s="1"/>
  <c r="P18" i="116"/>
  <c r="P37" i="116" s="1"/>
  <c r="P18" i="114"/>
  <c r="P36" i="114" s="1"/>
  <c r="R21" i="114"/>
  <c r="R39" i="114" s="1"/>
  <c r="R21" i="115"/>
  <c r="R39" i="115" s="1"/>
  <c r="R21" i="116"/>
  <c r="R40" i="116" s="1"/>
  <c r="R21" i="113"/>
  <c r="R39" i="113" s="1"/>
  <c r="L21" i="116"/>
  <c r="L40" i="116" s="1"/>
  <c r="L21" i="114"/>
  <c r="L39" i="114" s="1"/>
  <c r="L21" i="115"/>
  <c r="L39" i="115" s="1"/>
  <c r="L21" i="113"/>
  <c r="L39" i="113" s="1"/>
  <c r="P12" i="114"/>
  <c r="P30" i="114" s="1"/>
  <c r="P12" i="115"/>
  <c r="P30" i="115" s="1"/>
  <c r="P12" i="116"/>
  <c r="P31" i="116" s="1"/>
  <c r="P12" i="113"/>
  <c r="P30" i="113" s="1"/>
  <c r="Q15" i="24"/>
  <c r="Q34" i="24" s="1"/>
  <c r="Q15" i="96"/>
  <c r="Q33" i="96" s="1"/>
  <c r="Q15" i="97"/>
  <c r="Q33" i="97" s="1"/>
  <c r="Q15" i="95"/>
  <c r="Q33" i="95" s="1"/>
  <c r="J18" i="114"/>
  <c r="J36" i="114" s="1"/>
  <c r="J18" i="113"/>
  <c r="J36" i="113" s="1"/>
  <c r="J18" i="116"/>
  <c r="J37" i="116" s="1"/>
  <c r="J18" i="115"/>
  <c r="J36" i="115" s="1"/>
  <c r="N18" i="95"/>
  <c r="N36" i="95" s="1"/>
  <c r="N18" i="24"/>
  <c r="N37" i="24" s="1"/>
  <c r="N18" i="97"/>
  <c r="N36" i="97" s="1"/>
  <c r="N18" i="96"/>
  <c r="N36" i="96" s="1"/>
  <c r="K12" i="115"/>
  <c r="K30" i="115" s="1"/>
  <c r="K12" i="113"/>
  <c r="K30" i="113" s="1"/>
  <c r="K12" i="116"/>
  <c r="K31" i="116" s="1"/>
  <c r="K12" i="114"/>
  <c r="K30" i="114" s="1"/>
  <c r="L18" i="114"/>
  <c r="L36" i="114" s="1"/>
  <c r="L18" i="116"/>
  <c r="L37" i="116" s="1"/>
  <c r="L18" i="115"/>
  <c r="L36" i="115" s="1"/>
  <c r="L18" i="113"/>
  <c r="L36" i="113" s="1"/>
  <c r="K21" i="114"/>
  <c r="K39" i="114" s="1"/>
  <c r="K21" i="116"/>
  <c r="K40" i="116" s="1"/>
  <c r="K21" i="115"/>
  <c r="K39" i="115" s="1"/>
  <c r="K21" i="113"/>
  <c r="K39" i="113" s="1"/>
  <c r="J15" i="115"/>
  <c r="J33" i="115" s="1"/>
  <c r="J15" i="113"/>
  <c r="J33" i="113" s="1"/>
  <c r="J15" i="116"/>
  <c r="J34" i="116" s="1"/>
  <c r="J15" i="114"/>
  <c r="J33" i="114" s="1"/>
  <c r="Q21" i="114"/>
  <c r="Q39" i="114" s="1"/>
  <c r="Q21" i="115"/>
  <c r="Q39" i="115" s="1"/>
  <c r="Q21" i="116"/>
  <c r="Q40" i="116" s="1"/>
  <c r="Q21" i="113"/>
  <c r="Q39" i="113" s="1"/>
  <c r="U12" i="115"/>
  <c r="U30" i="115" s="1"/>
  <c r="U12" i="113"/>
  <c r="U30" i="113" s="1"/>
  <c r="U12" i="114"/>
  <c r="U30" i="114" s="1"/>
  <c r="U12" i="116"/>
  <c r="U31" i="116" s="1"/>
  <c r="O18" i="95"/>
  <c r="O36" i="95" s="1"/>
  <c r="O18" i="97"/>
  <c r="O36" i="97" s="1"/>
  <c r="O18" i="24"/>
  <c r="O37" i="24" s="1"/>
  <c r="O18" i="96"/>
  <c r="O36" i="96" s="1"/>
  <c r="O12" i="24"/>
  <c r="O31" i="24" s="1"/>
  <c r="O12" i="96"/>
  <c r="O30" i="96" s="1"/>
  <c r="O12" i="97"/>
  <c r="O30" i="97" s="1"/>
  <c r="O12" i="95"/>
  <c r="O30" i="95" s="1"/>
  <c r="L15" i="116"/>
  <c r="L34" i="116" s="1"/>
  <c r="L15" i="115"/>
  <c r="L33" i="115" s="1"/>
  <c r="L15" i="113"/>
  <c r="L33" i="113" s="1"/>
  <c r="L15" i="114"/>
  <c r="L33" i="114" s="1"/>
  <c r="J12" i="116"/>
  <c r="J31" i="116" s="1"/>
  <c r="J12" i="114"/>
  <c r="J30" i="114" s="1"/>
  <c r="J12" i="115"/>
  <c r="J30" i="115" s="1"/>
  <c r="J12" i="113"/>
  <c r="J30" i="113" s="1"/>
  <c r="P18" i="95"/>
  <c r="P36" i="95" s="1"/>
  <c r="P18" i="97"/>
  <c r="P36" i="97" s="1"/>
  <c r="P18" i="24"/>
  <c r="P37" i="24" s="1"/>
  <c r="P18" i="96"/>
  <c r="P36" i="96" s="1"/>
  <c r="W21" i="115"/>
  <c r="W39" i="115" s="1"/>
  <c r="W21" i="113"/>
  <c r="W39" i="113" s="1"/>
  <c r="W21" i="114"/>
  <c r="W39" i="114" s="1"/>
  <c r="W21" i="116"/>
  <c r="W40" i="116" s="1"/>
  <c r="Q15" i="115"/>
  <c r="Q33" i="115" s="1"/>
  <c r="Q15" i="113"/>
  <c r="Q33" i="113" s="1"/>
  <c r="Q15" i="116"/>
  <c r="Q34" i="116" s="1"/>
  <c r="Q15" i="114"/>
  <c r="Q33" i="114" s="1"/>
  <c r="AA12" i="115"/>
  <c r="AA30" i="115" s="1"/>
  <c r="AA12" i="113"/>
  <c r="AA30" i="113" s="1"/>
  <c r="AA12" i="116"/>
  <c r="AA31" i="116" s="1"/>
  <c r="AA12" i="114"/>
  <c r="AA30" i="114" s="1"/>
  <c r="N15" i="114"/>
  <c r="N33" i="114" s="1"/>
  <c r="N15" i="116"/>
  <c r="N34" i="116" s="1"/>
  <c r="N15" i="115"/>
  <c r="N33" i="115" s="1"/>
  <c r="N15" i="113"/>
  <c r="N33" i="113" s="1"/>
  <c r="L12" i="95"/>
  <c r="L30" i="95" s="1"/>
  <c r="L12" i="97"/>
  <c r="L30" i="97" s="1"/>
  <c r="L12" i="96"/>
  <c r="L30" i="96" s="1"/>
  <c r="L12" i="24"/>
  <c r="L31" i="24" s="1"/>
  <c r="P21" i="95"/>
  <c r="P39" i="95" s="1"/>
  <c r="P21" i="96"/>
  <c r="P39" i="96" s="1"/>
  <c r="P21" i="97"/>
  <c r="P39" i="97" s="1"/>
  <c r="P21" i="24"/>
  <c r="P40" i="24" s="1"/>
  <c r="I18" i="115"/>
  <c r="I36" i="115" s="1"/>
  <c r="I18" i="113"/>
  <c r="I36" i="113" s="1"/>
  <c r="I18" i="114"/>
  <c r="I36" i="114" s="1"/>
  <c r="I18" i="116"/>
  <c r="I37" i="116" s="1"/>
  <c r="K18" i="24"/>
  <c r="K37" i="24" s="1"/>
  <c r="K18" i="96"/>
  <c r="K36" i="96" s="1"/>
  <c r="K18" i="97"/>
  <c r="K36" i="97" s="1"/>
  <c r="K18" i="95"/>
  <c r="K36" i="95" s="1"/>
  <c r="K15" i="96"/>
  <c r="K33" i="96" s="1"/>
  <c r="K15" i="97"/>
  <c r="K33" i="97" s="1"/>
  <c r="K15" i="95"/>
  <c r="K33" i="95" s="1"/>
  <c r="K15" i="24"/>
  <c r="K34" i="24" s="1"/>
  <c r="S18" i="114"/>
  <c r="S36" i="114" s="1"/>
  <c r="S18" i="116"/>
  <c r="S37" i="116" s="1"/>
  <c r="S18" i="115"/>
  <c r="S36" i="115" s="1"/>
  <c r="S18" i="113"/>
  <c r="S36" i="113" s="1"/>
  <c r="Q12" i="96"/>
  <c r="Q30" i="96" s="1"/>
  <c r="Q12" i="97"/>
  <c r="Q30" i="97" s="1"/>
  <c r="Q12" i="95"/>
  <c r="Q30" i="95" s="1"/>
  <c r="Q12" i="24"/>
  <c r="Q31" i="24" s="1"/>
  <c r="P21" i="113"/>
  <c r="P39" i="113" s="1"/>
  <c r="P21" i="116"/>
  <c r="P40" i="116" s="1"/>
  <c r="P21" i="115"/>
  <c r="P39" i="115" s="1"/>
  <c r="P21" i="114"/>
  <c r="P39" i="114" s="1"/>
  <c r="R12" i="116"/>
  <c r="R31" i="116" s="1"/>
  <c r="R12" i="113"/>
  <c r="R30" i="113" s="1"/>
  <c r="R12" i="114"/>
  <c r="R30" i="114" s="1"/>
  <c r="R12" i="115"/>
  <c r="R30" i="115" s="1"/>
  <c r="AA18" i="114"/>
  <c r="AA36" i="114" s="1"/>
  <c r="AA18" i="116"/>
  <c r="AA37" i="116" s="1"/>
  <c r="AA18" i="115"/>
  <c r="AA36" i="115" s="1"/>
  <c r="AA18" i="113"/>
  <c r="AA36" i="113" s="1"/>
  <c r="R18" i="115"/>
  <c r="R36" i="115" s="1"/>
  <c r="R18" i="114"/>
  <c r="R36" i="114" s="1"/>
  <c r="R18" i="116"/>
  <c r="R37" i="116" s="1"/>
  <c r="R18" i="113"/>
  <c r="R36" i="113" s="1"/>
  <c r="O15" i="114"/>
  <c r="O33" i="114" s="1"/>
  <c r="O15" i="115"/>
  <c r="O33" i="115" s="1"/>
  <c r="O15" i="116"/>
  <c r="O34" i="116" s="1"/>
  <c r="O15" i="113"/>
  <c r="O33" i="113" s="1"/>
  <c r="N12" i="24"/>
  <c r="N31" i="24" s="1"/>
  <c r="N12" i="96"/>
  <c r="N30" i="96" s="1"/>
  <c r="N12" i="97"/>
  <c r="N30" i="97" s="1"/>
  <c r="N12" i="95"/>
  <c r="N30" i="95" s="1"/>
  <c r="I12" i="114"/>
  <c r="I30" i="114" s="1"/>
  <c r="I12" i="116"/>
  <c r="I31" i="116" s="1"/>
  <c r="I12" i="115"/>
  <c r="I30" i="115" s="1"/>
  <c r="I12" i="113"/>
  <c r="I30" i="113" s="1"/>
  <c r="V15" i="114"/>
  <c r="V33" i="114" s="1"/>
  <c r="V15" i="113"/>
  <c r="V33" i="113" s="1"/>
  <c r="V15" i="115"/>
  <c r="V33" i="115" s="1"/>
  <c r="V15" i="116"/>
  <c r="V34" i="116" s="1"/>
  <c r="I15" i="115"/>
  <c r="I33" i="115" s="1"/>
  <c r="I15" i="113"/>
  <c r="I33" i="113" s="1"/>
  <c r="I15" i="116"/>
  <c r="I34" i="116" s="1"/>
  <c r="I15" i="114"/>
  <c r="I33" i="114" s="1"/>
  <c r="B17" i="99"/>
  <c r="C17" i="99"/>
  <c r="B9" i="99"/>
  <c r="B20" i="99"/>
  <c r="C14" i="99"/>
  <c r="B11" i="99"/>
  <c r="C9" i="99"/>
  <c r="B8" i="102"/>
  <c r="B26" i="102" s="1"/>
  <c r="B8" i="103"/>
  <c r="B26" i="103" s="1"/>
  <c r="B8" i="104"/>
  <c r="B26" i="104" s="1"/>
  <c r="B8" i="101"/>
  <c r="B27" i="101" s="1"/>
  <c r="C20" i="99"/>
  <c r="B14" i="99"/>
  <c r="C11" i="99"/>
  <c r="C15" i="99" l="1"/>
  <c r="B18" i="99"/>
  <c r="B14" i="102"/>
  <c r="B32" i="102" s="1"/>
  <c r="B14" i="104"/>
  <c r="B32" i="104" s="1"/>
  <c r="B14" i="101"/>
  <c r="B33" i="101" s="1"/>
  <c r="B14" i="103"/>
  <c r="B32" i="103" s="1"/>
  <c r="C21" i="99"/>
  <c r="B21" i="99"/>
  <c r="C11" i="104"/>
  <c r="C29" i="104" s="1"/>
  <c r="C11" i="103"/>
  <c r="C29" i="103" s="1"/>
  <c r="C11" i="101"/>
  <c r="C30" i="101" s="1"/>
  <c r="C11" i="102"/>
  <c r="C29" i="102" s="1"/>
  <c r="C12" i="99"/>
  <c r="B20" i="102"/>
  <c r="B38" i="102" s="1"/>
  <c r="B20" i="103"/>
  <c r="B38" i="103" s="1"/>
  <c r="B20" i="104"/>
  <c r="B38" i="104" s="1"/>
  <c r="B20" i="101"/>
  <c r="B39" i="101" s="1"/>
  <c r="B12" i="99"/>
  <c r="B11" i="102"/>
  <c r="B29" i="102" s="1"/>
  <c r="B11" i="104"/>
  <c r="B29" i="104" s="1"/>
  <c r="B11" i="101"/>
  <c r="B30" i="101" s="1"/>
  <c r="B11" i="103"/>
  <c r="B29" i="103" s="1"/>
  <c r="B15" i="99"/>
  <c r="C18" i="99"/>
  <c r="C20" i="104"/>
  <c r="C38" i="104" s="1"/>
  <c r="C20" i="103"/>
  <c r="C38" i="103" s="1"/>
  <c r="C20" i="101"/>
  <c r="C39" i="101" s="1"/>
  <c r="C20" i="102"/>
  <c r="C38" i="102" s="1"/>
  <c r="C14" i="104"/>
  <c r="C32" i="104" s="1"/>
  <c r="C14" i="103"/>
  <c r="C32" i="103" s="1"/>
  <c r="C14" i="101"/>
  <c r="C33" i="101" s="1"/>
  <c r="C14" i="102"/>
  <c r="C32" i="102" s="1"/>
  <c r="B9" i="102"/>
  <c r="B27" i="102" s="1"/>
  <c r="B9" i="103"/>
  <c r="B27" i="103" s="1"/>
  <c r="B9" i="104"/>
  <c r="B27" i="104" s="1"/>
  <c r="B9" i="101"/>
  <c r="B28" i="101" s="1"/>
  <c r="C17" i="104"/>
  <c r="C35" i="104" s="1"/>
  <c r="C17" i="103"/>
  <c r="C35" i="103" s="1"/>
  <c r="C17" i="101"/>
  <c r="C36" i="101" s="1"/>
  <c r="C17" i="102"/>
  <c r="C35" i="102" s="1"/>
  <c r="B17" i="102"/>
  <c r="B35" i="102" s="1"/>
  <c r="B17" i="104"/>
  <c r="B35" i="104" s="1"/>
  <c r="B17" i="101"/>
  <c r="B36" i="101" s="1"/>
  <c r="B17" i="103"/>
  <c r="B35" i="103" s="1"/>
  <c r="C9" i="104"/>
  <c r="C27" i="104" s="1"/>
  <c r="C9" i="103"/>
  <c r="C27" i="103" s="1"/>
  <c r="C9" i="101"/>
  <c r="C28" i="101" s="1"/>
  <c r="C9" i="102"/>
  <c r="C27" i="102" s="1"/>
  <c r="B24" i="109"/>
  <c r="B25" i="109"/>
  <c r="B21" i="102" l="1"/>
  <c r="B39" i="102" s="1"/>
  <c r="B21" i="104"/>
  <c r="B39" i="104" s="1"/>
  <c r="B21" i="103"/>
  <c r="B39" i="103" s="1"/>
  <c r="B21" i="101"/>
  <c r="B40" i="101" s="1"/>
  <c r="B12" i="102"/>
  <c r="B30" i="102" s="1"/>
  <c r="B12" i="104"/>
  <c r="B30" i="104" s="1"/>
  <c r="B12" i="101"/>
  <c r="B31" i="101" s="1"/>
  <c r="B12" i="103"/>
  <c r="B30" i="103" s="1"/>
  <c r="B18" i="102"/>
  <c r="B36" i="102" s="1"/>
  <c r="B18" i="101"/>
  <c r="B37" i="101" s="1"/>
  <c r="B18" i="103"/>
  <c r="B36" i="103" s="1"/>
  <c r="B18" i="104"/>
  <c r="B36" i="104" s="1"/>
  <c r="C15" i="104"/>
  <c r="C33" i="104" s="1"/>
  <c r="C15" i="103"/>
  <c r="C33" i="103" s="1"/>
  <c r="C15" i="101"/>
  <c r="C34" i="101" s="1"/>
  <c r="C15" i="102"/>
  <c r="C33" i="102" s="1"/>
  <c r="B15" i="102"/>
  <c r="B33" i="102" s="1"/>
  <c r="B15" i="103"/>
  <c r="B33" i="103" s="1"/>
  <c r="B15" i="104"/>
  <c r="B33" i="104" s="1"/>
  <c r="B15" i="101"/>
  <c r="B34" i="101" s="1"/>
  <c r="C18" i="104"/>
  <c r="C36" i="104" s="1"/>
  <c r="C18" i="103"/>
  <c r="C36" i="103" s="1"/>
  <c r="C18" i="101"/>
  <c r="C37" i="101" s="1"/>
  <c r="C18" i="102"/>
  <c r="C36" i="102" s="1"/>
  <c r="C12" i="104"/>
  <c r="C30" i="104" s="1"/>
  <c r="C12" i="103"/>
  <c r="C30" i="103" s="1"/>
  <c r="C12" i="101"/>
  <c r="C31" i="101" s="1"/>
  <c r="C12" i="102"/>
  <c r="C30" i="102" s="1"/>
  <c r="C21" i="104"/>
  <c r="C39" i="104" s="1"/>
  <c r="C21" i="103"/>
  <c r="C39" i="103" s="1"/>
  <c r="C21" i="101"/>
  <c r="C40" i="101" s="1"/>
  <c r="C21" i="102"/>
  <c r="C39" i="102" s="1"/>
  <c r="B24" i="107"/>
  <c r="B25" i="107"/>
  <c r="B24" i="105" l="1"/>
  <c r="B25" i="105"/>
  <c r="B24" i="106" l="1"/>
  <c r="B25" i="106"/>
  <c r="B27" i="107" l="1"/>
  <c r="B28" i="109" l="1"/>
  <c r="B31" i="109" l="1"/>
  <c r="C5" i="81" l="1"/>
  <c r="D5" i="81"/>
  <c r="E5" i="81"/>
  <c r="F5" i="81"/>
  <c r="G5" i="81"/>
  <c r="H5" i="81"/>
  <c r="I5" i="81"/>
  <c r="J5" i="81"/>
  <c r="K5" i="81"/>
  <c r="L5" i="81"/>
  <c r="M5" i="81"/>
  <c r="N5" i="81"/>
  <c r="O5" i="81"/>
  <c r="P5" i="81"/>
  <c r="Q5" i="81"/>
  <c r="R5" i="81"/>
  <c r="S5" i="81"/>
  <c r="T5" i="81"/>
  <c r="U5" i="81"/>
  <c r="V5" i="81"/>
  <c r="W5" i="81"/>
  <c r="X5" i="81"/>
  <c r="Y5" i="81"/>
  <c r="Z5" i="81"/>
  <c r="AA5" i="81"/>
  <c r="AB5" i="81"/>
  <c r="AC5" i="81"/>
  <c r="AD5" i="81"/>
  <c r="AE5" i="81"/>
  <c r="AF5" i="81"/>
  <c r="AG5" i="81"/>
  <c r="AH5" i="81"/>
  <c r="AI5" i="81"/>
  <c r="AJ5" i="81"/>
  <c r="AK5" i="81"/>
  <c r="AL5" i="81"/>
  <c r="AM5" i="81"/>
  <c r="AN5" i="81"/>
  <c r="AO5" i="81"/>
  <c r="AP5" i="81"/>
  <c r="AQ5" i="81"/>
  <c r="AR5" i="81"/>
  <c r="AS5" i="81"/>
  <c r="AT5" i="81"/>
  <c r="AU5" i="81"/>
  <c r="AV5" i="81"/>
  <c r="AW5" i="81"/>
  <c r="C6" i="81"/>
  <c r="D6" i="81"/>
  <c r="E6" i="81"/>
  <c r="F6" i="81"/>
  <c r="G6" i="81"/>
  <c r="H6" i="81"/>
  <c r="I6" i="81"/>
  <c r="J6" i="81"/>
  <c r="K6" i="81"/>
  <c r="L6" i="81"/>
  <c r="M6" i="81"/>
  <c r="N6" i="81"/>
  <c r="O6" i="81"/>
  <c r="P6" i="81"/>
  <c r="Q6" i="81"/>
  <c r="R6" i="81"/>
  <c r="S6" i="81"/>
  <c r="T6" i="81"/>
  <c r="U6" i="81"/>
  <c r="V6" i="81"/>
  <c r="W6" i="81"/>
  <c r="X6" i="81"/>
  <c r="Y6" i="81"/>
  <c r="Z6" i="81"/>
  <c r="AA6" i="81"/>
  <c r="AB6" i="81"/>
  <c r="AC6" i="81"/>
  <c r="AD6" i="81"/>
  <c r="AE6" i="81"/>
  <c r="AF6" i="81"/>
  <c r="AG6" i="81"/>
  <c r="AH6" i="81"/>
  <c r="AI6" i="81"/>
  <c r="AJ6" i="81"/>
  <c r="AK6" i="81"/>
  <c r="AL6" i="81"/>
  <c r="AM6" i="81"/>
  <c r="AN6" i="81"/>
  <c r="AO6" i="81"/>
  <c r="AP6" i="81"/>
  <c r="AQ6" i="81"/>
  <c r="AR6" i="81"/>
  <c r="AS6" i="81"/>
  <c r="AT6" i="81"/>
  <c r="AU6" i="81"/>
  <c r="AV6" i="81"/>
  <c r="AW6" i="81"/>
  <c r="C5" i="80"/>
  <c r="C24" i="80" s="1"/>
  <c r="D5" i="80"/>
  <c r="D24" i="80" s="1"/>
  <c r="E5" i="80"/>
  <c r="E24" i="80" s="1"/>
  <c r="F5" i="80"/>
  <c r="F24" i="80" s="1"/>
  <c r="G5" i="80"/>
  <c r="G24" i="80" s="1"/>
  <c r="H5" i="80"/>
  <c r="H24" i="80" s="1"/>
  <c r="I5" i="80"/>
  <c r="I24" i="80" s="1"/>
  <c r="J5" i="80"/>
  <c r="J24" i="80" s="1"/>
  <c r="K5" i="80"/>
  <c r="K24" i="80" s="1"/>
  <c r="L5" i="80"/>
  <c r="L24" i="80" s="1"/>
  <c r="M5" i="80"/>
  <c r="M24" i="80" s="1"/>
  <c r="N5" i="80"/>
  <c r="N24" i="80" s="1"/>
  <c r="O5" i="80"/>
  <c r="O24" i="80" s="1"/>
  <c r="P5" i="80"/>
  <c r="P24" i="80" s="1"/>
  <c r="Q5" i="80"/>
  <c r="Q24" i="80" s="1"/>
  <c r="R5" i="80"/>
  <c r="R24" i="80" s="1"/>
  <c r="S5" i="80"/>
  <c r="S24" i="80" s="1"/>
  <c r="T5" i="80"/>
  <c r="T24" i="80" s="1"/>
  <c r="U5" i="80"/>
  <c r="U24" i="80" s="1"/>
  <c r="V5" i="80"/>
  <c r="V24" i="80" s="1"/>
  <c r="W5" i="80"/>
  <c r="W24" i="80" s="1"/>
  <c r="X5" i="80"/>
  <c r="X24" i="80" s="1"/>
  <c r="Y5" i="80"/>
  <c r="Y24" i="80" s="1"/>
  <c r="Z5" i="80"/>
  <c r="Z24" i="80" s="1"/>
  <c r="AA5" i="80"/>
  <c r="AA24" i="80" s="1"/>
  <c r="AB5" i="80"/>
  <c r="AB24" i="80" s="1"/>
  <c r="AC5" i="80"/>
  <c r="AC24" i="80" s="1"/>
  <c r="AD5" i="80"/>
  <c r="AD24" i="80" s="1"/>
  <c r="AE5" i="80"/>
  <c r="AE24" i="80" s="1"/>
  <c r="AF5" i="80"/>
  <c r="AF24" i="80" s="1"/>
  <c r="AG5" i="80"/>
  <c r="AG24" i="80" s="1"/>
  <c r="AH5" i="80"/>
  <c r="AH24" i="80" s="1"/>
  <c r="AI5" i="80"/>
  <c r="AI24" i="80" s="1"/>
  <c r="AJ5" i="80"/>
  <c r="AJ24" i="80" s="1"/>
  <c r="AK5" i="80"/>
  <c r="AK24" i="80" s="1"/>
  <c r="AL5" i="80"/>
  <c r="AL24" i="80" s="1"/>
  <c r="AM5" i="80"/>
  <c r="AM24" i="80" s="1"/>
  <c r="AN5" i="80"/>
  <c r="AN24" i="80" s="1"/>
  <c r="AO5" i="80"/>
  <c r="AO24" i="80" s="1"/>
  <c r="AP5" i="80"/>
  <c r="AP24" i="80" s="1"/>
  <c r="AQ5" i="80"/>
  <c r="AQ24" i="80" s="1"/>
  <c r="AR5" i="80"/>
  <c r="AR24" i="80" s="1"/>
  <c r="AS5" i="80"/>
  <c r="AS24" i="80" s="1"/>
  <c r="AT5" i="80"/>
  <c r="AT24" i="80" s="1"/>
  <c r="AU5" i="80"/>
  <c r="AU24" i="80" s="1"/>
  <c r="AV5" i="80"/>
  <c r="AV24" i="80" s="1"/>
  <c r="AW5" i="80"/>
  <c r="AW24" i="80" s="1"/>
  <c r="C6" i="80"/>
  <c r="C25" i="80" s="1"/>
  <c r="D6" i="80"/>
  <c r="D25" i="80" s="1"/>
  <c r="E6" i="80"/>
  <c r="E25" i="80" s="1"/>
  <c r="F6" i="80"/>
  <c r="F25" i="80" s="1"/>
  <c r="G6" i="80"/>
  <c r="G25" i="80" s="1"/>
  <c r="H6" i="80"/>
  <c r="H25" i="80" s="1"/>
  <c r="I6" i="80"/>
  <c r="I25" i="80" s="1"/>
  <c r="J6" i="80"/>
  <c r="J25" i="80" s="1"/>
  <c r="K6" i="80"/>
  <c r="K25" i="80" s="1"/>
  <c r="L6" i="80"/>
  <c r="L25" i="80" s="1"/>
  <c r="M6" i="80"/>
  <c r="M25" i="80" s="1"/>
  <c r="N6" i="80"/>
  <c r="N25" i="80" s="1"/>
  <c r="O6" i="80"/>
  <c r="O25" i="80" s="1"/>
  <c r="P6" i="80"/>
  <c r="P25" i="80" s="1"/>
  <c r="Q6" i="80"/>
  <c r="Q25" i="80" s="1"/>
  <c r="R6" i="80"/>
  <c r="R25" i="80" s="1"/>
  <c r="S6" i="80"/>
  <c r="S25" i="80" s="1"/>
  <c r="T6" i="80"/>
  <c r="T25" i="80" s="1"/>
  <c r="U6" i="80"/>
  <c r="U25" i="80" s="1"/>
  <c r="V6" i="80"/>
  <c r="V25" i="80" s="1"/>
  <c r="W6" i="80"/>
  <c r="W25" i="80" s="1"/>
  <c r="X6" i="80"/>
  <c r="X25" i="80" s="1"/>
  <c r="Y6" i="80"/>
  <c r="Y25" i="80" s="1"/>
  <c r="Z6" i="80"/>
  <c r="Z25" i="80" s="1"/>
  <c r="AA6" i="80"/>
  <c r="AA25" i="80" s="1"/>
  <c r="AB6" i="80"/>
  <c r="AB25" i="80" s="1"/>
  <c r="AC6" i="80"/>
  <c r="AC25" i="80" s="1"/>
  <c r="AD6" i="80"/>
  <c r="AD25" i="80" s="1"/>
  <c r="AE6" i="80"/>
  <c r="AE25" i="80" s="1"/>
  <c r="AF6" i="80"/>
  <c r="AF25" i="80" s="1"/>
  <c r="AG6" i="80"/>
  <c r="AG25" i="80" s="1"/>
  <c r="AH6" i="80"/>
  <c r="AH25" i="80" s="1"/>
  <c r="AI6" i="80"/>
  <c r="AI25" i="80" s="1"/>
  <c r="AJ6" i="80"/>
  <c r="AJ25" i="80" s="1"/>
  <c r="AK6" i="80"/>
  <c r="AK25" i="80" s="1"/>
  <c r="AL6" i="80"/>
  <c r="AL25" i="80" s="1"/>
  <c r="AM6" i="80"/>
  <c r="AM25" i="80" s="1"/>
  <c r="AN6" i="80"/>
  <c r="AN25" i="80" s="1"/>
  <c r="AO6" i="80"/>
  <c r="AO25" i="80" s="1"/>
  <c r="AP6" i="80"/>
  <c r="AP25" i="80" s="1"/>
  <c r="AQ6" i="80"/>
  <c r="AQ25" i="80" s="1"/>
  <c r="AR6" i="80"/>
  <c r="AR25" i="80" s="1"/>
  <c r="AS6" i="80"/>
  <c r="AS25" i="80" s="1"/>
  <c r="AT6" i="80"/>
  <c r="AT25" i="80" s="1"/>
  <c r="AU6" i="80"/>
  <c r="AU25" i="80" s="1"/>
  <c r="AV6" i="80"/>
  <c r="AV25" i="80" s="1"/>
  <c r="AW6" i="80"/>
  <c r="AW25" i="80" s="1"/>
  <c r="C5" i="79"/>
  <c r="C24" i="79" s="1"/>
  <c r="D5" i="79"/>
  <c r="D24" i="79" s="1"/>
  <c r="E5" i="79"/>
  <c r="E24" i="79" s="1"/>
  <c r="F5" i="79"/>
  <c r="F24" i="79" s="1"/>
  <c r="G5" i="79"/>
  <c r="G24" i="79" s="1"/>
  <c r="H5" i="79"/>
  <c r="H24" i="79" s="1"/>
  <c r="I5" i="79"/>
  <c r="I24" i="79" s="1"/>
  <c r="J5" i="79"/>
  <c r="J24" i="79" s="1"/>
  <c r="K5" i="79"/>
  <c r="K24" i="79" s="1"/>
  <c r="L5" i="79"/>
  <c r="L24" i="79" s="1"/>
  <c r="M5" i="79"/>
  <c r="M24" i="79" s="1"/>
  <c r="N5" i="79"/>
  <c r="N24" i="79" s="1"/>
  <c r="O5" i="79"/>
  <c r="O24" i="79" s="1"/>
  <c r="P5" i="79"/>
  <c r="P24" i="79" s="1"/>
  <c r="Q5" i="79"/>
  <c r="Q24" i="79" s="1"/>
  <c r="R5" i="79"/>
  <c r="R24" i="79" s="1"/>
  <c r="S5" i="79"/>
  <c r="S24" i="79" s="1"/>
  <c r="T5" i="79"/>
  <c r="T24" i="79" s="1"/>
  <c r="U5" i="79"/>
  <c r="U24" i="79" s="1"/>
  <c r="V5" i="79"/>
  <c r="V24" i="79" s="1"/>
  <c r="W5" i="79"/>
  <c r="W24" i="79" s="1"/>
  <c r="X5" i="79"/>
  <c r="X24" i="79" s="1"/>
  <c r="Y5" i="79"/>
  <c r="Y24" i="79" s="1"/>
  <c r="Z5" i="79"/>
  <c r="Z24" i="79" s="1"/>
  <c r="AA5" i="79"/>
  <c r="AA24" i="79" s="1"/>
  <c r="AB5" i="79"/>
  <c r="AB24" i="79" s="1"/>
  <c r="AC5" i="79"/>
  <c r="AC24" i="79" s="1"/>
  <c r="AD5" i="79"/>
  <c r="AD24" i="79" s="1"/>
  <c r="AE5" i="79"/>
  <c r="AE24" i="79" s="1"/>
  <c r="AF5" i="79"/>
  <c r="AF24" i="79" s="1"/>
  <c r="AG5" i="79"/>
  <c r="AG24" i="79" s="1"/>
  <c r="AH5" i="79"/>
  <c r="AH24" i="79" s="1"/>
  <c r="AI5" i="79"/>
  <c r="AI24" i="79" s="1"/>
  <c r="AJ5" i="79"/>
  <c r="AJ24" i="79" s="1"/>
  <c r="AK5" i="79"/>
  <c r="AK24" i="79" s="1"/>
  <c r="AL5" i="79"/>
  <c r="AL24" i="79" s="1"/>
  <c r="AM5" i="79"/>
  <c r="AM24" i="79" s="1"/>
  <c r="AN5" i="79"/>
  <c r="AN24" i="79" s="1"/>
  <c r="AO5" i="79"/>
  <c r="AO24" i="79" s="1"/>
  <c r="AP5" i="79"/>
  <c r="AP24" i="79" s="1"/>
  <c r="AQ5" i="79"/>
  <c r="AQ24" i="79" s="1"/>
  <c r="AR5" i="79"/>
  <c r="AR24" i="79" s="1"/>
  <c r="AS5" i="79"/>
  <c r="AS24" i="79" s="1"/>
  <c r="AT5" i="79"/>
  <c r="AT24" i="79" s="1"/>
  <c r="AU5" i="79"/>
  <c r="AU24" i="79" s="1"/>
  <c r="AV5" i="79"/>
  <c r="AV24" i="79" s="1"/>
  <c r="AW5" i="79"/>
  <c r="AW24" i="79" s="1"/>
  <c r="C6" i="79"/>
  <c r="C25" i="79" s="1"/>
  <c r="D6" i="79"/>
  <c r="D25" i="79" s="1"/>
  <c r="E6" i="79"/>
  <c r="E25" i="79" s="1"/>
  <c r="F6" i="79"/>
  <c r="F25" i="79" s="1"/>
  <c r="G6" i="79"/>
  <c r="G25" i="79" s="1"/>
  <c r="H6" i="79"/>
  <c r="H25" i="79" s="1"/>
  <c r="I6" i="79"/>
  <c r="I25" i="79" s="1"/>
  <c r="J6" i="79"/>
  <c r="J25" i="79" s="1"/>
  <c r="K6" i="79"/>
  <c r="K25" i="79" s="1"/>
  <c r="L6" i="79"/>
  <c r="L25" i="79" s="1"/>
  <c r="M6" i="79"/>
  <c r="M25" i="79" s="1"/>
  <c r="N6" i="79"/>
  <c r="N25" i="79" s="1"/>
  <c r="O6" i="79"/>
  <c r="O25" i="79" s="1"/>
  <c r="P6" i="79"/>
  <c r="P25" i="79" s="1"/>
  <c r="Q6" i="79"/>
  <c r="Q25" i="79" s="1"/>
  <c r="R6" i="79"/>
  <c r="R25" i="79" s="1"/>
  <c r="S6" i="79"/>
  <c r="S25" i="79" s="1"/>
  <c r="T6" i="79"/>
  <c r="T25" i="79" s="1"/>
  <c r="U6" i="79"/>
  <c r="U25" i="79" s="1"/>
  <c r="V6" i="79"/>
  <c r="V25" i="79" s="1"/>
  <c r="W6" i="79"/>
  <c r="W25" i="79" s="1"/>
  <c r="X6" i="79"/>
  <c r="X25" i="79" s="1"/>
  <c r="Y6" i="79"/>
  <c r="Y25" i="79" s="1"/>
  <c r="Z6" i="79"/>
  <c r="Z25" i="79" s="1"/>
  <c r="AA6" i="79"/>
  <c r="AA25" i="79" s="1"/>
  <c r="AB6" i="79"/>
  <c r="AB25" i="79" s="1"/>
  <c r="AC6" i="79"/>
  <c r="AC25" i="79" s="1"/>
  <c r="AD6" i="79"/>
  <c r="AD25" i="79" s="1"/>
  <c r="AE6" i="79"/>
  <c r="AE25" i="79" s="1"/>
  <c r="AF6" i="79"/>
  <c r="AF25" i="79" s="1"/>
  <c r="AG6" i="79"/>
  <c r="AG25" i="79" s="1"/>
  <c r="AH6" i="79"/>
  <c r="AH25" i="79" s="1"/>
  <c r="AI6" i="79"/>
  <c r="AI25" i="79" s="1"/>
  <c r="AJ6" i="79"/>
  <c r="AJ25" i="79" s="1"/>
  <c r="AK6" i="79"/>
  <c r="AK25" i="79" s="1"/>
  <c r="AL6" i="79"/>
  <c r="AL25" i="79" s="1"/>
  <c r="AM6" i="79"/>
  <c r="AM25" i="79" s="1"/>
  <c r="AN6" i="79"/>
  <c r="AN25" i="79" s="1"/>
  <c r="AO6" i="79"/>
  <c r="AO25" i="79" s="1"/>
  <c r="AP6" i="79"/>
  <c r="AP25" i="79" s="1"/>
  <c r="AQ6" i="79"/>
  <c r="AQ25" i="79" s="1"/>
  <c r="AR6" i="79"/>
  <c r="AR25" i="79" s="1"/>
  <c r="AS6" i="79"/>
  <c r="AS25" i="79" s="1"/>
  <c r="AT6" i="79"/>
  <c r="AT25" i="79" s="1"/>
  <c r="AU6" i="79"/>
  <c r="AU25" i="79" s="1"/>
  <c r="AV6" i="79"/>
  <c r="AV25" i="79" s="1"/>
  <c r="AW6" i="79"/>
  <c r="AW25" i="79" s="1"/>
  <c r="C5" i="94"/>
  <c r="C24" i="94" s="1"/>
  <c r="D5" i="94"/>
  <c r="D24" i="94" s="1"/>
  <c r="E5" i="94"/>
  <c r="E24" i="94" s="1"/>
  <c r="F5" i="94"/>
  <c r="F24" i="94" s="1"/>
  <c r="G5" i="94"/>
  <c r="G24" i="94" s="1"/>
  <c r="H5" i="94"/>
  <c r="H24" i="94" s="1"/>
  <c r="I5" i="94"/>
  <c r="I24" i="94" s="1"/>
  <c r="J5" i="94"/>
  <c r="J24" i="94" s="1"/>
  <c r="K5" i="94"/>
  <c r="K24" i="94" s="1"/>
  <c r="L5" i="94"/>
  <c r="L24" i="94" s="1"/>
  <c r="M5" i="94"/>
  <c r="M24" i="94" s="1"/>
  <c r="N5" i="94"/>
  <c r="N24" i="94" s="1"/>
  <c r="O5" i="94"/>
  <c r="O24" i="94" s="1"/>
  <c r="P5" i="94"/>
  <c r="P24" i="94" s="1"/>
  <c r="Q5" i="94"/>
  <c r="Q24" i="94" s="1"/>
  <c r="R5" i="94"/>
  <c r="R24" i="94" s="1"/>
  <c r="S5" i="94"/>
  <c r="S24" i="94" s="1"/>
  <c r="T5" i="94"/>
  <c r="T24" i="94" s="1"/>
  <c r="U5" i="94"/>
  <c r="U24" i="94" s="1"/>
  <c r="V5" i="94"/>
  <c r="V24" i="94" s="1"/>
  <c r="W5" i="94"/>
  <c r="W24" i="94" s="1"/>
  <c r="X5" i="94"/>
  <c r="X24" i="94" s="1"/>
  <c r="Y5" i="94"/>
  <c r="Y24" i="94" s="1"/>
  <c r="Z5" i="94"/>
  <c r="Z24" i="94" s="1"/>
  <c r="AA5" i="94"/>
  <c r="AA24" i="94" s="1"/>
  <c r="AB5" i="94"/>
  <c r="AB24" i="94" s="1"/>
  <c r="AC5" i="94"/>
  <c r="AC24" i="94" s="1"/>
  <c r="AD5" i="94"/>
  <c r="AD24" i="94" s="1"/>
  <c r="AE5" i="94"/>
  <c r="AE24" i="94" s="1"/>
  <c r="AF5" i="94"/>
  <c r="AF24" i="94" s="1"/>
  <c r="AG5" i="94"/>
  <c r="AG24" i="94" s="1"/>
  <c r="AH5" i="94"/>
  <c r="AH24" i="94" s="1"/>
  <c r="AI5" i="94"/>
  <c r="AI24" i="94" s="1"/>
  <c r="AJ5" i="94"/>
  <c r="AJ24" i="94" s="1"/>
  <c r="AK5" i="94"/>
  <c r="AK24" i="94" s="1"/>
  <c r="AL5" i="94"/>
  <c r="AL24" i="94" s="1"/>
  <c r="AM5" i="94"/>
  <c r="AM24" i="94" s="1"/>
  <c r="AN5" i="94"/>
  <c r="AN24" i="94" s="1"/>
  <c r="AO5" i="94"/>
  <c r="AO24" i="94" s="1"/>
  <c r="AP5" i="94"/>
  <c r="AP24" i="94" s="1"/>
  <c r="AQ5" i="94"/>
  <c r="AQ24" i="94" s="1"/>
  <c r="AR5" i="94"/>
  <c r="AR24" i="94" s="1"/>
  <c r="AS5" i="94"/>
  <c r="AS24" i="94" s="1"/>
  <c r="AT5" i="94"/>
  <c r="AT24" i="94" s="1"/>
  <c r="AU5" i="94"/>
  <c r="AU24" i="94" s="1"/>
  <c r="AV5" i="94"/>
  <c r="AV24" i="94" s="1"/>
  <c r="AW5" i="94"/>
  <c r="AW24" i="94" s="1"/>
  <c r="C6" i="94"/>
  <c r="C25" i="94" s="1"/>
  <c r="D6" i="94"/>
  <c r="D25" i="94" s="1"/>
  <c r="E6" i="94"/>
  <c r="E25" i="94" s="1"/>
  <c r="F6" i="94"/>
  <c r="F25" i="94" s="1"/>
  <c r="G6" i="94"/>
  <c r="G25" i="94" s="1"/>
  <c r="H6" i="94"/>
  <c r="H25" i="94" s="1"/>
  <c r="I6" i="94"/>
  <c r="I25" i="94" s="1"/>
  <c r="J6" i="94"/>
  <c r="J25" i="94" s="1"/>
  <c r="K6" i="94"/>
  <c r="K25" i="94" s="1"/>
  <c r="L6" i="94"/>
  <c r="L25" i="94" s="1"/>
  <c r="M6" i="94"/>
  <c r="M25" i="94" s="1"/>
  <c r="N6" i="94"/>
  <c r="N25" i="94" s="1"/>
  <c r="O6" i="94"/>
  <c r="O25" i="94" s="1"/>
  <c r="P6" i="94"/>
  <c r="P25" i="94" s="1"/>
  <c r="Q6" i="94"/>
  <c r="Q25" i="94" s="1"/>
  <c r="R6" i="94"/>
  <c r="R25" i="94" s="1"/>
  <c r="S6" i="94"/>
  <c r="S25" i="94" s="1"/>
  <c r="T6" i="94"/>
  <c r="T25" i="94" s="1"/>
  <c r="U6" i="94"/>
  <c r="U25" i="94" s="1"/>
  <c r="V6" i="94"/>
  <c r="V25" i="94" s="1"/>
  <c r="W6" i="94"/>
  <c r="W25" i="94" s="1"/>
  <c r="X6" i="94"/>
  <c r="X25" i="94" s="1"/>
  <c r="Y6" i="94"/>
  <c r="Y25" i="94" s="1"/>
  <c r="Z6" i="94"/>
  <c r="Z25" i="94" s="1"/>
  <c r="AA6" i="94"/>
  <c r="AA25" i="94" s="1"/>
  <c r="AB6" i="94"/>
  <c r="AB25" i="94" s="1"/>
  <c r="AC6" i="94"/>
  <c r="AC25" i="94" s="1"/>
  <c r="AD6" i="94"/>
  <c r="AD25" i="94" s="1"/>
  <c r="AE6" i="94"/>
  <c r="AE25" i="94" s="1"/>
  <c r="AF6" i="94"/>
  <c r="AF25" i="94" s="1"/>
  <c r="AG6" i="94"/>
  <c r="AG25" i="94" s="1"/>
  <c r="AH6" i="94"/>
  <c r="AH25" i="94" s="1"/>
  <c r="AI6" i="94"/>
  <c r="AI25" i="94" s="1"/>
  <c r="AJ6" i="94"/>
  <c r="AJ25" i="94" s="1"/>
  <c r="AK6" i="94"/>
  <c r="AK25" i="94" s="1"/>
  <c r="AL6" i="94"/>
  <c r="AL25" i="94" s="1"/>
  <c r="AM6" i="94"/>
  <c r="AM25" i="94" s="1"/>
  <c r="AN6" i="94"/>
  <c r="AN25" i="94" s="1"/>
  <c r="AO6" i="94"/>
  <c r="AO25" i="94" s="1"/>
  <c r="AP6" i="94"/>
  <c r="AP25" i="94" s="1"/>
  <c r="AQ6" i="94"/>
  <c r="AQ25" i="94" s="1"/>
  <c r="AR6" i="94"/>
  <c r="AR25" i="94" s="1"/>
  <c r="AS6" i="94"/>
  <c r="AS25" i="94" s="1"/>
  <c r="AT6" i="94"/>
  <c r="AT25" i="94" s="1"/>
  <c r="AU6" i="94"/>
  <c r="AU25" i="94" s="1"/>
  <c r="AV6" i="94"/>
  <c r="AV25" i="94" s="1"/>
  <c r="AW6" i="94"/>
  <c r="AW25" i="94" s="1"/>
  <c r="C5" i="93"/>
  <c r="C24" i="93" s="1"/>
  <c r="D5" i="93"/>
  <c r="D24" i="93" s="1"/>
  <c r="E5" i="93"/>
  <c r="E24" i="93" s="1"/>
  <c r="F5" i="93"/>
  <c r="F24" i="93" s="1"/>
  <c r="G5" i="93"/>
  <c r="G24" i="93" s="1"/>
  <c r="H5" i="93"/>
  <c r="H24" i="93" s="1"/>
  <c r="I5" i="93"/>
  <c r="I24" i="93" s="1"/>
  <c r="J5" i="93"/>
  <c r="J24" i="93" s="1"/>
  <c r="K5" i="93"/>
  <c r="K24" i="93" s="1"/>
  <c r="L5" i="93"/>
  <c r="L24" i="93" s="1"/>
  <c r="M5" i="93"/>
  <c r="M24" i="93" s="1"/>
  <c r="N5" i="93"/>
  <c r="N24" i="93" s="1"/>
  <c r="O5" i="93"/>
  <c r="O24" i="93" s="1"/>
  <c r="P5" i="93"/>
  <c r="P24" i="93" s="1"/>
  <c r="Q5" i="93"/>
  <c r="Q24" i="93" s="1"/>
  <c r="R5" i="93"/>
  <c r="R24" i="93" s="1"/>
  <c r="S5" i="93"/>
  <c r="S24" i="93" s="1"/>
  <c r="T5" i="93"/>
  <c r="T24" i="93" s="1"/>
  <c r="U5" i="93"/>
  <c r="U24" i="93" s="1"/>
  <c r="V5" i="93"/>
  <c r="V24" i="93" s="1"/>
  <c r="W5" i="93"/>
  <c r="W24" i="93" s="1"/>
  <c r="X5" i="93"/>
  <c r="X24" i="93" s="1"/>
  <c r="Y5" i="93"/>
  <c r="Y24" i="93" s="1"/>
  <c r="Z5" i="93"/>
  <c r="Z24" i="93" s="1"/>
  <c r="AA5" i="93"/>
  <c r="AA24" i="93" s="1"/>
  <c r="AB5" i="93"/>
  <c r="AB24" i="93" s="1"/>
  <c r="AC5" i="93"/>
  <c r="AC24" i="93" s="1"/>
  <c r="AD5" i="93"/>
  <c r="AD24" i="93" s="1"/>
  <c r="AE5" i="93"/>
  <c r="AE24" i="93" s="1"/>
  <c r="AF5" i="93"/>
  <c r="AF24" i="93" s="1"/>
  <c r="AG5" i="93"/>
  <c r="AG24" i="93" s="1"/>
  <c r="AH5" i="93"/>
  <c r="AH24" i="93" s="1"/>
  <c r="AI5" i="93"/>
  <c r="AI24" i="93" s="1"/>
  <c r="AJ5" i="93"/>
  <c r="AJ24" i="93" s="1"/>
  <c r="AK5" i="93"/>
  <c r="AK24" i="93" s="1"/>
  <c r="AL5" i="93"/>
  <c r="AL24" i="93" s="1"/>
  <c r="AM5" i="93"/>
  <c r="AM24" i="93" s="1"/>
  <c r="AN5" i="93"/>
  <c r="AN24" i="93" s="1"/>
  <c r="AO5" i="93"/>
  <c r="AO24" i="93" s="1"/>
  <c r="AP5" i="93"/>
  <c r="AP24" i="93" s="1"/>
  <c r="AQ5" i="93"/>
  <c r="AQ24" i="93" s="1"/>
  <c r="AR5" i="93"/>
  <c r="AR24" i="93" s="1"/>
  <c r="AS5" i="93"/>
  <c r="AS24" i="93" s="1"/>
  <c r="AT5" i="93"/>
  <c r="AT24" i="93" s="1"/>
  <c r="AU5" i="93"/>
  <c r="AU24" i="93" s="1"/>
  <c r="AV5" i="93"/>
  <c r="AV24" i="93" s="1"/>
  <c r="AW5" i="93"/>
  <c r="AW24" i="93" s="1"/>
  <c r="C6" i="93"/>
  <c r="C25" i="93" s="1"/>
  <c r="D6" i="93"/>
  <c r="D25" i="93" s="1"/>
  <c r="E6" i="93"/>
  <c r="E25" i="93" s="1"/>
  <c r="F6" i="93"/>
  <c r="F25" i="93" s="1"/>
  <c r="G6" i="93"/>
  <c r="G25" i="93" s="1"/>
  <c r="H6" i="93"/>
  <c r="H25" i="93" s="1"/>
  <c r="I6" i="93"/>
  <c r="I25" i="93" s="1"/>
  <c r="J6" i="93"/>
  <c r="J25" i="93" s="1"/>
  <c r="K6" i="93"/>
  <c r="K25" i="93" s="1"/>
  <c r="L6" i="93"/>
  <c r="L25" i="93" s="1"/>
  <c r="M6" i="93"/>
  <c r="M25" i="93" s="1"/>
  <c r="N6" i="93"/>
  <c r="N25" i="93" s="1"/>
  <c r="O6" i="93"/>
  <c r="O25" i="93" s="1"/>
  <c r="P6" i="93"/>
  <c r="P25" i="93" s="1"/>
  <c r="Q6" i="93"/>
  <c r="Q25" i="93" s="1"/>
  <c r="R6" i="93"/>
  <c r="R25" i="93" s="1"/>
  <c r="S6" i="93"/>
  <c r="S25" i="93" s="1"/>
  <c r="T6" i="93"/>
  <c r="T25" i="93" s="1"/>
  <c r="U6" i="93"/>
  <c r="U25" i="93" s="1"/>
  <c r="V6" i="93"/>
  <c r="V25" i="93" s="1"/>
  <c r="W6" i="93"/>
  <c r="W25" i="93" s="1"/>
  <c r="X6" i="93"/>
  <c r="X25" i="93" s="1"/>
  <c r="Y6" i="93"/>
  <c r="Y25" i="93" s="1"/>
  <c r="Z6" i="93"/>
  <c r="Z25" i="93" s="1"/>
  <c r="AA6" i="93"/>
  <c r="AA25" i="93" s="1"/>
  <c r="AB6" i="93"/>
  <c r="AB25" i="93" s="1"/>
  <c r="AC6" i="93"/>
  <c r="AC25" i="93" s="1"/>
  <c r="AD6" i="93"/>
  <c r="AD25" i="93" s="1"/>
  <c r="AE6" i="93"/>
  <c r="AE25" i="93" s="1"/>
  <c r="AF6" i="93"/>
  <c r="AF25" i="93" s="1"/>
  <c r="AG6" i="93"/>
  <c r="AG25" i="93" s="1"/>
  <c r="AH6" i="93"/>
  <c r="AH25" i="93" s="1"/>
  <c r="AI6" i="93"/>
  <c r="AI25" i="93" s="1"/>
  <c r="AJ6" i="93"/>
  <c r="AJ25" i="93" s="1"/>
  <c r="AK6" i="93"/>
  <c r="AK25" i="93" s="1"/>
  <c r="AL6" i="93"/>
  <c r="AL25" i="93" s="1"/>
  <c r="AM6" i="93"/>
  <c r="AM25" i="93" s="1"/>
  <c r="AN6" i="93"/>
  <c r="AN25" i="93" s="1"/>
  <c r="AO6" i="93"/>
  <c r="AO25" i="93" s="1"/>
  <c r="AP6" i="93"/>
  <c r="AP25" i="93" s="1"/>
  <c r="AQ6" i="93"/>
  <c r="AQ25" i="93" s="1"/>
  <c r="AR6" i="93"/>
  <c r="AR25" i="93" s="1"/>
  <c r="AS6" i="93"/>
  <c r="AS25" i="93" s="1"/>
  <c r="AT6" i="93"/>
  <c r="AT25" i="93" s="1"/>
  <c r="AU6" i="93"/>
  <c r="AU25" i="93" s="1"/>
  <c r="AV6" i="93"/>
  <c r="AV25" i="93" s="1"/>
  <c r="AW6" i="93"/>
  <c r="AW25" i="93" s="1"/>
  <c r="B23" i="18"/>
  <c r="C23" i="18"/>
  <c r="D23" i="18"/>
  <c r="E23" i="18"/>
  <c r="B4" i="18"/>
  <c r="B26" i="18" s="1"/>
  <c r="C4" i="18"/>
  <c r="C26" i="18" s="1"/>
  <c r="D4" i="18"/>
  <c r="D26" i="18" s="1"/>
  <c r="E4" i="18"/>
  <c r="E26" i="18" s="1"/>
  <c r="B5" i="18"/>
  <c r="B27" i="18" s="1"/>
  <c r="C5" i="18"/>
  <c r="C27" i="18" s="1"/>
  <c r="D5" i="18"/>
  <c r="D27" i="18" s="1"/>
  <c r="E5" i="18"/>
  <c r="E27" i="18" s="1"/>
  <c r="H8" i="81" l="1"/>
  <c r="H8" i="79"/>
  <c r="H27" i="79" s="1"/>
  <c r="H8" i="80"/>
  <c r="H27" i="80" s="1"/>
  <c r="H8" i="94"/>
  <c r="H27" i="94" s="1"/>
  <c r="H8" i="93"/>
  <c r="H27" i="93" s="1"/>
  <c r="H14" i="81" l="1"/>
  <c r="H14" i="94"/>
  <c r="H33" i="94" s="1"/>
  <c r="H14" i="79"/>
  <c r="H33" i="79" s="1"/>
  <c r="H14" i="80"/>
  <c r="H33" i="80" s="1"/>
  <c r="H14" i="93"/>
  <c r="H33" i="93" s="1"/>
  <c r="H15" i="94"/>
  <c r="H34" i="94" s="1"/>
  <c r="H11" i="81"/>
  <c r="H11" i="80"/>
  <c r="H30" i="80" s="1"/>
  <c r="H11" i="79"/>
  <c r="H30" i="79" s="1"/>
  <c r="H11" i="94"/>
  <c r="H30" i="94" s="1"/>
  <c r="H11" i="93"/>
  <c r="H30" i="93" s="1"/>
  <c r="H20" i="81"/>
  <c r="H20" i="80"/>
  <c r="H39" i="80" s="1"/>
  <c r="H20" i="79"/>
  <c r="H39" i="79" s="1"/>
  <c r="H20" i="94"/>
  <c r="H39" i="94" s="1"/>
  <c r="H20" i="93"/>
  <c r="H39" i="93" s="1"/>
  <c r="H17" i="81"/>
  <c r="H17" i="80"/>
  <c r="H36" i="80" s="1"/>
  <c r="H17" i="79"/>
  <c r="H36" i="79" s="1"/>
  <c r="H17" i="94"/>
  <c r="H36" i="94" s="1"/>
  <c r="H17" i="93"/>
  <c r="H36" i="93" s="1"/>
  <c r="H9" i="81"/>
  <c r="H9" i="80"/>
  <c r="H28" i="80" s="1"/>
  <c r="H9" i="79"/>
  <c r="H28" i="79" s="1"/>
  <c r="H9" i="94"/>
  <c r="H28" i="94" s="1"/>
  <c r="H9" i="93"/>
  <c r="H28" i="93" s="1"/>
  <c r="H15" i="80" l="1"/>
  <c r="H34" i="80" s="1"/>
  <c r="H15" i="79"/>
  <c r="H34" i="79" s="1"/>
  <c r="H15" i="93"/>
  <c r="H34" i="93" s="1"/>
  <c r="H15" i="81"/>
  <c r="H18" i="81"/>
  <c r="H18" i="80"/>
  <c r="H37" i="80" s="1"/>
  <c r="H18" i="79"/>
  <c r="H37" i="79" s="1"/>
  <c r="H18" i="94"/>
  <c r="H37" i="94" s="1"/>
  <c r="H18" i="93"/>
  <c r="H37" i="93" s="1"/>
  <c r="H12" i="80"/>
  <c r="H31" i="80" s="1"/>
  <c r="H12" i="81"/>
  <c r="H12" i="79"/>
  <c r="H31" i="79" s="1"/>
  <c r="H12" i="94"/>
  <c r="H31" i="94" s="1"/>
  <c r="H12" i="93"/>
  <c r="H31" i="93" s="1"/>
  <c r="H21" i="81"/>
  <c r="H21" i="80"/>
  <c r="H40" i="80" s="1"/>
  <c r="H21" i="79"/>
  <c r="H40" i="79" s="1"/>
  <c r="H21" i="94"/>
  <c r="H40" i="94" s="1"/>
  <c r="H21" i="93"/>
  <c r="H40" i="93" s="1"/>
  <c r="I8" i="81" l="1"/>
  <c r="I8" i="80"/>
  <c r="I27" i="80" s="1"/>
  <c r="I8" i="79"/>
  <c r="I27" i="79" s="1"/>
  <c r="I8" i="94"/>
  <c r="I27" i="94" s="1"/>
  <c r="I8" i="93"/>
  <c r="I27" i="93" s="1"/>
  <c r="I9" i="81" l="1"/>
  <c r="I9" i="80"/>
  <c r="I28" i="80" s="1"/>
  <c r="I9" i="79"/>
  <c r="I28" i="79" s="1"/>
  <c r="I9" i="94"/>
  <c r="I28" i="94" s="1"/>
  <c r="I9" i="93"/>
  <c r="I28" i="93" s="1"/>
  <c r="I17" i="81"/>
  <c r="I17" i="80"/>
  <c r="I36" i="80" s="1"/>
  <c r="I17" i="79"/>
  <c r="I36" i="79" s="1"/>
  <c r="I17" i="94"/>
  <c r="I36" i="94" s="1"/>
  <c r="I17" i="93"/>
  <c r="I36" i="93" s="1"/>
  <c r="I11" i="81"/>
  <c r="I11" i="80"/>
  <c r="I30" i="80" s="1"/>
  <c r="I11" i="79"/>
  <c r="I30" i="79" s="1"/>
  <c r="I11" i="94"/>
  <c r="I30" i="94" s="1"/>
  <c r="I11" i="93"/>
  <c r="I30" i="93" s="1"/>
  <c r="I14" i="80"/>
  <c r="I33" i="80" s="1"/>
  <c r="I14" i="81"/>
  <c r="I14" i="79"/>
  <c r="I33" i="79" s="1"/>
  <c r="I14" i="94"/>
  <c r="I33" i="94" s="1"/>
  <c r="I14" i="93"/>
  <c r="I33" i="93" s="1"/>
  <c r="I20" i="81"/>
  <c r="I20" i="80"/>
  <c r="I39" i="80" s="1"/>
  <c r="I20" i="79"/>
  <c r="I39" i="79" s="1"/>
  <c r="I20" i="94"/>
  <c r="I39" i="94" s="1"/>
  <c r="I20" i="93"/>
  <c r="I39" i="93" s="1"/>
  <c r="B23" i="75"/>
  <c r="C23" i="75"/>
  <c r="D23" i="75"/>
  <c r="E23" i="75"/>
  <c r="B4" i="75"/>
  <c r="C4" i="75"/>
  <c r="D4" i="75"/>
  <c r="E4" i="75"/>
  <c r="B5" i="75"/>
  <c r="C5" i="75"/>
  <c r="D5" i="75"/>
  <c r="E5" i="75"/>
  <c r="B23" i="74"/>
  <c r="C23" i="74"/>
  <c r="D23" i="74"/>
  <c r="E23" i="74"/>
  <c r="B4" i="74"/>
  <c r="B26" i="74" s="1"/>
  <c r="C4" i="74"/>
  <c r="C26" i="74" s="1"/>
  <c r="D4" i="74"/>
  <c r="D26" i="74" s="1"/>
  <c r="E4" i="74"/>
  <c r="E26" i="74" s="1"/>
  <c r="B5" i="74"/>
  <c r="B27" i="74" s="1"/>
  <c r="C5" i="74"/>
  <c r="C27" i="74" s="1"/>
  <c r="D5" i="74"/>
  <c r="D27" i="74" s="1"/>
  <c r="E5" i="74"/>
  <c r="E27" i="74" s="1"/>
  <c r="B4" i="85"/>
  <c r="B23" i="85" s="1"/>
  <c r="C4" i="85"/>
  <c r="C23" i="85" s="1"/>
  <c r="D4" i="85"/>
  <c r="D23" i="85" s="1"/>
  <c r="E4" i="85"/>
  <c r="E23" i="85" s="1"/>
  <c r="B5" i="85"/>
  <c r="B24" i="85" s="1"/>
  <c r="C5" i="85"/>
  <c r="C24" i="85" s="1"/>
  <c r="D5" i="85"/>
  <c r="D24" i="85" s="1"/>
  <c r="E5" i="85"/>
  <c r="E24" i="85" s="1"/>
  <c r="B4" i="86"/>
  <c r="B23" i="86" s="1"/>
  <c r="C4" i="86"/>
  <c r="C23" i="86" s="1"/>
  <c r="D4" i="86"/>
  <c r="D23" i="86" s="1"/>
  <c r="E4" i="86"/>
  <c r="E23" i="86" s="1"/>
  <c r="B5" i="86"/>
  <c r="B24" i="86" s="1"/>
  <c r="C5" i="86"/>
  <c r="C24" i="86" s="1"/>
  <c r="D5" i="86"/>
  <c r="D24" i="86" s="1"/>
  <c r="E5" i="86"/>
  <c r="E24" i="86" s="1"/>
  <c r="I12" i="81" l="1"/>
  <c r="I12" i="80"/>
  <c r="I31" i="80" s="1"/>
  <c r="I12" i="79"/>
  <c r="I31" i="79" s="1"/>
  <c r="I12" i="94"/>
  <c r="I31" i="94" s="1"/>
  <c r="I12" i="93"/>
  <c r="I31" i="93" s="1"/>
  <c r="I15" i="81"/>
  <c r="I15" i="80"/>
  <c r="I34" i="80" s="1"/>
  <c r="I15" i="79"/>
  <c r="I34" i="79" s="1"/>
  <c r="I15" i="94"/>
  <c r="I34" i="94" s="1"/>
  <c r="I15" i="93"/>
  <c r="I34" i="93" s="1"/>
  <c r="I21" i="80"/>
  <c r="I40" i="80" s="1"/>
  <c r="I21" i="81"/>
  <c r="I21" i="79"/>
  <c r="I40" i="79" s="1"/>
  <c r="I21" i="94"/>
  <c r="I40" i="94" s="1"/>
  <c r="I21" i="93"/>
  <c r="I40" i="93" s="1"/>
  <c r="I18" i="81"/>
  <c r="I18" i="80"/>
  <c r="I37" i="80" s="1"/>
  <c r="I18" i="79"/>
  <c r="I37" i="79" s="1"/>
  <c r="I18" i="94"/>
  <c r="I37" i="94" s="1"/>
  <c r="I18" i="93"/>
  <c r="I37" i="93" s="1"/>
  <c r="B6" i="94"/>
  <c r="B25" i="94" s="1"/>
  <c r="B5" i="94"/>
  <c r="B24" i="94" s="1"/>
  <c r="B6" i="93"/>
  <c r="B25" i="93" s="1"/>
  <c r="B5" i="93"/>
  <c r="B24" i="93" s="1"/>
  <c r="C7" i="18" l="1"/>
  <c r="C29" i="18" s="1"/>
  <c r="C7" i="74"/>
  <c r="C29" i="74" s="1"/>
  <c r="C7" i="85"/>
  <c r="C26" i="85" s="1"/>
  <c r="C7" i="86"/>
  <c r="C26" i="86" s="1"/>
  <c r="C7" i="75"/>
  <c r="AS8" i="81" l="1"/>
  <c r="AS8" i="80"/>
  <c r="AS27" i="80" s="1"/>
  <c r="AS8" i="79"/>
  <c r="AS27" i="79" s="1"/>
  <c r="AS8" i="93"/>
  <c r="AS27" i="93" s="1"/>
  <c r="AS8" i="94"/>
  <c r="AS27" i="94" s="1"/>
  <c r="AG8" i="81"/>
  <c r="AG8" i="80"/>
  <c r="AG27" i="80" s="1"/>
  <c r="AG8" i="79"/>
  <c r="AG27" i="79" s="1"/>
  <c r="AG8" i="94"/>
  <c r="AG27" i="94" s="1"/>
  <c r="AG8" i="93"/>
  <c r="AG27" i="93" s="1"/>
  <c r="C13" i="18"/>
  <c r="C35" i="18" s="1"/>
  <c r="C8" i="18"/>
  <c r="C30" i="18" s="1"/>
  <c r="AV8" i="81"/>
  <c r="AV8" i="80"/>
  <c r="AV27" i="80" s="1"/>
  <c r="AV8" i="79"/>
  <c r="AV27" i="79" s="1"/>
  <c r="AV8" i="94"/>
  <c r="AV27" i="94" s="1"/>
  <c r="AV8" i="93"/>
  <c r="AV27" i="93" s="1"/>
  <c r="AR8" i="81"/>
  <c r="AR8" i="80"/>
  <c r="AR27" i="80" s="1"/>
  <c r="AR8" i="79"/>
  <c r="AR27" i="79" s="1"/>
  <c r="AR8" i="94"/>
  <c r="AR27" i="94" s="1"/>
  <c r="AR8" i="93"/>
  <c r="AR27" i="93" s="1"/>
  <c r="AN8" i="81"/>
  <c r="AN8" i="79"/>
  <c r="AN27" i="79" s="1"/>
  <c r="AN8" i="80"/>
  <c r="AN27" i="80" s="1"/>
  <c r="AN8" i="94"/>
  <c r="AN27" i="94" s="1"/>
  <c r="AN8" i="93"/>
  <c r="AN27" i="93" s="1"/>
  <c r="AJ8" i="81"/>
  <c r="AJ8" i="80"/>
  <c r="AJ27" i="80" s="1"/>
  <c r="AJ8" i="79"/>
  <c r="AJ27" i="79" s="1"/>
  <c r="AJ8" i="94"/>
  <c r="AJ27" i="94" s="1"/>
  <c r="AJ8" i="93"/>
  <c r="AJ27" i="93" s="1"/>
  <c r="AF8" i="80"/>
  <c r="AF27" i="80" s="1"/>
  <c r="AF8" i="79"/>
  <c r="AF27" i="79" s="1"/>
  <c r="AF8" i="81"/>
  <c r="AF8" i="94"/>
  <c r="AF27" i="94" s="1"/>
  <c r="AF8" i="93"/>
  <c r="AF27" i="93" s="1"/>
  <c r="C10" i="18"/>
  <c r="C32" i="18" s="1"/>
  <c r="AW8" i="81"/>
  <c r="AW8" i="80"/>
  <c r="AW27" i="80" s="1"/>
  <c r="AW8" i="79"/>
  <c r="AW27" i="79" s="1"/>
  <c r="AW8" i="94"/>
  <c r="AW27" i="94" s="1"/>
  <c r="AW8" i="93"/>
  <c r="AW27" i="93" s="1"/>
  <c r="AO8" i="81"/>
  <c r="AO8" i="80"/>
  <c r="AO27" i="80" s="1"/>
  <c r="AO8" i="79"/>
  <c r="AO27" i="79" s="1"/>
  <c r="AO8" i="94"/>
  <c r="AO27" i="94" s="1"/>
  <c r="AO8" i="93"/>
  <c r="AO27" i="93" s="1"/>
  <c r="AC8" i="81"/>
  <c r="AC8" i="80"/>
  <c r="AC27" i="80" s="1"/>
  <c r="AC8" i="79"/>
  <c r="AC27" i="79" s="1"/>
  <c r="AC8" i="94"/>
  <c r="AC27" i="94" s="1"/>
  <c r="AC8" i="93"/>
  <c r="AC27" i="93" s="1"/>
  <c r="AU8" i="81"/>
  <c r="AU8" i="80"/>
  <c r="AU27" i="80" s="1"/>
  <c r="AU8" i="79"/>
  <c r="AU27" i="79" s="1"/>
  <c r="AU8" i="94"/>
  <c r="AU27" i="94" s="1"/>
  <c r="AU8" i="93"/>
  <c r="AU27" i="93" s="1"/>
  <c r="AQ8" i="81"/>
  <c r="AQ8" i="80"/>
  <c r="AQ27" i="80" s="1"/>
  <c r="AQ8" i="93"/>
  <c r="AQ27" i="93" s="1"/>
  <c r="AQ8" i="79"/>
  <c r="AQ27" i="79" s="1"/>
  <c r="AQ8" i="94"/>
  <c r="AQ27" i="94" s="1"/>
  <c r="AM8" i="81"/>
  <c r="AM8" i="80"/>
  <c r="AM27" i="80" s="1"/>
  <c r="AM8" i="79"/>
  <c r="AM27" i="79" s="1"/>
  <c r="AM8" i="94"/>
  <c r="AM27" i="94" s="1"/>
  <c r="AM8" i="93"/>
  <c r="AM27" i="93" s="1"/>
  <c r="AI8" i="81"/>
  <c r="AI8" i="80"/>
  <c r="AI27" i="80" s="1"/>
  <c r="AI8" i="79"/>
  <c r="AI27" i="79" s="1"/>
  <c r="AI8" i="93"/>
  <c r="AI27" i="93" s="1"/>
  <c r="AI8" i="94"/>
  <c r="AI27" i="94" s="1"/>
  <c r="AE8" i="81"/>
  <c r="AE8" i="80"/>
  <c r="AE27" i="80" s="1"/>
  <c r="AE8" i="79"/>
  <c r="AE27" i="79" s="1"/>
  <c r="AE8" i="94"/>
  <c r="AE27" i="94" s="1"/>
  <c r="AE8" i="93"/>
  <c r="AE27" i="93" s="1"/>
  <c r="C16" i="18"/>
  <c r="C38" i="18" s="1"/>
  <c r="AB8" i="81"/>
  <c r="AB8" i="80"/>
  <c r="AB27" i="80" s="1"/>
  <c r="AB8" i="79"/>
  <c r="AB27" i="79" s="1"/>
  <c r="AB8" i="94"/>
  <c r="AB27" i="94" s="1"/>
  <c r="AB8" i="93"/>
  <c r="AB27" i="93" s="1"/>
  <c r="AK8" i="81"/>
  <c r="AK8" i="80"/>
  <c r="AK27" i="80" s="1"/>
  <c r="AK8" i="79"/>
  <c r="AK27" i="79" s="1"/>
  <c r="AK8" i="94"/>
  <c r="AK27" i="94" s="1"/>
  <c r="AK8" i="93"/>
  <c r="AK27" i="93" s="1"/>
  <c r="AA8" i="81"/>
  <c r="AA8" i="80"/>
  <c r="AA27" i="80" s="1"/>
  <c r="AA8" i="79"/>
  <c r="AA27" i="79" s="1"/>
  <c r="AA8" i="93"/>
  <c r="AA27" i="93" s="1"/>
  <c r="AA8" i="94"/>
  <c r="AA27" i="94" s="1"/>
  <c r="AD9" i="81"/>
  <c r="AT8" i="81"/>
  <c r="AT8" i="80"/>
  <c r="AT27" i="80" s="1"/>
  <c r="AT8" i="79"/>
  <c r="AT27" i="79" s="1"/>
  <c r="AT8" i="94"/>
  <c r="AT27" i="94" s="1"/>
  <c r="AT8" i="93"/>
  <c r="AT27" i="93" s="1"/>
  <c r="AP8" i="81"/>
  <c r="AP8" i="80"/>
  <c r="AP27" i="80" s="1"/>
  <c r="AP8" i="79"/>
  <c r="AP27" i="79" s="1"/>
  <c r="AP8" i="94"/>
  <c r="AP27" i="94" s="1"/>
  <c r="AP8" i="93"/>
  <c r="AP27" i="93" s="1"/>
  <c r="AL8" i="81"/>
  <c r="AL8" i="80"/>
  <c r="AL27" i="80" s="1"/>
  <c r="AL8" i="79"/>
  <c r="AL27" i="79" s="1"/>
  <c r="AL8" i="94"/>
  <c r="AL27" i="94" s="1"/>
  <c r="AL8" i="93"/>
  <c r="AL27" i="93" s="1"/>
  <c r="AH8" i="81"/>
  <c r="AH8" i="80"/>
  <c r="AH27" i="80" s="1"/>
  <c r="AH8" i="79"/>
  <c r="AH27" i="79" s="1"/>
  <c r="AH8" i="94"/>
  <c r="AH27" i="94" s="1"/>
  <c r="AH8" i="93"/>
  <c r="AH27" i="93" s="1"/>
  <c r="AD8" i="81"/>
  <c r="AD8" i="80"/>
  <c r="AD27" i="80" s="1"/>
  <c r="AD8" i="79"/>
  <c r="AD27" i="79" s="1"/>
  <c r="AD8" i="94"/>
  <c r="AD27" i="94" s="1"/>
  <c r="AD8" i="93"/>
  <c r="AD27" i="93" s="1"/>
  <c r="C19" i="18"/>
  <c r="C41" i="18" s="1"/>
  <c r="C13" i="74"/>
  <c r="C35" i="74" s="1"/>
  <c r="C13" i="85"/>
  <c r="C32" i="85" s="1"/>
  <c r="C13" i="75"/>
  <c r="C13" i="86"/>
  <c r="C32" i="86" s="1"/>
  <c r="C8" i="85"/>
  <c r="C27" i="85" s="1"/>
  <c r="C8" i="74"/>
  <c r="C30" i="74" s="1"/>
  <c r="C8" i="75"/>
  <c r="C8" i="86"/>
  <c r="C27" i="86" s="1"/>
  <c r="C10" i="74"/>
  <c r="C32" i="74" s="1"/>
  <c r="C10" i="75"/>
  <c r="C10" i="86"/>
  <c r="C29" i="86" s="1"/>
  <c r="C10" i="85"/>
  <c r="C29" i="85" s="1"/>
  <c r="C16" i="74"/>
  <c r="C38" i="74" s="1"/>
  <c r="C16" i="75"/>
  <c r="C16" i="85"/>
  <c r="C35" i="85" s="1"/>
  <c r="C16" i="86"/>
  <c r="C35" i="86" s="1"/>
  <c r="C19" i="74"/>
  <c r="C41" i="74" s="1"/>
  <c r="C19" i="85"/>
  <c r="C38" i="85" s="1"/>
  <c r="C19" i="75"/>
  <c r="C19" i="86"/>
  <c r="C38" i="86" s="1"/>
  <c r="B5" i="37"/>
  <c r="B6" i="37"/>
  <c r="B5" i="36"/>
  <c r="B24" i="36" s="1"/>
  <c r="B6" i="36"/>
  <c r="B25" i="36" s="1"/>
  <c r="B5" i="35"/>
  <c r="B24" i="35" s="1"/>
  <c r="B6" i="35"/>
  <c r="B25" i="35" s="1"/>
  <c r="B5" i="53"/>
  <c r="B6" i="53"/>
  <c r="B5" i="52"/>
  <c r="B24" i="52" s="1"/>
  <c r="B6" i="52"/>
  <c r="B25" i="52" s="1"/>
  <c r="AD9" i="79" l="1"/>
  <c r="AD28" i="79" s="1"/>
  <c r="AD9" i="94"/>
  <c r="AD28" i="94" s="1"/>
  <c r="AD9" i="80"/>
  <c r="AD28" i="80" s="1"/>
  <c r="AD9" i="93"/>
  <c r="AD28" i="93" s="1"/>
  <c r="AE9" i="94"/>
  <c r="AE28" i="94" s="1"/>
  <c r="AE9" i="93"/>
  <c r="AE28" i="93" s="1"/>
  <c r="AE9" i="79"/>
  <c r="AE28" i="79" s="1"/>
  <c r="AE9" i="81"/>
  <c r="AE9" i="80"/>
  <c r="AE28" i="80" s="1"/>
  <c r="AB14" i="81"/>
  <c r="AB14" i="80"/>
  <c r="AB33" i="80" s="1"/>
  <c r="AB14" i="79"/>
  <c r="AB33" i="79" s="1"/>
  <c r="AB14" i="94"/>
  <c r="AB33" i="94" s="1"/>
  <c r="AB14" i="93"/>
  <c r="AB33" i="93" s="1"/>
  <c r="AK20" i="81"/>
  <c r="AK20" i="80"/>
  <c r="AK39" i="80" s="1"/>
  <c r="AK20" i="79"/>
  <c r="AK39" i="79" s="1"/>
  <c r="AK20" i="93"/>
  <c r="AK39" i="93" s="1"/>
  <c r="AK20" i="94"/>
  <c r="AK39" i="94" s="1"/>
  <c r="AO11" i="81"/>
  <c r="AO11" i="80"/>
  <c r="AO30" i="80" s="1"/>
  <c r="AO11" i="79"/>
  <c r="AO30" i="79" s="1"/>
  <c r="AO11" i="94"/>
  <c r="AO30" i="94" s="1"/>
  <c r="AO11" i="93"/>
  <c r="AO30" i="93" s="1"/>
  <c r="AG17" i="81"/>
  <c r="AG17" i="80"/>
  <c r="AG36" i="80" s="1"/>
  <c r="AG17" i="94"/>
  <c r="AG36" i="94" s="1"/>
  <c r="AG17" i="79"/>
  <c r="AG36" i="79" s="1"/>
  <c r="AG17" i="93"/>
  <c r="AG36" i="93" s="1"/>
  <c r="AP9" i="81"/>
  <c r="AP9" i="80"/>
  <c r="AP28" i="80" s="1"/>
  <c r="AP9" i="79"/>
  <c r="AP28" i="79" s="1"/>
  <c r="AP9" i="94"/>
  <c r="AP28" i="94" s="1"/>
  <c r="AP9" i="93"/>
  <c r="AP28" i="93" s="1"/>
  <c r="AC9" i="81"/>
  <c r="AC9" i="80"/>
  <c r="AC28" i="80" s="1"/>
  <c r="AC9" i="79"/>
  <c r="AC28" i="79" s="1"/>
  <c r="AC9" i="94"/>
  <c r="AC28" i="94" s="1"/>
  <c r="AC9" i="93"/>
  <c r="AC28" i="93" s="1"/>
  <c r="AU20" i="81"/>
  <c r="AU20" i="80"/>
  <c r="AU39" i="80" s="1"/>
  <c r="AU20" i="79"/>
  <c r="AU39" i="79" s="1"/>
  <c r="AU20" i="94"/>
  <c r="AU39" i="94" s="1"/>
  <c r="AU20" i="93"/>
  <c r="AU39" i="93" s="1"/>
  <c r="AI9" i="81"/>
  <c r="AI9" i="80"/>
  <c r="AI28" i="80" s="1"/>
  <c r="AI9" i="79"/>
  <c r="AI28" i="79" s="1"/>
  <c r="AI9" i="94"/>
  <c r="AI28" i="94" s="1"/>
  <c r="AI9" i="93"/>
  <c r="AI28" i="93" s="1"/>
  <c r="C11" i="18"/>
  <c r="C33" i="18" s="1"/>
  <c r="AB17" i="81"/>
  <c r="AB17" i="80"/>
  <c r="AB36" i="80" s="1"/>
  <c r="AB17" i="79"/>
  <c r="AB36" i="79" s="1"/>
  <c r="AB17" i="94"/>
  <c r="AB36" i="94" s="1"/>
  <c r="AB17" i="93"/>
  <c r="AB36" i="93" s="1"/>
  <c r="AT11" i="81"/>
  <c r="AT11" i="80"/>
  <c r="AT30" i="80" s="1"/>
  <c r="AT11" i="79"/>
  <c r="AT30" i="79" s="1"/>
  <c r="AT11" i="94"/>
  <c r="AT30" i="94" s="1"/>
  <c r="AT11" i="93"/>
  <c r="AT30" i="93" s="1"/>
  <c r="AM17" i="81"/>
  <c r="AM17" i="80"/>
  <c r="AM36" i="80" s="1"/>
  <c r="AM17" i="79"/>
  <c r="AM36" i="79" s="1"/>
  <c r="AM17" i="94"/>
  <c r="AM36" i="94" s="1"/>
  <c r="AM17" i="93"/>
  <c r="AM36" i="93" s="1"/>
  <c r="AO20" i="81"/>
  <c r="AO20" i="80"/>
  <c r="AO39" i="80" s="1"/>
  <c r="AO20" i="79"/>
  <c r="AO39" i="79" s="1"/>
  <c r="AO20" i="94"/>
  <c r="AO39" i="94" s="1"/>
  <c r="AO20" i="93"/>
  <c r="AO39" i="93" s="1"/>
  <c r="AC11" i="81"/>
  <c r="AC11" i="80"/>
  <c r="AC30" i="80" s="1"/>
  <c r="AC11" i="94"/>
  <c r="AC30" i="94" s="1"/>
  <c r="AC11" i="93"/>
  <c r="AC30" i="93" s="1"/>
  <c r="AC11" i="79"/>
  <c r="AC30" i="79" s="1"/>
  <c r="AW9" i="80"/>
  <c r="AW28" i="80" s="1"/>
  <c r="AW9" i="81"/>
  <c r="AW9" i="79"/>
  <c r="AW28" i="79" s="1"/>
  <c r="AW9" i="94"/>
  <c r="AW28" i="94" s="1"/>
  <c r="AW9" i="93"/>
  <c r="AW28" i="93" s="1"/>
  <c r="AS11" i="81"/>
  <c r="AS11" i="80"/>
  <c r="AS30" i="80" s="1"/>
  <c r="AS11" i="79"/>
  <c r="AS30" i="79" s="1"/>
  <c r="AS11" i="94"/>
  <c r="AS30" i="94" s="1"/>
  <c r="AS11" i="93"/>
  <c r="AS30" i="93" s="1"/>
  <c r="AK17" i="81"/>
  <c r="AK17" i="80"/>
  <c r="AK36" i="80" s="1"/>
  <c r="AK17" i="79"/>
  <c r="AK36" i="79" s="1"/>
  <c r="AK17" i="94"/>
  <c r="AK36" i="94" s="1"/>
  <c r="AK17" i="93"/>
  <c r="AK36" i="93" s="1"/>
  <c r="AQ20" i="80"/>
  <c r="AQ39" i="80" s="1"/>
  <c r="AQ20" i="79"/>
  <c r="AQ39" i="79" s="1"/>
  <c r="AQ20" i="94"/>
  <c r="AQ39" i="94" s="1"/>
  <c r="AQ20" i="81"/>
  <c r="AQ20" i="93"/>
  <c r="AQ39" i="93" s="1"/>
  <c r="AK14" i="81"/>
  <c r="AK14" i="80"/>
  <c r="AK33" i="80" s="1"/>
  <c r="AK14" i="79"/>
  <c r="AK33" i="79" s="1"/>
  <c r="AK14" i="94"/>
  <c r="AK33" i="94" s="1"/>
  <c r="AK14" i="93"/>
  <c r="AK33" i="93" s="1"/>
  <c r="AP14" i="81"/>
  <c r="AP14" i="80"/>
  <c r="AP33" i="80" s="1"/>
  <c r="AP14" i="79"/>
  <c r="AP33" i="79" s="1"/>
  <c r="AP14" i="94"/>
  <c r="AP33" i="94" s="1"/>
  <c r="AP14" i="93"/>
  <c r="AP33" i="93" s="1"/>
  <c r="AU9" i="81"/>
  <c r="AU9" i="80"/>
  <c r="AU28" i="80" s="1"/>
  <c r="AU9" i="79"/>
  <c r="AU28" i="79" s="1"/>
  <c r="AU9" i="94"/>
  <c r="AU28" i="94" s="1"/>
  <c r="AU9" i="93"/>
  <c r="AU28" i="93" s="1"/>
  <c r="AL11" i="81"/>
  <c r="AL11" i="80"/>
  <c r="AL30" i="80" s="1"/>
  <c r="AL11" i="79"/>
  <c r="AL30" i="79" s="1"/>
  <c r="AL11" i="94"/>
  <c r="AL30" i="94" s="1"/>
  <c r="AL11" i="93"/>
  <c r="AL30" i="93" s="1"/>
  <c r="AE17" i="81"/>
  <c r="AE17" i="80"/>
  <c r="AE36" i="80" s="1"/>
  <c r="AE17" i="79"/>
  <c r="AE36" i="79" s="1"/>
  <c r="AE17" i="93"/>
  <c r="AE36" i="93" s="1"/>
  <c r="AE17" i="94"/>
  <c r="AE36" i="94" s="1"/>
  <c r="AR11" i="80"/>
  <c r="AR30" i="80" s="1"/>
  <c r="AR11" i="81"/>
  <c r="AR11" i="79"/>
  <c r="AR30" i="79" s="1"/>
  <c r="AR11" i="94"/>
  <c r="AR30" i="94" s="1"/>
  <c r="AR11" i="93"/>
  <c r="AR30" i="93" s="1"/>
  <c r="AN17" i="81"/>
  <c r="AN17" i="80"/>
  <c r="AN36" i="80" s="1"/>
  <c r="AN17" i="79"/>
  <c r="AN36" i="79" s="1"/>
  <c r="AN17" i="94"/>
  <c r="AN36" i="94" s="1"/>
  <c r="AN17" i="93"/>
  <c r="AN36" i="93" s="1"/>
  <c r="AN9" i="81"/>
  <c r="AN9" i="80"/>
  <c r="AN28" i="80" s="1"/>
  <c r="AN9" i="79"/>
  <c r="AN28" i="79" s="1"/>
  <c r="AN9" i="94"/>
  <c r="AN28" i="94" s="1"/>
  <c r="AN9" i="93"/>
  <c r="AN28" i="93" s="1"/>
  <c r="AR17" i="81"/>
  <c r="AR17" i="80"/>
  <c r="AR36" i="80" s="1"/>
  <c r="AR17" i="79"/>
  <c r="AR36" i="79" s="1"/>
  <c r="AR17" i="94"/>
  <c r="AR36" i="94" s="1"/>
  <c r="AR17" i="93"/>
  <c r="AR36" i="93" s="1"/>
  <c r="AF9" i="81"/>
  <c r="AF9" i="80"/>
  <c r="AF28" i="80" s="1"/>
  <c r="AF9" i="79"/>
  <c r="AF28" i="79" s="1"/>
  <c r="AF9" i="94"/>
  <c r="AF28" i="94" s="1"/>
  <c r="AF9" i="93"/>
  <c r="AF28" i="93" s="1"/>
  <c r="AI11" i="81"/>
  <c r="AI11" i="80"/>
  <c r="AI30" i="80" s="1"/>
  <c r="AI11" i="79"/>
  <c r="AI30" i="79" s="1"/>
  <c r="AI11" i="94"/>
  <c r="AI30" i="94" s="1"/>
  <c r="AI11" i="93"/>
  <c r="AI30" i="93" s="1"/>
  <c r="AO9" i="81"/>
  <c r="AO9" i="79"/>
  <c r="AO28" i="79" s="1"/>
  <c r="AO9" i="80"/>
  <c r="AO28" i="80" s="1"/>
  <c r="AO9" i="94"/>
  <c r="AO28" i="94" s="1"/>
  <c r="AO9" i="93"/>
  <c r="AO28" i="93" s="1"/>
  <c r="AR9" i="81"/>
  <c r="AR9" i="80"/>
  <c r="AR28" i="80" s="1"/>
  <c r="AR9" i="79"/>
  <c r="AR28" i="79" s="1"/>
  <c r="AR9" i="93"/>
  <c r="AR28" i="93" s="1"/>
  <c r="AR9" i="94"/>
  <c r="AR28" i="94" s="1"/>
  <c r="AP20" i="81"/>
  <c r="AP20" i="80"/>
  <c r="AP39" i="80" s="1"/>
  <c r="AP20" i="79"/>
  <c r="AP39" i="79" s="1"/>
  <c r="AP20" i="94"/>
  <c r="AP39" i="94" s="1"/>
  <c r="AP20" i="93"/>
  <c r="AP39" i="93" s="1"/>
  <c r="AI14" i="81"/>
  <c r="AI14" i="80"/>
  <c r="AI33" i="80" s="1"/>
  <c r="AI14" i="79"/>
  <c r="AI33" i="79" s="1"/>
  <c r="AI14" i="94"/>
  <c r="AI33" i="94" s="1"/>
  <c r="AI14" i="93"/>
  <c r="AI33" i="93" s="1"/>
  <c r="AJ14" i="81"/>
  <c r="AJ14" i="80"/>
  <c r="AJ33" i="80" s="1"/>
  <c r="AJ14" i="79"/>
  <c r="AJ33" i="79" s="1"/>
  <c r="AJ14" i="94"/>
  <c r="AJ33" i="94" s="1"/>
  <c r="AJ14" i="93"/>
  <c r="AJ33" i="93" s="1"/>
  <c r="AD17" i="81"/>
  <c r="AD17" i="80"/>
  <c r="AD36" i="80" s="1"/>
  <c r="AD17" i="79"/>
  <c r="AD36" i="79" s="1"/>
  <c r="AD17" i="94"/>
  <c r="AD36" i="94" s="1"/>
  <c r="AD17" i="93"/>
  <c r="AD36" i="93" s="1"/>
  <c r="AD11" i="81"/>
  <c r="AD11" i="80"/>
  <c r="AD30" i="80" s="1"/>
  <c r="AD11" i="79"/>
  <c r="AD30" i="79" s="1"/>
  <c r="AD11" i="94"/>
  <c r="AD30" i="94" s="1"/>
  <c r="AD11" i="93"/>
  <c r="AD30" i="93" s="1"/>
  <c r="AK9" i="81"/>
  <c r="AK9" i="80"/>
  <c r="AK28" i="80" s="1"/>
  <c r="AK9" i="79"/>
  <c r="AK28" i="79" s="1"/>
  <c r="AK9" i="94"/>
  <c r="AK28" i="94" s="1"/>
  <c r="AK9" i="93"/>
  <c r="AK28" i="93" s="1"/>
  <c r="AW17" i="81"/>
  <c r="AW17" i="80"/>
  <c r="AW36" i="80" s="1"/>
  <c r="AW17" i="79"/>
  <c r="AW36" i="79" s="1"/>
  <c r="AW17" i="94"/>
  <c r="AW36" i="94" s="1"/>
  <c r="AW17" i="93"/>
  <c r="AW36" i="93" s="1"/>
  <c r="AG14" i="81"/>
  <c r="AG14" i="80"/>
  <c r="AG33" i="80" s="1"/>
  <c r="AG14" i="79"/>
  <c r="AG33" i="79" s="1"/>
  <c r="AG14" i="93"/>
  <c r="AG33" i="93" s="1"/>
  <c r="AG14" i="94"/>
  <c r="AG33" i="94" s="1"/>
  <c r="AW11" i="81"/>
  <c r="AW11" i="80"/>
  <c r="AW30" i="80" s="1"/>
  <c r="AW11" i="79"/>
  <c r="AW30" i="79" s="1"/>
  <c r="AW11" i="94"/>
  <c r="AW30" i="94" s="1"/>
  <c r="AW11" i="93"/>
  <c r="AW30" i="93" s="1"/>
  <c r="AF17" i="81"/>
  <c r="AF17" i="79"/>
  <c r="AF36" i="79" s="1"/>
  <c r="AF17" i="80"/>
  <c r="AF36" i="80" s="1"/>
  <c r="AF17" i="94"/>
  <c r="AF36" i="94" s="1"/>
  <c r="AF17" i="93"/>
  <c r="AF36" i="93" s="1"/>
  <c r="AJ17" i="81"/>
  <c r="AJ17" i="80"/>
  <c r="AJ36" i="80" s="1"/>
  <c r="AJ17" i="79"/>
  <c r="AJ36" i="79" s="1"/>
  <c r="AJ17" i="94"/>
  <c r="AJ36" i="94" s="1"/>
  <c r="AJ17" i="93"/>
  <c r="AJ36" i="93" s="1"/>
  <c r="AF11" i="81"/>
  <c r="AF11" i="80"/>
  <c r="AF30" i="80" s="1"/>
  <c r="AF11" i="79"/>
  <c r="AF30" i="79" s="1"/>
  <c r="AF11" i="94"/>
  <c r="AF30" i="94" s="1"/>
  <c r="AF11" i="93"/>
  <c r="AF30" i="93" s="1"/>
  <c r="AJ11" i="81"/>
  <c r="AJ11" i="80"/>
  <c r="AJ30" i="80" s="1"/>
  <c r="AJ11" i="79"/>
  <c r="AJ30" i="79" s="1"/>
  <c r="AJ11" i="94"/>
  <c r="AJ30" i="94" s="1"/>
  <c r="AJ11" i="93"/>
  <c r="AJ30" i="93" s="1"/>
  <c r="AL20" i="81"/>
  <c r="AL20" i="80"/>
  <c r="AL39" i="80" s="1"/>
  <c r="AL20" i="79"/>
  <c r="AL39" i="79" s="1"/>
  <c r="AL20" i="94"/>
  <c r="AL39" i="94" s="1"/>
  <c r="AL20" i="93"/>
  <c r="AL39" i="93" s="1"/>
  <c r="AQ17" i="81"/>
  <c r="AQ17" i="80"/>
  <c r="AQ36" i="80" s="1"/>
  <c r="AQ17" i="79"/>
  <c r="AQ36" i="79" s="1"/>
  <c r="AQ17" i="93"/>
  <c r="AQ36" i="93" s="1"/>
  <c r="AQ17" i="94"/>
  <c r="AQ36" i="94" s="1"/>
  <c r="AC14" i="81"/>
  <c r="AC14" i="80"/>
  <c r="AC33" i="80" s="1"/>
  <c r="AC14" i="79"/>
  <c r="AC33" i="79" s="1"/>
  <c r="AC14" i="94"/>
  <c r="AC33" i="94" s="1"/>
  <c r="AC14" i="93"/>
  <c r="AC33" i="93" s="1"/>
  <c r="AE20" i="81"/>
  <c r="AE20" i="80"/>
  <c r="AE39" i="80" s="1"/>
  <c r="AE20" i="79"/>
  <c r="AE39" i="79" s="1"/>
  <c r="AE20" i="94"/>
  <c r="AE39" i="94" s="1"/>
  <c r="AE20" i="93"/>
  <c r="AE39" i="93" s="1"/>
  <c r="C17" i="18"/>
  <c r="C39" i="18" s="1"/>
  <c r="AN20" i="81"/>
  <c r="AN20" i="80"/>
  <c r="AN39" i="80" s="1"/>
  <c r="AN20" i="79"/>
  <c r="AN39" i="79" s="1"/>
  <c r="AN20" i="94"/>
  <c r="AN39" i="94" s="1"/>
  <c r="AN20" i="93"/>
  <c r="AN39" i="93" s="1"/>
  <c r="AT20" i="81"/>
  <c r="AT20" i="80"/>
  <c r="AT39" i="80" s="1"/>
  <c r="AT20" i="79"/>
  <c r="AT39" i="79" s="1"/>
  <c r="AT20" i="94"/>
  <c r="AT39" i="94" s="1"/>
  <c r="AT20" i="93"/>
  <c r="AT39" i="93" s="1"/>
  <c r="AW20" i="81"/>
  <c r="AW20" i="80"/>
  <c r="AW39" i="80" s="1"/>
  <c r="AW20" i="79"/>
  <c r="AW39" i="79" s="1"/>
  <c r="AW20" i="93"/>
  <c r="AW39" i="93" s="1"/>
  <c r="AW20" i="94"/>
  <c r="AW39" i="94" s="1"/>
  <c r="AM20" i="81"/>
  <c r="AM20" i="80"/>
  <c r="AM39" i="80" s="1"/>
  <c r="AM20" i="79"/>
  <c r="AM39" i="79" s="1"/>
  <c r="AM20" i="94"/>
  <c r="AM39" i="94" s="1"/>
  <c r="AM20" i="93"/>
  <c r="AM39" i="93" s="1"/>
  <c r="AQ11" i="81"/>
  <c r="AQ11" i="80"/>
  <c r="AQ30" i="80" s="1"/>
  <c r="AQ11" i="79"/>
  <c r="AQ30" i="79" s="1"/>
  <c r="AQ11" i="93"/>
  <c r="AQ30" i="93" s="1"/>
  <c r="AQ11" i="94"/>
  <c r="AQ30" i="94" s="1"/>
  <c r="AV9" i="81"/>
  <c r="AV9" i="80"/>
  <c r="AV28" i="80" s="1"/>
  <c r="AV9" i="79"/>
  <c r="AV28" i="79" s="1"/>
  <c r="AV9" i="94"/>
  <c r="AV28" i="94" s="1"/>
  <c r="AV9" i="93"/>
  <c r="AV28" i="93" s="1"/>
  <c r="AN14" i="81"/>
  <c r="AN14" i="80"/>
  <c r="AN33" i="80" s="1"/>
  <c r="AN14" i="79"/>
  <c r="AN33" i="79" s="1"/>
  <c r="AN14" i="94"/>
  <c r="AN33" i="94" s="1"/>
  <c r="AN14" i="93"/>
  <c r="AN33" i="93" s="1"/>
  <c r="AG9" i="81"/>
  <c r="AG9" i="80"/>
  <c r="AG28" i="80" s="1"/>
  <c r="AG9" i="79"/>
  <c r="AG28" i="79" s="1"/>
  <c r="AG9" i="94"/>
  <c r="AG28" i="94" s="1"/>
  <c r="AG9" i="93"/>
  <c r="AG28" i="93" s="1"/>
  <c r="AL14" i="81"/>
  <c r="AL14" i="80"/>
  <c r="AL33" i="80" s="1"/>
  <c r="AL14" i="79"/>
  <c r="AL33" i="79" s="1"/>
  <c r="AL14" i="94"/>
  <c r="AL33" i="94" s="1"/>
  <c r="AL14" i="93"/>
  <c r="AL33" i="93" s="1"/>
  <c r="AH9" i="81"/>
  <c r="AH9" i="80"/>
  <c r="AH28" i="80" s="1"/>
  <c r="AH9" i="79"/>
  <c r="AH28" i="79" s="1"/>
  <c r="AH9" i="94"/>
  <c r="AH28" i="94" s="1"/>
  <c r="AH9" i="93"/>
  <c r="AH28" i="93" s="1"/>
  <c r="AD20" i="81"/>
  <c r="AD20" i="80"/>
  <c r="AD39" i="80" s="1"/>
  <c r="AD20" i="79"/>
  <c r="AD39" i="79" s="1"/>
  <c r="AD20" i="94"/>
  <c r="AD39" i="94" s="1"/>
  <c r="AD20" i="93"/>
  <c r="AD39" i="93" s="1"/>
  <c r="AE11" i="81"/>
  <c r="AE11" i="80"/>
  <c r="AE30" i="80" s="1"/>
  <c r="AE11" i="79"/>
  <c r="AE30" i="79" s="1"/>
  <c r="AE11" i="93"/>
  <c r="AE30" i="93" s="1"/>
  <c r="AE11" i="94"/>
  <c r="AE30" i="94" s="1"/>
  <c r="AB20" i="81"/>
  <c r="AB20" i="80"/>
  <c r="AB39" i="80" s="1"/>
  <c r="AB20" i="79"/>
  <c r="AB39" i="79" s="1"/>
  <c r="AB20" i="94"/>
  <c r="AB39" i="94" s="1"/>
  <c r="AB20" i="93"/>
  <c r="AB39" i="93" s="1"/>
  <c r="AT14" i="81"/>
  <c r="AT14" i="80"/>
  <c r="AT33" i="80" s="1"/>
  <c r="AT14" i="79"/>
  <c r="AT33" i="79" s="1"/>
  <c r="AT14" i="94"/>
  <c r="AT33" i="94" s="1"/>
  <c r="AT14" i="93"/>
  <c r="AT33" i="93" s="1"/>
  <c r="AS20" i="81"/>
  <c r="AS20" i="80"/>
  <c r="AS39" i="80" s="1"/>
  <c r="AS20" i="79"/>
  <c r="AS39" i="79" s="1"/>
  <c r="AS20" i="93"/>
  <c r="AS39" i="93" s="1"/>
  <c r="AS20" i="94"/>
  <c r="AS39" i="94" s="1"/>
  <c r="AC17" i="81"/>
  <c r="AC17" i="80"/>
  <c r="AC36" i="80" s="1"/>
  <c r="AC17" i="79"/>
  <c r="AC36" i="79" s="1"/>
  <c r="AC17" i="94"/>
  <c r="AC36" i="94" s="1"/>
  <c r="AC17" i="93"/>
  <c r="AC36" i="93" s="1"/>
  <c r="AG11" i="81"/>
  <c r="AG11" i="80"/>
  <c r="AG30" i="80" s="1"/>
  <c r="AG11" i="79"/>
  <c r="AG30" i="79" s="1"/>
  <c r="AG11" i="94"/>
  <c r="AG30" i="94" s="1"/>
  <c r="AG11" i="93"/>
  <c r="AG30" i="93" s="1"/>
  <c r="AM14" i="81"/>
  <c r="AM14" i="80"/>
  <c r="AM33" i="80" s="1"/>
  <c r="AM14" i="79"/>
  <c r="AM33" i="79" s="1"/>
  <c r="AM14" i="94"/>
  <c r="AM33" i="94" s="1"/>
  <c r="AM14" i="93"/>
  <c r="AM33" i="93" s="1"/>
  <c r="AO17" i="81"/>
  <c r="AO17" i="80"/>
  <c r="AO36" i="80" s="1"/>
  <c r="AO17" i="79"/>
  <c r="AO36" i="79" s="1"/>
  <c r="AO17" i="94"/>
  <c r="AO36" i="94" s="1"/>
  <c r="AO17" i="93"/>
  <c r="AO36" i="93" s="1"/>
  <c r="AO14" i="81"/>
  <c r="AO14" i="80"/>
  <c r="AO33" i="80" s="1"/>
  <c r="AO14" i="79"/>
  <c r="AO33" i="79" s="1"/>
  <c r="AO14" i="93"/>
  <c r="AO33" i="93" s="1"/>
  <c r="AO14" i="94"/>
  <c r="AO33" i="94" s="1"/>
  <c r="AT9" i="81"/>
  <c r="AT9" i="80"/>
  <c r="AT28" i="80" s="1"/>
  <c r="AT9" i="79"/>
  <c r="AT28" i="79" s="1"/>
  <c r="AT9" i="94"/>
  <c r="AT28" i="94" s="1"/>
  <c r="AT9" i="93"/>
  <c r="AT28" i="93" s="1"/>
  <c r="AV17" i="81"/>
  <c r="AV17" i="80"/>
  <c r="AV36" i="80" s="1"/>
  <c r="AV17" i="79"/>
  <c r="AV36" i="79" s="1"/>
  <c r="AV17" i="94"/>
  <c r="AV36" i="94" s="1"/>
  <c r="AV17" i="93"/>
  <c r="AV36" i="93" s="1"/>
  <c r="AP17" i="81"/>
  <c r="AP17" i="80"/>
  <c r="AP36" i="80" s="1"/>
  <c r="AP17" i="79"/>
  <c r="AP36" i="79" s="1"/>
  <c r="AP17" i="94"/>
  <c r="AP36" i="94" s="1"/>
  <c r="AP17" i="93"/>
  <c r="AP36" i="93" s="1"/>
  <c r="AI20" i="81"/>
  <c r="AI20" i="79"/>
  <c r="AI39" i="79" s="1"/>
  <c r="AI20" i="80"/>
  <c r="AI39" i="80" s="1"/>
  <c r="AI20" i="94"/>
  <c r="AI39" i="94" s="1"/>
  <c r="AI20" i="93"/>
  <c r="AI39" i="93" s="1"/>
  <c r="AE14" i="81"/>
  <c r="AE14" i="80"/>
  <c r="AE33" i="80" s="1"/>
  <c r="AE14" i="79"/>
  <c r="AE33" i="79" s="1"/>
  <c r="AE14" i="94"/>
  <c r="AE33" i="94" s="1"/>
  <c r="AE14" i="93"/>
  <c r="AE33" i="93" s="1"/>
  <c r="AU11" i="81"/>
  <c r="AU11" i="80"/>
  <c r="AU30" i="80" s="1"/>
  <c r="AU11" i="79"/>
  <c r="AU30" i="79" s="1"/>
  <c r="AU11" i="93"/>
  <c r="AU30" i="93" s="1"/>
  <c r="AU11" i="94"/>
  <c r="AU30" i="94" s="1"/>
  <c r="AF20" i="81"/>
  <c r="AF20" i="80"/>
  <c r="AF39" i="80" s="1"/>
  <c r="AF20" i="79"/>
  <c r="AF39" i="79" s="1"/>
  <c r="AF20" i="94"/>
  <c r="AF39" i="94" s="1"/>
  <c r="AF20" i="93"/>
  <c r="AF39" i="93" s="1"/>
  <c r="AR14" i="81"/>
  <c r="AR14" i="80"/>
  <c r="AR33" i="80" s="1"/>
  <c r="AR14" i="79"/>
  <c r="AR33" i="79" s="1"/>
  <c r="AR14" i="94"/>
  <c r="AR33" i="94" s="1"/>
  <c r="AR14" i="93"/>
  <c r="AR33" i="93" s="1"/>
  <c r="AI17" i="81"/>
  <c r="AI17" i="80"/>
  <c r="AI36" i="80" s="1"/>
  <c r="AI17" i="79"/>
  <c r="AI36" i="79" s="1"/>
  <c r="AI17" i="93"/>
  <c r="AI36" i="93" s="1"/>
  <c r="AI17" i="94"/>
  <c r="AI36" i="94" s="1"/>
  <c r="AS9" i="81"/>
  <c r="AS9" i="80"/>
  <c r="AS28" i="80" s="1"/>
  <c r="AS9" i="79"/>
  <c r="AS28" i="79" s="1"/>
  <c r="AS9" i="94"/>
  <c r="AS28" i="94" s="1"/>
  <c r="AS9" i="93"/>
  <c r="AS28" i="93" s="1"/>
  <c r="C14" i="18"/>
  <c r="C36" i="18" s="1"/>
  <c r="AQ9" i="80"/>
  <c r="AQ28" i="80" s="1"/>
  <c r="AQ9" i="81"/>
  <c r="AQ9" i="79"/>
  <c r="AQ28" i="79" s="1"/>
  <c r="AQ9" i="94"/>
  <c r="AQ28" i="94" s="1"/>
  <c r="AQ9" i="93"/>
  <c r="AQ28" i="93" s="1"/>
  <c r="AV11" i="81"/>
  <c r="AV11" i="80"/>
  <c r="AV30" i="80" s="1"/>
  <c r="AV11" i="79"/>
  <c r="AV30" i="79" s="1"/>
  <c r="AV11" i="94"/>
  <c r="AV30" i="94" s="1"/>
  <c r="AV11" i="93"/>
  <c r="AV30" i="93" s="1"/>
  <c r="AH11" i="81"/>
  <c r="AH11" i="80"/>
  <c r="AH30" i="80" s="1"/>
  <c r="AH11" i="79"/>
  <c r="AH30" i="79" s="1"/>
  <c r="AH11" i="94"/>
  <c r="AH30" i="94" s="1"/>
  <c r="AH11" i="93"/>
  <c r="AH30" i="93" s="1"/>
  <c r="AH14" i="81"/>
  <c r="AH14" i="79"/>
  <c r="AH33" i="79" s="1"/>
  <c r="AH14" i="80"/>
  <c r="AH33" i="80" s="1"/>
  <c r="AH14" i="94"/>
  <c r="AH33" i="94" s="1"/>
  <c r="AH14" i="93"/>
  <c r="AH33" i="93" s="1"/>
  <c r="AB11" i="81"/>
  <c r="AB11" i="80"/>
  <c r="AB30" i="80" s="1"/>
  <c r="AB11" i="79"/>
  <c r="AB30" i="79" s="1"/>
  <c r="AB11" i="94"/>
  <c r="AB30" i="94" s="1"/>
  <c r="AB11" i="93"/>
  <c r="AB30" i="93" s="1"/>
  <c r="AT17" i="81"/>
  <c r="AT17" i="80"/>
  <c r="AT36" i="80" s="1"/>
  <c r="AT17" i="79"/>
  <c r="AT36" i="79" s="1"/>
  <c r="AT17" i="94"/>
  <c r="AT36" i="94" s="1"/>
  <c r="AT17" i="93"/>
  <c r="AT36" i="93" s="1"/>
  <c r="AG20" i="81"/>
  <c r="AG20" i="80"/>
  <c r="AG39" i="80" s="1"/>
  <c r="AG20" i="93"/>
  <c r="AG39" i="93" s="1"/>
  <c r="AG20" i="79"/>
  <c r="AG39" i="79" s="1"/>
  <c r="AG20" i="94"/>
  <c r="AG39" i="94" s="1"/>
  <c r="AM9" i="81"/>
  <c r="AM9" i="80"/>
  <c r="AM28" i="80" s="1"/>
  <c r="AM9" i="79"/>
  <c r="AM28" i="79" s="1"/>
  <c r="AM9" i="94"/>
  <c r="AM28" i="94" s="1"/>
  <c r="AM9" i="93"/>
  <c r="AM28" i="93" s="1"/>
  <c r="AW14" i="81"/>
  <c r="AW14" i="80"/>
  <c r="AW33" i="80" s="1"/>
  <c r="AW14" i="79"/>
  <c r="AW33" i="79" s="1"/>
  <c r="AW14" i="93"/>
  <c r="AW33" i="93" s="1"/>
  <c r="AW14" i="94"/>
  <c r="AW33" i="94" s="1"/>
  <c r="AK11" i="81"/>
  <c r="AK11" i="80"/>
  <c r="AK30" i="80" s="1"/>
  <c r="AK11" i="79"/>
  <c r="AK30" i="79" s="1"/>
  <c r="AK11" i="94"/>
  <c r="AK30" i="94" s="1"/>
  <c r="AK11" i="93"/>
  <c r="AK30" i="93" s="1"/>
  <c r="AQ14" i="81"/>
  <c r="AQ14" i="80"/>
  <c r="AQ33" i="80" s="1"/>
  <c r="AQ14" i="79"/>
  <c r="AQ33" i="79" s="1"/>
  <c r="AQ14" i="94"/>
  <c r="AQ33" i="94" s="1"/>
  <c r="AQ14" i="93"/>
  <c r="AQ33" i="93" s="1"/>
  <c r="AS17" i="81"/>
  <c r="AS17" i="80"/>
  <c r="AS36" i="80" s="1"/>
  <c r="AS17" i="79"/>
  <c r="AS36" i="79" s="1"/>
  <c r="AS17" i="94"/>
  <c r="AS36" i="94" s="1"/>
  <c r="AS17" i="93"/>
  <c r="AS36" i="93" s="1"/>
  <c r="AC20" i="81"/>
  <c r="AC20" i="80"/>
  <c r="AC39" i="80" s="1"/>
  <c r="AC20" i="79"/>
  <c r="AC39" i="79" s="1"/>
  <c r="AC20" i="93"/>
  <c r="AC39" i="93" s="1"/>
  <c r="AC20" i="94"/>
  <c r="AC39" i="94" s="1"/>
  <c r="AS14" i="81"/>
  <c r="AS14" i="80"/>
  <c r="AS33" i="80" s="1"/>
  <c r="AS14" i="79"/>
  <c r="AS33" i="79" s="1"/>
  <c r="AS14" i="94"/>
  <c r="AS33" i="94" s="1"/>
  <c r="AS14" i="93"/>
  <c r="AS33" i="93" s="1"/>
  <c r="AM11" i="80"/>
  <c r="AM30" i="80" s="1"/>
  <c r="AM11" i="81"/>
  <c r="AM11" i="79"/>
  <c r="AM30" i="79" s="1"/>
  <c r="AM11" i="94"/>
  <c r="AM30" i="94" s="1"/>
  <c r="AM11" i="93"/>
  <c r="AM30" i="93" s="1"/>
  <c r="AB9" i="81"/>
  <c r="AB9" i="80"/>
  <c r="AB28" i="80" s="1"/>
  <c r="AB9" i="79"/>
  <c r="AB28" i="79" s="1"/>
  <c r="AB9" i="93"/>
  <c r="AB28" i="93" s="1"/>
  <c r="AB9" i="94"/>
  <c r="AB28" i="94" s="1"/>
  <c r="AP11" i="81"/>
  <c r="AP11" i="79"/>
  <c r="AP30" i="79" s="1"/>
  <c r="AP11" i="80"/>
  <c r="AP30" i="80" s="1"/>
  <c r="AP11" i="94"/>
  <c r="AP30" i="94" s="1"/>
  <c r="AP11" i="93"/>
  <c r="AP30" i="93" s="1"/>
  <c r="AR20" i="81"/>
  <c r="AR20" i="80"/>
  <c r="AR39" i="80" s="1"/>
  <c r="AR20" i="79"/>
  <c r="AR39" i="79" s="1"/>
  <c r="AR20" i="94"/>
  <c r="AR39" i="94" s="1"/>
  <c r="AR20" i="93"/>
  <c r="AR39" i="93" s="1"/>
  <c r="AV14" i="81"/>
  <c r="AV14" i="80"/>
  <c r="AV33" i="80" s="1"/>
  <c r="AV14" i="79"/>
  <c r="AV33" i="79" s="1"/>
  <c r="AV14" i="94"/>
  <c r="AV33" i="94" s="1"/>
  <c r="AV14" i="93"/>
  <c r="AV33" i="93" s="1"/>
  <c r="AJ20" i="81"/>
  <c r="AJ20" i="80"/>
  <c r="AJ39" i="80" s="1"/>
  <c r="AJ20" i="79"/>
  <c r="AJ39" i="79" s="1"/>
  <c r="AJ20" i="94"/>
  <c r="AJ39" i="94" s="1"/>
  <c r="AJ20" i="93"/>
  <c r="AJ39" i="93" s="1"/>
  <c r="AF14" i="81"/>
  <c r="AF14" i="80"/>
  <c r="AF33" i="80" s="1"/>
  <c r="AF14" i="79"/>
  <c r="AF33" i="79" s="1"/>
  <c r="AF14" i="94"/>
  <c r="AF33" i="94" s="1"/>
  <c r="AF14" i="93"/>
  <c r="AF33" i="93" s="1"/>
  <c r="AV20" i="81"/>
  <c r="AV20" i="80"/>
  <c r="AV39" i="80" s="1"/>
  <c r="AV20" i="79"/>
  <c r="AV39" i="79" s="1"/>
  <c r="AV20" i="94"/>
  <c r="AV39" i="94" s="1"/>
  <c r="AV20" i="93"/>
  <c r="AV39" i="93" s="1"/>
  <c r="AU17" i="81"/>
  <c r="AU17" i="80"/>
  <c r="AU36" i="80" s="1"/>
  <c r="AU17" i="79"/>
  <c r="AU36" i="79" s="1"/>
  <c r="AU17" i="93"/>
  <c r="AU36" i="93" s="1"/>
  <c r="AU17" i="94"/>
  <c r="AU36" i="94" s="1"/>
  <c r="C20" i="18"/>
  <c r="C42" i="18" s="1"/>
  <c r="AJ9" i="81"/>
  <c r="AJ9" i="80"/>
  <c r="AJ28" i="80" s="1"/>
  <c r="AJ9" i="79"/>
  <c r="AJ28" i="79" s="1"/>
  <c r="AJ9" i="93"/>
  <c r="AJ28" i="93" s="1"/>
  <c r="AJ9" i="94"/>
  <c r="AJ28" i="94" s="1"/>
  <c r="AH17" i="81"/>
  <c r="AH17" i="80"/>
  <c r="AH36" i="80" s="1"/>
  <c r="AH17" i="79"/>
  <c r="AH36" i="79" s="1"/>
  <c r="AH17" i="94"/>
  <c r="AH36" i="94" s="1"/>
  <c r="AH17" i="93"/>
  <c r="AH36" i="93" s="1"/>
  <c r="AN11" i="81"/>
  <c r="AN11" i="80"/>
  <c r="AN30" i="80" s="1"/>
  <c r="AN11" i="79"/>
  <c r="AN30" i="79" s="1"/>
  <c r="AN11" i="94"/>
  <c r="AN30" i="94" s="1"/>
  <c r="AN11" i="93"/>
  <c r="AN30" i="93" s="1"/>
  <c r="AU14" i="81"/>
  <c r="AU14" i="80"/>
  <c r="AU33" i="80" s="1"/>
  <c r="AU14" i="94"/>
  <c r="AU33" i="94" s="1"/>
  <c r="AU14" i="79"/>
  <c r="AU33" i="79" s="1"/>
  <c r="AU14" i="93"/>
  <c r="AU33" i="93" s="1"/>
  <c r="AH20" i="81"/>
  <c r="AH20" i="80"/>
  <c r="AH39" i="80" s="1"/>
  <c r="AH20" i="79"/>
  <c r="AH39" i="79" s="1"/>
  <c r="AH20" i="94"/>
  <c r="AH39" i="94" s="1"/>
  <c r="AH20" i="93"/>
  <c r="AH39" i="93" s="1"/>
  <c r="AL17" i="81"/>
  <c r="AL17" i="80"/>
  <c r="AL36" i="80" s="1"/>
  <c r="AL17" i="79"/>
  <c r="AL36" i="79" s="1"/>
  <c r="AL17" i="94"/>
  <c r="AL36" i="94" s="1"/>
  <c r="AL17" i="93"/>
  <c r="AL36" i="93" s="1"/>
  <c r="AL9" i="80"/>
  <c r="AL28" i="80" s="1"/>
  <c r="AL9" i="81"/>
  <c r="AL9" i="79"/>
  <c r="AL28" i="79" s="1"/>
  <c r="AL9" i="94"/>
  <c r="AL28" i="94" s="1"/>
  <c r="AL9" i="93"/>
  <c r="AL28" i="93" s="1"/>
  <c r="AD14" i="81"/>
  <c r="AD14" i="80"/>
  <c r="AD33" i="80" s="1"/>
  <c r="AD14" i="79"/>
  <c r="AD33" i="79" s="1"/>
  <c r="AD14" i="94"/>
  <c r="AD33" i="94" s="1"/>
  <c r="AD14" i="93"/>
  <c r="AD33" i="93" s="1"/>
  <c r="C17" i="74"/>
  <c r="C39" i="74" s="1"/>
  <c r="C17" i="75"/>
  <c r="C17" i="85"/>
  <c r="C36" i="85" s="1"/>
  <c r="C17" i="86"/>
  <c r="C36" i="86" s="1"/>
  <c r="C14" i="85"/>
  <c r="C33" i="85" s="1"/>
  <c r="C14" i="74"/>
  <c r="C36" i="74" s="1"/>
  <c r="C14" i="86"/>
  <c r="C33" i="86" s="1"/>
  <c r="C14" i="75"/>
  <c r="C20" i="85"/>
  <c r="C39" i="85" s="1"/>
  <c r="C20" i="74"/>
  <c r="C42" i="74" s="1"/>
  <c r="C20" i="86"/>
  <c r="C39" i="86" s="1"/>
  <c r="C20" i="75"/>
  <c r="C11" i="75"/>
  <c r="C11" i="85"/>
  <c r="C30" i="85" s="1"/>
  <c r="C11" i="74"/>
  <c r="C33" i="74" s="1"/>
  <c r="C11" i="86"/>
  <c r="C30" i="86" s="1"/>
  <c r="B5" i="51"/>
  <c r="B24" i="51" s="1"/>
  <c r="B6" i="51"/>
  <c r="B25" i="51" s="1"/>
  <c r="C6" i="78"/>
  <c r="C25" i="78" s="1"/>
  <c r="C6" i="77"/>
  <c r="C25" i="77" s="1"/>
  <c r="C5" i="77"/>
  <c r="C24" i="77" s="1"/>
  <c r="B5" i="78"/>
  <c r="B24" i="78" s="1"/>
  <c r="B6" i="78"/>
  <c r="B25" i="78" s="1"/>
  <c r="AS18" i="81" l="1"/>
  <c r="AS18" i="80"/>
  <c r="AS37" i="80" s="1"/>
  <c r="AS18" i="79"/>
  <c r="AS37" i="79" s="1"/>
  <c r="AS18" i="94"/>
  <c r="AS37" i="94" s="1"/>
  <c r="AS18" i="93"/>
  <c r="AS37" i="93" s="1"/>
  <c r="AG12" i="81"/>
  <c r="AG12" i="80"/>
  <c r="AG31" i="80" s="1"/>
  <c r="AG12" i="79"/>
  <c r="AG31" i="79" s="1"/>
  <c r="AG12" i="94"/>
  <c r="AG31" i="94" s="1"/>
  <c r="AG12" i="93"/>
  <c r="AG31" i="93" s="1"/>
  <c r="AB18" i="81"/>
  <c r="AB18" i="80"/>
  <c r="AB37" i="80" s="1"/>
  <c r="AB18" i="79"/>
  <c r="AB37" i="79" s="1"/>
  <c r="AB18" i="93"/>
  <c r="AB37" i="93" s="1"/>
  <c r="AB18" i="94"/>
  <c r="AB37" i="94" s="1"/>
  <c r="AW18" i="81"/>
  <c r="AW18" i="80"/>
  <c r="AW37" i="80" s="1"/>
  <c r="AW18" i="79"/>
  <c r="AW37" i="79" s="1"/>
  <c r="AW18" i="94"/>
  <c r="AW37" i="94" s="1"/>
  <c r="AW18" i="93"/>
  <c r="AW37" i="93" s="1"/>
  <c r="AI15" i="81"/>
  <c r="AI15" i="80"/>
  <c r="AI34" i="80" s="1"/>
  <c r="AI15" i="79"/>
  <c r="AI34" i="79" s="1"/>
  <c r="AI15" i="94"/>
  <c r="AI34" i="94" s="1"/>
  <c r="AI15" i="93"/>
  <c r="AI34" i="93" s="1"/>
  <c r="AP15" i="80"/>
  <c r="AP34" i="80" s="1"/>
  <c r="AP15" i="81"/>
  <c r="AP15" i="79"/>
  <c r="AP34" i="79" s="1"/>
  <c r="AP15" i="93"/>
  <c r="AP34" i="93" s="1"/>
  <c r="AP15" i="94"/>
  <c r="AP34" i="94" s="1"/>
  <c r="AQ15" i="81"/>
  <c r="AQ15" i="80"/>
  <c r="AQ34" i="80" s="1"/>
  <c r="AQ15" i="79"/>
  <c r="AQ34" i="79" s="1"/>
  <c r="AQ15" i="94"/>
  <c r="AQ34" i="94" s="1"/>
  <c r="AQ15" i="93"/>
  <c r="AQ34" i="93" s="1"/>
  <c r="AT18" i="81"/>
  <c r="AT18" i="80"/>
  <c r="AT37" i="80" s="1"/>
  <c r="AT18" i="79"/>
  <c r="AT37" i="79" s="1"/>
  <c r="AT18" i="94"/>
  <c r="AT37" i="94" s="1"/>
  <c r="AT18" i="93"/>
  <c r="AT37" i="93" s="1"/>
  <c r="AC15" i="81"/>
  <c r="AC15" i="80"/>
  <c r="AC34" i="80" s="1"/>
  <c r="AC15" i="79"/>
  <c r="AC34" i="79" s="1"/>
  <c r="AC15" i="94"/>
  <c r="AC34" i="94" s="1"/>
  <c r="AC15" i="93"/>
  <c r="AC34" i="93" s="1"/>
  <c r="AC18" i="81"/>
  <c r="AC18" i="80"/>
  <c r="AC37" i="80" s="1"/>
  <c r="AC18" i="79"/>
  <c r="AC37" i="79" s="1"/>
  <c r="AC18" i="94"/>
  <c r="AC37" i="94" s="1"/>
  <c r="AC18" i="93"/>
  <c r="AC37" i="93" s="1"/>
  <c r="AB21" i="81"/>
  <c r="AB21" i="80"/>
  <c r="AB40" i="80" s="1"/>
  <c r="AB21" i="79"/>
  <c r="AB40" i="79" s="1"/>
  <c r="AB21" i="94"/>
  <c r="AB40" i="94" s="1"/>
  <c r="AB21" i="93"/>
  <c r="AB40" i="93" s="1"/>
  <c r="AC12" i="81"/>
  <c r="AC12" i="80"/>
  <c r="AC31" i="80" s="1"/>
  <c r="AC12" i="79"/>
  <c r="AC31" i="79" s="1"/>
  <c r="AC12" i="94"/>
  <c r="AC31" i="94" s="1"/>
  <c r="AC12" i="93"/>
  <c r="AC31" i="93" s="1"/>
  <c r="AP18" i="81"/>
  <c r="AP18" i="80"/>
  <c r="AP37" i="80" s="1"/>
  <c r="AP18" i="79"/>
  <c r="AP37" i="79" s="1"/>
  <c r="AP18" i="94"/>
  <c r="AP37" i="94" s="1"/>
  <c r="AP18" i="93"/>
  <c r="AP37" i="93" s="1"/>
  <c r="AL12" i="81"/>
  <c r="AL12" i="80"/>
  <c r="AL31" i="80" s="1"/>
  <c r="AL12" i="79"/>
  <c r="AL31" i="79" s="1"/>
  <c r="AL12" i="94"/>
  <c r="AL31" i="94" s="1"/>
  <c r="AL12" i="93"/>
  <c r="AL31" i="93" s="1"/>
  <c r="AG18" i="81"/>
  <c r="AG18" i="80"/>
  <c r="AG37" i="80" s="1"/>
  <c r="AG18" i="79"/>
  <c r="AG37" i="79" s="1"/>
  <c r="AG18" i="94"/>
  <c r="AG37" i="94" s="1"/>
  <c r="AG18" i="93"/>
  <c r="AG37" i="93" s="1"/>
  <c r="AK21" i="81"/>
  <c r="AK21" i="80"/>
  <c r="AK40" i="80" s="1"/>
  <c r="AK21" i="79"/>
  <c r="AK40" i="79" s="1"/>
  <c r="AK21" i="94"/>
  <c r="AK40" i="94" s="1"/>
  <c r="AK21" i="93"/>
  <c r="AK40" i="93" s="1"/>
  <c r="AV21" i="81"/>
  <c r="AV21" i="80"/>
  <c r="AV40" i="80" s="1"/>
  <c r="AV21" i="79"/>
  <c r="AV40" i="79" s="1"/>
  <c r="AV21" i="94"/>
  <c r="AV40" i="94" s="1"/>
  <c r="AV21" i="93"/>
  <c r="AV40" i="93" s="1"/>
  <c r="AU21" i="81"/>
  <c r="AU21" i="80"/>
  <c r="AU40" i="80" s="1"/>
  <c r="AU21" i="79"/>
  <c r="AU40" i="79" s="1"/>
  <c r="AU21" i="94"/>
  <c r="AU40" i="94" s="1"/>
  <c r="AU21" i="93"/>
  <c r="AU40" i="93" s="1"/>
  <c r="AF18" i="81"/>
  <c r="AF18" i="80"/>
  <c r="AF37" i="80" s="1"/>
  <c r="AF18" i="79"/>
  <c r="AF37" i="79" s="1"/>
  <c r="AF18" i="93"/>
  <c r="AF37" i="93" s="1"/>
  <c r="AF18" i="94"/>
  <c r="AF37" i="94" s="1"/>
  <c r="AV12" i="81"/>
  <c r="AV12" i="80"/>
  <c r="AV31" i="80" s="1"/>
  <c r="AV12" i="79"/>
  <c r="AV31" i="79" s="1"/>
  <c r="AV12" i="93"/>
  <c r="AV31" i="93" s="1"/>
  <c r="AV12" i="94"/>
  <c r="AV31" i="94" s="1"/>
  <c r="AL15" i="81"/>
  <c r="AL15" i="80"/>
  <c r="AL34" i="80" s="1"/>
  <c r="AL15" i="79"/>
  <c r="AL34" i="79" s="1"/>
  <c r="AL15" i="94"/>
  <c r="AL34" i="94" s="1"/>
  <c r="AL15" i="93"/>
  <c r="AL34" i="93" s="1"/>
  <c r="AD18" i="81"/>
  <c r="AD18" i="80"/>
  <c r="AD37" i="80" s="1"/>
  <c r="AD18" i="79"/>
  <c r="AD37" i="79" s="1"/>
  <c r="AD18" i="94"/>
  <c r="AD37" i="94" s="1"/>
  <c r="AD18" i="93"/>
  <c r="AD37" i="93" s="1"/>
  <c r="AE21" i="81"/>
  <c r="AE21" i="80"/>
  <c r="AE40" i="80" s="1"/>
  <c r="AE21" i="79"/>
  <c r="AE40" i="79" s="1"/>
  <c r="AE21" i="94"/>
  <c r="AE40" i="94" s="1"/>
  <c r="AE21" i="93"/>
  <c r="AE40" i="93" s="1"/>
  <c r="AU18" i="81"/>
  <c r="AU18" i="80"/>
  <c r="AU37" i="80" s="1"/>
  <c r="AU18" i="79"/>
  <c r="AU37" i="79" s="1"/>
  <c r="AU18" i="94"/>
  <c r="AU37" i="94" s="1"/>
  <c r="AU18" i="93"/>
  <c r="AU37" i="93" s="1"/>
  <c r="AL18" i="81"/>
  <c r="AL18" i="80"/>
  <c r="AL37" i="80" s="1"/>
  <c r="AL18" i="79"/>
  <c r="AL37" i="79" s="1"/>
  <c r="AL18" i="94"/>
  <c r="AL37" i="94" s="1"/>
  <c r="AL18" i="93"/>
  <c r="AL37" i="93" s="1"/>
  <c r="AL21" i="81"/>
  <c r="AL21" i="80"/>
  <c r="AL40" i="80" s="1"/>
  <c r="AL21" i="93"/>
  <c r="AL40" i="93" s="1"/>
  <c r="AL21" i="79"/>
  <c r="AL40" i="79" s="1"/>
  <c r="AL21" i="94"/>
  <c r="AL40" i="94" s="1"/>
  <c r="AH21" i="81"/>
  <c r="AH21" i="80"/>
  <c r="AH40" i="80" s="1"/>
  <c r="AH21" i="79"/>
  <c r="AH40" i="79" s="1"/>
  <c r="AH21" i="93"/>
  <c r="AH40" i="93" s="1"/>
  <c r="AH21" i="94"/>
  <c r="AH40" i="94" s="1"/>
  <c r="AG21" i="80"/>
  <c r="AG40" i="80" s="1"/>
  <c r="AG21" i="81"/>
  <c r="AG21" i="79"/>
  <c r="AG40" i="79" s="1"/>
  <c r="AG21" i="94"/>
  <c r="AG40" i="94" s="1"/>
  <c r="AG21" i="93"/>
  <c r="AG40" i="93" s="1"/>
  <c r="AS12" i="81"/>
  <c r="AS12" i="80"/>
  <c r="AS31" i="80" s="1"/>
  <c r="AS12" i="79"/>
  <c r="AS31" i="79" s="1"/>
  <c r="AS12" i="94"/>
  <c r="AS31" i="94" s="1"/>
  <c r="AS12" i="93"/>
  <c r="AS31" i="93" s="1"/>
  <c r="AM21" i="81"/>
  <c r="AM21" i="80"/>
  <c r="AM40" i="80" s="1"/>
  <c r="AM21" i="79"/>
  <c r="AM40" i="79" s="1"/>
  <c r="AM21" i="94"/>
  <c r="AM40" i="94" s="1"/>
  <c r="AM21" i="93"/>
  <c r="AM40" i="93" s="1"/>
  <c r="AJ21" i="81"/>
  <c r="AJ21" i="80"/>
  <c r="AJ40" i="80" s="1"/>
  <c r="AJ21" i="79"/>
  <c r="AJ40" i="79" s="1"/>
  <c r="AJ21" i="94"/>
  <c r="AJ40" i="94" s="1"/>
  <c r="AJ21" i="93"/>
  <c r="AJ40" i="93" s="1"/>
  <c r="AH18" i="81"/>
  <c r="AH18" i="94"/>
  <c r="AH37" i="94" s="1"/>
  <c r="AH18" i="79"/>
  <c r="AH37" i="79" s="1"/>
  <c r="AH18" i="80"/>
  <c r="AH37" i="80" s="1"/>
  <c r="AH18" i="93"/>
  <c r="AH37" i="93" s="1"/>
  <c r="AF21" i="81"/>
  <c r="AF21" i="80"/>
  <c r="AF40" i="80" s="1"/>
  <c r="AF21" i="79"/>
  <c r="AF40" i="79" s="1"/>
  <c r="AF21" i="94"/>
  <c r="AF40" i="94" s="1"/>
  <c r="AF21" i="93"/>
  <c r="AF40" i="93" s="1"/>
  <c r="AJ18" i="80"/>
  <c r="AJ37" i="80" s="1"/>
  <c r="AJ18" i="79"/>
  <c r="AJ37" i="79" s="1"/>
  <c r="AJ18" i="81"/>
  <c r="AJ18" i="93"/>
  <c r="AJ37" i="93" s="1"/>
  <c r="AJ18" i="94"/>
  <c r="AJ37" i="94" s="1"/>
  <c r="AK12" i="81"/>
  <c r="AK12" i="80"/>
  <c r="AK31" i="80" s="1"/>
  <c r="AK12" i="79"/>
  <c r="AK31" i="79" s="1"/>
  <c r="AK12" i="94"/>
  <c r="AK31" i="94" s="1"/>
  <c r="AK12" i="93"/>
  <c r="AK31" i="93" s="1"/>
  <c r="AQ21" i="81"/>
  <c r="AQ21" i="80"/>
  <c r="AQ40" i="80" s="1"/>
  <c r="AQ21" i="79"/>
  <c r="AQ40" i="79" s="1"/>
  <c r="AQ21" i="94"/>
  <c r="AQ40" i="94" s="1"/>
  <c r="AQ21" i="93"/>
  <c r="AQ40" i="93" s="1"/>
  <c r="AI18" i="81"/>
  <c r="AI18" i="80"/>
  <c r="AI37" i="80" s="1"/>
  <c r="AI18" i="79"/>
  <c r="AI37" i="79" s="1"/>
  <c r="AI18" i="94"/>
  <c r="AI37" i="94" s="1"/>
  <c r="AI18" i="93"/>
  <c r="AI37" i="93" s="1"/>
  <c r="AH12" i="81"/>
  <c r="AH12" i="80"/>
  <c r="AH31" i="80" s="1"/>
  <c r="AH12" i="79"/>
  <c r="AH31" i="79" s="1"/>
  <c r="AH12" i="94"/>
  <c r="AH31" i="94" s="1"/>
  <c r="AH12" i="93"/>
  <c r="AH31" i="93" s="1"/>
  <c r="X8" i="81"/>
  <c r="X8" i="79"/>
  <c r="X27" i="79" s="1"/>
  <c r="X8" i="80"/>
  <c r="X27" i="80" s="1"/>
  <c r="X8" i="94"/>
  <c r="X27" i="94" s="1"/>
  <c r="X8" i="93"/>
  <c r="X27" i="93" s="1"/>
  <c r="AQ12" i="81"/>
  <c r="AQ12" i="80"/>
  <c r="AQ31" i="80" s="1"/>
  <c r="AQ12" i="79"/>
  <c r="AQ31" i="79" s="1"/>
  <c r="AQ12" i="94"/>
  <c r="AQ31" i="94" s="1"/>
  <c r="AQ12" i="93"/>
  <c r="AQ31" i="93" s="1"/>
  <c r="AO15" i="81"/>
  <c r="AO15" i="80"/>
  <c r="AO34" i="80" s="1"/>
  <c r="AO15" i="79"/>
  <c r="AO34" i="79" s="1"/>
  <c r="AO15" i="94"/>
  <c r="AO34" i="94" s="1"/>
  <c r="AO15" i="93"/>
  <c r="AO34" i="93" s="1"/>
  <c r="AT15" i="81"/>
  <c r="AT15" i="80"/>
  <c r="AT34" i="80" s="1"/>
  <c r="AT15" i="79"/>
  <c r="AT34" i="79" s="1"/>
  <c r="AT15" i="94"/>
  <c r="AT34" i="94" s="1"/>
  <c r="AT15" i="93"/>
  <c r="AT34" i="93" s="1"/>
  <c r="AP12" i="81"/>
  <c r="AP12" i="80"/>
  <c r="AP31" i="80" s="1"/>
  <c r="AP12" i="79"/>
  <c r="AP31" i="79" s="1"/>
  <c r="AP12" i="94"/>
  <c r="AP31" i="94" s="1"/>
  <c r="AP12" i="93"/>
  <c r="AP31" i="93" s="1"/>
  <c r="AC21" i="80"/>
  <c r="AC40" i="80" s="1"/>
  <c r="AC21" i="81"/>
  <c r="AC21" i="79"/>
  <c r="AC40" i="79" s="1"/>
  <c r="AC21" i="94"/>
  <c r="AC40" i="94" s="1"/>
  <c r="AC21" i="93"/>
  <c r="AC40" i="93" s="1"/>
  <c r="AU15" i="81"/>
  <c r="AU15" i="80"/>
  <c r="AU34" i="80" s="1"/>
  <c r="AU15" i="79"/>
  <c r="AU34" i="79" s="1"/>
  <c r="AU15" i="94"/>
  <c r="AU34" i="94" s="1"/>
  <c r="AU15" i="93"/>
  <c r="AU34" i="93" s="1"/>
  <c r="AJ15" i="81"/>
  <c r="AJ15" i="80"/>
  <c r="AJ34" i="80" s="1"/>
  <c r="AJ15" i="79"/>
  <c r="AJ34" i="79" s="1"/>
  <c r="AJ15" i="94"/>
  <c r="AJ34" i="94" s="1"/>
  <c r="AJ15" i="93"/>
  <c r="AJ34" i="93" s="1"/>
  <c r="AP21" i="81"/>
  <c r="AP21" i="80"/>
  <c r="AP40" i="80" s="1"/>
  <c r="AP21" i="79"/>
  <c r="AP40" i="79" s="1"/>
  <c r="AP21" i="94"/>
  <c r="AP40" i="94" s="1"/>
  <c r="AP21" i="93"/>
  <c r="AP40" i="93" s="1"/>
  <c r="AU12" i="81"/>
  <c r="AU12" i="80"/>
  <c r="AU31" i="80" s="1"/>
  <c r="AU12" i="79"/>
  <c r="AU31" i="79" s="1"/>
  <c r="AU12" i="94"/>
  <c r="AU31" i="94" s="1"/>
  <c r="AU12" i="93"/>
  <c r="AU31" i="93" s="1"/>
  <c r="AF12" i="81"/>
  <c r="AF12" i="80"/>
  <c r="AF31" i="80" s="1"/>
  <c r="AF12" i="79"/>
  <c r="AF31" i="79" s="1"/>
  <c r="AF12" i="93"/>
  <c r="AF31" i="93" s="1"/>
  <c r="AF12" i="94"/>
  <c r="AF31" i="94" s="1"/>
  <c r="AS15" i="81"/>
  <c r="AS15" i="80"/>
  <c r="AS34" i="80" s="1"/>
  <c r="AS15" i="79"/>
  <c r="AS34" i="79" s="1"/>
  <c r="AS15" i="94"/>
  <c r="AS34" i="94" s="1"/>
  <c r="AS15" i="93"/>
  <c r="AS34" i="93" s="1"/>
  <c r="AB12" i="81"/>
  <c r="AB12" i="80"/>
  <c r="AB31" i="80" s="1"/>
  <c r="AB12" i="79"/>
  <c r="AB31" i="79" s="1"/>
  <c r="AB12" i="93"/>
  <c r="AB31" i="93" s="1"/>
  <c r="AB12" i="94"/>
  <c r="AB31" i="94" s="1"/>
  <c r="AO18" i="81"/>
  <c r="AO18" i="80"/>
  <c r="AO37" i="80" s="1"/>
  <c r="AO18" i="79"/>
  <c r="AO37" i="79" s="1"/>
  <c r="AO18" i="94"/>
  <c r="AO37" i="94" s="1"/>
  <c r="AO18" i="93"/>
  <c r="AO37" i="93" s="1"/>
  <c r="AS21" i="80"/>
  <c r="AS40" i="80" s="1"/>
  <c r="AS21" i="81"/>
  <c r="AS21" i="79"/>
  <c r="AS40" i="79" s="1"/>
  <c r="AS21" i="94"/>
  <c r="AS40" i="94" s="1"/>
  <c r="AS21" i="93"/>
  <c r="AS40" i="93" s="1"/>
  <c r="AK15" i="81"/>
  <c r="AK15" i="80"/>
  <c r="AK34" i="80" s="1"/>
  <c r="AK15" i="79"/>
  <c r="AK34" i="79" s="1"/>
  <c r="AK15" i="94"/>
  <c r="AK34" i="94" s="1"/>
  <c r="AK15" i="93"/>
  <c r="AK34" i="93" s="1"/>
  <c r="AO21" i="80"/>
  <c r="AO40" i="80" s="1"/>
  <c r="AO21" i="81"/>
  <c r="AO21" i="79"/>
  <c r="AO40" i="79" s="1"/>
  <c r="AO21" i="94"/>
  <c r="AO40" i="94" s="1"/>
  <c r="AO21" i="93"/>
  <c r="AO40" i="93" s="1"/>
  <c r="AW12" i="81"/>
  <c r="AW12" i="80"/>
  <c r="AW31" i="80" s="1"/>
  <c r="AW12" i="79"/>
  <c r="AW31" i="79" s="1"/>
  <c r="AW12" i="94"/>
  <c r="AW31" i="94" s="1"/>
  <c r="AW12" i="93"/>
  <c r="AW31" i="93" s="1"/>
  <c r="AO12" i="81"/>
  <c r="AO12" i="80"/>
  <c r="AO31" i="80" s="1"/>
  <c r="AO12" i="79"/>
  <c r="AO31" i="79" s="1"/>
  <c r="AO12" i="94"/>
  <c r="AO31" i="94" s="1"/>
  <c r="AO12" i="93"/>
  <c r="AO31" i="93" s="1"/>
  <c r="AT21" i="81"/>
  <c r="AT21" i="80"/>
  <c r="AT40" i="80" s="1"/>
  <c r="AT21" i="79"/>
  <c r="AT40" i="79" s="1"/>
  <c r="AT21" i="93"/>
  <c r="AT40" i="93" s="1"/>
  <c r="AT21" i="94"/>
  <c r="AT40" i="94" s="1"/>
  <c r="AR21" i="81"/>
  <c r="AR21" i="80"/>
  <c r="AR40" i="80" s="1"/>
  <c r="AR21" i="79"/>
  <c r="AR40" i="79" s="1"/>
  <c r="AR21" i="94"/>
  <c r="AR40" i="94" s="1"/>
  <c r="AR21" i="93"/>
  <c r="AR40" i="93" s="1"/>
  <c r="AF15" i="81"/>
  <c r="AF15" i="80"/>
  <c r="AF34" i="80" s="1"/>
  <c r="AF15" i="79"/>
  <c r="AF34" i="79" s="1"/>
  <c r="AF15" i="94"/>
  <c r="AF34" i="94" s="1"/>
  <c r="AF15" i="93"/>
  <c r="AF34" i="93" s="1"/>
  <c r="AE18" i="81"/>
  <c r="AE18" i="80"/>
  <c r="AE37" i="80" s="1"/>
  <c r="AE18" i="79"/>
  <c r="AE37" i="79" s="1"/>
  <c r="AE18" i="94"/>
  <c r="AE37" i="94" s="1"/>
  <c r="AE18" i="93"/>
  <c r="AE37" i="93" s="1"/>
  <c r="AI12" i="81"/>
  <c r="AI12" i="80"/>
  <c r="AI31" i="80" s="1"/>
  <c r="AI12" i="79"/>
  <c r="AI31" i="79" s="1"/>
  <c r="AI12" i="94"/>
  <c r="AI31" i="94" s="1"/>
  <c r="AI12" i="93"/>
  <c r="AI31" i="93" s="1"/>
  <c r="AN18" i="81"/>
  <c r="AN18" i="80"/>
  <c r="AN37" i="80" s="1"/>
  <c r="AN18" i="79"/>
  <c r="AN37" i="79" s="1"/>
  <c r="AN18" i="94"/>
  <c r="AN37" i="94" s="1"/>
  <c r="AN18" i="93"/>
  <c r="AN37" i="93" s="1"/>
  <c r="AE15" i="80"/>
  <c r="AE34" i="80" s="1"/>
  <c r="AE15" i="81"/>
  <c r="AE15" i="79"/>
  <c r="AE34" i="79" s="1"/>
  <c r="AE15" i="94"/>
  <c r="AE34" i="94" s="1"/>
  <c r="AE15" i="93"/>
  <c r="AE34" i="93" s="1"/>
  <c r="AD12" i="81"/>
  <c r="AD12" i="80"/>
  <c r="AD31" i="80" s="1"/>
  <c r="AD12" i="94"/>
  <c r="AD31" i="94" s="1"/>
  <c r="AD12" i="93"/>
  <c r="AD31" i="93" s="1"/>
  <c r="AD12" i="79"/>
  <c r="AD31" i="79" s="1"/>
  <c r="AD15" i="81"/>
  <c r="AD15" i="80"/>
  <c r="AD34" i="80" s="1"/>
  <c r="AD15" i="79"/>
  <c r="AD34" i="79" s="1"/>
  <c r="AD15" i="94"/>
  <c r="AD34" i="94" s="1"/>
  <c r="AD15" i="93"/>
  <c r="AD34" i="93" s="1"/>
  <c r="AE12" i="81"/>
  <c r="AE12" i="80"/>
  <c r="AE31" i="80" s="1"/>
  <c r="AE12" i="79"/>
  <c r="AE31" i="79" s="1"/>
  <c r="AE12" i="94"/>
  <c r="AE31" i="94" s="1"/>
  <c r="AE12" i="93"/>
  <c r="AE31" i="93" s="1"/>
  <c r="AG15" i="81"/>
  <c r="AG15" i="80"/>
  <c r="AG34" i="80" s="1"/>
  <c r="AG15" i="79"/>
  <c r="AG34" i="79" s="1"/>
  <c r="AG15" i="94"/>
  <c r="AG34" i="94" s="1"/>
  <c r="AG15" i="93"/>
  <c r="AG34" i="93" s="1"/>
  <c r="AW15" i="81"/>
  <c r="AW15" i="80"/>
  <c r="AW34" i="80" s="1"/>
  <c r="AW15" i="79"/>
  <c r="AW34" i="79" s="1"/>
  <c r="AW15" i="94"/>
  <c r="AW34" i="94" s="1"/>
  <c r="AW15" i="93"/>
  <c r="AW34" i="93" s="1"/>
  <c r="AM12" i="81"/>
  <c r="AM12" i="80"/>
  <c r="AM31" i="80" s="1"/>
  <c r="AM12" i="79"/>
  <c r="AM31" i="79" s="1"/>
  <c r="AM12" i="94"/>
  <c r="AM31" i="94" s="1"/>
  <c r="AM12" i="93"/>
  <c r="AM31" i="93" s="1"/>
  <c r="AM15" i="81"/>
  <c r="AM15" i="80"/>
  <c r="AM34" i="80" s="1"/>
  <c r="AM15" i="79"/>
  <c r="AM34" i="79" s="1"/>
  <c r="AM15" i="94"/>
  <c r="AM34" i="94" s="1"/>
  <c r="AM15" i="93"/>
  <c r="AM34" i="93" s="1"/>
  <c r="AQ18" i="81"/>
  <c r="AQ18" i="80"/>
  <c r="AQ37" i="80" s="1"/>
  <c r="AQ18" i="79"/>
  <c r="AQ37" i="79" s="1"/>
  <c r="AQ18" i="94"/>
  <c r="AQ37" i="94" s="1"/>
  <c r="AQ18" i="93"/>
  <c r="AQ37" i="93" s="1"/>
  <c r="AK18" i="81"/>
  <c r="AK18" i="80"/>
  <c r="AK37" i="80" s="1"/>
  <c r="AK18" i="79"/>
  <c r="AK37" i="79" s="1"/>
  <c r="AK18" i="94"/>
  <c r="AK37" i="94" s="1"/>
  <c r="AK18" i="93"/>
  <c r="AK37" i="93" s="1"/>
  <c r="AT12" i="81"/>
  <c r="AT12" i="80"/>
  <c r="AT31" i="80" s="1"/>
  <c r="AT12" i="94"/>
  <c r="AT31" i="94" s="1"/>
  <c r="AT12" i="93"/>
  <c r="AT31" i="93" s="1"/>
  <c r="AT12" i="79"/>
  <c r="AT31" i="79" s="1"/>
  <c r="AM18" i="81"/>
  <c r="AM18" i="80"/>
  <c r="AM37" i="80" s="1"/>
  <c r="AM18" i="79"/>
  <c r="AM37" i="79" s="1"/>
  <c r="AM18" i="94"/>
  <c r="AM37" i="94" s="1"/>
  <c r="AM18" i="93"/>
  <c r="AM37" i="93" s="1"/>
  <c r="AV18" i="81"/>
  <c r="AV18" i="80"/>
  <c r="AV37" i="80" s="1"/>
  <c r="AV18" i="93"/>
  <c r="AV37" i="93" s="1"/>
  <c r="AV18" i="79"/>
  <c r="AV37" i="79" s="1"/>
  <c r="AV18" i="94"/>
  <c r="AV37" i="94" s="1"/>
  <c r="AW21" i="80"/>
  <c r="AW40" i="80" s="1"/>
  <c r="AW21" i="81"/>
  <c r="AW21" i="79"/>
  <c r="AW40" i="79" s="1"/>
  <c r="AW21" i="94"/>
  <c r="AW40" i="94" s="1"/>
  <c r="AW21" i="93"/>
  <c r="AW40" i="93" s="1"/>
  <c r="AB15" i="81"/>
  <c r="AB15" i="80"/>
  <c r="AB34" i="80" s="1"/>
  <c r="AB15" i="79"/>
  <c r="AB34" i="79" s="1"/>
  <c r="AB15" i="94"/>
  <c r="AB34" i="94" s="1"/>
  <c r="AB15" i="93"/>
  <c r="AB34" i="93" s="1"/>
  <c r="AV15" i="81"/>
  <c r="AV15" i="80"/>
  <c r="AV34" i="80" s="1"/>
  <c r="AV15" i="79"/>
  <c r="AV34" i="79" s="1"/>
  <c r="AV15" i="94"/>
  <c r="AV34" i="94" s="1"/>
  <c r="AV15" i="93"/>
  <c r="AV34" i="93" s="1"/>
  <c r="AN15" i="81"/>
  <c r="AN15" i="80"/>
  <c r="AN34" i="80" s="1"/>
  <c r="AN15" i="79"/>
  <c r="AN34" i="79" s="1"/>
  <c r="AN15" i="94"/>
  <c r="AN34" i="94" s="1"/>
  <c r="AN15" i="93"/>
  <c r="AN34" i="93" s="1"/>
  <c r="AI21" i="81"/>
  <c r="AI21" i="80"/>
  <c r="AI40" i="80" s="1"/>
  <c r="AI21" i="79"/>
  <c r="AI40" i="79" s="1"/>
  <c r="AI21" i="94"/>
  <c r="AI40" i="94" s="1"/>
  <c r="AI21" i="93"/>
  <c r="AI40" i="93" s="1"/>
  <c r="AN12" i="80"/>
  <c r="AN31" i="80" s="1"/>
  <c r="AN12" i="81"/>
  <c r="AN12" i="79"/>
  <c r="AN31" i="79" s="1"/>
  <c r="AN12" i="94"/>
  <c r="AN31" i="94" s="1"/>
  <c r="AN12" i="93"/>
  <c r="AN31" i="93" s="1"/>
  <c r="AJ12" i="81"/>
  <c r="AJ12" i="80"/>
  <c r="AJ31" i="80" s="1"/>
  <c r="AJ12" i="79"/>
  <c r="AJ31" i="79" s="1"/>
  <c r="AJ12" i="94"/>
  <c r="AJ31" i="94" s="1"/>
  <c r="AJ12" i="93"/>
  <c r="AJ31" i="93" s="1"/>
  <c r="AR12" i="81"/>
  <c r="AR12" i="80"/>
  <c r="AR31" i="80" s="1"/>
  <c r="AR12" i="79"/>
  <c r="AR31" i="79" s="1"/>
  <c r="AR12" i="93"/>
  <c r="AR31" i="93" s="1"/>
  <c r="AR12" i="94"/>
  <c r="AR31" i="94" s="1"/>
  <c r="AR18" i="81"/>
  <c r="AR18" i="80"/>
  <c r="AR37" i="80" s="1"/>
  <c r="AR18" i="79"/>
  <c r="AR37" i="79" s="1"/>
  <c r="AR18" i="93"/>
  <c r="AR37" i="93" s="1"/>
  <c r="AR18" i="94"/>
  <c r="AR37" i="94" s="1"/>
  <c r="AR15" i="81"/>
  <c r="AR15" i="80"/>
  <c r="AR34" i="80" s="1"/>
  <c r="AR15" i="79"/>
  <c r="AR34" i="79" s="1"/>
  <c r="AR15" i="94"/>
  <c r="AR34" i="94" s="1"/>
  <c r="AR15" i="93"/>
  <c r="AR34" i="93" s="1"/>
  <c r="AN21" i="81"/>
  <c r="AN21" i="80"/>
  <c r="AN40" i="80" s="1"/>
  <c r="AN21" i="79"/>
  <c r="AN40" i="79" s="1"/>
  <c r="AN21" i="94"/>
  <c r="AN40" i="94" s="1"/>
  <c r="AN21" i="93"/>
  <c r="AN40" i="93" s="1"/>
  <c r="AD21" i="81"/>
  <c r="AD21" i="80"/>
  <c r="AD40" i="80" s="1"/>
  <c r="AD21" i="79"/>
  <c r="AD40" i="79" s="1"/>
  <c r="AD21" i="93"/>
  <c r="AD40" i="93" s="1"/>
  <c r="AD21" i="94"/>
  <c r="AD40" i="94" s="1"/>
  <c r="AH15" i="81"/>
  <c r="AH15" i="80"/>
  <c r="AH34" i="80" s="1"/>
  <c r="AH15" i="79"/>
  <c r="AH34" i="79" s="1"/>
  <c r="AH15" i="93"/>
  <c r="AH34" i="93" s="1"/>
  <c r="AH15" i="94"/>
  <c r="AH34" i="94" s="1"/>
  <c r="B6" i="77"/>
  <c r="B25" i="77" s="1"/>
  <c r="C5" i="78"/>
  <c r="C24" i="78" s="1"/>
  <c r="B5" i="77"/>
  <c r="B24" i="77" s="1"/>
  <c r="X14" i="81" l="1"/>
  <c r="X14" i="80"/>
  <c r="X33" i="80" s="1"/>
  <c r="X14" i="79"/>
  <c r="X33" i="79" s="1"/>
  <c r="X14" i="94"/>
  <c r="X33" i="94" s="1"/>
  <c r="X14" i="93"/>
  <c r="X33" i="93" s="1"/>
  <c r="X20" i="81"/>
  <c r="X20" i="80"/>
  <c r="X39" i="80" s="1"/>
  <c r="X20" i="79"/>
  <c r="X39" i="79" s="1"/>
  <c r="X20" i="94"/>
  <c r="X39" i="94" s="1"/>
  <c r="X20" i="93"/>
  <c r="X39" i="93" s="1"/>
  <c r="X11" i="81"/>
  <c r="X11" i="80"/>
  <c r="X30" i="80" s="1"/>
  <c r="X11" i="79"/>
  <c r="X30" i="79" s="1"/>
  <c r="X11" i="94"/>
  <c r="X30" i="94" s="1"/>
  <c r="X11" i="93"/>
  <c r="X30" i="93" s="1"/>
  <c r="X9" i="81"/>
  <c r="X9" i="80"/>
  <c r="X28" i="80" s="1"/>
  <c r="X9" i="79"/>
  <c r="X28" i="79" s="1"/>
  <c r="X9" i="94"/>
  <c r="X28" i="94" s="1"/>
  <c r="X9" i="93"/>
  <c r="X28" i="93" s="1"/>
  <c r="X17" i="81"/>
  <c r="X17" i="80"/>
  <c r="X36" i="80" s="1"/>
  <c r="X17" i="79"/>
  <c r="X36" i="79" s="1"/>
  <c r="X17" i="94"/>
  <c r="X36" i="94" s="1"/>
  <c r="X17" i="93"/>
  <c r="X36" i="93" s="1"/>
  <c r="C8" i="78"/>
  <c r="C27" i="78" s="1"/>
  <c r="C8" i="77"/>
  <c r="C27" i="77" s="1"/>
  <c r="X15" i="81" l="1"/>
  <c r="X15" i="80"/>
  <c r="X34" i="80" s="1"/>
  <c r="X15" i="79"/>
  <c r="X34" i="79" s="1"/>
  <c r="X15" i="94"/>
  <c r="X34" i="94" s="1"/>
  <c r="X15" i="93"/>
  <c r="X34" i="93" s="1"/>
  <c r="X18" i="81"/>
  <c r="X18" i="80"/>
  <c r="X37" i="80" s="1"/>
  <c r="X18" i="79"/>
  <c r="X37" i="79" s="1"/>
  <c r="X18" i="94"/>
  <c r="X37" i="94" s="1"/>
  <c r="X18" i="93"/>
  <c r="X37" i="93" s="1"/>
  <c r="X12" i="81"/>
  <c r="X12" i="80"/>
  <c r="X31" i="80" s="1"/>
  <c r="X12" i="79"/>
  <c r="X31" i="79" s="1"/>
  <c r="X12" i="94"/>
  <c r="X31" i="94" s="1"/>
  <c r="X12" i="93"/>
  <c r="X31" i="93" s="1"/>
  <c r="X21" i="81"/>
  <c r="X21" i="80"/>
  <c r="X40" i="80" s="1"/>
  <c r="X21" i="79"/>
  <c r="X40" i="79" s="1"/>
  <c r="X21" i="94"/>
  <c r="X40" i="94" s="1"/>
  <c r="X21" i="93"/>
  <c r="X40" i="93" s="1"/>
  <c r="C11" i="77"/>
  <c r="C30" i="77" s="1"/>
  <c r="C11" i="78"/>
  <c r="C30" i="78" s="1"/>
  <c r="C20" i="77"/>
  <c r="C39" i="77" s="1"/>
  <c r="C20" i="78"/>
  <c r="C39" i="78" s="1"/>
  <c r="C17" i="77"/>
  <c r="C36" i="77" s="1"/>
  <c r="C17" i="78"/>
  <c r="C36" i="78" s="1"/>
  <c r="C14" i="78"/>
  <c r="C33" i="78" s="1"/>
  <c r="C14" i="77"/>
  <c r="C33" i="77" s="1"/>
  <c r="C9" i="78"/>
  <c r="C28" i="78" s="1"/>
  <c r="C9" i="77"/>
  <c r="C28" i="77" s="1"/>
  <c r="C12" i="78" l="1"/>
  <c r="C31" i="78" s="1"/>
  <c r="C12" i="77"/>
  <c r="C31" i="77" s="1"/>
  <c r="C15" i="77"/>
  <c r="C34" i="77" s="1"/>
  <c r="C15" i="78"/>
  <c r="C34" i="78" s="1"/>
  <c r="C21" i="78"/>
  <c r="C40" i="78" s="1"/>
  <c r="C21" i="77"/>
  <c r="C40" i="77" s="1"/>
  <c r="C18" i="77"/>
  <c r="C37" i="77" s="1"/>
  <c r="C18" i="78"/>
  <c r="C37" i="78" s="1"/>
  <c r="B6" i="81"/>
  <c r="B5" i="81"/>
  <c r="B6" i="80"/>
  <c r="B25" i="80" s="1"/>
  <c r="B5" i="80"/>
  <c r="B24" i="80" s="1"/>
  <c r="B5" i="79"/>
  <c r="B24" i="79" s="1"/>
  <c r="B6" i="79"/>
  <c r="B25" i="79" s="1"/>
  <c r="C8" i="81" l="1"/>
  <c r="C8" i="80"/>
  <c r="C27" i="80" s="1"/>
  <c r="C8" i="79"/>
  <c r="C27" i="79" s="1"/>
  <c r="C8" i="93"/>
  <c r="C27" i="93" s="1"/>
  <c r="C8" i="94"/>
  <c r="C27" i="94" s="1"/>
  <c r="G8" i="81" l="1"/>
  <c r="G8" i="80"/>
  <c r="G27" i="80" s="1"/>
  <c r="G8" i="79"/>
  <c r="G27" i="79" s="1"/>
  <c r="G8" i="94"/>
  <c r="G27" i="94" s="1"/>
  <c r="G8" i="93"/>
  <c r="G27" i="93" s="1"/>
  <c r="Q8" i="81"/>
  <c r="Q8" i="80"/>
  <c r="Q27" i="80" s="1"/>
  <c r="Q8" i="79"/>
  <c r="Q27" i="79" s="1"/>
  <c r="Q8" i="94"/>
  <c r="Q27" i="94" s="1"/>
  <c r="Q8" i="93"/>
  <c r="Q27" i="93" s="1"/>
  <c r="U8" i="80"/>
  <c r="U27" i="80" s="1"/>
  <c r="U8" i="81"/>
  <c r="U8" i="79"/>
  <c r="U27" i="79" s="1"/>
  <c r="U8" i="94"/>
  <c r="U27" i="94" s="1"/>
  <c r="U8" i="93"/>
  <c r="U27" i="93" s="1"/>
  <c r="E8" i="80"/>
  <c r="E27" i="80" s="1"/>
  <c r="E8" i="81"/>
  <c r="E8" i="79"/>
  <c r="E27" i="79" s="1"/>
  <c r="E8" i="94"/>
  <c r="E27" i="94" s="1"/>
  <c r="E8" i="93"/>
  <c r="E27" i="93" s="1"/>
  <c r="J8" i="80"/>
  <c r="J27" i="80" s="1"/>
  <c r="J8" i="81"/>
  <c r="J8" i="79"/>
  <c r="J27" i="79" s="1"/>
  <c r="J8" i="94"/>
  <c r="J27" i="94" s="1"/>
  <c r="J8" i="93"/>
  <c r="J27" i="93" s="1"/>
  <c r="N8" i="81"/>
  <c r="N8" i="80"/>
  <c r="N27" i="80" s="1"/>
  <c r="N8" i="79"/>
  <c r="N27" i="79" s="1"/>
  <c r="N8" i="94"/>
  <c r="N27" i="94" s="1"/>
  <c r="N8" i="93"/>
  <c r="N27" i="93" s="1"/>
  <c r="R8" i="81"/>
  <c r="R8" i="80"/>
  <c r="R27" i="80" s="1"/>
  <c r="R8" i="79"/>
  <c r="R27" i="79" s="1"/>
  <c r="R8" i="94"/>
  <c r="R27" i="94" s="1"/>
  <c r="R8" i="93"/>
  <c r="R27" i="93" s="1"/>
  <c r="V8" i="81"/>
  <c r="V8" i="80"/>
  <c r="V27" i="80" s="1"/>
  <c r="V8" i="79"/>
  <c r="V27" i="79" s="1"/>
  <c r="V8" i="94"/>
  <c r="V27" i="94" s="1"/>
  <c r="V8" i="93"/>
  <c r="V27" i="93" s="1"/>
  <c r="C14" i="81"/>
  <c r="C14" i="80"/>
  <c r="C33" i="80" s="1"/>
  <c r="C14" i="79"/>
  <c r="C33" i="79" s="1"/>
  <c r="C14" i="94"/>
  <c r="C33" i="94" s="1"/>
  <c r="C14" i="93"/>
  <c r="C33" i="93" s="1"/>
  <c r="C9" i="81"/>
  <c r="C9" i="80"/>
  <c r="C28" i="80" s="1"/>
  <c r="C9" i="79"/>
  <c r="C28" i="79" s="1"/>
  <c r="C9" i="94"/>
  <c r="C28" i="94" s="1"/>
  <c r="C9" i="93"/>
  <c r="C28" i="93" s="1"/>
  <c r="K8" i="81"/>
  <c r="K8" i="80"/>
  <c r="K27" i="80" s="1"/>
  <c r="K8" i="79"/>
  <c r="K27" i="79" s="1"/>
  <c r="K8" i="93"/>
  <c r="K27" i="93" s="1"/>
  <c r="K8" i="94"/>
  <c r="K27" i="94" s="1"/>
  <c r="W8" i="81"/>
  <c r="W8" i="80"/>
  <c r="W27" i="80" s="1"/>
  <c r="W8" i="79"/>
  <c r="W27" i="79" s="1"/>
  <c r="W8" i="94"/>
  <c r="W27" i="94" s="1"/>
  <c r="W8" i="93"/>
  <c r="W27" i="93" s="1"/>
  <c r="C11" i="81"/>
  <c r="C11" i="80"/>
  <c r="C30" i="80" s="1"/>
  <c r="C11" i="79"/>
  <c r="C30" i="79" s="1"/>
  <c r="C11" i="94"/>
  <c r="C30" i="94" s="1"/>
  <c r="C11" i="93"/>
  <c r="C30" i="93" s="1"/>
  <c r="D8" i="81"/>
  <c r="D8" i="80"/>
  <c r="D27" i="80" s="1"/>
  <c r="D8" i="79"/>
  <c r="D27" i="79" s="1"/>
  <c r="D8" i="94"/>
  <c r="D27" i="94" s="1"/>
  <c r="D8" i="93"/>
  <c r="D27" i="93" s="1"/>
  <c r="O8" i="81"/>
  <c r="O8" i="80"/>
  <c r="O27" i="80" s="1"/>
  <c r="O8" i="79"/>
  <c r="O27" i="79" s="1"/>
  <c r="O8" i="94"/>
  <c r="O27" i="94" s="1"/>
  <c r="O8" i="93"/>
  <c r="O27" i="93" s="1"/>
  <c r="S8" i="81"/>
  <c r="S8" i="80"/>
  <c r="S27" i="80" s="1"/>
  <c r="S8" i="79"/>
  <c r="S27" i="79" s="1"/>
  <c r="S8" i="93"/>
  <c r="S27" i="93" s="1"/>
  <c r="S8" i="94"/>
  <c r="S27" i="94" s="1"/>
  <c r="F8" i="81"/>
  <c r="F8" i="80"/>
  <c r="F27" i="80" s="1"/>
  <c r="F8" i="79"/>
  <c r="F27" i="79" s="1"/>
  <c r="F8" i="94"/>
  <c r="F27" i="94" s="1"/>
  <c r="F8" i="93"/>
  <c r="F27" i="93" s="1"/>
  <c r="L8" i="81"/>
  <c r="L8" i="80"/>
  <c r="L27" i="80" s="1"/>
  <c r="L8" i="79"/>
  <c r="L27" i="79" s="1"/>
  <c r="L8" i="94"/>
  <c r="L27" i="94" s="1"/>
  <c r="L8" i="93"/>
  <c r="L27" i="93" s="1"/>
  <c r="P8" i="81"/>
  <c r="P8" i="80"/>
  <c r="P27" i="80" s="1"/>
  <c r="P8" i="79"/>
  <c r="P27" i="79" s="1"/>
  <c r="P8" i="94"/>
  <c r="P27" i="94" s="1"/>
  <c r="P8" i="93"/>
  <c r="P27" i="93" s="1"/>
  <c r="T8" i="81"/>
  <c r="T8" i="80"/>
  <c r="T27" i="80" s="1"/>
  <c r="T8" i="79"/>
  <c r="T27" i="79" s="1"/>
  <c r="T8" i="94"/>
  <c r="T27" i="94" s="1"/>
  <c r="T8" i="93"/>
  <c r="T27" i="93" s="1"/>
  <c r="Y8" i="81"/>
  <c r="Y8" i="80"/>
  <c r="Y27" i="80" s="1"/>
  <c r="Y8" i="79"/>
  <c r="Y27" i="79" s="1"/>
  <c r="Y8" i="94"/>
  <c r="Y27" i="94" s="1"/>
  <c r="Y8" i="93"/>
  <c r="Y27" i="93" s="1"/>
  <c r="C17" i="81"/>
  <c r="C17" i="80"/>
  <c r="C36" i="80" s="1"/>
  <c r="C17" i="79"/>
  <c r="C36" i="79" s="1"/>
  <c r="C17" i="93"/>
  <c r="C36" i="93" s="1"/>
  <c r="C17" i="94"/>
  <c r="C36" i="94" s="1"/>
  <c r="M8" i="81"/>
  <c r="M8" i="80"/>
  <c r="M27" i="80" s="1"/>
  <c r="M8" i="79"/>
  <c r="M27" i="79" s="1"/>
  <c r="M8" i="93"/>
  <c r="M27" i="93" s="1"/>
  <c r="M8" i="94"/>
  <c r="M27" i="94" s="1"/>
  <c r="Z8" i="80"/>
  <c r="Z27" i="80" s="1"/>
  <c r="Z8" i="81"/>
  <c r="Z8" i="79"/>
  <c r="Z27" i="79" s="1"/>
  <c r="Z8" i="94"/>
  <c r="Z27" i="94" s="1"/>
  <c r="Z8" i="93"/>
  <c r="Z27" i="93" s="1"/>
  <c r="C20" i="81"/>
  <c r="C20" i="80"/>
  <c r="C39" i="80" s="1"/>
  <c r="C20" i="79"/>
  <c r="C39" i="79" s="1"/>
  <c r="C20" i="94"/>
  <c r="C39" i="94" s="1"/>
  <c r="C20" i="93"/>
  <c r="C39" i="93" s="1"/>
  <c r="G14" i="81" l="1"/>
  <c r="G14" i="80"/>
  <c r="G33" i="80" s="1"/>
  <c r="G14" i="79"/>
  <c r="G33" i="79" s="1"/>
  <c r="G14" i="94"/>
  <c r="G33" i="94" s="1"/>
  <c r="G14" i="93"/>
  <c r="G33" i="93" s="1"/>
  <c r="O14" i="81"/>
  <c r="O14" i="80"/>
  <c r="O33" i="80" s="1"/>
  <c r="O14" i="79"/>
  <c r="O33" i="79" s="1"/>
  <c r="O14" i="94"/>
  <c r="O33" i="94" s="1"/>
  <c r="O14" i="93"/>
  <c r="O33" i="93" s="1"/>
  <c r="S17" i="81"/>
  <c r="S17" i="80"/>
  <c r="S36" i="80" s="1"/>
  <c r="S17" i="79"/>
  <c r="S36" i="79" s="1"/>
  <c r="S17" i="93"/>
  <c r="S36" i="93" s="1"/>
  <c r="S17" i="94"/>
  <c r="S36" i="94" s="1"/>
  <c r="V17" i="81"/>
  <c r="V17" i="80"/>
  <c r="V36" i="80" s="1"/>
  <c r="V17" i="79"/>
  <c r="V36" i="79" s="1"/>
  <c r="V17" i="94"/>
  <c r="V36" i="94" s="1"/>
  <c r="V17" i="93"/>
  <c r="V36" i="93" s="1"/>
  <c r="AA17" i="80"/>
  <c r="AA36" i="80" s="1"/>
  <c r="AA17" i="81"/>
  <c r="AA17" i="79"/>
  <c r="AA36" i="79" s="1"/>
  <c r="AA17" i="93"/>
  <c r="AA36" i="93" s="1"/>
  <c r="AA17" i="94"/>
  <c r="AA36" i="94" s="1"/>
  <c r="W9" i="81"/>
  <c r="W9" i="80"/>
  <c r="W28" i="80" s="1"/>
  <c r="W9" i="79"/>
  <c r="W28" i="79" s="1"/>
  <c r="W9" i="94"/>
  <c r="W28" i="94" s="1"/>
  <c r="W9" i="93"/>
  <c r="W28" i="93" s="1"/>
  <c r="E11" i="81"/>
  <c r="E11" i="80"/>
  <c r="E30" i="80" s="1"/>
  <c r="E11" i="79"/>
  <c r="E30" i="79" s="1"/>
  <c r="E11" i="93"/>
  <c r="E30" i="93" s="1"/>
  <c r="E11" i="94"/>
  <c r="E30" i="94" s="1"/>
  <c r="G20" i="81"/>
  <c r="G20" i="80"/>
  <c r="G39" i="80" s="1"/>
  <c r="G20" i="79"/>
  <c r="G39" i="79" s="1"/>
  <c r="G20" i="94"/>
  <c r="G39" i="94" s="1"/>
  <c r="G20" i="93"/>
  <c r="G39" i="93" s="1"/>
  <c r="K17" i="81"/>
  <c r="K17" i="80"/>
  <c r="K36" i="80" s="1"/>
  <c r="K17" i="79"/>
  <c r="K36" i="79" s="1"/>
  <c r="K17" i="94"/>
  <c r="K36" i="94" s="1"/>
  <c r="K17" i="93"/>
  <c r="K36" i="93" s="1"/>
  <c r="M14" i="81"/>
  <c r="M14" i="80"/>
  <c r="M33" i="80" s="1"/>
  <c r="M14" i="79"/>
  <c r="M33" i="79" s="1"/>
  <c r="M14" i="93"/>
  <c r="M33" i="93" s="1"/>
  <c r="M14" i="94"/>
  <c r="M33" i="94" s="1"/>
  <c r="O20" i="81"/>
  <c r="O20" i="80"/>
  <c r="O39" i="80" s="1"/>
  <c r="O20" i="79"/>
  <c r="O39" i="79" s="1"/>
  <c r="O20" i="94"/>
  <c r="O39" i="94" s="1"/>
  <c r="O20" i="93"/>
  <c r="O39" i="93" s="1"/>
  <c r="S20" i="81"/>
  <c r="S20" i="79"/>
  <c r="S39" i="79" s="1"/>
  <c r="S20" i="80"/>
  <c r="S39" i="80" s="1"/>
  <c r="S20" i="94"/>
  <c r="S39" i="94" s="1"/>
  <c r="S20" i="93"/>
  <c r="S39" i="93" s="1"/>
  <c r="U14" i="81"/>
  <c r="U14" i="80"/>
  <c r="U33" i="80" s="1"/>
  <c r="U14" i="79"/>
  <c r="U33" i="79" s="1"/>
  <c r="U14" i="94"/>
  <c r="U33" i="94" s="1"/>
  <c r="U14" i="93"/>
  <c r="U33" i="93" s="1"/>
  <c r="V14" i="81"/>
  <c r="V14" i="80"/>
  <c r="V33" i="80" s="1"/>
  <c r="V14" i="79"/>
  <c r="V33" i="79" s="1"/>
  <c r="V14" i="94"/>
  <c r="V33" i="94" s="1"/>
  <c r="V14" i="93"/>
  <c r="V33" i="93" s="1"/>
  <c r="Y14" i="80"/>
  <c r="Y33" i="80" s="1"/>
  <c r="Y14" i="81"/>
  <c r="Y14" i="79"/>
  <c r="Y33" i="79" s="1"/>
  <c r="Y14" i="93"/>
  <c r="Y33" i="93" s="1"/>
  <c r="Y14" i="94"/>
  <c r="Y33" i="94" s="1"/>
  <c r="AA14" i="81"/>
  <c r="AA14" i="80"/>
  <c r="AA33" i="80" s="1"/>
  <c r="AA14" i="79"/>
  <c r="AA33" i="79" s="1"/>
  <c r="AA14" i="94"/>
  <c r="AA33" i="94" s="1"/>
  <c r="AA14" i="93"/>
  <c r="AA33" i="93" s="1"/>
  <c r="K11" i="81"/>
  <c r="K11" i="80"/>
  <c r="K30" i="80" s="1"/>
  <c r="K11" i="79"/>
  <c r="K30" i="79" s="1"/>
  <c r="K11" i="93"/>
  <c r="K30" i="93" s="1"/>
  <c r="K11" i="94"/>
  <c r="K30" i="94" s="1"/>
  <c r="Q9" i="81"/>
  <c r="Q9" i="80"/>
  <c r="Q28" i="80" s="1"/>
  <c r="Q9" i="79"/>
  <c r="Q28" i="79" s="1"/>
  <c r="Q9" i="94"/>
  <c r="Q28" i="94" s="1"/>
  <c r="Q9" i="93"/>
  <c r="Q28" i="93" s="1"/>
  <c r="V9" i="80"/>
  <c r="V28" i="80" s="1"/>
  <c r="V9" i="81"/>
  <c r="V9" i="79"/>
  <c r="V28" i="79" s="1"/>
  <c r="V9" i="94"/>
  <c r="V28" i="94" s="1"/>
  <c r="V9" i="93"/>
  <c r="V28" i="93" s="1"/>
  <c r="U9" i="81"/>
  <c r="U9" i="80"/>
  <c r="U28" i="80" s="1"/>
  <c r="U9" i="79"/>
  <c r="U28" i="79" s="1"/>
  <c r="U9" i="94"/>
  <c r="U28" i="94" s="1"/>
  <c r="U9" i="93"/>
  <c r="U28" i="93" s="1"/>
  <c r="E14" i="81"/>
  <c r="E14" i="80"/>
  <c r="E33" i="80" s="1"/>
  <c r="E14" i="79"/>
  <c r="E33" i="79" s="1"/>
  <c r="E14" i="94"/>
  <c r="E33" i="94" s="1"/>
  <c r="E14" i="93"/>
  <c r="E33" i="93" s="1"/>
  <c r="G11" i="81"/>
  <c r="G11" i="80"/>
  <c r="G30" i="80" s="1"/>
  <c r="G11" i="79"/>
  <c r="G30" i="79" s="1"/>
  <c r="G11" i="94"/>
  <c r="G30" i="94" s="1"/>
  <c r="G11" i="93"/>
  <c r="G30" i="93" s="1"/>
  <c r="J11" i="81"/>
  <c r="J11" i="79"/>
  <c r="J30" i="79" s="1"/>
  <c r="J11" i="80"/>
  <c r="J30" i="80" s="1"/>
  <c r="J11" i="94"/>
  <c r="J30" i="94" s="1"/>
  <c r="J11" i="93"/>
  <c r="J30" i="93" s="1"/>
  <c r="L14" i="81"/>
  <c r="L14" i="79"/>
  <c r="L33" i="79" s="1"/>
  <c r="L14" i="80"/>
  <c r="L33" i="80" s="1"/>
  <c r="L14" i="94"/>
  <c r="L33" i="94" s="1"/>
  <c r="L14" i="93"/>
  <c r="L33" i="93" s="1"/>
  <c r="M20" i="81"/>
  <c r="M20" i="80"/>
  <c r="M39" i="80" s="1"/>
  <c r="M20" i="79"/>
  <c r="M39" i="79" s="1"/>
  <c r="M20" i="93"/>
  <c r="M39" i="93" s="1"/>
  <c r="M20" i="94"/>
  <c r="M39" i="94" s="1"/>
  <c r="N11" i="81"/>
  <c r="N11" i="80"/>
  <c r="N30" i="80" s="1"/>
  <c r="N11" i="79"/>
  <c r="N30" i="79" s="1"/>
  <c r="N11" i="94"/>
  <c r="N30" i="94" s="1"/>
  <c r="N11" i="93"/>
  <c r="N30" i="93" s="1"/>
  <c r="O11" i="81"/>
  <c r="O11" i="80"/>
  <c r="O30" i="80" s="1"/>
  <c r="O11" i="79"/>
  <c r="O30" i="79" s="1"/>
  <c r="O11" i="93"/>
  <c r="O30" i="93" s="1"/>
  <c r="O11" i="94"/>
  <c r="O30" i="94" s="1"/>
  <c r="P14" i="81"/>
  <c r="P14" i="80"/>
  <c r="P33" i="80" s="1"/>
  <c r="P14" i="79"/>
  <c r="P33" i="79" s="1"/>
  <c r="P14" i="94"/>
  <c r="P33" i="94" s="1"/>
  <c r="P14" i="93"/>
  <c r="P33" i="93" s="1"/>
  <c r="Q14" i="81"/>
  <c r="Q14" i="80"/>
  <c r="Q33" i="80" s="1"/>
  <c r="Q14" i="79"/>
  <c r="Q33" i="79" s="1"/>
  <c r="Q14" i="93"/>
  <c r="Q33" i="93" s="1"/>
  <c r="Q14" i="94"/>
  <c r="Q33" i="94" s="1"/>
  <c r="R14" i="81"/>
  <c r="R14" i="80"/>
  <c r="R33" i="80" s="1"/>
  <c r="R14" i="79"/>
  <c r="R33" i="79" s="1"/>
  <c r="R14" i="94"/>
  <c r="R33" i="94" s="1"/>
  <c r="R14" i="93"/>
  <c r="R33" i="93" s="1"/>
  <c r="S14" i="81"/>
  <c r="S14" i="80"/>
  <c r="S33" i="80" s="1"/>
  <c r="S14" i="79"/>
  <c r="S33" i="79" s="1"/>
  <c r="S14" i="94"/>
  <c r="S33" i="94" s="1"/>
  <c r="S14" i="93"/>
  <c r="S33" i="93" s="1"/>
  <c r="T20" i="81"/>
  <c r="T20" i="80"/>
  <c r="T39" i="80" s="1"/>
  <c r="T20" i="79"/>
  <c r="T39" i="79" s="1"/>
  <c r="T20" i="94"/>
  <c r="T39" i="94" s="1"/>
  <c r="T20" i="93"/>
  <c r="T39" i="93" s="1"/>
  <c r="U11" i="81"/>
  <c r="U11" i="80"/>
  <c r="U30" i="80" s="1"/>
  <c r="U11" i="79"/>
  <c r="U30" i="79" s="1"/>
  <c r="U11" i="94"/>
  <c r="U30" i="94" s="1"/>
  <c r="U11" i="93"/>
  <c r="U30" i="93" s="1"/>
  <c r="V20" i="81"/>
  <c r="V20" i="80"/>
  <c r="V39" i="80" s="1"/>
  <c r="V20" i="79"/>
  <c r="V39" i="79" s="1"/>
  <c r="V20" i="94"/>
  <c r="V39" i="94" s="1"/>
  <c r="V20" i="93"/>
  <c r="V39" i="93" s="1"/>
  <c r="W20" i="81"/>
  <c r="W20" i="80"/>
  <c r="W39" i="80" s="1"/>
  <c r="W20" i="79"/>
  <c r="W39" i="79" s="1"/>
  <c r="W20" i="94"/>
  <c r="W39" i="94" s="1"/>
  <c r="W20" i="93"/>
  <c r="W39" i="93" s="1"/>
  <c r="Y20" i="81"/>
  <c r="Y20" i="80"/>
  <c r="Y39" i="80" s="1"/>
  <c r="Y20" i="79"/>
  <c r="Y39" i="79" s="1"/>
  <c r="Y20" i="94"/>
  <c r="Y39" i="94" s="1"/>
  <c r="Y20" i="93"/>
  <c r="Y39" i="93" s="1"/>
  <c r="Z14" i="81"/>
  <c r="Z14" i="80"/>
  <c r="Z33" i="80" s="1"/>
  <c r="Z14" i="79"/>
  <c r="Z33" i="79" s="1"/>
  <c r="Z14" i="94"/>
  <c r="Z33" i="94" s="1"/>
  <c r="Z14" i="93"/>
  <c r="Z33" i="93" s="1"/>
  <c r="AA20" i="81"/>
  <c r="AA20" i="80"/>
  <c r="AA39" i="80" s="1"/>
  <c r="AA20" i="79"/>
  <c r="AA39" i="79" s="1"/>
  <c r="AA20" i="94"/>
  <c r="AA39" i="94" s="1"/>
  <c r="AA20" i="93"/>
  <c r="AA39" i="93" s="1"/>
  <c r="K9" i="81"/>
  <c r="K9" i="80"/>
  <c r="K28" i="80" s="1"/>
  <c r="K9" i="79"/>
  <c r="K28" i="79" s="1"/>
  <c r="K9" i="94"/>
  <c r="K28" i="94" s="1"/>
  <c r="K9" i="93"/>
  <c r="K28" i="93" s="1"/>
  <c r="C21" i="81"/>
  <c r="C21" i="80"/>
  <c r="C40" i="80" s="1"/>
  <c r="C21" i="79"/>
  <c r="C40" i="79" s="1"/>
  <c r="C21" i="94"/>
  <c r="C40" i="94" s="1"/>
  <c r="C21" i="93"/>
  <c r="C40" i="93" s="1"/>
  <c r="L9" i="81"/>
  <c r="L9" i="80"/>
  <c r="L28" i="80" s="1"/>
  <c r="L9" i="93"/>
  <c r="L28" i="93" s="1"/>
  <c r="L9" i="94"/>
  <c r="L28" i="94" s="1"/>
  <c r="L9" i="79"/>
  <c r="L28" i="79" s="1"/>
  <c r="G9" i="81"/>
  <c r="G9" i="80"/>
  <c r="G28" i="80" s="1"/>
  <c r="G9" i="79"/>
  <c r="G28" i="79" s="1"/>
  <c r="G9" i="94"/>
  <c r="G28" i="94" s="1"/>
  <c r="G9" i="93"/>
  <c r="G28" i="93" s="1"/>
  <c r="O9" i="81"/>
  <c r="O9" i="80"/>
  <c r="O28" i="80" s="1"/>
  <c r="O9" i="79"/>
  <c r="O28" i="79" s="1"/>
  <c r="O9" i="94"/>
  <c r="O28" i="94" s="1"/>
  <c r="O9" i="93"/>
  <c r="O28" i="93" s="1"/>
  <c r="M9" i="81"/>
  <c r="M9" i="80"/>
  <c r="M28" i="80" s="1"/>
  <c r="M9" i="79"/>
  <c r="M28" i="79" s="1"/>
  <c r="M9" i="94"/>
  <c r="M28" i="94" s="1"/>
  <c r="M9" i="93"/>
  <c r="M28" i="93" s="1"/>
  <c r="R9" i="81"/>
  <c r="R9" i="80"/>
  <c r="R28" i="80" s="1"/>
  <c r="R9" i="79"/>
  <c r="R28" i="79" s="1"/>
  <c r="R9" i="94"/>
  <c r="R28" i="94" s="1"/>
  <c r="R9" i="93"/>
  <c r="R28" i="93" s="1"/>
  <c r="E20" i="81"/>
  <c r="E20" i="80"/>
  <c r="E39" i="80" s="1"/>
  <c r="E20" i="79"/>
  <c r="E39" i="79" s="1"/>
  <c r="E20" i="93"/>
  <c r="E39" i="93" s="1"/>
  <c r="E20" i="94"/>
  <c r="E39" i="94" s="1"/>
  <c r="N14" i="80"/>
  <c r="N33" i="80" s="1"/>
  <c r="N14" i="81"/>
  <c r="N14" i="79"/>
  <c r="N33" i="79" s="1"/>
  <c r="N14" i="94"/>
  <c r="N33" i="94" s="1"/>
  <c r="N14" i="93"/>
  <c r="N33" i="93" s="1"/>
  <c r="R17" i="81"/>
  <c r="R17" i="80"/>
  <c r="R36" i="80" s="1"/>
  <c r="R17" i="79"/>
  <c r="R36" i="79" s="1"/>
  <c r="R17" i="94"/>
  <c r="R36" i="94" s="1"/>
  <c r="R17" i="93"/>
  <c r="R36" i="93" s="1"/>
  <c r="T17" i="81"/>
  <c r="T17" i="80"/>
  <c r="T36" i="80" s="1"/>
  <c r="T17" i="79"/>
  <c r="T36" i="79" s="1"/>
  <c r="T17" i="94"/>
  <c r="T36" i="94" s="1"/>
  <c r="T17" i="93"/>
  <c r="T36" i="93" s="1"/>
  <c r="Y17" i="81"/>
  <c r="Y17" i="80"/>
  <c r="Y36" i="80" s="1"/>
  <c r="Y17" i="79"/>
  <c r="Y36" i="79" s="1"/>
  <c r="Y17" i="94"/>
  <c r="Y36" i="94" s="1"/>
  <c r="Y17" i="93"/>
  <c r="Y36" i="93" s="1"/>
  <c r="Z17" i="81"/>
  <c r="Z17" i="79"/>
  <c r="Z36" i="79" s="1"/>
  <c r="Z17" i="80"/>
  <c r="Z36" i="80" s="1"/>
  <c r="Z17" i="94"/>
  <c r="Z36" i="94" s="1"/>
  <c r="Z17" i="93"/>
  <c r="Z36" i="93" s="1"/>
  <c r="K20" i="81"/>
  <c r="K20" i="80"/>
  <c r="K39" i="80" s="1"/>
  <c r="K20" i="79"/>
  <c r="K39" i="79" s="1"/>
  <c r="K20" i="94"/>
  <c r="K39" i="94" s="1"/>
  <c r="K20" i="93"/>
  <c r="K39" i="93" s="1"/>
  <c r="C15" i="81"/>
  <c r="C15" i="80"/>
  <c r="C34" i="80" s="1"/>
  <c r="C15" i="79"/>
  <c r="C34" i="79" s="1"/>
  <c r="C15" i="94"/>
  <c r="C34" i="94" s="1"/>
  <c r="C15" i="93"/>
  <c r="C34" i="93" s="1"/>
  <c r="AA9" i="80"/>
  <c r="AA28" i="80" s="1"/>
  <c r="AA9" i="81"/>
  <c r="AA9" i="79"/>
  <c r="AA28" i="79" s="1"/>
  <c r="AA9" i="94"/>
  <c r="AA28" i="94" s="1"/>
  <c r="AA9" i="93"/>
  <c r="AA28" i="93" s="1"/>
  <c r="J9" i="81"/>
  <c r="J9" i="80"/>
  <c r="J28" i="80" s="1"/>
  <c r="J9" i="79"/>
  <c r="J28" i="79" s="1"/>
  <c r="J9" i="94"/>
  <c r="J28" i="94" s="1"/>
  <c r="J9" i="93"/>
  <c r="J28" i="93" s="1"/>
  <c r="D11" i="81"/>
  <c r="D11" i="80"/>
  <c r="D30" i="80" s="1"/>
  <c r="D11" i="79"/>
  <c r="D30" i="79" s="1"/>
  <c r="D11" i="94"/>
  <c r="D30" i="94" s="1"/>
  <c r="D11" i="93"/>
  <c r="D30" i="93" s="1"/>
  <c r="F14" i="81"/>
  <c r="F14" i="80"/>
  <c r="F33" i="80" s="1"/>
  <c r="F14" i="79"/>
  <c r="F33" i="79" s="1"/>
  <c r="F14" i="94"/>
  <c r="F33" i="94" s="1"/>
  <c r="F14" i="93"/>
  <c r="F33" i="93" s="1"/>
  <c r="J20" i="81"/>
  <c r="J20" i="80"/>
  <c r="J39" i="80" s="1"/>
  <c r="J20" i="79"/>
  <c r="J39" i="79" s="1"/>
  <c r="J20" i="94"/>
  <c r="J39" i="94" s="1"/>
  <c r="J20" i="93"/>
  <c r="J39" i="93" s="1"/>
  <c r="L20" i="81"/>
  <c r="L20" i="80"/>
  <c r="L39" i="80" s="1"/>
  <c r="L20" i="79"/>
  <c r="L39" i="79" s="1"/>
  <c r="L20" i="94"/>
  <c r="L39" i="94" s="1"/>
  <c r="L20" i="93"/>
  <c r="L39" i="93" s="1"/>
  <c r="N20" i="81"/>
  <c r="N20" i="80"/>
  <c r="N39" i="80" s="1"/>
  <c r="N20" i="79"/>
  <c r="N39" i="79" s="1"/>
  <c r="N20" i="94"/>
  <c r="N39" i="94" s="1"/>
  <c r="N20" i="93"/>
  <c r="N39" i="93" s="1"/>
  <c r="P20" i="81"/>
  <c r="P20" i="80"/>
  <c r="P39" i="80" s="1"/>
  <c r="P20" i="79"/>
  <c r="P39" i="79" s="1"/>
  <c r="P20" i="94"/>
  <c r="P39" i="94" s="1"/>
  <c r="P20" i="93"/>
  <c r="P39" i="93" s="1"/>
  <c r="R20" i="81"/>
  <c r="R20" i="80"/>
  <c r="R39" i="80" s="1"/>
  <c r="R20" i="79"/>
  <c r="R39" i="79" s="1"/>
  <c r="R20" i="94"/>
  <c r="R39" i="94" s="1"/>
  <c r="R20" i="93"/>
  <c r="R39" i="93" s="1"/>
  <c r="T14" i="81"/>
  <c r="T14" i="80"/>
  <c r="T33" i="80" s="1"/>
  <c r="T14" i="79"/>
  <c r="T33" i="79" s="1"/>
  <c r="T14" i="94"/>
  <c r="T33" i="94" s="1"/>
  <c r="T14" i="93"/>
  <c r="T33" i="93" s="1"/>
  <c r="W14" i="81"/>
  <c r="W14" i="80"/>
  <c r="W33" i="80" s="1"/>
  <c r="W14" i="79"/>
  <c r="W33" i="79" s="1"/>
  <c r="W14" i="94"/>
  <c r="W33" i="94" s="1"/>
  <c r="W14" i="93"/>
  <c r="W33" i="93" s="1"/>
  <c r="Z20" i="81"/>
  <c r="Z20" i="80"/>
  <c r="Z39" i="80" s="1"/>
  <c r="Z20" i="79"/>
  <c r="Z39" i="79" s="1"/>
  <c r="Z20" i="94"/>
  <c r="Z39" i="94" s="1"/>
  <c r="Z20" i="93"/>
  <c r="Z39" i="93" s="1"/>
  <c r="P9" i="81"/>
  <c r="P9" i="80"/>
  <c r="P28" i="80" s="1"/>
  <c r="P9" i="79"/>
  <c r="P28" i="79" s="1"/>
  <c r="P9" i="94"/>
  <c r="P28" i="94" s="1"/>
  <c r="P9" i="93"/>
  <c r="P28" i="93" s="1"/>
  <c r="Z9" i="81"/>
  <c r="Z9" i="80"/>
  <c r="Z28" i="80" s="1"/>
  <c r="Z9" i="79"/>
  <c r="Z28" i="79" s="1"/>
  <c r="Z9" i="94"/>
  <c r="Z28" i="94" s="1"/>
  <c r="Z9" i="93"/>
  <c r="Z28" i="93" s="1"/>
  <c r="D14" i="81"/>
  <c r="D14" i="80"/>
  <c r="D33" i="80" s="1"/>
  <c r="D14" i="79"/>
  <c r="D33" i="79" s="1"/>
  <c r="D14" i="94"/>
  <c r="D33" i="94" s="1"/>
  <c r="D14" i="93"/>
  <c r="D33" i="93" s="1"/>
  <c r="F11" i="81"/>
  <c r="F11" i="80"/>
  <c r="F30" i="80" s="1"/>
  <c r="F11" i="79"/>
  <c r="F30" i="79" s="1"/>
  <c r="F11" i="94"/>
  <c r="F30" i="94" s="1"/>
  <c r="F11" i="93"/>
  <c r="F30" i="93" s="1"/>
  <c r="D17" i="81"/>
  <c r="D17" i="79"/>
  <c r="D36" i="79" s="1"/>
  <c r="D17" i="94"/>
  <c r="D36" i="94" s="1"/>
  <c r="D17" i="93"/>
  <c r="D36" i="93" s="1"/>
  <c r="D17" i="80"/>
  <c r="D36" i="80" s="1"/>
  <c r="E17" i="81"/>
  <c r="E17" i="80"/>
  <c r="E36" i="80" s="1"/>
  <c r="E17" i="79"/>
  <c r="E36" i="79" s="1"/>
  <c r="E17" i="94"/>
  <c r="E36" i="94" s="1"/>
  <c r="E17" i="93"/>
  <c r="E36" i="93" s="1"/>
  <c r="F17" i="80"/>
  <c r="F36" i="80" s="1"/>
  <c r="F17" i="79"/>
  <c r="F36" i="79" s="1"/>
  <c r="F17" i="81"/>
  <c r="F17" i="94"/>
  <c r="F36" i="94" s="1"/>
  <c r="F17" i="93"/>
  <c r="F36" i="93" s="1"/>
  <c r="G17" i="81"/>
  <c r="G17" i="80"/>
  <c r="G36" i="80" s="1"/>
  <c r="G17" i="79"/>
  <c r="G36" i="79" s="1"/>
  <c r="G17" i="94"/>
  <c r="G36" i="94" s="1"/>
  <c r="G17" i="93"/>
  <c r="G36" i="93" s="1"/>
  <c r="J17" i="81"/>
  <c r="J17" i="80"/>
  <c r="J36" i="80" s="1"/>
  <c r="J17" i="79"/>
  <c r="J36" i="79" s="1"/>
  <c r="J17" i="94"/>
  <c r="J36" i="94" s="1"/>
  <c r="J17" i="93"/>
  <c r="J36" i="93" s="1"/>
  <c r="L11" i="81"/>
  <c r="L11" i="80"/>
  <c r="L30" i="80" s="1"/>
  <c r="L11" i="79"/>
  <c r="L30" i="79" s="1"/>
  <c r="L11" i="94"/>
  <c r="L30" i="94" s="1"/>
  <c r="L11" i="93"/>
  <c r="L30" i="93" s="1"/>
  <c r="M11" i="81"/>
  <c r="M11" i="80"/>
  <c r="M30" i="80" s="1"/>
  <c r="M11" i="94"/>
  <c r="M30" i="94" s="1"/>
  <c r="M11" i="93"/>
  <c r="M30" i="93" s="1"/>
  <c r="M11" i="79"/>
  <c r="M30" i="79" s="1"/>
  <c r="N17" i="81"/>
  <c r="N17" i="80"/>
  <c r="N36" i="80" s="1"/>
  <c r="N17" i="79"/>
  <c r="N36" i="79" s="1"/>
  <c r="N17" i="94"/>
  <c r="N36" i="94" s="1"/>
  <c r="N17" i="93"/>
  <c r="N36" i="93" s="1"/>
  <c r="O17" i="81"/>
  <c r="O17" i="80"/>
  <c r="O36" i="80" s="1"/>
  <c r="O17" i="79"/>
  <c r="O36" i="79" s="1"/>
  <c r="O17" i="93"/>
  <c r="O36" i="93" s="1"/>
  <c r="O17" i="94"/>
  <c r="O36" i="94" s="1"/>
  <c r="P11" i="81"/>
  <c r="P11" i="80"/>
  <c r="P30" i="80" s="1"/>
  <c r="P11" i="79"/>
  <c r="P30" i="79" s="1"/>
  <c r="P11" i="94"/>
  <c r="P30" i="94" s="1"/>
  <c r="P11" i="93"/>
  <c r="P30" i="93" s="1"/>
  <c r="Q11" i="81"/>
  <c r="Q11" i="80"/>
  <c r="Q30" i="80" s="1"/>
  <c r="Q11" i="79"/>
  <c r="Q30" i="79" s="1"/>
  <c r="Q11" i="94"/>
  <c r="Q30" i="94" s="1"/>
  <c r="Q11" i="93"/>
  <c r="Q30" i="93" s="1"/>
  <c r="R11" i="81"/>
  <c r="R11" i="80"/>
  <c r="R30" i="80" s="1"/>
  <c r="R11" i="79"/>
  <c r="R30" i="79" s="1"/>
  <c r="R11" i="94"/>
  <c r="R30" i="94" s="1"/>
  <c r="R11" i="93"/>
  <c r="R30" i="93" s="1"/>
  <c r="S11" i="81"/>
  <c r="S11" i="80"/>
  <c r="S30" i="80" s="1"/>
  <c r="S11" i="79"/>
  <c r="S30" i="79" s="1"/>
  <c r="S11" i="94"/>
  <c r="S30" i="94" s="1"/>
  <c r="S11" i="93"/>
  <c r="S30" i="93" s="1"/>
  <c r="T11" i="81"/>
  <c r="T11" i="80"/>
  <c r="T30" i="80" s="1"/>
  <c r="T11" i="79"/>
  <c r="T30" i="79" s="1"/>
  <c r="T11" i="94"/>
  <c r="T30" i="94" s="1"/>
  <c r="T11" i="93"/>
  <c r="T30" i="93" s="1"/>
  <c r="U17" i="81"/>
  <c r="U17" i="80"/>
  <c r="U36" i="80" s="1"/>
  <c r="U17" i="79"/>
  <c r="U36" i="79" s="1"/>
  <c r="U17" i="94"/>
  <c r="U36" i="94" s="1"/>
  <c r="U17" i="93"/>
  <c r="U36" i="93" s="1"/>
  <c r="V11" i="81"/>
  <c r="V11" i="80"/>
  <c r="V30" i="80" s="1"/>
  <c r="V11" i="79"/>
  <c r="V30" i="79" s="1"/>
  <c r="V11" i="94"/>
  <c r="V30" i="94" s="1"/>
  <c r="V11" i="93"/>
  <c r="V30" i="93" s="1"/>
  <c r="W11" i="80"/>
  <c r="W30" i="80" s="1"/>
  <c r="W11" i="79"/>
  <c r="W30" i="79" s="1"/>
  <c r="W11" i="81"/>
  <c r="W11" i="94"/>
  <c r="W30" i="94" s="1"/>
  <c r="W11" i="93"/>
  <c r="W30" i="93" s="1"/>
  <c r="Y11" i="81"/>
  <c r="Y11" i="80"/>
  <c r="Y30" i="80" s="1"/>
  <c r="Y11" i="79"/>
  <c r="Y30" i="79" s="1"/>
  <c r="Y11" i="94"/>
  <c r="Y30" i="94" s="1"/>
  <c r="Y11" i="93"/>
  <c r="Y30" i="93" s="1"/>
  <c r="Z11" i="81"/>
  <c r="Z11" i="80"/>
  <c r="Z30" i="80" s="1"/>
  <c r="Z11" i="79"/>
  <c r="Z30" i="79" s="1"/>
  <c r="Z11" i="94"/>
  <c r="Z30" i="94" s="1"/>
  <c r="Z11" i="93"/>
  <c r="Z30" i="93" s="1"/>
  <c r="AA11" i="81"/>
  <c r="AA11" i="80"/>
  <c r="AA30" i="80" s="1"/>
  <c r="AA11" i="79"/>
  <c r="AA30" i="79" s="1"/>
  <c r="AA11" i="93"/>
  <c r="AA30" i="93" s="1"/>
  <c r="AA11" i="94"/>
  <c r="AA30" i="94" s="1"/>
  <c r="K14" i="81"/>
  <c r="K14" i="80"/>
  <c r="K33" i="80" s="1"/>
  <c r="K14" i="79"/>
  <c r="K33" i="79" s="1"/>
  <c r="K14" i="94"/>
  <c r="K33" i="94" s="1"/>
  <c r="K14" i="93"/>
  <c r="K33" i="93" s="1"/>
  <c r="Y9" i="81"/>
  <c r="Y9" i="79"/>
  <c r="Y28" i="79" s="1"/>
  <c r="Y9" i="80"/>
  <c r="Y28" i="80" s="1"/>
  <c r="Y9" i="94"/>
  <c r="Y28" i="94" s="1"/>
  <c r="Y9" i="93"/>
  <c r="Y28" i="93" s="1"/>
  <c r="F9" i="80"/>
  <c r="F28" i="80" s="1"/>
  <c r="F9" i="81"/>
  <c r="F9" i="79"/>
  <c r="F28" i="79" s="1"/>
  <c r="F9" i="93"/>
  <c r="F28" i="93" s="1"/>
  <c r="F9" i="94"/>
  <c r="F28" i="94" s="1"/>
  <c r="C18" i="81"/>
  <c r="C18" i="80"/>
  <c r="C37" i="80" s="1"/>
  <c r="C18" i="79"/>
  <c r="C37" i="79" s="1"/>
  <c r="C18" i="94"/>
  <c r="C37" i="94" s="1"/>
  <c r="C18" i="93"/>
  <c r="C37" i="93" s="1"/>
  <c r="D9" i="81"/>
  <c r="D9" i="80"/>
  <c r="D28" i="80" s="1"/>
  <c r="D9" i="79"/>
  <c r="D28" i="79" s="1"/>
  <c r="D9" i="93"/>
  <c r="D28" i="93" s="1"/>
  <c r="D9" i="94"/>
  <c r="D28" i="94" s="1"/>
  <c r="C12" i="81"/>
  <c r="C12" i="80"/>
  <c r="C31" i="80" s="1"/>
  <c r="C12" i="79"/>
  <c r="C31" i="79" s="1"/>
  <c r="C12" i="94"/>
  <c r="C31" i="94" s="1"/>
  <c r="C12" i="93"/>
  <c r="C31" i="93" s="1"/>
  <c r="N9" i="81"/>
  <c r="N9" i="80"/>
  <c r="N28" i="80" s="1"/>
  <c r="N9" i="79"/>
  <c r="N28" i="79" s="1"/>
  <c r="N9" i="94"/>
  <c r="N28" i="94" s="1"/>
  <c r="N9" i="93"/>
  <c r="N28" i="93" s="1"/>
  <c r="F20" i="81"/>
  <c r="F20" i="80"/>
  <c r="F39" i="80" s="1"/>
  <c r="F20" i="79"/>
  <c r="F39" i="79" s="1"/>
  <c r="F20" i="94"/>
  <c r="F39" i="94" s="1"/>
  <c r="F20" i="93"/>
  <c r="F39" i="93" s="1"/>
  <c r="L17" i="81"/>
  <c r="L17" i="80"/>
  <c r="L36" i="80" s="1"/>
  <c r="L17" i="79"/>
  <c r="L36" i="79" s="1"/>
  <c r="L17" i="94"/>
  <c r="L36" i="94" s="1"/>
  <c r="L17" i="93"/>
  <c r="L36" i="93" s="1"/>
  <c r="P17" i="81"/>
  <c r="P17" i="80"/>
  <c r="P36" i="80" s="1"/>
  <c r="P17" i="79"/>
  <c r="P36" i="79" s="1"/>
  <c r="P17" i="94"/>
  <c r="P36" i="94" s="1"/>
  <c r="P17" i="93"/>
  <c r="P36" i="93" s="1"/>
  <c r="U20" i="81"/>
  <c r="U20" i="80"/>
  <c r="U39" i="80" s="1"/>
  <c r="U20" i="79"/>
  <c r="U39" i="79" s="1"/>
  <c r="U20" i="93"/>
  <c r="U39" i="93" s="1"/>
  <c r="U20" i="94"/>
  <c r="U39" i="94" s="1"/>
  <c r="T9" i="81"/>
  <c r="T9" i="80"/>
  <c r="T28" i="80" s="1"/>
  <c r="T9" i="79"/>
  <c r="T28" i="79" s="1"/>
  <c r="T9" i="93"/>
  <c r="T28" i="93" s="1"/>
  <c r="T9" i="94"/>
  <c r="T28" i="94" s="1"/>
  <c r="D20" i="81"/>
  <c r="D20" i="80"/>
  <c r="D39" i="80" s="1"/>
  <c r="D20" i="79"/>
  <c r="D39" i="79" s="1"/>
  <c r="D20" i="94"/>
  <c r="D39" i="94" s="1"/>
  <c r="D20" i="93"/>
  <c r="D39" i="93" s="1"/>
  <c r="J14" i="81"/>
  <c r="J14" i="80"/>
  <c r="J33" i="80" s="1"/>
  <c r="J14" i="79"/>
  <c r="J33" i="79" s="1"/>
  <c r="J14" i="94"/>
  <c r="J33" i="94" s="1"/>
  <c r="J14" i="93"/>
  <c r="J33" i="93" s="1"/>
  <c r="M17" i="81"/>
  <c r="M17" i="80"/>
  <c r="M36" i="80" s="1"/>
  <c r="M17" i="79"/>
  <c r="M36" i="79" s="1"/>
  <c r="M17" i="94"/>
  <c r="M36" i="94" s="1"/>
  <c r="M17" i="93"/>
  <c r="M36" i="93" s="1"/>
  <c r="Q17" i="81"/>
  <c r="Q17" i="80"/>
  <c r="Q36" i="80" s="1"/>
  <c r="Q17" i="94"/>
  <c r="Q36" i="94" s="1"/>
  <c r="Q17" i="79"/>
  <c r="Q36" i="79" s="1"/>
  <c r="Q17" i="93"/>
  <c r="Q36" i="93" s="1"/>
  <c r="W17" i="81"/>
  <c r="W17" i="80"/>
  <c r="W36" i="80" s="1"/>
  <c r="W17" i="79"/>
  <c r="W36" i="79" s="1"/>
  <c r="W17" i="94"/>
  <c r="W36" i="94" s="1"/>
  <c r="W17" i="93"/>
  <c r="W36" i="93" s="1"/>
  <c r="E9" i="81"/>
  <c r="E9" i="80"/>
  <c r="E28" i="80" s="1"/>
  <c r="E9" i="79"/>
  <c r="E28" i="79" s="1"/>
  <c r="E9" i="94"/>
  <c r="E28" i="94" s="1"/>
  <c r="E9" i="93"/>
  <c r="E28" i="93" s="1"/>
  <c r="Q20" i="81"/>
  <c r="Q20" i="80"/>
  <c r="Q39" i="80" s="1"/>
  <c r="Q20" i="79"/>
  <c r="Q39" i="79" s="1"/>
  <c r="Q20" i="93"/>
  <c r="Q39" i="93" s="1"/>
  <c r="Q20" i="94"/>
  <c r="Q39" i="94" s="1"/>
  <c r="S9" i="81"/>
  <c r="S9" i="80"/>
  <c r="S28" i="80" s="1"/>
  <c r="S9" i="79"/>
  <c r="S28" i="79" s="1"/>
  <c r="S9" i="94"/>
  <c r="S28" i="94" s="1"/>
  <c r="S9" i="93"/>
  <c r="S28" i="93" s="1"/>
  <c r="B8" i="94"/>
  <c r="B27" i="94" s="1"/>
  <c r="B8" i="93"/>
  <c r="B27" i="93" s="1"/>
  <c r="B8" i="81"/>
  <c r="B8" i="79"/>
  <c r="B27" i="79" s="1"/>
  <c r="B8" i="80"/>
  <c r="B27" i="80" s="1"/>
  <c r="R21" i="81" l="1"/>
  <c r="R21" i="80"/>
  <c r="R40" i="80" s="1"/>
  <c r="R21" i="79"/>
  <c r="R40" i="79" s="1"/>
  <c r="R21" i="93"/>
  <c r="R40" i="93" s="1"/>
  <c r="R21" i="94"/>
  <c r="R40" i="94" s="1"/>
  <c r="Q15" i="81"/>
  <c r="Q15" i="80"/>
  <c r="Q34" i="80" s="1"/>
  <c r="Q15" i="79"/>
  <c r="Q34" i="79" s="1"/>
  <c r="Q15" i="94"/>
  <c r="Q34" i="94" s="1"/>
  <c r="Q15" i="93"/>
  <c r="Q34" i="93" s="1"/>
  <c r="K15" i="81"/>
  <c r="K15" i="80"/>
  <c r="K34" i="80" s="1"/>
  <c r="K15" i="79"/>
  <c r="K34" i="79" s="1"/>
  <c r="K15" i="94"/>
  <c r="K34" i="94" s="1"/>
  <c r="K15" i="93"/>
  <c r="K34" i="93" s="1"/>
  <c r="S12" i="81"/>
  <c r="S12" i="80"/>
  <c r="S31" i="80" s="1"/>
  <c r="S12" i="79"/>
  <c r="S31" i="79" s="1"/>
  <c r="S12" i="94"/>
  <c r="S31" i="94" s="1"/>
  <c r="S12" i="93"/>
  <c r="S31" i="93" s="1"/>
  <c r="O18" i="81"/>
  <c r="O18" i="80"/>
  <c r="O37" i="80" s="1"/>
  <c r="O18" i="79"/>
  <c r="O37" i="79" s="1"/>
  <c r="O18" i="94"/>
  <c r="O37" i="94" s="1"/>
  <c r="O18" i="93"/>
  <c r="O37" i="93" s="1"/>
  <c r="T21" i="81"/>
  <c r="T21" i="80"/>
  <c r="T40" i="80" s="1"/>
  <c r="T21" i="79"/>
  <c r="T40" i="79" s="1"/>
  <c r="T21" i="94"/>
  <c r="T40" i="94" s="1"/>
  <c r="T21" i="93"/>
  <c r="T40" i="93" s="1"/>
  <c r="J12" i="81"/>
  <c r="J12" i="80"/>
  <c r="J31" i="80" s="1"/>
  <c r="J12" i="79"/>
  <c r="J31" i="79" s="1"/>
  <c r="J12" i="94"/>
  <c r="J31" i="94" s="1"/>
  <c r="J12" i="93"/>
  <c r="J31" i="93" s="1"/>
  <c r="Z21" i="81"/>
  <c r="Z21" i="80"/>
  <c r="Z40" i="80" s="1"/>
  <c r="Z21" i="79"/>
  <c r="Z40" i="79" s="1"/>
  <c r="Z21" i="94"/>
  <c r="Z40" i="94" s="1"/>
  <c r="Z21" i="93"/>
  <c r="Z40" i="93" s="1"/>
  <c r="M15" i="81"/>
  <c r="M15" i="80"/>
  <c r="M34" i="80" s="1"/>
  <c r="M15" i="79"/>
  <c r="M34" i="79" s="1"/>
  <c r="M15" i="94"/>
  <c r="M34" i="94" s="1"/>
  <c r="M15" i="93"/>
  <c r="M34" i="93" s="1"/>
  <c r="Z18" i="81"/>
  <c r="Z18" i="80"/>
  <c r="Z37" i="80" s="1"/>
  <c r="Z18" i="79"/>
  <c r="Z37" i="79" s="1"/>
  <c r="Z18" i="94"/>
  <c r="Z37" i="94" s="1"/>
  <c r="Z18" i="93"/>
  <c r="Z37" i="93" s="1"/>
  <c r="D21" i="81"/>
  <c r="D21" i="79"/>
  <c r="D40" i="79" s="1"/>
  <c r="D21" i="80"/>
  <c r="D40" i="80" s="1"/>
  <c r="D21" i="94"/>
  <c r="D40" i="94" s="1"/>
  <c r="D21" i="93"/>
  <c r="D40" i="93" s="1"/>
  <c r="AA12" i="81"/>
  <c r="AA12" i="79"/>
  <c r="AA31" i="79" s="1"/>
  <c r="AA12" i="80"/>
  <c r="AA31" i="80" s="1"/>
  <c r="AA12" i="94"/>
  <c r="AA31" i="94" s="1"/>
  <c r="AA12" i="93"/>
  <c r="AA31" i="93" s="1"/>
  <c r="R12" i="81"/>
  <c r="R12" i="80"/>
  <c r="R31" i="80" s="1"/>
  <c r="R12" i="79"/>
  <c r="R31" i="79" s="1"/>
  <c r="R12" i="94"/>
  <c r="R31" i="94" s="1"/>
  <c r="R12" i="93"/>
  <c r="R31" i="93" s="1"/>
  <c r="K21" i="81"/>
  <c r="K21" i="80"/>
  <c r="K40" i="80" s="1"/>
  <c r="K21" i="79"/>
  <c r="K40" i="79" s="1"/>
  <c r="K21" i="94"/>
  <c r="K40" i="94" s="1"/>
  <c r="K21" i="93"/>
  <c r="K40" i="93" s="1"/>
  <c r="Y15" i="81"/>
  <c r="Y15" i="80"/>
  <c r="Y34" i="80" s="1"/>
  <c r="Y15" i="79"/>
  <c r="Y34" i="79" s="1"/>
  <c r="Y15" i="94"/>
  <c r="Y34" i="94" s="1"/>
  <c r="Y15" i="93"/>
  <c r="Y34" i="93" s="1"/>
  <c r="T15" i="81"/>
  <c r="T15" i="80"/>
  <c r="T34" i="80" s="1"/>
  <c r="T15" i="79"/>
  <c r="T34" i="79" s="1"/>
  <c r="T15" i="94"/>
  <c r="T34" i="94" s="1"/>
  <c r="T15" i="93"/>
  <c r="T34" i="93" s="1"/>
  <c r="P21" i="81"/>
  <c r="P21" i="80"/>
  <c r="P40" i="80" s="1"/>
  <c r="P21" i="79"/>
  <c r="P40" i="79" s="1"/>
  <c r="P21" i="94"/>
  <c r="P40" i="94" s="1"/>
  <c r="P21" i="93"/>
  <c r="P40" i="93" s="1"/>
  <c r="L21" i="81"/>
  <c r="L21" i="80"/>
  <c r="L40" i="80" s="1"/>
  <c r="L21" i="79"/>
  <c r="L40" i="79" s="1"/>
  <c r="L21" i="94"/>
  <c r="L40" i="94" s="1"/>
  <c r="L21" i="93"/>
  <c r="L40" i="93" s="1"/>
  <c r="F15" i="81"/>
  <c r="F15" i="80"/>
  <c r="F34" i="80" s="1"/>
  <c r="F15" i="79"/>
  <c r="F34" i="79" s="1"/>
  <c r="F15" i="94"/>
  <c r="F34" i="94" s="1"/>
  <c r="F15" i="93"/>
  <c r="F34" i="93" s="1"/>
  <c r="T18" i="80"/>
  <c r="T37" i="80" s="1"/>
  <c r="T18" i="81"/>
  <c r="T18" i="79"/>
  <c r="T37" i="79" s="1"/>
  <c r="T18" i="93"/>
  <c r="T37" i="93" s="1"/>
  <c r="T18" i="94"/>
  <c r="T37" i="94" s="1"/>
  <c r="N15" i="81"/>
  <c r="N15" i="80"/>
  <c r="N34" i="80" s="1"/>
  <c r="N15" i="79"/>
  <c r="N34" i="79" s="1"/>
  <c r="N15" i="94"/>
  <c r="N34" i="94" s="1"/>
  <c r="N15" i="93"/>
  <c r="N34" i="93" s="1"/>
  <c r="E21" i="81"/>
  <c r="E21" i="80"/>
  <c r="E40" i="80" s="1"/>
  <c r="E21" i="79"/>
  <c r="E40" i="79" s="1"/>
  <c r="E21" i="94"/>
  <c r="E40" i="94" s="1"/>
  <c r="E21" i="93"/>
  <c r="E40" i="93" s="1"/>
  <c r="W21" i="81"/>
  <c r="W21" i="80"/>
  <c r="W40" i="80" s="1"/>
  <c r="W21" i="79"/>
  <c r="W40" i="79" s="1"/>
  <c r="W21" i="94"/>
  <c r="W40" i="94" s="1"/>
  <c r="W21" i="93"/>
  <c r="W40" i="93" s="1"/>
  <c r="F12" i="81"/>
  <c r="F12" i="80"/>
  <c r="F31" i="80" s="1"/>
  <c r="F12" i="79"/>
  <c r="F31" i="79" s="1"/>
  <c r="F12" i="94"/>
  <c r="F31" i="94" s="1"/>
  <c r="F12" i="93"/>
  <c r="F31" i="93" s="1"/>
  <c r="Y18" i="81"/>
  <c r="Y18" i="80"/>
  <c r="Y37" i="80" s="1"/>
  <c r="Y18" i="79"/>
  <c r="Y37" i="79" s="1"/>
  <c r="Y18" i="94"/>
  <c r="Y37" i="94" s="1"/>
  <c r="Y18" i="93"/>
  <c r="Y37" i="93" s="1"/>
  <c r="P18" i="81"/>
  <c r="P18" i="80"/>
  <c r="P37" i="80" s="1"/>
  <c r="P18" i="79"/>
  <c r="P37" i="79" s="1"/>
  <c r="P18" i="93"/>
  <c r="P37" i="93" s="1"/>
  <c r="P18" i="94"/>
  <c r="P37" i="94" s="1"/>
  <c r="Z15" i="80"/>
  <c r="Z34" i="80" s="1"/>
  <c r="Z15" i="81"/>
  <c r="Z15" i="79"/>
  <c r="Z34" i="79" s="1"/>
  <c r="Z15" i="93"/>
  <c r="Z34" i="93" s="1"/>
  <c r="Z15" i="94"/>
  <c r="Z34" i="94" s="1"/>
  <c r="E15" i="81"/>
  <c r="E15" i="80"/>
  <c r="E34" i="80" s="1"/>
  <c r="E15" i="79"/>
  <c r="E34" i="79" s="1"/>
  <c r="E15" i="94"/>
  <c r="E34" i="94" s="1"/>
  <c r="E15" i="93"/>
  <c r="E34" i="93" s="1"/>
  <c r="Z12" i="81"/>
  <c r="Z12" i="80"/>
  <c r="Z31" i="80" s="1"/>
  <c r="Z12" i="79"/>
  <c r="Z31" i="79" s="1"/>
  <c r="Z12" i="94"/>
  <c r="Z31" i="94" s="1"/>
  <c r="Z12" i="93"/>
  <c r="Z31" i="93" s="1"/>
  <c r="U18" i="81"/>
  <c r="U18" i="80"/>
  <c r="U37" i="80" s="1"/>
  <c r="U18" i="79"/>
  <c r="U37" i="79" s="1"/>
  <c r="U18" i="94"/>
  <c r="U37" i="94" s="1"/>
  <c r="U18" i="93"/>
  <c r="U37" i="93" s="1"/>
  <c r="Q12" i="81"/>
  <c r="Q12" i="80"/>
  <c r="Q31" i="80" s="1"/>
  <c r="Q12" i="79"/>
  <c r="Q31" i="79" s="1"/>
  <c r="Q12" i="94"/>
  <c r="Q31" i="94" s="1"/>
  <c r="Q12" i="93"/>
  <c r="Q31" i="93" s="1"/>
  <c r="M12" i="80"/>
  <c r="M31" i="80" s="1"/>
  <c r="M12" i="81"/>
  <c r="M12" i="79"/>
  <c r="M31" i="79" s="1"/>
  <c r="M12" i="94"/>
  <c r="M31" i="94" s="1"/>
  <c r="M12" i="93"/>
  <c r="M31" i="93" s="1"/>
  <c r="F18" i="81"/>
  <c r="F18" i="80"/>
  <c r="F37" i="80" s="1"/>
  <c r="F18" i="79"/>
  <c r="F37" i="79" s="1"/>
  <c r="F18" i="94"/>
  <c r="F37" i="94" s="1"/>
  <c r="F18" i="93"/>
  <c r="F37" i="93" s="1"/>
  <c r="Y21" i="80"/>
  <c r="Y40" i="80" s="1"/>
  <c r="Y21" i="81"/>
  <c r="Y21" i="79"/>
  <c r="Y40" i="79" s="1"/>
  <c r="Y21" i="94"/>
  <c r="Y40" i="94" s="1"/>
  <c r="Y21" i="93"/>
  <c r="Y40" i="93" s="1"/>
  <c r="P15" i="81"/>
  <c r="P15" i="80"/>
  <c r="P34" i="80" s="1"/>
  <c r="P15" i="94"/>
  <c r="P34" i="94" s="1"/>
  <c r="P15" i="79"/>
  <c r="P34" i="79" s="1"/>
  <c r="P15" i="93"/>
  <c r="P34" i="93" s="1"/>
  <c r="N21" i="81"/>
  <c r="N21" i="80"/>
  <c r="N40" i="80" s="1"/>
  <c r="N21" i="79"/>
  <c r="N40" i="79" s="1"/>
  <c r="N21" i="93"/>
  <c r="N40" i="93" s="1"/>
  <c r="N21" i="94"/>
  <c r="N40" i="94" s="1"/>
  <c r="AA18" i="81"/>
  <c r="AA18" i="80"/>
  <c r="AA37" i="80" s="1"/>
  <c r="AA18" i="79"/>
  <c r="AA37" i="79" s="1"/>
  <c r="AA18" i="94"/>
  <c r="AA37" i="94" s="1"/>
  <c r="AA18" i="93"/>
  <c r="AA37" i="93" s="1"/>
  <c r="G15" i="81"/>
  <c r="G15" i="80"/>
  <c r="G34" i="80" s="1"/>
  <c r="G15" i="79"/>
  <c r="G34" i="79" s="1"/>
  <c r="G15" i="94"/>
  <c r="G34" i="94" s="1"/>
  <c r="G15" i="93"/>
  <c r="G34" i="93" s="1"/>
  <c r="W12" i="81"/>
  <c r="W12" i="80"/>
  <c r="W31" i="80" s="1"/>
  <c r="W12" i="79"/>
  <c r="W31" i="79" s="1"/>
  <c r="W12" i="94"/>
  <c r="W31" i="94" s="1"/>
  <c r="W12" i="93"/>
  <c r="W31" i="93" s="1"/>
  <c r="J18" i="81"/>
  <c r="J18" i="80"/>
  <c r="J37" i="80" s="1"/>
  <c r="J18" i="79"/>
  <c r="J37" i="79" s="1"/>
  <c r="J18" i="94"/>
  <c r="J37" i="94" s="1"/>
  <c r="J18" i="93"/>
  <c r="J37" i="93" s="1"/>
  <c r="U15" i="81"/>
  <c r="U15" i="80"/>
  <c r="U34" i="80" s="1"/>
  <c r="U15" i="79"/>
  <c r="U34" i="79" s="1"/>
  <c r="U15" i="94"/>
  <c r="U34" i="94" s="1"/>
  <c r="U15" i="93"/>
  <c r="U34" i="93" s="1"/>
  <c r="Q21" i="80"/>
  <c r="Q40" i="80" s="1"/>
  <c r="Q21" i="81"/>
  <c r="Q21" i="79"/>
  <c r="Q40" i="79" s="1"/>
  <c r="Q21" i="94"/>
  <c r="Q40" i="94" s="1"/>
  <c r="Q21" i="93"/>
  <c r="Q40" i="93" s="1"/>
  <c r="G21" i="81"/>
  <c r="G21" i="80"/>
  <c r="G40" i="80" s="1"/>
  <c r="G21" i="79"/>
  <c r="G40" i="79" s="1"/>
  <c r="G21" i="94"/>
  <c r="G40" i="94" s="1"/>
  <c r="G21" i="93"/>
  <c r="G40" i="93" s="1"/>
  <c r="V18" i="81"/>
  <c r="V18" i="80"/>
  <c r="V37" i="80" s="1"/>
  <c r="V18" i="79"/>
  <c r="V37" i="79" s="1"/>
  <c r="V18" i="94"/>
  <c r="V37" i="94" s="1"/>
  <c r="V18" i="93"/>
  <c r="V37" i="93" s="1"/>
  <c r="O15" i="81"/>
  <c r="O15" i="80"/>
  <c r="O34" i="80" s="1"/>
  <c r="O15" i="79"/>
  <c r="O34" i="79" s="1"/>
  <c r="O15" i="94"/>
  <c r="O34" i="94" s="1"/>
  <c r="O15" i="93"/>
  <c r="O34" i="93" s="1"/>
  <c r="F21" i="81"/>
  <c r="F21" i="80"/>
  <c r="F40" i="80" s="1"/>
  <c r="F21" i="93"/>
  <c r="F40" i="93" s="1"/>
  <c r="F21" i="94"/>
  <c r="F40" i="94" s="1"/>
  <c r="F21" i="79"/>
  <c r="F40" i="79" s="1"/>
  <c r="L15" i="81"/>
  <c r="L15" i="80"/>
  <c r="L34" i="80" s="1"/>
  <c r="L15" i="79"/>
  <c r="L34" i="79" s="1"/>
  <c r="L15" i="94"/>
  <c r="L34" i="94" s="1"/>
  <c r="L15" i="93"/>
  <c r="L34" i="93" s="1"/>
  <c r="S18" i="81"/>
  <c r="S18" i="80"/>
  <c r="S37" i="80" s="1"/>
  <c r="S18" i="79"/>
  <c r="S37" i="79" s="1"/>
  <c r="S18" i="94"/>
  <c r="S37" i="94" s="1"/>
  <c r="S18" i="93"/>
  <c r="S37" i="93" s="1"/>
  <c r="M21" i="80"/>
  <c r="M40" i="80" s="1"/>
  <c r="M21" i="81"/>
  <c r="M21" i="79"/>
  <c r="M40" i="79" s="1"/>
  <c r="M21" i="94"/>
  <c r="M40" i="94" s="1"/>
  <c r="M21" i="93"/>
  <c r="M40" i="93" s="1"/>
  <c r="V12" i="81"/>
  <c r="V12" i="80"/>
  <c r="V31" i="80" s="1"/>
  <c r="V12" i="79"/>
  <c r="V31" i="79" s="1"/>
  <c r="V12" i="94"/>
  <c r="V31" i="94" s="1"/>
  <c r="V12" i="93"/>
  <c r="V31" i="93" s="1"/>
  <c r="N18" i="81"/>
  <c r="N18" i="80"/>
  <c r="N37" i="80" s="1"/>
  <c r="N18" i="79"/>
  <c r="N37" i="79" s="1"/>
  <c r="N18" i="94"/>
  <c r="N37" i="94" s="1"/>
  <c r="N18" i="93"/>
  <c r="N37" i="93" s="1"/>
  <c r="G18" i="81"/>
  <c r="G18" i="80"/>
  <c r="G37" i="80" s="1"/>
  <c r="G18" i="79"/>
  <c r="G37" i="79" s="1"/>
  <c r="G18" i="94"/>
  <c r="G37" i="94" s="1"/>
  <c r="G18" i="93"/>
  <c r="G37" i="93" s="1"/>
  <c r="R15" i="81"/>
  <c r="R15" i="80"/>
  <c r="R34" i="80" s="1"/>
  <c r="R15" i="79"/>
  <c r="R34" i="79" s="1"/>
  <c r="R15" i="93"/>
  <c r="R34" i="93" s="1"/>
  <c r="R15" i="94"/>
  <c r="R34" i="94" s="1"/>
  <c r="G12" i="81"/>
  <c r="G12" i="80"/>
  <c r="G31" i="80" s="1"/>
  <c r="G12" i="79"/>
  <c r="G31" i="79" s="1"/>
  <c r="G12" i="94"/>
  <c r="G31" i="94" s="1"/>
  <c r="G12" i="93"/>
  <c r="G31" i="93" s="1"/>
  <c r="W15" i="81"/>
  <c r="W15" i="80"/>
  <c r="W34" i="80" s="1"/>
  <c r="W15" i="79"/>
  <c r="W34" i="79" s="1"/>
  <c r="W15" i="94"/>
  <c r="W34" i="94" s="1"/>
  <c r="W15" i="93"/>
  <c r="W34" i="93" s="1"/>
  <c r="S21" i="81"/>
  <c r="S21" i="80"/>
  <c r="S40" i="80" s="1"/>
  <c r="S21" i="79"/>
  <c r="S40" i="79" s="1"/>
  <c r="S21" i="94"/>
  <c r="S40" i="94" s="1"/>
  <c r="S21" i="93"/>
  <c r="S40" i="93" s="1"/>
  <c r="O21" i="81"/>
  <c r="O21" i="80"/>
  <c r="O40" i="80" s="1"/>
  <c r="O21" i="79"/>
  <c r="O40" i="79" s="1"/>
  <c r="O21" i="94"/>
  <c r="O40" i="94" s="1"/>
  <c r="O21" i="93"/>
  <c r="O40" i="93" s="1"/>
  <c r="K18" i="81"/>
  <c r="K18" i="80"/>
  <c r="K37" i="80" s="1"/>
  <c r="K18" i="79"/>
  <c r="K37" i="79" s="1"/>
  <c r="K18" i="94"/>
  <c r="K37" i="94" s="1"/>
  <c r="K18" i="93"/>
  <c r="K37" i="93" s="1"/>
  <c r="E12" i="81"/>
  <c r="E12" i="80"/>
  <c r="E31" i="80" s="1"/>
  <c r="E12" i="79"/>
  <c r="E31" i="79" s="1"/>
  <c r="E12" i="94"/>
  <c r="E31" i="94" s="1"/>
  <c r="E12" i="93"/>
  <c r="E31" i="93" s="1"/>
  <c r="R18" i="81"/>
  <c r="R18" i="80"/>
  <c r="R37" i="80" s="1"/>
  <c r="R18" i="79"/>
  <c r="R37" i="79" s="1"/>
  <c r="R18" i="94"/>
  <c r="R37" i="94" s="1"/>
  <c r="R18" i="93"/>
  <c r="R37" i="93" s="1"/>
  <c r="M18" i="81"/>
  <c r="M18" i="80"/>
  <c r="M37" i="80" s="1"/>
  <c r="M18" i="79"/>
  <c r="M37" i="79" s="1"/>
  <c r="M18" i="94"/>
  <c r="M37" i="94" s="1"/>
  <c r="M18" i="93"/>
  <c r="M37" i="93" s="1"/>
  <c r="S15" i="81"/>
  <c r="S15" i="79"/>
  <c r="S34" i="79" s="1"/>
  <c r="S15" i="80"/>
  <c r="S34" i="80" s="1"/>
  <c r="S15" i="94"/>
  <c r="S34" i="94" s="1"/>
  <c r="S15" i="93"/>
  <c r="S34" i="93" s="1"/>
  <c r="D15" i="81"/>
  <c r="D15" i="80"/>
  <c r="D34" i="80" s="1"/>
  <c r="D15" i="79"/>
  <c r="D34" i="79" s="1"/>
  <c r="D15" i="94"/>
  <c r="D34" i="94" s="1"/>
  <c r="D15" i="93"/>
  <c r="D34" i="93" s="1"/>
  <c r="W18" i="81"/>
  <c r="W18" i="80"/>
  <c r="W37" i="80" s="1"/>
  <c r="W18" i="79"/>
  <c r="W37" i="79" s="1"/>
  <c r="W18" i="94"/>
  <c r="W37" i="94" s="1"/>
  <c r="W18" i="93"/>
  <c r="W37" i="93" s="1"/>
  <c r="L18" i="81"/>
  <c r="L18" i="80"/>
  <c r="L37" i="80" s="1"/>
  <c r="L18" i="79"/>
  <c r="L37" i="79" s="1"/>
  <c r="L18" i="93"/>
  <c r="L37" i="93" s="1"/>
  <c r="L18" i="94"/>
  <c r="L37" i="94" s="1"/>
  <c r="V21" i="81"/>
  <c r="V21" i="80"/>
  <c r="V40" i="80" s="1"/>
  <c r="V21" i="79"/>
  <c r="V40" i="79" s="1"/>
  <c r="V21" i="93"/>
  <c r="V40" i="93" s="1"/>
  <c r="V21" i="94"/>
  <c r="V40" i="94" s="1"/>
  <c r="K12" i="81"/>
  <c r="K12" i="79"/>
  <c r="K31" i="79" s="1"/>
  <c r="K12" i="80"/>
  <c r="K31" i="80" s="1"/>
  <c r="K12" i="94"/>
  <c r="K31" i="94" s="1"/>
  <c r="K12" i="93"/>
  <c r="K31" i="93" s="1"/>
  <c r="Y12" i="81"/>
  <c r="Y12" i="80"/>
  <c r="Y31" i="80" s="1"/>
  <c r="Y12" i="79"/>
  <c r="Y31" i="79" s="1"/>
  <c r="Y12" i="94"/>
  <c r="Y31" i="94" s="1"/>
  <c r="Y12" i="93"/>
  <c r="Y31" i="93" s="1"/>
  <c r="T12" i="81"/>
  <c r="T12" i="80"/>
  <c r="T31" i="80" s="1"/>
  <c r="T12" i="79"/>
  <c r="T31" i="79" s="1"/>
  <c r="T12" i="94"/>
  <c r="T31" i="94" s="1"/>
  <c r="T12" i="93"/>
  <c r="T31" i="93" s="1"/>
  <c r="P12" i="81"/>
  <c r="P12" i="80"/>
  <c r="P31" i="80" s="1"/>
  <c r="P12" i="79"/>
  <c r="P31" i="79" s="1"/>
  <c r="P12" i="93"/>
  <c r="P31" i="93" s="1"/>
  <c r="P12" i="94"/>
  <c r="P31" i="94" s="1"/>
  <c r="L12" i="81"/>
  <c r="L12" i="80"/>
  <c r="L31" i="80" s="1"/>
  <c r="L12" i="79"/>
  <c r="L31" i="79" s="1"/>
  <c r="L12" i="93"/>
  <c r="L31" i="93" s="1"/>
  <c r="L12" i="94"/>
  <c r="L31" i="94" s="1"/>
  <c r="E18" i="81"/>
  <c r="E18" i="80"/>
  <c r="E37" i="80" s="1"/>
  <c r="E18" i="79"/>
  <c r="E37" i="79" s="1"/>
  <c r="E18" i="94"/>
  <c r="E37" i="94" s="1"/>
  <c r="E18" i="93"/>
  <c r="E37" i="93" s="1"/>
  <c r="U12" i="81"/>
  <c r="U12" i="80"/>
  <c r="U31" i="80" s="1"/>
  <c r="U12" i="79"/>
  <c r="U31" i="79" s="1"/>
  <c r="U12" i="94"/>
  <c r="U31" i="94" s="1"/>
  <c r="U12" i="93"/>
  <c r="U31" i="93" s="1"/>
  <c r="N12" i="81"/>
  <c r="N12" i="80"/>
  <c r="N31" i="80" s="1"/>
  <c r="N12" i="79"/>
  <c r="N31" i="79" s="1"/>
  <c r="N12" i="94"/>
  <c r="N31" i="94" s="1"/>
  <c r="N12" i="93"/>
  <c r="N31" i="93" s="1"/>
  <c r="AA15" i="81"/>
  <c r="AA15" i="80"/>
  <c r="AA34" i="80" s="1"/>
  <c r="AA15" i="79"/>
  <c r="AA34" i="79" s="1"/>
  <c r="AA15" i="94"/>
  <c r="AA34" i="94" s="1"/>
  <c r="AA15" i="93"/>
  <c r="AA34" i="93" s="1"/>
  <c r="D12" i="81"/>
  <c r="D12" i="80"/>
  <c r="D31" i="80" s="1"/>
  <c r="D12" i="79"/>
  <c r="D31" i="79" s="1"/>
  <c r="D12" i="94"/>
  <c r="D31" i="94" s="1"/>
  <c r="D12" i="93"/>
  <c r="D31" i="93" s="1"/>
  <c r="J15" i="80"/>
  <c r="J34" i="80" s="1"/>
  <c r="J15" i="81"/>
  <c r="J15" i="79"/>
  <c r="J34" i="79" s="1"/>
  <c r="J15" i="93"/>
  <c r="J34" i="93" s="1"/>
  <c r="J15" i="94"/>
  <c r="J34" i="94" s="1"/>
  <c r="U21" i="81"/>
  <c r="U21" i="80"/>
  <c r="U40" i="80" s="1"/>
  <c r="U21" i="79"/>
  <c r="U40" i="79" s="1"/>
  <c r="U21" i="94"/>
  <c r="U40" i="94" s="1"/>
  <c r="U21" i="93"/>
  <c r="U40" i="93" s="1"/>
  <c r="D18" i="81"/>
  <c r="D18" i="80"/>
  <c r="D37" i="80" s="1"/>
  <c r="D18" i="79"/>
  <c r="D37" i="79" s="1"/>
  <c r="D18" i="93"/>
  <c r="D37" i="93" s="1"/>
  <c r="D18" i="94"/>
  <c r="D37" i="94" s="1"/>
  <c r="V15" i="81"/>
  <c r="V15" i="80"/>
  <c r="V34" i="80" s="1"/>
  <c r="V15" i="79"/>
  <c r="V34" i="79" s="1"/>
  <c r="V15" i="94"/>
  <c r="V34" i="94" s="1"/>
  <c r="V15" i="93"/>
  <c r="V34" i="93" s="1"/>
  <c r="J21" i="81"/>
  <c r="J21" i="80"/>
  <c r="J40" i="80" s="1"/>
  <c r="J21" i="79"/>
  <c r="J40" i="79" s="1"/>
  <c r="J21" i="94"/>
  <c r="J40" i="94" s="1"/>
  <c r="J21" i="93"/>
  <c r="J40" i="93" s="1"/>
  <c r="Q18" i="81"/>
  <c r="Q18" i="80"/>
  <c r="Q37" i="80" s="1"/>
  <c r="Q18" i="79"/>
  <c r="Q37" i="79" s="1"/>
  <c r="Q18" i="94"/>
  <c r="Q37" i="94" s="1"/>
  <c r="Q18" i="93"/>
  <c r="Q37" i="93" s="1"/>
  <c r="O12" i="81"/>
  <c r="O12" i="80"/>
  <c r="O31" i="80" s="1"/>
  <c r="O12" i="79"/>
  <c r="O31" i="79" s="1"/>
  <c r="O12" i="94"/>
  <c r="O31" i="94" s="1"/>
  <c r="O12" i="93"/>
  <c r="O31" i="93" s="1"/>
  <c r="AA21" i="81"/>
  <c r="AA21" i="80"/>
  <c r="AA40" i="80" s="1"/>
  <c r="AA21" i="79"/>
  <c r="AA40" i="79" s="1"/>
  <c r="AA21" i="94"/>
  <c r="AA40" i="94" s="1"/>
  <c r="AA21" i="93"/>
  <c r="AA40" i="93" s="1"/>
  <c r="B9" i="94"/>
  <c r="B28" i="94" s="1"/>
  <c r="B9" i="93"/>
  <c r="B28" i="93" s="1"/>
  <c r="B20" i="94"/>
  <c r="B39" i="94" s="1"/>
  <c r="B20" i="93"/>
  <c r="B39" i="93" s="1"/>
  <c r="B11" i="94"/>
  <c r="B30" i="94" s="1"/>
  <c r="B11" i="93"/>
  <c r="B30" i="93" s="1"/>
  <c r="B17" i="94"/>
  <c r="B36" i="94" s="1"/>
  <c r="B17" i="93"/>
  <c r="B36" i="93" s="1"/>
  <c r="B14" i="94"/>
  <c r="B33" i="94" s="1"/>
  <c r="B14" i="93"/>
  <c r="B33" i="93" s="1"/>
  <c r="B14" i="81"/>
  <c r="B14" i="79"/>
  <c r="B33" i="79" s="1"/>
  <c r="B14" i="80"/>
  <c r="B33" i="80" s="1"/>
  <c r="B9" i="81"/>
  <c r="B9" i="80"/>
  <c r="B28" i="80" s="1"/>
  <c r="B9" i="79"/>
  <c r="B28" i="79" s="1"/>
  <c r="B17" i="81"/>
  <c r="B17" i="79"/>
  <c r="B36" i="79" s="1"/>
  <c r="B17" i="80"/>
  <c r="B36" i="80" s="1"/>
  <c r="B20" i="81"/>
  <c r="B20" i="80"/>
  <c r="B39" i="80" s="1"/>
  <c r="B20" i="79"/>
  <c r="B39" i="79" s="1"/>
  <c r="B11" i="81"/>
  <c r="B11" i="79"/>
  <c r="B30" i="79" s="1"/>
  <c r="B11" i="80"/>
  <c r="B30" i="80" s="1"/>
  <c r="B5" i="72"/>
  <c r="B24" i="72" s="1"/>
  <c r="B6" i="72"/>
  <c r="B25" i="72" s="1"/>
  <c r="B5" i="71"/>
  <c r="B24" i="71" s="1"/>
  <c r="B6" i="71"/>
  <c r="B25" i="71" s="1"/>
  <c r="B21" i="94" l="1"/>
  <c r="B40" i="94" s="1"/>
  <c r="B21" i="93"/>
  <c r="B40" i="93" s="1"/>
  <c r="B12" i="93"/>
  <c r="B31" i="93" s="1"/>
  <c r="B12" i="94"/>
  <c r="B31" i="94" s="1"/>
  <c r="B15" i="94"/>
  <c r="B34" i="94" s="1"/>
  <c r="B15" i="93"/>
  <c r="B34" i="93" s="1"/>
  <c r="B18" i="94"/>
  <c r="B37" i="94" s="1"/>
  <c r="B18" i="93"/>
  <c r="B37" i="93" s="1"/>
  <c r="B15" i="81"/>
  <c r="B15" i="80"/>
  <c r="B34" i="80" s="1"/>
  <c r="B15" i="79"/>
  <c r="B34" i="79" s="1"/>
  <c r="B12" i="81"/>
  <c r="B12" i="80"/>
  <c r="B31" i="80" s="1"/>
  <c r="B12" i="79"/>
  <c r="B31" i="79" s="1"/>
  <c r="B18" i="81"/>
  <c r="B18" i="80"/>
  <c r="B37" i="80" s="1"/>
  <c r="B18" i="79"/>
  <c r="B37" i="79" s="1"/>
  <c r="B21" i="81"/>
  <c r="B21" i="80"/>
  <c r="B40" i="80" s="1"/>
  <c r="B21" i="79"/>
  <c r="B40" i="79" s="1"/>
  <c r="B8" i="71" l="1"/>
  <c r="B27" i="71" s="1"/>
  <c r="B8" i="72"/>
  <c r="B27" i="72" s="1"/>
  <c r="B14" i="71" l="1"/>
  <c r="B33" i="71" s="1"/>
  <c r="B14" i="72"/>
  <c r="B33" i="72" s="1"/>
  <c r="B9" i="72"/>
  <c r="B28" i="72" s="1"/>
  <c r="B9" i="71"/>
  <c r="B28" i="71" s="1"/>
  <c r="B20" i="71"/>
  <c r="B39" i="71" s="1"/>
  <c r="B20" i="72"/>
  <c r="B39" i="72" s="1"/>
  <c r="B17" i="72"/>
  <c r="B36" i="72" s="1"/>
  <c r="B17" i="71"/>
  <c r="B36" i="71" s="1"/>
  <c r="B11" i="72"/>
  <c r="B30" i="72" s="1"/>
  <c r="B11" i="71"/>
  <c r="B30" i="71" s="1"/>
  <c r="B18" i="71" l="1"/>
  <c r="B37" i="71" s="1"/>
  <c r="B18" i="72"/>
  <c r="B37" i="72" s="1"/>
  <c r="B21" i="72"/>
  <c r="B40" i="72" s="1"/>
  <c r="B21" i="71"/>
  <c r="B40" i="71" s="1"/>
  <c r="B15" i="72"/>
  <c r="B34" i="72" s="1"/>
  <c r="B15" i="71"/>
  <c r="B34" i="71" s="1"/>
  <c r="B12" i="71"/>
  <c r="B31" i="71" s="1"/>
  <c r="B12" i="72"/>
  <c r="B31" i="72" s="1"/>
  <c r="C2" i="60" l="1"/>
  <c r="D2" i="60"/>
  <c r="E2" i="60"/>
  <c r="F2" i="60"/>
  <c r="C3" i="60"/>
  <c r="D3" i="60"/>
  <c r="E3" i="60"/>
  <c r="F3" i="60"/>
  <c r="C2" i="59"/>
  <c r="C20" i="59" s="1"/>
  <c r="D2" i="59"/>
  <c r="D20" i="59" s="1"/>
  <c r="E2" i="59"/>
  <c r="E20" i="59" s="1"/>
  <c r="F2" i="59"/>
  <c r="F20" i="59" s="1"/>
  <c r="C3" i="59"/>
  <c r="C21" i="59" s="1"/>
  <c r="D3" i="59"/>
  <c r="D21" i="59" s="1"/>
  <c r="E3" i="59"/>
  <c r="E21" i="59" s="1"/>
  <c r="F3" i="59"/>
  <c r="F21" i="59" s="1"/>
  <c r="C2" i="32"/>
  <c r="C20" i="32" s="1"/>
  <c r="D2" i="32"/>
  <c r="D20" i="32" s="1"/>
  <c r="E2" i="32"/>
  <c r="E20" i="32" s="1"/>
  <c r="F2" i="32"/>
  <c r="F20" i="32" s="1"/>
  <c r="C3" i="32"/>
  <c r="C21" i="32" s="1"/>
  <c r="D3" i="32"/>
  <c r="D21" i="32" s="1"/>
  <c r="E3" i="32"/>
  <c r="E21" i="32" s="1"/>
  <c r="F3" i="32"/>
  <c r="F21" i="32" s="1"/>
  <c r="B2" i="60" l="1"/>
  <c r="B3" i="60"/>
  <c r="B2" i="59"/>
  <c r="B20" i="59" s="1"/>
  <c r="B3" i="59"/>
  <c r="B21" i="59" s="1"/>
  <c r="B2" i="32"/>
  <c r="B20" i="32" s="1"/>
  <c r="B3" i="32"/>
  <c r="B21" i="32" s="1"/>
  <c r="C5" i="32" l="1"/>
  <c r="C8" i="32" l="1"/>
  <c r="C11" i="32"/>
  <c r="C23" i="32"/>
  <c r="C5" i="60"/>
  <c r="C5" i="59"/>
  <c r="C23" i="59" s="1"/>
  <c r="C14" i="32"/>
  <c r="C17" i="32"/>
  <c r="C6" i="32"/>
  <c r="C12" i="32" l="1"/>
  <c r="C8" i="59"/>
  <c r="C26" i="59" s="1"/>
  <c r="C8" i="60"/>
  <c r="C26" i="32"/>
  <c r="C6" i="59"/>
  <c r="C24" i="59" s="1"/>
  <c r="C6" i="60"/>
  <c r="C24" i="32"/>
  <c r="C17" i="60"/>
  <c r="C17" i="59"/>
  <c r="C35" i="59" s="1"/>
  <c r="C35" i="32"/>
  <c r="C14" i="59"/>
  <c r="C32" i="59" s="1"/>
  <c r="C14" i="60"/>
  <c r="C32" i="32"/>
  <c r="C11" i="60"/>
  <c r="C11" i="59"/>
  <c r="C29" i="59" s="1"/>
  <c r="C29" i="32"/>
  <c r="C9" i="32"/>
  <c r="C18" i="32"/>
  <c r="C15" i="32"/>
  <c r="C12" i="59" l="1"/>
  <c r="C30" i="59" s="1"/>
  <c r="C12" i="60"/>
  <c r="C30" i="32"/>
  <c r="C9" i="60"/>
  <c r="C9" i="59"/>
  <c r="C27" i="59" s="1"/>
  <c r="C27" i="32"/>
  <c r="C15" i="60"/>
  <c r="C15" i="59"/>
  <c r="C33" i="59" s="1"/>
  <c r="C33" i="32"/>
  <c r="C18" i="59"/>
  <c r="C36" i="59" s="1"/>
  <c r="C18" i="60"/>
  <c r="C36" i="32"/>
  <c r="D5" i="32" l="1"/>
  <c r="E5" i="32"/>
  <c r="D14" i="32" l="1"/>
  <c r="D17" i="32"/>
  <c r="E8" i="32"/>
  <c r="D6" i="32"/>
  <c r="D11" i="32"/>
  <c r="E14" i="32"/>
  <c r="E6" i="32"/>
  <c r="E5" i="60"/>
  <c r="E5" i="59"/>
  <c r="E23" i="59" s="1"/>
  <c r="E23" i="32"/>
  <c r="D5" i="60"/>
  <c r="D5" i="59"/>
  <c r="D23" i="59" s="1"/>
  <c r="D23" i="32"/>
  <c r="D8" i="32"/>
  <c r="E11" i="32"/>
  <c r="E17" i="32"/>
  <c r="E7" i="18" l="1"/>
  <c r="E29" i="18" s="1"/>
  <c r="D7" i="18"/>
  <c r="D29" i="18" s="1"/>
  <c r="B7" i="18"/>
  <c r="B29" i="18" s="1"/>
  <c r="B7" i="74"/>
  <c r="B29" i="74" s="1"/>
  <c r="B7" i="85"/>
  <c r="B26" i="85" s="1"/>
  <c r="B7" i="75"/>
  <c r="B7" i="86"/>
  <c r="B26" i="86" s="1"/>
  <c r="E7" i="75"/>
  <c r="E7" i="86"/>
  <c r="E26" i="86" s="1"/>
  <c r="E7" i="74"/>
  <c r="E29" i="74" s="1"/>
  <c r="E7" i="85"/>
  <c r="E26" i="85" s="1"/>
  <c r="D7" i="75"/>
  <c r="D7" i="74"/>
  <c r="D29" i="74" s="1"/>
  <c r="D7" i="85"/>
  <c r="D26" i="85" s="1"/>
  <c r="D7" i="86"/>
  <c r="D26" i="86" s="1"/>
  <c r="E15" i="32"/>
  <c r="D15" i="32"/>
  <c r="E14" i="60"/>
  <c r="E14" i="59"/>
  <c r="E32" i="59" s="1"/>
  <c r="E32" i="32"/>
  <c r="D11" i="60"/>
  <c r="D11" i="59"/>
  <c r="D29" i="59" s="1"/>
  <c r="D29" i="32"/>
  <c r="D18" i="32"/>
  <c r="D6" i="60"/>
  <c r="D6" i="59"/>
  <c r="D24" i="59" s="1"/>
  <c r="D24" i="32"/>
  <c r="D12" i="32"/>
  <c r="D9" i="32"/>
  <c r="E11" i="60"/>
  <c r="E11" i="59"/>
  <c r="E29" i="59" s="1"/>
  <c r="E29" i="32"/>
  <c r="D8" i="60"/>
  <c r="D8" i="59"/>
  <c r="D26" i="59" s="1"/>
  <c r="D26" i="32"/>
  <c r="E8" i="60"/>
  <c r="E8" i="59"/>
  <c r="E26" i="59" s="1"/>
  <c r="E26" i="32"/>
  <c r="D14" i="60"/>
  <c r="D14" i="59"/>
  <c r="D32" i="59" s="1"/>
  <c r="D32" i="32"/>
  <c r="E9" i="32"/>
  <c r="F5" i="32"/>
  <c r="E12" i="32"/>
  <c r="E18" i="32"/>
  <c r="E17" i="60"/>
  <c r="E17" i="59"/>
  <c r="E35" i="59" s="1"/>
  <c r="E35" i="32"/>
  <c r="E6" i="60"/>
  <c r="E6" i="59"/>
  <c r="E24" i="59" s="1"/>
  <c r="E24" i="32"/>
  <c r="D17" i="60"/>
  <c r="D17" i="59"/>
  <c r="D35" i="59" s="1"/>
  <c r="D35" i="32"/>
  <c r="B16" i="18" l="1"/>
  <c r="B38" i="18" s="1"/>
  <c r="E10" i="18"/>
  <c r="E32" i="18" s="1"/>
  <c r="E19" i="18"/>
  <c r="E41" i="18" s="1"/>
  <c r="D10" i="18"/>
  <c r="D32" i="18" s="1"/>
  <c r="D16" i="18"/>
  <c r="D38" i="18" s="1"/>
  <c r="D13" i="18"/>
  <c r="D35" i="18" s="1"/>
  <c r="B13" i="18"/>
  <c r="B35" i="18" s="1"/>
  <c r="E8" i="18"/>
  <c r="E30" i="18" s="1"/>
  <c r="B10" i="18"/>
  <c r="B32" i="18" s="1"/>
  <c r="E16" i="18"/>
  <c r="E38" i="18" s="1"/>
  <c r="D19" i="18"/>
  <c r="D41" i="18" s="1"/>
  <c r="D8" i="18"/>
  <c r="D30" i="18" s="1"/>
  <c r="B19" i="18"/>
  <c r="B41" i="18" s="1"/>
  <c r="E13" i="18"/>
  <c r="E35" i="18" s="1"/>
  <c r="B8" i="18"/>
  <c r="B30" i="18" s="1"/>
  <c r="E19" i="75"/>
  <c r="E19" i="74"/>
  <c r="E41" i="74" s="1"/>
  <c r="E19" i="85"/>
  <c r="E38" i="85" s="1"/>
  <c r="E19" i="86"/>
  <c r="E38" i="86" s="1"/>
  <c r="D16" i="75"/>
  <c r="D16" i="85"/>
  <c r="D35" i="85" s="1"/>
  <c r="D16" i="74"/>
  <c r="D38" i="74" s="1"/>
  <c r="D16" i="86"/>
  <c r="D35" i="86" s="1"/>
  <c r="D10" i="75"/>
  <c r="D10" i="85"/>
  <c r="D29" i="85" s="1"/>
  <c r="D10" i="74"/>
  <c r="D32" i="74" s="1"/>
  <c r="D10" i="86"/>
  <c r="D29" i="86" s="1"/>
  <c r="D8" i="74"/>
  <c r="D30" i="74" s="1"/>
  <c r="D8" i="85"/>
  <c r="D27" i="85" s="1"/>
  <c r="D8" i="86"/>
  <c r="D27" i="86" s="1"/>
  <c r="D8" i="75"/>
  <c r="E10" i="74"/>
  <c r="E32" i="74" s="1"/>
  <c r="E10" i="75"/>
  <c r="E10" i="85"/>
  <c r="E29" i="85" s="1"/>
  <c r="E10" i="86"/>
  <c r="E29" i="86" s="1"/>
  <c r="E13" i="75"/>
  <c r="E13" i="74"/>
  <c r="E35" i="74" s="1"/>
  <c r="E13" i="86"/>
  <c r="E32" i="86" s="1"/>
  <c r="E13" i="85"/>
  <c r="E32" i="85" s="1"/>
  <c r="D19" i="75"/>
  <c r="D19" i="74"/>
  <c r="D41" i="74" s="1"/>
  <c r="D19" i="85"/>
  <c r="D38" i="85" s="1"/>
  <c r="D19" i="86"/>
  <c r="D38" i="86" s="1"/>
  <c r="E8" i="85"/>
  <c r="E27" i="85" s="1"/>
  <c r="E8" i="86"/>
  <c r="E27" i="86" s="1"/>
  <c r="E8" i="74"/>
  <c r="E30" i="74" s="1"/>
  <c r="E8" i="75"/>
  <c r="E16" i="74"/>
  <c r="E38" i="74" s="1"/>
  <c r="E16" i="75"/>
  <c r="E16" i="85"/>
  <c r="E35" i="85" s="1"/>
  <c r="E16" i="86"/>
  <c r="E35" i="86" s="1"/>
  <c r="B13" i="85"/>
  <c r="B32" i="85" s="1"/>
  <c r="B13" i="75"/>
  <c r="B13" i="74"/>
  <c r="B35" i="74" s="1"/>
  <c r="B13" i="86"/>
  <c r="B32" i="86" s="1"/>
  <c r="B8" i="75"/>
  <c r="B8" i="85"/>
  <c r="B27" i="85" s="1"/>
  <c r="B8" i="86"/>
  <c r="B27" i="86" s="1"/>
  <c r="B8" i="74"/>
  <c r="B30" i="74" s="1"/>
  <c r="B10" i="74"/>
  <c r="B32" i="74" s="1"/>
  <c r="B10" i="75"/>
  <c r="B10" i="85"/>
  <c r="B29" i="85" s="1"/>
  <c r="B10" i="86"/>
  <c r="B29" i="86" s="1"/>
  <c r="B16" i="74"/>
  <c r="B38" i="74" s="1"/>
  <c r="B16" i="75"/>
  <c r="B16" i="85"/>
  <c r="B35" i="85" s="1"/>
  <c r="B16" i="86"/>
  <c r="B35" i="86" s="1"/>
  <c r="D13" i="74"/>
  <c r="D35" i="74" s="1"/>
  <c r="D13" i="85"/>
  <c r="D32" i="85" s="1"/>
  <c r="D13" i="86"/>
  <c r="D32" i="86" s="1"/>
  <c r="D13" i="75"/>
  <c r="B19" i="74"/>
  <c r="B41" i="74" s="1"/>
  <c r="B19" i="85"/>
  <c r="B38" i="85" s="1"/>
  <c r="B19" i="75"/>
  <c r="B19" i="86"/>
  <c r="B38" i="86" s="1"/>
  <c r="F17" i="32"/>
  <c r="D9" i="60"/>
  <c r="D9" i="59"/>
  <c r="D27" i="59" s="1"/>
  <c r="D27" i="32"/>
  <c r="D15" i="60"/>
  <c r="D15" i="59"/>
  <c r="D33" i="59" s="1"/>
  <c r="D33" i="32"/>
  <c r="F8" i="32"/>
  <c r="E18" i="60"/>
  <c r="E18" i="59"/>
  <c r="E36" i="59" s="1"/>
  <c r="E36" i="32"/>
  <c r="D12" i="60"/>
  <c r="D12" i="59"/>
  <c r="D30" i="59" s="1"/>
  <c r="D30" i="32"/>
  <c r="D18" i="60"/>
  <c r="D18" i="59"/>
  <c r="D36" i="59" s="1"/>
  <c r="D36" i="32"/>
  <c r="E15" i="60"/>
  <c r="E15" i="59"/>
  <c r="E33" i="59" s="1"/>
  <c r="E33" i="32"/>
  <c r="F23" i="32"/>
  <c r="F5" i="60"/>
  <c r="F5" i="59"/>
  <c r="F23" i="59" s="1"/>
  <c r="F11" i="32"/>
  <c r="F6" i="32"/>
  <c r="F14" i="32"/>
  <c r="E12" i="60"/>
  <c r="E12" i="59"/>
  <c r="E30" i="59" s="1"/>
  <c r="E30" i="32"/>
  <c r="E9" i="60"/>
  <c r="E9" i="59"/>
  <c r="E27" i="59" s="1"/>
  <c r="E27" i="32"/>
  <c r="B14" i="18" l="1"/>
  <c r="B36" i="18" s="1"/>
  <c r="B11" i="18"/>
  <c r="B33" i="18" s="1"/>
  <c r="D11" i="18"/>
  <c r="D33" i="18" s="1"/>
  <c r="D14" i="18"/>
  <c r="D36" i="18" s="1"/>
  <c r="E17" i="18"/>
  <c r="E39" i="18" s="1"/>
  <c r="E20" i="18"/>
  <c r="E42" i="18" s="1"/>
  <c r="D20" i="18"/>
  <c r="D42" i="18" s="1"/>
  <c r="E11" i="18"/>
  <c r="E33" i="18" s="1"/>
  <c r="D17" i="18"/>
  <c r="D39" i="18" s="1"/>
  <c r="B20" i="18"/>
  <c r="B42" i="18" s="1"/>
  <c r="B17" i="18"/>
  <c r="B39" i="18" s="1"/>
  <c r="E14" i="18"/>
  <c r="E36" i="18" s="1"/>
  <c r="E20" i="74"/>
  <c r="E42" i="74" s="1"/>
  <c r="E20" i="85"/>
  <c r="E39" i="85" s="1"/>
  <c r="E20" i="86"/>
  <c r="E39" i="86" s="1"/>
  <c r="E20" i="75"/>
  <c r="B14" i="86"/>
  <c r="B33" i="86" s="1"/>
  <c r="B14" i="85"/>
  <c r="B33" i="85" s="1"/>
  <c r="B14" i="75"/>
  <c r="B14" i="74"/>
  <c r="B36" i="74" s="1"/>
  <c r="E14" i="85"/>
  <c r="E33" i="85" s="1"/>
  <c r="E14" i="86"/>
  <c r="E33" i="86" s="1"/>
  <c r="E14" i="75"/>
  <c r="E14" i="74"/>
  <c r="E36" i="74" s="1"/>
  <c r="B20" i="86"/>
  <c r="B39" i="86" s="1"/>
  <c r="B20" i="85"/>
  <c r="B39" i="85" s="1"/>
  <c r="B20" i="75"/>
  <c r="B20" i="74"/>
  <c r="B42" i="74" s="1"/>
  <c r="E17" i="85"/>
  <c r="E36" i="85" s="1"/>
  <c r="E17" i="86"/>
  <c r="E36" i="86" s="1"/>
  <c r="E17" i="74"/>
  <c r="E39" i="74" s="1"/>
  <c r="E17" i="75"/>
  <c r="B17" i="85"/>
  <c r="B36" i="85" s="1"/>
  <c r="B17" i="74"/>
  <c r="B39" i="74" s="1"/>
  <c r="B17" i="86"/>
  <c r="B36" i="86" s="1"/>
  <c r="B17" i="75"/>
  <c r="E11" i="85"/>
  <c r="E30" i="85" s="1"/>
  <c r="E11" i="86"/>
  <c r="E30" i="86" s="1"/>
  <c r="E11" i="74"/>
  <c r="E33" i="74" s="1"/>
  <c r="E11" i="75"/>
  <c r="D20" i="85"/>
  <c r="D39" i="85" s="1"/>
  <c r="D20" i="74"/>
  <c r="D42" i="74" s="1"/>
  <c r="D20" i="86"/>
  <c r="D39" i="86" s="1"/>
  <c r="D20" i="75"/>
  <c r="D17" i="85"/>
  <c r="D36" i="85" s="1"/>
  <c r="D17" i="86"/>
  <c r="D36" i="86" s="1"/>
  <c r="D17" i="75"/>
  <c r="D17" i="74"/>
  <c r="D39" i="74" s="1"/>
  <c r="D14" i="85"/>
  <c r="D33" i="85" s="1"/>
  <c r="D14" i="86"/>
  <c r="D33" i="86" s="1"/>
  <c r="D14" i="75"/>
  <c r="D14" i="74"/>
  <c r="D36" i="74" s="1"/>
  <c r="D11" i="75"/>
  <c r="D11" i="85"/>
  <c r="D30" i="85" s="1"/>
  <c r="D11" i="86"/>
  <c r="D30" i="86" s="1"/>
  <c r="D11" i="74"/>
  <c r="D33" i="74" s="1"/>
  <c r="B11" i="85"/>
  <c r="B30" i="85" s="1"/>
  <c r="B11" i="86"/>
  <c r="B30" i="86" s="1"/>
  <c r="B11" i="75"/>
  <c r="B11" i="74"/>
  <c r="B33" i="74" s="1"/>
  <c r="B8" i="35"/>
  <c r="B27" i="35" s="1"/>
  <c r="B8" i="53"/>
  <c r="B8" i="52"/>
  <c r="B27" i="52" s="1"/>
  <c r="B8" i="37"/>
  <c r="B8" i="36"/>
  <c r="B27" i="36" s="1"/>
  <c r="B8" i="51"/>
  <c r="B27" i="51" s="1"/>
  <c r="F15" i="32"/>
  <c r="F11" i="60"/>
  <c r="F11" i="59"/>
  <c r="F29" i="59" s="1"/>
  <c r="F29" i="32"/>
  <c r="F9" i="32"/>
  <c r="F6" i="60"/>
  <c r="F6" i="59"/>
  <c r="F24" i="59" s="1"/>
  <c r="F24" i="32"/>
  <c r="F12" i="32"/>
  <c r="F18" i="32"/>
  <c r="F8" i="60"/>
  <c r="F8" i="59"/>
  <c r="F26" i="59" s="1"/>
  <c r="F26" i="32"/>
  <c r="F14" i="60"/>
  <c r="F14" i="59"/>
  <c r="F32" i="59" s="1"/>
  <c r="F32" i="32"/>
  <c r="F17" i="60"/>
  <c r="F17" i="59"/>
  <c r="F35" i="59" s="1"/>
  <c r="F35" i="32"/>
  <c r="B5" i="32"/>
  <c r="B8" i="77" l="1"/>
  <c r="B27" i="77" s="1"/>
  <c r="B8" i="78"/>
  <c r="B27" i="78" s="1"/>
  <c r="F12" i="60"/>
  <c r="F12" i="59"/>
  <c r="F30" i="59" s="1"/>
  <c r="F30" i="32"/>
  <c r="F15" i="60"/>
  <c r="F15" i="59"/>
  <c r="F33" i="59" s="1"/>
  <c r="F33" i="32"/>
  <c r="F18" i="60"/>
  <c r="F18" i="59"/>
  <c r="F36" i="59" s="1"/>
  <c r="F36" i="32"/>
  <c r="F9" i="60"/>
  <c r="F9" i="59"/>
  <c r="F27" i="59" s="1"/>
  <c r="F27" i="32"/>
  <c r="B5" i="59"/>
  <c r="B23" i="59" s="1"/>
  <c r="B23" i="32"/>
  <c r="B5" i="60"/>
  <c r="B5" i="56" l="1"/>
  <c r="B24" i="56" s="1"/>
  <c r="B6" i="56"/>
  <c r="B25" i="56" s="1"/>
  <c r="B5" i="55"/>
  <c r="B6" i="55"/>
  <c r="B5" i="57" l="1"/>
  <c r="B24" i="57" s="1"/>
  <c r="B6" i="57"/>
  <c r="B25" i="57" s="1"/>
  <c r="B17" i="32" l="1"/>
  <c r="B6" i="32"/>
  <c r="B14" i="32"/>
  <c r="B8" i="32"/>
  <c r="B11" i="32"/>
  <c r="B20" i="35" l="1"/>
  <c r="B39" i="35" s="1"/>
  <c r="B20" i="53"/>
  <c r="B20" i="52"/>
  <c r="B39" i="52" s="1"/>
  <c r="B20" i="37"/>
  <c r="B20" i="36"/>
  <c r="B39" i="36" s="1"/>
  <c r="B17" i="35"/>
  <c r="B36" i="35" s="1"/>
  <c r="B17" i="53"/>
  <c r="B17" i="52"/>
  <c r="B36" i="52" s="1"/>
  <c r="B17" i="37"/>
  <c r="B17" i="36"/>
  <c r="B36" i="36" s="1"/>
  <c r="B11" i="35"/>
  <c r="B30" i="35" s="1"/>
  <c r="B11" i="53"/>
  <c r="B11" i="52"/>
  <c r="B30" i="52" s="1"/>
  <c r="B11" i="37"/>
  <c r="B11" i="36"/>
  <c r="B30" i="36" s="1"/>
  <c r="B9" i="37"/>
  <c r="B9" i="36"/>
  <c r="B28" i="36" s="1"/>
  <c r="B9" i="35"/>
  <c r="B28" i="35" s="1"/>
  <c r="B9" i="53"/>
  <c r="B9" i="52"/>
  <c r="B28" i="52" s="1"/>
  <c r="B14" i="35"/>
  <c r="B33" i="35" s="1"/>
  <c r="B14" i="53"/>
  <c r="B14" i="52"/>
  <c r="B33" i="52" s="1"/>
  <c r="B14" i="37"/>
  <c r="B14" i="36"/>
  <c r="B33" i="36" s="1"/>
  <c r="B20" i="51"/>
  <c r="B39" i="51" s="1"/>
  <c r="B17" i="51"/>
  <c r="B36" i="51" s="1"/>
  <c r="B11" i="51"/>
  <c r="B30" i="51" s="1"/>
  <c r="B9" i="51"/>
  <c r="B28" i="51" s="1"/>
  <c r="B14" i="51"/>
  <c r="B33" i="51" s="1"/>
  <c r="B18" i="32"/>
  <c r="B12" i="32"/>
  <c r="B8" i="60"/>
  <c r="B26" i="32"/>
  <c r="B8" i="59"/>
  <c r="B26" i="59" s="1"/>
  <c r="B11" i="60"/>
  <c r="B11" i="59"/>
  <c r="B29" i="59" s="1"/>
  <c r="B29" i="32"/>
  <c r="B14" i="60"/>
  <c r="B14" i="59"/>
  <c r="B32" i="59" s="1"/>
  <c r="B32" i="32"/>
  <c r="B9" i="32"/>
  <c r="B15" i="32"/>
  <c r="B24" i="32"/>
  <c r="B6" i="60"/>
  <c r="B6" i="59"/>
  <c r="B24" i="59" s="1"/>
  <c r="B17" i="59"/>
  <c r="B35" i="59" s="1"/>
  <c r="B35" i="32"/>
  <c r="B17" i="60"/>
  <c r="B18" i="37" l="1"/>
  <c r="B18" i="36"/>
  <c r="B37" i="36" s="1"/>
  <c r="B18" i="35"/>
  <c r="B37" i="35" s="1"/>
  <c r="B18" i="53"/>
  <c r="B18" i="52"/>
  <c r="B37" i="52" s="1"/>
  <c r="B12" i="37"/>
  <c r="B12" i="36"/>
  <c r="B31" i="36" s="1"/>
  <c r="B12" i="35"/>
  <c r="B31" i="35" s="1"/>
  <c r="B12" i="53"/>
  <c r="B12" i="52"/>
  <c r="B31" i="52" s="1"/>
  <c r="B21" i="37"/>
  <c r="B21" i="36"/>
  <c r="B40" i="36" s="1"/>
  <c r="B21" i="35"/>
  <c r="B40" i="35" s="1"/>
  <c r="B21" i="53"/>
  <c r="B21" i="52"/>
  <c r="B40" i="52" s="1"/>
  <c r="B15" i="37"/>
  <c r="B15" i="36"/>
  <c r="B34" i="36" s="1"/>
  <c r="B15" i="35"/>
  <c r="B34" i="35" s="1"/>
  <c r="B15" i="53"/>
  <c r="B15" i="52"/>
  <c r="B34" i="52" s="1"/>
  <c r="B18" i="51"/>
  <c r="B37" i="51" s="1"/>
  <c r="B12" i="51"/>
  <c r="B31" i="51" s="1"/>
  <c r="B17" i="78"/>
  <c r="B36" i="78" s="1"/>
  <c r="B17" i="77"/>
  <c r="B36" i="77" s="1"/>
  <c r="B21" i="51"/>
  <c r="B40" i="51" s="1"/>
  <c r="B9" i="78"/>
  <c r="B28" i="78" s="1"/>
  <c r="B9" i="77"/>
  <c r="B28" i="77" s="1"/>
  <c r="B14" i="77"/>
  <c r="B33" i="77" s="1"/>
  <c r="B14" i="78"/>
  <c r="B33" i="78" s="1"/>
  <c r="B15" i="51"/>
  <c r="B34" i="51" s="1"/>
  <c r="B11" i="78"/>
  <c r="B30" i="78" s="1"/>
  <c r="B11" i="77"/>
  <c r="B30" i="77" s="1"/>
  <c r="B20" i="77"/>
  <c r="B39" i="77" s="1"/>
  <c r="B20" i="78"/>
  <c r="B39" i="78" s="1"/>
  <c r="B27" i="32"/>
  <c r="B9" i="60"/>
  <c r="B9" i="59"/>
  <c r="B27" i="59" s="1"/>
  <c r="B33" i="32"/>
  <c r="B15" i="59"/>
  <c r="B33" i="59" s="1"/>
  <c r="B15" i="60"/>
  <c r="B30" i="32"/>
  <c r="B12" i="60"/>
  <c r="B12" i="59"/>
  <c r="B30" i="59" s="1"/>
  <c r="B36" i="32"/>
  <c r="B18" i="59"/>
  <c r="B36" i="59" s="1"/>
  <c r="B18" i="60"/>
  <c r="B15" i="78" l="1"/>
  <c r="B34" i="78" s="1"/>
  <c r="B15" i="77"/>
  <c r="B34" i="77" s="1"/>
  <c r="B18" i="77"/>
  <c r="B37" i="77" s="1"/>
  <c r="B18" i="78"/>
  <c r="B37" i="78" s="1"/>
  <c r="B21" i="78"/>
  <c r="B40" i="78" s="1"/>
  <c r="B21" i="77"/>
  <c r="B40" i="77" s="1"/>
  <c r="B12" i="77"/>
  <c r="B31" i="77" s="1"/>
  <c r="B12" i="78"/>
  <c r="B31" i="78" s="1"/>
  <c r="E5" i="20"/>
  <c r="E6" i="20"/>
  <c r="E24" i="20"/>
  <c r="E5" i="19"/>
  <c r="E27" i="19" s="1"/>
  <c r="E6" i="19"/>
  <c r="E28" i="19" s="1"/>
  <c r="E24" i="19"/>
  <c r="O5" i="11"/>
  <c r="O24" i="11" s="1"/>
  <c r="O6" i="11"/>
  <c r="O25" i="11" s="1"/>
  <c r="O8" i="11" l="1"/>
  <c r="O27" i="11" s="1"/>
  <c r="E8" i="19"/>
  <c r="E30" i="19" s="1"/>
  <c r="O9" i="11"/>
  <c r="O28" i="11" s="1"/>
  <c r="E8" i="20"/>
  <c r="T5" i="11"/>
  <c r="T24" i="11" s="1"/>
  <c r="T6" i="11"/>
  <c r="T25" i="11" s="1"/>
  <c r="B5" i="20"/>
  <c r="B6" i="20"/>
  <c r="B24" i="20"/>
  <c r="B24" i="19"/>
  <c r="B6" i="19"/>
  <c r="B28" i="19" s="1"/>
  <c r="B5" i="19"/>
  <c r="B27" i="19" s="1"/>
  <c r="L5" i="11"/>
  <c r="L24" i="11" s="1"/>
  <c r="L6" i="11"/>
  <c r="L25" i="11" s="1"/>
  <c r="V5" i="11"/>
  <c r="V24" i="11" s="1"/>
  <c r="V6" i="11"/>
  <c r="V25" i="11" s="1"/>
  <c r="S5" i="11"/>
  <c r="S24" i="11" s="1"/>
  <c r="S6" i="11"/>
  <c r="S25" i="11" s="1"/>
  <c r="E9" i="20" l="1"/>
  <c r="L9" i="11"/>
  <c r="L28" i="11" s="1"/>
  <c r="E9" i="19"/>
  <c r="E31" i="19" s="1"/>
  <c r="E20" i="20"/>
  <c r="E20" i="19"/>
  <c r="E42" i="19" s="1"/>
  <c r="O20" i="11"/>
  <c r="O39" i="11" s="1"/>
  <c r="E14" i="19"/>
  <c r="E36" i="19" s="1"/>
  <c r="O14" i="11"/>
  <c r="O33" i="11" s="1"/>
  <c r="E14" i="20"/>
  <c r="E17" i="19"/>
  <c r="E39" i="19" s="1"/>
  <c r="E17" i="20"/>
  <c r="O17" i="11"/>
  <c r="O36" i="11" s="1"/>
  <c r="E11" i="19"/>
  <c r="E33" i="19" s="1"/>
  <c r="O11" i="11"/>
  <c r="O30" i="11" s="1"/>
  <c r="E11" i="20"/>
  <c r="T8" i="11"/>
  <c r="T27" i="11" s="1"/>
  <c r="B8" i="19"/>
  <c r="B30" i="19" s="1"/>
  <c r="B8" i="20"/>
  <c r="S8" i="11"/>
  <c r="S27" i="11" s="1"/>
  <c r="L8" i="11"/>
  <c r="L27" i="11" s="1"/>
  <c r="V8" i="11"/>
  <c r="V27" i="11" s="1"/>
  <c r="AN5" i="11"/>
  <c r="AN24" i="11" s="1"/>
  <c r="AO5" i="11"/>
  <c r="AO24" i="11" s="1"/>
  <c r="AP5" i="11"/>
  <c r="AP24" i="11" s="1"/>
  <c r="AN6" i="11"/>
  <c r="AN25" i="11" s="1"/>
  <c r="AO6" i="11"/>
  <c r="AO25" i="11" s="1"/>
  <c r="AP6" i="11"/>
  <c r="AP25" i="11" s="1"/>
  <c r="AH5" i="11"/>
  <c r="AI5" i="11"/>
  <c r="AI24" i="11" s="1"/>
  <c r="AJ5" i="11"/>
  <c r="AJ24" i="11" s="1"/>
  <c r="AK5" i="11"/>
  <c r="AK24" i="11" s="1"/>
  <c r="AL5" i="11"/>
  <c r="AL24" i="11" s="1"/>
  <c r="AM5" i="11"/>
  <c r="AM24" i="11" s="1"/>
  <c r="AH6" i="11"/>
  <c r="AH25" i="11" s="1"/>
  <c r="AI6" i="11"/>
  <c r="AI25" i="11" s="1"/>
  <c r="AJ6" i="11"/>
  <c r="AJ25" i="11" s="1"/>
  <c r="AK6" i="11"/>
  <c r="AK25" i="11" s="1"/>
  <c r="AL6" i="11"/>
  <c r="AL25" i="11" s="1"/>
  <c r="AM6" i="11"/>
  <c r="AM25" i="11" s="1"/>
  <c r="AH24" i="11"/>
  <c r="S9" i="11" l="1"/>
  <c r="S28" i="11" s="1"/>
  <c r="B9" i="19"/>
  <c r="B31" i="19" s="1"/>
  <c r="AI8" i="11"/>
  <c r="AI27" i="11" s="1"/>
  <c r="B9" i="20"/>
  <c r="O12" i="11"/>
  <c r="O31" i="11" s="1"/>
  <c r="E12" i="19"/>
  <c r="E34" i="19" s="1"/>
  <c r="E12" i="20"/>
  <c r="O18" i="11"/>
  <c r="O37" i="11" s="1"/>
  <c r="E18" i="19"/>
  <c r="E40" i="19" s="1"/>
  <c r="E18" i="20"/>
  <c r="E15" i="20"/>
  <c r="O15" i="11"/>
  <c r="O34" i="11" s="1"/>
  <c r="E15" i="19"/>
  <c r="E37" i="19" s="1"/>
  <c r="O21" i="11"/>
  <c r="O40" i="11" s="1"/>
  <c r="E21" i="19"/>
  <c r="E43" i="19" s="1"/>
  <c r="E21" i="20"/>
  <c r="T11" i="11"/>
  <c r="T30" i="11" s="1"/>
  <c r="T20" i="11"/>
  <c r="T39" i="11" s="1"/>
  <c r="V9" i="11"/>
  <c r="V28" i="11" s="1"/>
  <c r="T14" i="11"/>
  <c r="T33" i="11" s="1"/>
  <c r="T9" i="11"/>
  <c r="T28" i="11" s="1"/>
  <c r="T17" i="11"/>
  <c r="T36" i="11" s="1"/>
  <c r="B20" i="20"/>
  <c r="L20" i="11"/>
  <c r="L39" i="11" s="1"/>
  <c r="B20" i="19"/>
  <c r="B42" i="19" s="1"/>
  <c r="L14" i="11"/>
  <c r="L33" i="11" s="1"/>
  <c r="B14" i="20"/>
  <c r="B14" i="19"/>
  <c r="B36" i="19" s="1"/>
  <c r="B11" i="20"/>
  <c r="B11" i="19"/>
  <c r="B33" i="19" s="1"/>
  <c r="L11" i="11"/>
  <c r="L30" i="11" s="1"/>
  <c r="L17" i="11"/>
  <c r="L36" i="11" s="1"/>
  <c r="B17" i="19"/>
  <c r="B39" i="19" s="1"/>
  <c r="B17" i="20"/>
  <c r="S14" i="11"/>
  <c r="S33" i="11" s="1"/>
  <c r="V14" i="11"/>
  <c r="V33" i="11" s="1"/>
  <c r="S11" i="11"/>
  <c r="S30" i="11" s="1"/>
  <c r="V11" i="11"/>
  <c r="V30" i="11" s="1"/>
  <c r="S17" i="11"/>
  <c r="S36" i="11" s="1"/>
  <c r="V17" i="11"/>
  <c r="V36" i="11" s="1"/>
  <c r="S20" i="11"/>
  <c r="S39" i="11" s="1"/>
  <c r="V20" i="11"/>
  <c r="V39" i="11" s="1"/>
  <c r="AM8" i="11"/>
  <c r="AM27" i="11" s="1"/>
  <c r="AO8" i="11"/>
  <c r="AO27" i="11" s="1"/>
  <c r="AK8" i="11"/>
  <c r="AK27" i="11" s="1"/>
  <c r="AN8" i="11"/>
  <c r="AN27" i="11" s="1"/>
  <c r="AJ8" i="11"/>
  <c r="AJ27" i="11" s="1"/>
  <c r="AL8" i="11"/>
  <c r="AL27" i="11" s="1"/>
  <c r="AP8" i="11"/>
  <c r="AP27" i="11" s="1"/>
  <c r="AH8" i="11"/>
  <c r="AH27" i="11" s="1"/>
  <c r="AI14" i="11" l="1"/>
  <c r="AI33" i="11" s="1"/>
  <c r="AM9" i="11"/>
  <c r="AM28" i="11" s="1"/>
  <c r="AL20" i="11"/>
  <c r="AL39" i="11" s="1"/>
  <c r="AN14" i="11"/>
  <c r="AN33" i="11" s="1"/>
  <c r="AH17" i="11"/>
  <c r="AH36" i="11" s="1"/>
  <c r="T15" i="11"/>
  <c r="T34" i="11" s="1"/>
  <c r="T21" i="11"/>
  <c r="T40" i="11" s="1"/>
  <c r="T18" i="11"/>
  <c r="T37" i="11" s="1"/>
  <c r="T12" i="11"/>
  <c r="T31" i="11" s="1"/>
  <c r="B12" i="19"/>
  <c r="B34" i="19" s="1"/>
  <c r="L12" i="11"/>
  <c r="L31" i="11" s="1"/>
  <c r="B12" i="20"/>
  <c r="B15" i="19"/>
  <c r="B37" i="19" s="1"/>
  <c r="L15" i="11"/>
  <c r="L34" i="11" s="1"/>
  <c r="B15" i="20"/>
  <c r="B18" i="19"/>
  <c r="B40" i="19" s="1"/>
  <c r="L18" i="11"/>
  <c r="L37" i="11" s="1"/>
  <c r="B18" i="20"/>
  <c r="B21" i="19"/>
  <c r="B43" i="19" s="1"/>
  <c r="L21" i="11"/>
  <c r="L40" i="11" s="1"/>
  <c r="B21" i="20"/>
  <c r="V18" i="11"/>
  <c r="V37" i="11" s="1"/>
  <c r="V12" i="11"/>
  <c r="V31" i="11" s="1"/>
  <c r="V15" i="11"/>
  <c r="V34" i="11" s="1"/>
  <c r="V21" i="11"/>
  <c r="V40" i="11" s="1"/>
  <c r="S21" i="11"/>
  <c r="S40" i="11" s="1"/>
  <c r="S18" i="11"/>
  <c r="S37" i="11" s="1"/>
  <c r="S12" i="11"/>
  <c r="S31" i="11" s="1"/>
  <c r="S15" i="11"/>
  <c r="S34" i="11" s="1"/>
  <c r="AP11" i="11"/>
  <c r="AP30" i="11" s="1"/>
  <c r="AH11" i="11"/>
  <c r="AH30" i="11" s="1"/>
  <c r="AH9" i="11"/>
  <c r="AH28" i="11" s="1"/>
  <c r="AH20" i="11"/>
  <c r="AH39" i="11" s="1"/>
  <c r="AP14" i="11"/>
  <c r="AP33" i="11" s="1"/>
  <c r="AH14" i="11"/>
  <c r="AH33" i="11" s="1"/>
  <c r="AP9" i="11"/>
  <c r="AP28" i="11" s="1"/>
  <c r="AO11" i="11"/>
  <c r="AO30" i="11" s="1"/>
  <c r="AP20" i="11"/>
  <c r="AP39" i="11" s="1"/>
  <c r="AN17" i="11"/>
  <c r="AN36" i="11" s="1"/>
  <c r="AK17" i="11"/>
  <c r="AK36" i="11" s="1"/>
  <c r="AK20" i="11"/>
  <c r="AK39" i="11" s="1"/>
  <c r="AN20" i="11"/>
  <c r="AN39" i="11" s="1"/>
  <c r="AI17" i="11"/>
  <c r="AI36" i="11" s="1"/>
  <c r="AP17" i="11"/>
  <c r="AP36" i="11" s="1"/>
  <c r="AL9" i="11"/>
  <c r="AL28" i="11" s="1"/>
  <c r="AK11" i="11"/>
  <c r="AK30" i="11" s="1"/>
  <c r="AK9" i="11"/>
  <c r="AK28" i="11" s="1"/>
  <c r="AO9" i="11"/>
  <c r="AO28" i="11" s="1"/>
  <c r="AO20" i="11"/>
  <c r="AO39" i="11" s="1"/>
  <c r="AJ11" i="11"/>
  <c r="AJ30" i="11" s="1"/>
  <c r="AI20" i="11"/>
  <c r="AI39" i="11" s="1"/>
  <c r="AM20" i="11"/>
  <c r="AM39" i="11" s="1"/>
  <c r="AI9" i="11"/>
  <c r="AI28" i="11" s="1"/>
  <c r="AL11" i="11"/>
  <c r="AL30" i="11" s="1"/>
  <c r="AN9" i="11"/>
  <c r="AN28" i="11" s="1"/>
  <c r="AK14" i="11"/>
  <c r="AK33" i="11" s="1"/>
  <c r="AJ20" i="11"/>
  <c r="AJ39" i="11" s="1"/>
  <c r="AJ14" i="11"/>
  <c r="AJ33" i="11" s="1"/>
  <c r="AM14" i="11"/>
  <c r="AM33" i="11" s="1"/>
  <c r="AM11" i="11"/>
  <c r="AM30" i="11" s="1"/>
  <c r="AL14" i="11"/>
  <c r="AL33" i="11" s="1"/>
  <c r="AO17" i="11"/>
  <c r="AO36" i="11" s="1"/>
  <c r="AO14" i="11"/>
  <c r="AO33" i="11" s="1"/>
  <c r="AJ9" i="11"/>
  <c r="AJ28" i="11" s="1"/>
  <c r="AI11" i="11"/>
  <c r="AI30" i="11" s="1"/>
  <c r="AJ17" i="11"/>
  <c r="AJ36" i="11" s="1"/>
  <c r="AN11" i="11"/>
  <c r="AN30" i="11" s="1"/>
  <c r="AL17" i="11"/>
  <c r="AL36" i="11" s="1"/>
  <c r="AM17" i="11"/>
  <c r="AM36" i="11" s="1"/>
  <c r="B8" i="56" l="1"/>
  <c r="B27" i="56" s="1"/>
  <c r="B8" i="55"/>
  <c r="AI15" i="11"/>
  <c r="AI34" i="11" s="1"/>
  <c r="AH18" i="11"/>
  <c r="AH37" i="11" s="1"/>
  <c r="B8" i="57"/>
  <c r="B27" i="57" s="1"/>
  <c r="AP12" i="11"/>
  <c r="AP31" i="11" s="1"/>
  <c r="AN15" i="11"/>
  <c r="AN34" i="11" s="1"/>
  <c r="AH21" i="11"/>
  <c r="AH40" i="11" s="1"/>
  <c r="AP15" i="11"/>
  <c r="AP34" i="11" s="1"/>
  <c r="AL21" i="11"/>
  <c r="AL40" i="11" s="1"/>
  <c r="AH12" i="11"/>
  <c r="AH31" i="11" s="1"/>
  <c r="AH15" i="11"/>
  <c r="AH34" i="11" s="1"/>
  <c r="AM18" i="11"/>
  <c r="AM37" i="11" s="1"/>
  <c r="AN12" i="11"/>
  <c r="AN31" i="11" s="1"/>
  <c r="AI12" i="11"/>
  <c r="AI31" i="11" s="1"/>
  <c r="AO15" i="11"/>
  <c r="AO34" i="11" s="1"/>
  <c r="AJ15" i="11"/>
  <c r="AJ34" i="11" s="1"/>
  <c r="AK15" i="11"/>
  <c r="AK34" i="11" s="1"/>
  <c r="AM21" i="11"/>
  <c r="AM40" i="11" s="1"/>
  <c r="AJ12" i="11"/>
  <c r="AJ31" i="11" s="1"/>
  <c r="AK12" i="11"/>
  <c r="AK31" i="11" s="1"/>
  <c r="AP18" i="11"/>
  <c r="AP37" i="11" s="1"/>
  <c r="AN21" i="11"/>
  <c r="AN40" i="11" s="1"/>
  <c r="AK18" i="11"/>
  <c r="AK37" i="11" s="1"/>
  <c r="AP21" i="11"/>
  <c r="AP40" i="11" s="1"/>
  <c r="AL18" i="11"/>
  <c r="AL37" i="11" s="1"/>
  <c r="AJ18" i="11"/>
  <c r="AJ37" i="11" s="1"/>
  <c r="AO18" i="11"/>
  <c r="AO37" i="11" s="1"/>
  <c r="AL15" i="11"/>
  <c r="AL34" i="11" s="1"/>
  <c r="AM12" i="11"/>
  <c r="AM31" i="11" s="1"/>
  <c r="AM15" i="11"/>
  <c r="AM34" i="11" s="1"/>
  <c r="AJ21" i="11"/>
  <c r="AJ40" i="11" s="1"/>
  <c r="AL12" i="11"/>
  <c r="AL31" i="11" s="1"/>
  <c r="AI21" i="11"/>
  <c r="AI40" i="11" s="1"/>
  <c r="AO21" i="11"/>
  <c r="AO40" i="11" s="1"/>
  <c r="AI18" i="11"/>
  <c r="AI37" i="11" s="1"/>
  <c r="AK21" i="11"/>
  <c r="AK40" i="11" s="1"/>
  <c r="AN18" i="11"/>
  <c r="AN37" i="11" s="1"/>
  <c r="AO12" i="11"/>
  <c r="AO31" i="11" s="1"/>
  <c r="B14" i="56" l="1"/>
  <c r="B33" i="56" s="1"/>
  <c r="B14" i="55"/>
  <c r="B17" i="56"/>
  <c r="B36" i="56" s="1"/>
  <c r="B17" i="55"/>
  <c r="B11" i="56"/>
  <c r="B30" i="56" s="1"/>
  <c r="B11" i="55"/>
  <c r="B20" i="56"/>
  <c r="B39" i="56" s="1"/>
  <c r="B20" i="55"/>
  <c r="B9" i="55"/>
  <c r="B9" i="56"/>
  <c r="B28" i="56" s="1"/>
  <c r="B14" i="57"/>
  <c r="B33" i="57" s="1"/>
  <c r="B9" i="57"/>
  <c r="B28" i="57" s="1"/>
  <c r="B20" i="57"/>
  <c r="B39" i="57" s="1"/>
  <c r="B17" i="57"/>
  <c r="B36" i="57" s="1"/>
  <c r="B11" i="57"/>
  <c r="B30" i="57" s="1"/>
  <c r="AC12" i="11"/>
  <c r="AC31" i="11" s="1"/>
  <c r="AC11" i="11"/>
  <c r="AC30" i="11" s="1"/>
  <c r="Y11" i="11"/>
  <c r="Y30" i="11" s="1"/>
  <c r="U11" i="11"/>
  <c r="U30" i="11" s="1"/>
  <c r="AG11" i="11"/>
  <c r="AG30" i="11" s="1"/>
  <c r="AD11" i="11"/>
  <c r="AD30" i="11" s="1"/>
  <c r="I11" i="11"/>
  <c r="I30" i="11" s="1"/>
  <c r="W11" i="11"/>
  <c r="W30" i="11" s="1"/>
  <c r="Z11" i="11"/>
  <c r="Z30" i="11" s="1"/>
  <c r="D11" i="11"/>
  <c r="D30" i="11" s="1"/>
  <c r="R11" i="11"/>
  <c r="R30" i="11" s="1"/>
  <c r="E11" i="11"/>
  <c r="E30" i="11" s="1"/>
  <c r="AB11" i="11"/>
  <c r="AB30" i="11" s="1"/>
  <c r="G11" i="11"/>
  <c r="G30" i="11" s="1"/>
  <c r="F11" i="19"/>
  <c r="F33" i="19" s="1"/>
  <c r="F11" i="20"/>
  <c r="B11" i="11"/>
  <c r="B30" i="11" s="1"/>
  <c r="G11" i="20"/>
  <c r="G11" i="19"/>
  <c r="G33" i="19" s="1"/>
  <c r="C11" i="20"/>
  <c r="C11" i="19"/>
  <c r="C33" i="19" s="1"/>
  <c r="D11" i="19"/>
  <c r="D33" i="19" s="1"/>
  <c r="D11" i="20"/>
  <c r="M11" i="11"/>
  <c r="M30" i="11" s="1"/>
  <c r="F11" i="11"/>
  <c r="F30" i="11" s="1"/>
  <c r="H11" i="11"/>
  <c r="H30" i="11" s="1"/>
  <c r="J11" i="11"/>
  <c r="J30" i="11" s="1"/>
  <c r="P11" i="11"/>
  <c r="P30" i="11" s="1"/>
  <c r="Q11" i="11"/>
  <c r="Q30" i="11" s="1"/>
  <c r="AF11" i="11"/>
  <c r="AF30" i="11" s="1"/>
  <c r="AA11" i="11"/>
  <c r="AA30" i="11" s="1"/>
  <c r="C11" i="11"/>
  <c r="C30" i="11" s="1"/>
  <c r="N11" i="11"/>
  <c r="N30" i="11" s="1"/>
  <c r="AE11" i="11"/>
  <c r="AE30" i="11" s="1"/>
  <c r="K11" i="11"/>
  <c r="K30" i="11" s="1"/>
  <c r="X11" i="11"/>
  <c r="X30" i="11" s="1"/>
  <c r="B15" i="55" l="1"/>
  <c r="B15" i="56"/>
  <c r="B34" i="56" s="1"/>
  <c r="B18" i="56"/>
  <c r="B37" i="56" s="1"/>
  <c r="B18" i="55"/>
  <c r="B12" i="56"/>
  <c r="B31" i="56" s="1"/>
  <c r="B12" i="55"/>
  <c r="B21" i="55"/>
  <c r="B21" i="56"/>
  <c r="B40" i="56" s="1"/>
  <c r="B21" i="57"/>
  <c r="B40" i="57" s="1"/>
  <c r="B18" i="57"/>
  <c r="B37" i="57" s="1"/>
  <c r="B12" i="57"/>
  <c r="B31" i="57" s="1"/>
  <c r="Y12" i="11"/>
  <c r="Y31" i="11" s="1"/>
  <c r="B15" i="57"/>
  <c r="B34" i="57" s="1"/>
  <c r="U12" i="11"/>
  <c r="U31" i="11" s="1"/>
  <c r="AD12" i="11"/>
  <c r="AD31" i="11" s="1"/>
  <c r="Z12" i="11"/>
  <c r="Z31" i="11" s="1"/>
  <c r="AG12" i="11"/>
  <c r="AG31" i="11" s="1"/>
  <c r="R12" i="11"/>
  <c r="R31" i="11" s="1"/>
  <c r="E12" i="11"/>
  <c r="E31" i="11" s="1"/>
  <c r="D12" i="11"/>
  <c r="D31" i="11" s="1"/>
  <c r="I12" i="11"/>
  <c r="I31" i="11" s="1"/>
  <c r="AB12" i="11"/>
  <c r="AB31" i="11" s="1"/>
  <c r="B12" i="11"/>
  <c r="B31" i="11" s="1"/>
  <c r="G12" i="11"/>
  <c r="G31" i="11" s="1"/>
  <c r="W12" i="11"/>
  <c r="W31" i="11" s="1"/>
  <c r="J12" i="11"/>
  <c r="J31" i="11" s="1"/>
  <c r="X12" i="11"/>
  <c r="X31" i="11" s="1"/>
  <c r="AE12" i="11"/>
  <c r="AE31" i="11" s="1"/>
  <c r="AF12" i="11"/>
  <c r="AF31" i="11" s="1"/>
  <c r="AA12" i="11"/>
  <c r="AA31" i="11" s="1"/>
  <c r="F12" i="11"/>
  <c r="F31" i="11" s="1"/>
  <c r="K12" i="11"/>
  <c r="K31" i="11" s="1"/>
  <c r="N12" i="11"/>
  <c r="N31" i="11" s="1"/>
  <c r="C12" i="11"/>
  <c r="C31" i="11" s="1"/>
  <c r="Q12" i="11"/>
  <c r="Q31" i="11" s="1"/>
  <c r="P12" i="11"/>
  <c r="P31" i="11" s="1"/>
  <c r="H12" i="11"/>
  <c r="H31" i="11" s="1"/>
  <c r="M12" i="11"/>
  <c r="M31" i="11" s="1"/>
  <c r="C5" i="15" l="1"/>
  <c r="C6" i="15"/>
  <c r="C5" i="10"/>
  <c r="C17" i="10" s="1"/>
  <c r="C6" i="10"/>
  <c r="C18" i="10" s="1"/>
  <c r="C5" i="14"/>
  <c r="C17" i="14" s="1"/>
  <c r="C6" i="14"/>
  <c r="C18" i="14" s="1"/>
  <c r="C5" i="31"/>
  <c r="C6" i="31"/>
  <c r="C5" i="30"/>
  <c r="C21" i="30" s="1"/>
  <c r="C6" i="30"/>
  <c r="C22" i="30" s="1"/>
  <c r="C5" i="13"/>
  <c r="C21" i="13" s="1"/>
  <c r="C6" i="13"/>
  <c r="C22" i="13" s="1"/>
  <c r="B5" i="11"/>
  <c r="B24" i="11" s="1"/>
  <c r="C5" i="11"/>
  <c r="C24" i="11" s="1"/>
  <c r="D5" i="11"/>
  <c r="D24" i="11" s="1"/>
  <c r="E5" i="11"/>
  <c r="E24" i="11" s="1"/>
  <c r="F5" i="11"/>
  <c r="F24" i="11" s="1"/>
  <c r="G5" i="11"/>
  <c r="G24" i="11" s="1"/>
  <c r="H5" i="11"/>
  <c r="H24" i="11" s="1"/>
  <c r="I5" i="11"/>
  <c r="I24" i="11" s="1"/>
  <c r="J5" i="11"/>
  <c r="J24" i="11" s="1"/>
  <c r="K5" i="11"/>
  <c r="K24" i="11" s="1"/>
  <c r="M5" i="11"/>
  <c r="M24" i="11" s="1"/>
  <c r="N5" i="11"/>
  <c r="N24" i="11" s="1"/>
  <c r="P5" i="11"/>
  <c r="P24" i="11" s="1"/>
  <c r="Q5" i="11"/>
  <c r="Q24" i="11" s="1"/>
  <c r="R5" i="11"/>
  <c r="R24" i="11" s="1"/>
  <c r="U5" i="11"/>
  <c r="U24" i="11" s="1"/>
  <c r="W5" i="11"/>
  <c r="W24" i="11" s="1"/>
  <c r="X5" i="11"/>
  <c r="X24" i="11" s="1"/>
  <c r="Y5" i="11"/>
  <c r="Y24" i="11" s="1"/>
  <c r="Z5" i="11"/>
  <c r="Z24" i="11" s="1"/>
  <c r="AA5" i="11"/>
  <c r="AA24" i="11" s="1"/>
  <c r="AB5" i="11"/>
  <c r="AB24" i="11" s="1"/>
  <c r="AC5" i="11"/>
  <c r="AC24" i="11" s="1"/>
  <c r="AD5" i="11"/>
  <c r="AD24" i="11" s="1"/>
  <c r="AE5" i="11"/>
  <c r="AE24" i="11" s="1"/>
  <c r="AF5" i="11"/>
  <c r="AF24" i="11" s="1"/>
  <c r="AG5" i="11"/>
  <c r="AG24" i="11" s="1"/>
  <c r="B6" i="11"/>
  <c r="B25" i="11" s="1"/>
  <c r="C6" i="11"/>
  <c r="C25" i="11" s="1"/>
  <c r="D6" i="11"/>
  <c r="D25" i="11" s="1"/>
  <c r="E6" i="11"/>
  <c r="E25" i="11" s="1"/>
  <c r="F6" i="11"/>
  <c r="F25" i="11" s="1"/>
  <c r="G6" i="11"/>
  <c r="G25" i="11" s="1"/>
  <c r="H6" i="11"/>
  <c r="H25" i="11" s="1"/>
  <c r="I6" i="11"/>
  <c r="I25" i="11" s="1"/>
  <c r="J6" i="11"/>
  <c r="J25" i="11" s="1"/>
  <c r="K6" i="11"/>
  <c r="K25" i="11" s="1"/>
  <c r="M6" i="11"/>
  <c r="M25" i="11" s="1"/>
  <c r="N6" i="11"/>
  <c r="N25" i="11" s="1"/>
  <c r="P6" i="11"/>
  <c r="P25" i="11" s="1"/>
  <c r="Q6" i="11"/>
  <c r="Q25" i="11" s="1"/>
  <c r="R6" i="11"/>
  <c r="R25" i="11" s="1"/>
  <c r="U6" i="11"/>
  <c r="U25" i="11" s="1"/>
  <c r="W6" i="11"/>
  <c r="W25" i="11" s="1"/>
  <c r="X6" i="11"/>
  <c r="X25" i="11" s="1"/>
  <c r="Y6" i="11"/>
  <c r="Y25" i="11" s="1"/>
  <c r="Z6" i="11"/>
  <c r="Z25" i="11" s="1"/>
  <c r="AA6" i="11"/>
  <c r="AA25" i="11" s="1"/>
  <c r="AB6" i="11"/>
  <c r="AB25" i="11" s="1"/>
  <c r="AC6" i="11"/>
  <c r="AC25" i="11" s="1"/>
  <c r="AD6" i="11"/>
  <c r="AD25" i="11" s="1"/>
  <c r="AE6" i="11"/>
  <c r="AE25" i="11" s="1"/>
  <c r="AF6" i="11"/>
  <c r="AF25" i="11" s="1"/>
  <c r="AG6" i="11"/>
  <c r="AG25" i="11" s="1"/>
  <c r="G6" i="20" l="1"/>
  <c r="G5" i="20"/>
  <c r="G24" i="20"/>
  <c r="G12" i="20" s="1"/>
  <c r="F24" i="20"/>
  <c r="F12" i="20" s="1"/>
  <c r="D24" i="20"/>
  <c r="D12" i="20" s="1"/>
  <c r="C24" i="20"/>
  <c r="C12" i="20" s="1"/>
  <c r="C5" i="20"/>
  <c r="D5" i="20"/>
  <c r="F5" i="20"/>
  <c r="C6" i="20"/>
  <c r="D6" i="20"/>
  <c r="F6" i="20"/>
  <c r="G24" i="19"/>
  <c r="G12" i="19" s="1"/>
  <c r="G34" i="19" s="1"/>
  <c r="F24" i="19"/>
  <c r="F12" i="19" s="1"/>
  <c r="F34" i="19" s="1"/>
  <c r="D24" i="19"/>
  <c r="D12" i="19" s="1"/>
  <c r="D34" i="19" s="1"/>
  <c r="C24" i="19"/>
  <c r="C12" i="19" s="1"/>
  <c r="C34" i="19" s="1"/>
  <c r="C5" i="19"/>
  <c r="C27" i="19" s="1"/>
  <c r="D5" i="19"/>
  <c r="D27" i="19" s="1"/>
  <c r="F5" i="19"/>
  <c r="F27" i="19" s="1"/>
  <c r="G5" i="19"/>
  <c r="G27" i="19" s="1"/>
  <c r="C6" i="19"/>
  <c r="C28" i="19" s="1"/>
  <c r="D6" i="19"/>
  <c r="D28" i="19" s="1"/>
  <c r="F6" i="19"/>
  <c r="F28" i="19" s="1"/>
  <c r="G6" i="19"/>
  <c r="G28" i="19" s="1"/>
  <c r="G8" i="11" l="1"/>
  <c r="G27" i="11" s="1"/>
  <c r="F8" i="11"/>
  <c r="F27" i="11" s="1"/>
  <c r="E8" i="11"/>
  <c r="E27" i="11" s="1"/>
  <c r="B5" i="29"/>
  <c r="B21" i="29" s="1"/>
  <c r="C5" i="29"/>
  <c r="C21" i="29" s="1"/>
  <c r="B6" i="29"/>
  <c r="B22" i="29" s="1"/>
  <c r="C6" i="29"/>
  <c r="C22" i="29" s="1"/>
  <c r="AB8" i="11" l="1"/>
  <c r="AB27" i="11" s="1"/>
  <c r="F14" i="11"/>
  <c r="F33" i="11" s="1"/>
  <c r="F9" i="11"/>
  <c r="F28" i="11" s="1"/>
  <c r="AA8" i="11"/>
  <c r="AA27" i="11" s="1"/>
  <c r="E14" i="11"/>
  <c r="E33" i="11" s="1"/>
  <c r="Z8" i="11"/>
  <c r="Z27" i="11" s="1"/>
  <c r="G14" i="11"/>
  <c r="G33" i="11" s="1"/>
  <c r="G9" i="11"/>
  <c r="G28" i="11" s="1"/>
  <c r="AC8" i="11"/>
  <c r="AC27" i="11" s="1"/>
  <c r="E9" i="11"/>
  <c r="E28" i="11" s="1"/>
  <c r="Q8" i="11" l="1"/>
  <c r="Q27" i="11" s="1"/>
  <c r="K8" i="11"/>
  <c r="K27" i="11" s="1"/>
  <c r="D8" i="11"/>
  <c r="D27" i="11" s="1"/>
  <c r="AA14" i="11"/>
  <c r="AA33" i="11" s="1"/>
  <c r="Z9" i="11"/>
  <c r="Z28" i="11" s="1"/>
  <c r="F17" i="11"/>
  <c r="F36" i="11" s="1"/>
  <c r="G17" i="11"/>
  <c r="G36" i="11" s="1"/>
  <c r="C8" i="15"/>
  <c r="C8" i="14"/>
  <c r="C20" i="14" s="1"/>
  <c r="C8" i="30"/>
  <c r="C24" i="30" s="1"/>
  <c r="C8" i="10"/>
  <c r="C20" i="10" s="1"/>
  <c r="C8" i="31"/>
  <c r="C8" i="13"/>
  <c r="C24" i="13" s="1"/>
  <c r="P8" i="11"/>
  <c r="P27" i="11" s="1"/>
  <c r="J8" i="11"/>
  <c r="J27" i="11" s="1"/>
  <c r="C8" i="11"/>
  <c r="C27" i="11" s="1"/>
  <c r="Z14" i="11"/>
  <c r="Z33" i="11" s="1"/>
  <c r="AA9" i="11"/>
  <c r="AA28" i="11" s="1"/>
  <c r="F15" i="11"/>
  <c r="F34" i="11" s="1"/>
  <c r="G15" i="11"/>
  <c r="G34" i="11" s="1"/>
  <c r="N8" i="11"/>
  <c r="N27" i="11" s="1"/>
  <c r="I8" i="11"/>
  <c r="I27" i="11" s="1"/>
  <c r="B8" i="11"/>
  <c r="B27" i="11" s="1"/>
  <c r="AB14" i="11"/>
  <c r="AB33" i="11" s="1"/>
  <c r="AC9" i="11"/>
  <c r="AC28" i="11" s="1"/>
  <c r="E15" i="11"/>
  <c r="E34" i="11" s="1"/>
  <c r="R8" i="11"/>
  <c r="R27" i="11" s="1"/>
  <c r="M8" i="11"/>
  <c r="M27" i="11" s="1"/>
  <c r="H8" i="11"/>
  <c r="H27" i="11" s="1"/>
  <c r="AC14" i="11"/>
  <c r="AC33" i="11" s="1"/>
  <c r="AB9" i="11"/>
  <c r="AB28" i="11" s="1"/>
  <c r="E17" i="11"/>
  <c r="E36" i="11" s="1"/>
  <c r="F8" i="20"/>
  <c r="F8" i="19"/>
  <c r="F30" i="19" s="1"/>
  <c r="D8" i="19"/>
  <c r="D30" i="19" s="1"/>
  <c r="D8" i="20"/>
  <c r="C8" i="20"/>
  <c r="C8" i="19"/>
  <c r="C30" i="19" s="1"/>
  <c r="G8" i="20"/>
  <c r="G8" i="19"/>
  <c r="G30" i="19" s="1"/>
  <c r="B8" i="29"/>
  <c r="B24" i="29" s="1"/>
  <c r="C8" i="29"/>
  <c r="C24" i="29" s="1"/>
  <c r="AB15" i="11" l="1"/>
  <c r="AB34" i="11" s="1"/>
  <c r="AA17" i="11"/>
  <c r="AA36" i="11" s="1"/>
  <c r="E20" i="11"/>
  <c r="E39" i="11" s="1"/>
  <c r="W8" i="11"/>
  <c r="W27" i="11" s="1"/>
  <c r="Z17" i="11"/>
  <c r="Z36" i="11" s="1"/>
  <c r="AC17" i="11"/>
  <c r="AC36" i="11" s="1"/>
  <c r="F20" i="11"/>
  <c r="F39" i="11" s="1"/>
  <c r="E18" i="11"/>
  <c r="E37" i="11" s="1"/>
  <c r="U8" i="11"/>
  <c r="U27" i="11" s="1"/>
  <c r="Z15" i="11"/>
  <c r="Z34" i="11" s="1"/>
  <c r="AC15" i="11"/>
  <c r="AC34" i="11" s="1"/>
  <c r="F18" i="11"/>
  <c r="F37" i="11" s="1"/>
  <c r="G20" i="11"/>
  <c r="G39" i="11" s="1"/>
  <c r="AB17" i="11"/>
  <c r="AB36" i="11" s="1"/>
  <c r="AA15" i="11"/>
  <c r="AA34" i="11" s="1"/>
  <c r="D9" i="11"/>
  <c r="D28" i="11" s="1"/>
  <c r="G18" i="11"/>
  <c r="G37" i="11" s="1"/>
  <c r="B5" i="15"/>
  <c r="B6" i="15"/>
  <c r="B5" i="10"/>
  <c r="B17" i="10" s="1"/>
  <c r="B6" i="10"/>
  <c r="B18" i="10" s="1"/>
  <c r="B5" i="14"/>
  <c r="B17" i="14" s="1"/>
  <c r="B6" i="14"/>
  <c r="B18" i="14" s="1"/>
  <c r="B5" i="31"/>
  <c r="B6" i="31"/>
  <c r="B5" i="30"/>
  <c r="B21" i="30" s="1"/>
  <c r="B6" i="30"/>
  <c r="B22" i="30" s="1"/>
  <c r="B5" i="13"/>
  <c r="B21" i="13" s="1"/>
  <c r="B6" i="13"/>
  <c r="B22" i="13" s="1"/>
  <c r="B5" i="16"/>
  <c r="C5" i="16"/>
  <c r="B6" i="16"/>
  <c r="C6" i="16"/>
  <c r="B5" i="8"/>
  <c r="B21" i="8" s="1"/>
  <c r="C5" i="8"/>
  <c r="C21" i="8" s="1"/>
  <c r="B6" i="8"/>
  <c r="B22" i="8" s="1"/>
  <c r="C6" i="8"/>
  <c r="C22" i="8" s="1"/>
  <c r="AA18" i="11" l="1"/>
  <c r="AA37" i="11" s="1"/>
  <c r="AB18" i="11"/>
  <c r="AB37" i="11" s="1"/>
  <c r="AA20" i="11"/>
  <c r="AA39" i="11" s="1"/>
  <c r="AB20" i="11"/>
  <c r="AB39" i="11" s="1"/>
  <c r="E21" i="11"/>
  <c r="E40" i="11" s="1"/>
  <c r="G21" i="11"/>
  <c r="G40" i="11" s="1"/>
  <c r="Z20" i="11"/>
  <c r="Z39" i="11" s="1"/>
  <c r="AC18" i="11"/>
  <c r="AC37" i="11" s="1"/>
  <c r="Z18" i="11"/>
  <c r="Z37" i="11" s="1"/>
  <c r="AC20" i="11"/>
  <c r="AC39" i="11" s="1"/>
  <c r="F21" i="11"/>
  <c r="F40" i="11" s="1"/>
  <c r="C8" i="16"/>
  <c r="C8" i="8"/>
  <c r="C24" i="8" s="1"/>
  <c r="C9" i="30" l="1"/>
  <c r="C25" i="30" s="1"/>
  <c r="C9" i="31"/>
  <c r="C9" i="13"/>
  <c r="C25" i="13" s="1"/>
  <c r="AA21" i="11"/>
  <c r="AA40" i="11" s="1"/>
  <c r="C11" i="31"/>
  <c r="C11" i="13"/>
  <c r="C27" i="13" s="1"/>
  <c r="C10" i="15"/>
  <c r="C10" i="14"/>
  <c r="C22" i="14" s="1"/>
  <c r="C11" i="30"/>
  <c r="C27" i="30" s="1"/>
  <c r="C10" i="10"/>
  <c r="C22" i="10" s="1"/>
  <c r="AC21" i="11"/>
  <c r="AC40" i="11" s="1"/>
  <c r="Z21" i="11"/>
  <c r="Z40" i="11" s="1"/>
  <c r="AB21" i="11"/>
  <c r="AB40" i="11" s="1"/>
  <c r="C9" i="29"/>
  <c r="C25" i="29" s="1"/>
  <c r="C11" i="29"/>
  <c r="C27" i="29" s="1"/>
  <c r="C11" i="8"/>
  <c r="C27" i="8" s="1"/>
  <c r="C11" i="16"/>
  <c r="C9" i="16"/>
  <c r="C9" i="8"/>
  <c r="C25" i="8" s="1"/>
  <c r="C12" i="31" l="1"/>
  <c r="C12" i="13"/>
  <c r="C28" i="13" s="1"/>
  <c r="C12" i="30"/>
  <c r="C28" i="30" s="1"/>
  <c r="C12" i="10"/>
  <c r="C24" i="10" s="1"/>
  <c r="C14" i="30"/>
  <c r="C30" i="30" s="1"/>
  <c r="C12" i="15"/>
  <c r="C12" i="14"/>
  <c r="C24" i="14" s="1"/>
  <c r="C14" i="31"/>
  <c r="C14" i="13"/>
  <c r="C30" i="13" s="1"/>
  <c r="C12" i="29"/>
  <c r="C28" i="29" s="1"/>
  <c r="C14" i="29"/>
  <c r="C30" i="29" s="1"/>
  <c r="C14" i="16"/>
  <c r="C14" i="8"/>
  <c r="C30" i="8" s="1"/>
  <c r="C12" i="16"/>
  <c r="C12" i="8"/>
  <c r="C28" i="8" s="1"/>
  <c r="C15" i="30" l="1"/>
  <c r="C31" i="30" s="1"/>
  <c r="C15" i="31"/>
  <c r="C15" i="13"/>
  <c r="C31" i="13" s="1"/>
  <c r="C17" i="31"/>
  <c r="C17" i="13"/>
  <c r="C33" i="13" s="1"/>
  <c r="C14" i="10"/>
  <c r="C26" i="10" s="1"/>
  <c r="C17" i="30"/>
  <c r="C33" i="30" s="1"/>
  <c r="C14" i="15"/>
  <c r="C14" i="14"/>
  <c r="C26" i="14" s="1"/>
  <c r="C15" i="29"/>
  <c r="C31" i="29" s="1"/>
  <c r="C17" i="29"/>
  <c r="C33" i="29" s="1"/>
  <c r="C17" i="16"/>
  <c r="C17" i="8"/>
  <c r="C33" i="8" s="1"/>
  <c r="C15" i="16"/>
  <c r="C15" i="8"/>
  <c r="C31" i="8" s="1"/>
  <c r="C18" i="31" l="1"/>
  <c r="C18" i="13"/>
  <c r="C34" i="13" s="1"/>
  <c r="C18" i="30"/>
  <c r="C34" i="30" s="1"/>
  <c r="C18" i="29"/>
  <c r="C34" i="29" s="1"/>
  <c r="C18" i="8"/>
  <c r="C34" i="8" s="1"/>
  <c r="C18" i="16"/>
  <c r="AD8" i="11" l="1"/>
  <c r="AD27" i="11" s="1"/>
  <c r="U14" i="11"/>
  <c r="U33" i="11" s="1"/>
  <c r="AG8" i="11"/>
  <c r="AG27" i="11" s="1"/>
  <c r="Y8" i="11"/>
  <c r="Y27" i="11" s="1"/>
  <c r="R9" i="11"/>
  <c r="R28" i="11" s="1"/>
  <c r="AF8" i="11"/>
  <c r="AF27" i="11" s="1"/>
  <c r="X8" i="11"/>
  <c r="X27" i="11" s="1"/>
  <c r="AE8" i="11"/>
  <c r="AE27" i="11" s="1"/>
  <c r="W9" i="11"/>
  <c r="W28" i="11" s="1"/>
  <c r="B8" i="14"/>
  <c r="B20" i="14" s="1"/>
  <c r="B8" i="16"/>
  <c r="B8" i="31"/>
  <c r="B8" i="13"/>
  <c r="B24" i="13" s="1"/>
  <c r="B8" i="15"/>
  <c r="B8" i="10"/>
  <c r="B20" i="10" s="1"/>
  <c r="B8" i="30"/>
  <c r="B24" i="30" s="1"/>
  <c r="B8" i="8"/>
  <c r="B24" i="8" s="1"/>
  <c r="AE9" i="11" l="1"/>
  <c r="AE28" i="11" s="1"/>
  <c r="AF9" i="11"/>
  <c r="AF28" i="11" s="1"/>
  <c r="AG9" i="11"/>
  <c r="AG28" i="11" s="1"/>
  <c r="X9" i="11"/>
  <c r="X28" i="11" s="1"/>
  <c r="U15" i="11"/>
  <c r="U34" i="11" s="1"/>
  <c r="AF14" i="11"/>
  <c r="AF33" i="11" s="1"/>
  <c r="AD14" i="11"/>
  <c r="AD33" i="11" s="1"/>
  <c r="W14" i="11"/>
  <c r="W33" i="11" s="1"/>
  <c r="Y14" i="11"/>
  <c r="Y33" i="11" s="1"/>
  <c r="U17" i="11"/>
  <c r="U36" i="11" s="1"/>
  <c r="X14" i="11"/>
  <c r="X33" i="11" s="1"/>
  <c r="AG14" i="11"/>
  <c r="AG33" i="11" s="1"/>
  <c r="AD9" i="11"/>
  <c r="AD28" i="11" s="1"/>
  <c r="U9" i="11"/>
  <c r="U28" i="11" s="1"/>
  <c r="Y9" i="11"/>
  <c r="Y28" i="11" s="1"/>
  <c r="AE14" i="11"/>
  <c r="AE33" i="11" s="1"/>
  <c r="R14" i="11"/>
  <c r="R33" i="11" s="1"/>
  <c r="AG37" i="17"/>
  <c r="AF37" i="17"/>
  <c r="AE37" i="17"/>
  <c r="AD37" i="17"/>
  <c r="AC37" i="17"/>
  <c r="AB37" i="17"/>
  <c r="AA37" i="17"/>
  <c r="Z37" i="17"/>
  <c r="Y37" i="17"/>
  <c r="X37" i="17"/>
  <c r="W37" i="17"/>
  <c r="V37" i="17"/>
  <c r="U37" i="17"/>
  <c r="T37" i="17"/>
  <c r="S37" i="17"/>
  <c r="R37" i="17"/>
  <c r="Q37" i="17"/>
  <c r="P37" i="17"/>
  <c r="O37" i="17"/>
  <c r="N37" i="17"/>
  <c r="M37" i="17"/>
  <c r="L37" i="17"/>
  <c r="K37" i="17"/>
  <c r="J37" i="17"/>
  <c r="I37" i="17"/>
  <c r="H37" i="17"/>
  <c r="G37" i="17"/>
  <c r="F37" i="17"/>
  <c r="E37" i="17"/>
  <c r="C5" i="17"/>
  <c r="C21" i="17" s="1"/>
  <c r="D5" i="17"/>
  <c r="D21" i="17" s="1"/>
  <c r="E5" i="17"/>
  <c r="E21" i="17" s="1"/>
  <c r="F5" i="17"/>
  <c r="F21" i="17" s="1"/>
  <c r="G5" i="17"/>
  <c r="G21" i="17" s="1"/>
  <c r="H5" i="17"/>
  <c r="H21" i="17" s="1"/>
  <c r="I5" i="17"/>
  <c r="I21" i="17" s="1"/>
  <c r="J5" i="17"/>
  <c r="J21" i="17" s="1"/>
  <c r="K5" i="17"/>
  <c r="K21" i="17" s="1"/>
  <c r="L5" i="17"/>
  <c r="L21" i="17" s="1"/>
  <c r="M5" i="17"/>
  <c r="M21" i="17" s="1"/>
  <c r="N5" i="17"/>
  <c r="N21" i="17" s="1"/>
  <c r="O5" i="17"/>
  <c r="O21" i="17" s="1"/>
  <c r="P5" i="17"/>
  <c r="P21" i="17" s="1"/>
  <c r="Q5" i="17"/>
  <c r="Q21" i="17" s="1"/>
  <c r="R5" i="17"/>
  <c r="R21" i="17" s="1"/>
  <c r="S5" i="17"/>
  <c r="S21" i="17" s="1"/>
  <c r="T5" i="17"/>
  <c r="T21" i="17" s="1"/>
  <c r="U5" i="17"/>
  <c r="U21" i="17" s="1"/>
  <c r="V5" i="17"/>
  <c r="V21" i="17" s="1"/>
  <c r="W5" i="17"/>
  <c r="W21" i="17" s="1"/>
  <c r="X5" i="17"/>
  <c r="X21" i="17" s="1"/>
  <c r="Y5" i="17"/>
  <c r="Y21" i="17" s="1"/>
  <c r="Z5" i="17"/>
  <c r="Z21" i="17" s="1"/>
  <c r="AA5" i="17"/>
  <c r="AA21" i="17" s="1"/>
  <c r="AB5" i="17"/>
  <c r="AB21" i="17" s="1"/>
  <c r="AC5" i="17"/>
  <c r="AC21" i="17" s="1"/>
  <c r="AD5" i="17"/>
  <c r="AD21" i="17" s="1"/>
  <c r="AE5" i="17"/>
  <c r="AE21" i="17" s="1"/>
  <c r="AF5" i="17"/>
  <c r="AF21" i="17" s="1"/>
  <c r="AG5" i="17"/>
  <c r="AG21" i="17" s="1"/>
  <c r="C6" i="17"/>
  <c r="C22" i="17" s="1"/>
  <c r="D6" i="17"/>
  <c r="D22" i="17" s="1"/>
  <c r="E6" i="17"/>
  <c r="E22" i="17" s="1"/>
  <c r="F6" i="17"/>
  <c r="F22" i="17" s="1"/>
  <c r="G6" i="17"/>
  <c r="G22" i="17" s="1"/>
  <c r="H6" i="17"/>
  <c r="H22" i="17" s="1"/>
  <c r="I6" i="17"/>
  <c r="I22" i="17" s="1"/>
  <c r="J6" i="17"/>
  <c r="J22" i="17" s="1"/>
  <c r="K6" i="17"/>
  <c r="K22" i="17" s="1"/>
  <c r="L6" i="17"/>
  <c r="L22" i="17" s="1"/>
  <c r="M6" i="17"/>
  <c r="M22" i="17" s="1"/>
  <c r="N6" i="17"/>
  <c r="N22" i="17" s="1"/>
  <c r="O6" i="17"/>
  <c r="O22" i="17" s="1"/>
  <c r="P6" i="17"/>
  <c r="P22" i="17" s="1"/>
  <c r="Q6" i="17"/>
  <c r="Q22" i="17" s="1"/>
  <c r="R6" i="17"/>
  <c r="R22" i="17" s="1"/>
  <c r="S6" i="17"/>
  <c r="S22" i="17" s="1"/>
  <c r="T6" i="17"/>
  <c r="T22" i="17" s="1"/>
  <c r="U6" i="17"/>
  <c r="U22" i="17" s="1"/>
  <c r="V6" i="17"/>
  <c r="V22" i="17" s="1"/>
  <c r="W6" i="17"/>
  <c r="W22" i="17" s="1"/>
  <c r="X6" i="17"/>
  <c r="X22" i="17" s="1"/>
  <c r="Y6" i="17"/>
  <c r="Y22" i="17" s="1"/>
  <c r="Z6" i="17"/>
  <c r="Z22" i="17" s="1"/>
  <c r="AA6" i="17"/>
  <c r="AA22" i="17" s="1"/>
  <c r="AB6" i="17"/>
  <c r="AB22" i="17" s="1"/>
  <c r="AC6" i="17"/>
  <c r="AC22" i="17" s="1"/>
  <c r="AD6" i="17"/>
  <c r="AD22" i="17" s="1"/>
  <c r="AE6" i="17"/>
  <c r="AE22" i="17" s="1"/>
  <c r="AF6" i="17"/>
  <c r="AF22" i="17" s="1"/>
  <c r="AG6" i="17"/>
  <c r="AG22" i="17" s="1"/>
  <c r="D37" i="17"/>
  <c r="C37" i="17"/>
  <c r="B6" i="17"/>
  <c r="B5" i="17"/>
  <c r="B37" i="17"/>
  <c r="N9" i="11" l="1"/>
  <c r="N28" i="11" s="1"/>
  <c r="D14" i="11"/>
  <c r="D33" i="11" s="1"/>
  <c r="J9" i="11"/>
  <c r="J28" i="11" s="1"/>
  <c r="B14" i="11"/>
  <c r="B33" i="11" s="1"/>
  <c r="AF15" i="11"/>
  <c r="AF34" i="11" s="1"/>
  <c r="W17" i="11"/>
  <c r="W36" i="11" s="1"/>
  <c r="R17" i="11"/>
  <c r="R36" i="11" s="1"/>
  <c r="R15" i="11"/>
  <c r="R34" i="11" s="1"/>
  <c r="X15" i="11"/>
  <c r="X34" i="11" s="1"/>
  <c r="J14" i="11"/>
  <c r="J33" i="11" s="1"/>
  <c r="Q14" i="11"/>
  <c r="Q33" i="11" s="1"/>
  <c r="H9" i="11"/>
  <c r="H28" i="11" s="1"/>
  <c r="P9" i="11"/>
  <c r="P28" i="11" s="1"/>
  <c r="AG15" i="11"/>
  <c r="AG34" i="11" s="1"/>
  <c r="AD17" i="11"/>
  <c r="AD36" i="11" s="1"/>
  <c r="AE17" i="11"/>
  <c r="AE36" i="11" s="1"/>
  <c r="U20" i="11"/>
  <c r="U39" i="11" s="1"/>
  <c r="Q9" i="11"/>
  <c r="Q28" i="11" s="1"/>
  <c r="C14" i="11"/>
  <c r="C33" i="11" s="1"/>
  <c r="P14" i="11"/>
  <c r="P33" i="11" s="1"/>
  <c r="M14" i="11"/>
  <c r="M33" i="11" s="1"/>
  <c r="N14" i="11"/>
  <c r="N33" i="11" s="1"/>
  <c r="B9" i="11"/>
  <c r="B28" i="11" s="1"/>
  <c r="K14" i="11"/>
  <c r="K33" i="11" s="1"/>
  <c r="AG17" i="11"/>
  <c r="AG36" i="11" s="1"/>
  <c r="AD15" i="11"/>
  <c r="AD34" i="11" s="1"/>
  <c r="AE15" i="11"/>
  <c r="AE34" i="11" s="1"/>
  <c r="X17" i="11"/>
  <c r="X36" i="11" s="1"/>
  <c r="M9" i="11"/>
  <c r="M28" i="11" s="1"/>
  <c r="H14" i="11"/>
  <c r="H33" i="11" s="1"/>
  <c r="I9" i="11"/>
  <c r="I28" i="11" s="1"/>
  <c r="I14" i="11"/>
  <c r="I33" i="11" s="1"/>
  <c r="C9" i="11"/>
  <c r="C28" i="11" s="1"/>
  <c r="K9" i="11"/>
  <c r="K28" i="11" s="1"/>
  <c r="AF17" i="11"/>
  <c r="AF36" i="11" s="1"/>
  <c r="W15" i="11"/>
  <c r="W34" i="11" s="1"/>
  <c r="Y15" i="11"/>
  <c r="Y34" i="11" s="1"/>
  <c r="Y17" i="11"/>
  <c r="Y36" i="11" s="1"/>
  <c r="U18" i="11"/>
  <c r="U37" i="11" s="1"/>
  <c r="G14" i="20"/>
  <c r="G14" i="19"/>
  <c r="G36" i="19" s="1"/>
  <c r="F9" i="20"/>
  <c r="F9" i="19"/>
  <c r="F31" i="19" s="1"/>
  <c r="G9" i="19"/>
  <c r="G31" i="19" s="1"/>
  <c r="G9" i="20"/>
  <c r="F14" i="20"/>
  <c r="F14" i="19"/>
  <c r="F36" i="19" s="1"/>
  <c r="C14" i="20"/>
  <c r="C14" i="19"/>
  <c r="C36" i="19" s="1"/>
  <c r="D14" i="20"/>
  <c r="D14" i="19"/>
  <c r="D36" i="19" s="1"/>
  <c r="C9" i="19"/>
  <c r="C31" i="19" s="1"/>
  <c r="C9" i="20"/>
  <c r="D9" i="20"/>
  <c r="D9" i="19"/>
  <c r="D31" i="19" s="1"/>
  <c r="D8" i="17"/>
  <c r="D24" i="17" s="1"/>
  <c r="Z8" i="17"/>
  <c r="Z24" i="17" s="1"/>
  <c r="AA8" i="17"/>
  <c r="AA24" i="17" s="1"/>
  <c r="W8" i="17"/>
  <c r="W24" i="17" s="1"/>
  <c r="X8" i="17"/>
  <c r="X24" i="17" s="1"/>
  <c r="Y8" i="17"/>
  <c r="Y24" i="17" s="1"/>
  <c r="T8" i="17"/>
  <c r="T24" i="17" s="1"/>
  <c r="U8" i="17"/>
  <c r="U24" i="17" s="1"/>
  <c r="V8" i="17"/>
  <c r="V24" i="17" s="1"/>
  <c r="P8" i="17"/>
  <c r="P24" i="17" s="1"/>
  <c r="Q8" i="17"/>
  <c r="Q24" i="17" s="1"/>
  <c r="R8" i="17"/>
  <c r="R24" i="17" s="1"/>
  <c r="S8" i="17"/>
  <c r="S24" i="17" s="1"/>
  <c r="L8" i="17"/>
  <c r="L24" i="17" s="1"/>
  <c r="M8" i="17"/>
  <c r="M24" i="17" s="1"/>
  <c r="N8" i="17"/>
  <c r="N24" i="17" s="1"/>
  <c r="O8" i="17"/>
  <c r="O24" i="17" s="1"/>
  <c r="I8" i="17"/>
  <c r="I24" i="17" s="1"/>
  <c r="J8" i="17"/>
  <c r="J24" i="17" s="1"/>
  <c r="K8" i="17"/>
  <c r="K24" i="17" s="1"/>
  <c r="F8" i="17"/>
  <c r="F24" i="17" s="1"/>
  <c r="G8" i="17"/>
  <c r="G24" i="17" s="1"/>
  <c r="H8" i="17"/>
  <c r="H24" i="17" s="1"/>
  <c r="P15" i="11" l="1"/>
  <c r="P34" i="11" s="1"/>
  <c r="C17" i="11"/>
  <c r="C36" i="11" s="1"/>
  <c r="H15" i="11"/>
  <c r="H34" i="11" s="1"/>
  <c r="Q15" i="11"/>
  <c r="Q34" i="11" s="1"/>
  <c r="B15" i="11"/>
  <c r="B34" i="11" s="1"/>
  <c r="AF20" i="11"/>
  <c r="AF39" i="11" s="1"/>
  <c r="H17" i="11"/>
  <c r="H36" i="11" s="1"/>
  <c r="D17" i="11"/>
  <c r="D36" i="11" s="1"/>
  <c r="AE18" i="11"/>
  <c r="AE37" i="11" s="1"/>
  <c r="D15" i="11"/>
  <c r="D34" i="11" s="1"/>
  <c r="X18" i="11"/>
  <c r="X37" i="11" s="1"/>
  <c r="P17" i="11"/>
  <c r="P36" i="11" s="1"/>
  <c r="I17" i="11"/>
  <c r="I36" i="11" s="1"/>
  <c r="N15" i="11"/>
  <c r="N34" i="11" s="1"/>
  <c r="Q17" i="11"/>
  <c r="Q36" i="11" s="1"/>
  <c r="AD20" i="11"/>
  <c r="AD39" i="11" s="1"/>
  <c r="AG20" i="11"/>
  <c r="AG39" i="11" s="1"/>
  <c r="B17" i="11"/>
  <c r="B36" i="11" s="1"/>
  <c r="K17" i="11"/>
  <c r="K36" i="11" s="1"/>
  <c r="R20" i="11"/>
  <c r="R39" i="11" s="1"/>
  <c r="Y18" i="11"/>
  <c r="Y37" i="11" s="1"/>
  <c r="X20" i="11"/>
  <c r="X39" i="11" s="1"/>
  <c r="J17" i="11"/>
  <c r="J36" i="11" s="1"/>
  <c r="M17" i="11"/>
  <c r="M36" i="11" s="1"/>
  <c r="AD18" i="11"/>
  <c r="AD37" i="11" s="1"/>
  <c r="AG18" i="11"/>
  <c r="AG37" i="11" s="1"/>
  <c r="W18" i="11"/>
  <c r="W37" i="11" s="1"/>
  <c r="K15" i="11"/>
  <c r="K34" i="11" s="1"/>
  <c r="Y20" i="11"/>
  <c r="Y39" i="11" s="1"/>
  <c r="R18" i="11"/>
  <c r="R37" i="11" s="1"/>
  <c r="C15" i="11"/>
  <c r="C34" i="11" s="1"/>
  <c r="N17" i="11"/>
  <c r="N36" i="11" s="1"/>
  <c r="J15" i="11"/>
  <c r="J34" i="11" s="1"/>
  <c r="M15" i="11"/>
  <c r="M34" i="11" s="1"/>
  <c r="AF18" i="11"/>
  <c r="AF37" i="11" s="1"/>
  <c r="I15" i="11"/>
  <c r="I34" i="11" s="1"/>
  <c r="W20" i="11"/>
  <c r="W39" i="11" s="1"/>
  <c r="U21" i="11"/>
  <c r="U40" i="11" s="1"/>
  <c r="AE20" i="11"/>
  <c r="AE39" i="11" s="1"/>
  <c r="C15" i="20"/>
  <c r="C15" i="19"/>
  <c r="C37" i="19" s="1"/>
  <c r="D17" i="19"/>
  <c r="D39" i="19" s="1"/>
  <c r="D17" i="20"/>
  <c r="F15" i="20"/>
  <c r="F15" i="19"/>
  <c r="F37" i="19" s="1"/>
  <c r="G15" i="19"/>
  <c r="G37" i="19" s="1"/>
  <c r="G15" i="20"/>
  <c r="F17" i="20"/>
  <c r="F17" i="19"/>
  <c r="F39" i="19" s="1"/>
  <c r="D15" i="20"/>
  <c r="D15" i="19"/>
  <c r="D37" i="19" s="1"/>
  <c r="G17" i="19"/>
  <c r="G39" i="19" s="1"/>
  <c r="G17" i="20"/>
  <c r="C17" i="19"/>
  <c r="C39" i="19" s="1"/>
  <c r="C17" i="20"/>
  <c r="E8" i="17"/>
  <c r="E24" i="17" s="1"/>
  <c r="D9" i="17"/>
  <c r="D25" i="17" s="1"/>
  <c r="B8" i="17"/>
  <c r="C8" i="17"/>
  <c r="C24" i="17" s="1"/>
  <c r="D11" i="17"/>
  <c r="D27" i="17" s="1"/>
  <c r="B5" i="45"/>
  <c r="B21" i="45" s="1"/>
  <c r="B6" i="45"/>
  <c r="B22" i="45" s="1"/>
  <c r="C20" i="11" l="1"/>
  <c r="C39" i="11" s="1"/>
  <c r="J20" i="11"/>
  <c r="J39" i="11" s="1"/>
  <c r="W21" i="11"/>
  <c r="W40" i="11" s="1"/>
  <c r="AF21" i="11"/>
  <c r="AF40" i="11" s="1"/>
  <c r="K18" i="11"/>
  <c r="K37" i="11" s="1"/>
  <c r="P18" i="11"/>
  <c r="P37" i="11" s="1"/>
  <c r="Q18" i="11"/>
  <c r="Q37" i="11" s="1"/>
  <c r="N18" i="11"/>
  <c r="N37" i="11" s="1"/>
  <c r="AG21" i="11"/>
  <c r="AG40" i="11" s="1"/>
  <c r="K20" i="11"/>
  <c r="K39" i="11" s="1"/>
  <c r="B20" i="11"/>
  <c r="B39" i="11" s="1"/>
  <c r="X21" i="11"/>
  <c r="X40" i="11" s="1"/>
  <c r="P20" i="11"/>
  <c r="P39" i="11" s="1"/>
  <c r="I18" i="11"/>
  <c r="I37" i="11" s="1"/>
  <c r="J18" i="11"/>
  <c r="J37" i="11" s="1"/>
  <c r="M20" i="11"/>
  <c r="M39" i="11" s="1"/>
  <c r="AD21" i="11"/>
  <c r="AD40" i="11" s="1"/>
  <c r="D20" i="11"/>
  <c r="D39" i="11" s="1"/>
  <c r="H18" i="11"/>
  <c r="H37" i="11" s="1"/>
  <c r="Y21" i="11"/>
  <c r="Y40" i="11" s="1"/>
  <c r="C18" i="11"/>
  <c r="C37" i="11" s="1"/>
  <c r="I20" i="11"/>
  <c r="I39" i="11" s="1"/>
  <c r="M18" i="11"/>
  <c r="M37" i="11" s="1"/>
  <c r="N20" i="11"/>
  <c r="N39" i="11" s="1"/>
  <c r="Q20" i="11"/>
  <c r="Q39" i="11" s="1"/>
  <c r="H20" i="11"/>
  <c r="H39" i="11" s="1"/>
  <c r="B18" i="11"/>
  <c r="B37" i="11" s="1"/>
  <c r="D18" i="11"/>
  <c r="D37" i="11" s="1"/>
  <c r="R21" i="11"/>
  <c r="R40" i="11" s="1"/>
  <c r="AE21" i="11"/>
  <c r="AE40" i="11" s="1"/>
  <c r="D18" i="20"/>
  <c r="D18" i="19"/>
  <c r="D40" i="19" s="1"/>
  <c r="F20" i="20"/>
  <c r="F20" i="19"/>
  <c r="F42" i="19" s="1"/>
  <c r="C20" i="20"/>
  <c r="C20" i="19"/>
  <c r="C42" i="19" s="1"/>
  <c r="C18" i="19"/>
  <c r="C40" i="19" s="1"/>
  <c r="C18" i="20"/>
  <c r="D20" i="20"/>
  <c r="D20" i="19"/>
  <c r="D42" i="19" s="1"/>
  <c r="G20" i="20"/>
  <c r="G20" i="19"/>
  <c r="G42" i="19" s="1"/>
  <c r="F18" i="20"/>
  <c r="F18" i="19"/>
  <c r="F40" i="19" s="1"/>
  <c r="G18" i="20"/>
  <c r="G18" i="19"/>
  <c r="G40" i="19" s="1"/>
  <c r="B24" i="17"/>
  <c r="D14" i="17"/>
  <c r="D30" i="17" s="1"/>
  <c r="D12" i="17"/>
  <c r="D28" i="17" s="1"/>
  <c r="AB8" i="17"/>
  <c r="AB24" i="17" s="1"/>
  <c r="AC8" i="17"/>
  <c r="AC24" i="17" s="1"/>
  <c r="AD8" i="17"/>
  <c r="AD24" i="17" s="1"/>
  <c r="AE8" i="17"/>
  <c r="AE24" i="17" s="1"/>
  <c r="AF8" i="17"/>
  <c r="AF24" i="17" s="1"/>
  <c r="AG8" i="17"/>
  <c r="AG24" i="17" s="1"/>
  <c r="M21" i="11" l="1"/>
  <c r="M40" i="11" s="1"/>
  <c r="K21" i="11"/>
  <c r="K40" i="11" s="1"/>
  <c r="I21" i="11"/>
  <c r="I40" i="11" s="1"/>
  <c r="N21" i="11"/>
  <c r="N40" i="11" s="1"/>
  <c r="H21" i="11"/>
  <c r="H40" i="11" s="1"/>
  <c r="C21" i="11"/>
  <c r="C40" i="11" s="1"/>
  <c r="P21" i="11"/>
  <c r="P40" i="11" s="1"/>
  <c r="Q21" i="11"/>
  <c r="Q40" i="11" s="1"/>
  <c r="J21" i="11"/>
  <c r="J40" i="11" s="1"/>
  <c r="B21" i="11"/>
  <c r="B40" i="11" s="1"/>
  <c r="D21" i="11"/>
  <c r="D40" i="11" s="1"/>
  <c r="C21" i="20"/>
  <c r="C21" i="19"/>
  <c r="C43" i="19" s="1"/>
  <c r="D21" i="19"/>
  <c r="D43" i="19" s="1"/>
  <c r="D21" i="20"/>
  <c r="F21" i="19"/>
  <c r="F43" i="19" s="1"/>
  <c r="F21" i="20"/>
  <c r="G21" i="19"/>
  <c r="G43" i="19" s="1"/>
  <c r="G21" i="20"/>
  <c r="D17" i="17"/>
  <c r="D33" i="17" s="1"/>
  <c r="D15" i="17"/>
  <c r="D31" i="17" s="1"/>
  <c r="B8" i="45"/>
  <c r="B24" i="45" s="1"/>
  <c r="B5" i="47"/>
  <c r="B6" i="47"/>
  <c r="B8" i="47"/>
  <c r="B5" i="46"/>
  <c r="B21" i="46" s="1"/>
  <c r="B6" i="46"/>
  <c r="B22" i="46" s="1"/>
  <c r="B8" i="46"/>
  <c r="B24" i="46" s="1"/>
  <c r="B5" i="34"/>
  <c r="C5" i="34"/>
  <c r="B6" i="34"/>
  <c r="C6" i="34"/>
  <c r="B8" i="34"/>
  <c r="C8" i="34"/>
  <c r="B5" i="33"/>
  <c r="B21" i="33" s="1"/>
  <c r="C5" i="33"/>
  <c r="C21" i="33" s="1"/>
  <c r="B6" i="33"/>
  <c r="B22" i="33" s="1"/>
  <c r="C6" i="33"/>
  <c r="C22" i="33" s="1"/>
  <c r="B8" i="33"/>
  <c r="B24" i="33" s="1"/>
  <c r="C8" i="33"/>
  <c r="C24" i="33" s="1"/>
  <c r="H11" i="17" l="1"/>
  <c r="H27" i="17" s="1"/>
  <c r="D18" i="17"/>
  <c r="D34" i="17" s="1"/>
  <c r="H9" i="17"/>
  <c r="H25" i="17" s="1"/>
  <c r="C9" i="34"/>
  <c r="C9" i="33"/>
  <c r="C25" i="33" s="1"/>
  <c r="H12" i="17" l="1"/>
  <c r="H28" i="17" s="1"/>
  <c r="H14" i="17"/>
  <c r="H30" i="17" s="1"/>
  <c r="C11" i="34"/>
  <c r="C11" i="33"/>
  <c r="C27" i="33" s="1"/>
  <c r="H17" i="17" l="1"/>
  <c r="H33" i="17" s="1"/>
  <c r="H15" i="17"/>
  <c r="H31" i="17" s="1"/>
  <c r="C14" i="33"/>
  <c r="C30" i="33" s="1"/>
  <c r="C14" i="34"/>
  <c r="C12" i="33"/>
  <c r="C28" i="33" s="1"/>
  <c r="C12" i="34"/>
  <c r="H18" i="17" l="1"/>
  <c r="H34" i="17" s="1"/>
  <c r="C17" i="33"/>
  <c r="C33" i="33" s="1"/>
  <c r="C17" i="34"/>
  <c r="C15" i="33"/>
  <c r="C31" i="33" s="1"/>
  <c r="C15" i="34"/>
  <c r="C18" i="34" l="1"/>
  <c r="C18" i="33"/>
  <c r="C34" i="33" s="1"/>
  <c r="F11" i="17" l="1"/>
  <c r="F27" i="17" s="1"/>
  <c r="F9" i="17"/>
  <c r="F25" i="17" s="1"/>
  <c r="F14" i="17" l="1"/>
  <c r="F30" i="17" s="1"/>
  <c r="F12" i="17"/>
  <c r="F28" i="17" s="1"/>
  <c r="F15" i="17" l="1"/>
  <c r="F31" i="17" s="1"/>
  <c r="F17" i="17"/>
  <c r="F33" i="17" s="1"/>
  <c r="F18" i="17" l="1"/>
  <c r="F34" i="17" s="1"/>
  <c r="AG11" i="17" l="1"/>
  <c r="AG27" i="17" s="1"/>
  <c r="Y11" i="17"/>
  <c r="Y27" i="17" s="1"/>
  <c r="Q11" i="17"/>
  <c r="Q27" i="17" s="1"/>
  <c r="Y9" i="17"/>
  <c r="Y25" i="17" s="1"/>
  <c r="Q9" i="17"/>
  <c r="Q25" i="17" s="1"/>
  <c r="K11" i="17"/>
  <c r="K27" i="17" s="1"/>
  <c r="R9" i="17"/>
  <c r="R25" i="17" s="1"/>
  <c r="AG9" i="17"/>
  <c r="AG25" i="17" s="1"/>
  <c r="P11" i="17"/>
  <c r="P27" i="17" s="1"/>
  <c r="AF9" i="17"/>
  <c r="AF25" i="17" s="1"/>
  <c r="W11" i="17"/>
  <c r="W27" i="17" s="1"/>
  <c r="X9" i="17"/>
  <c r="X25" i="17" s="1"/>
  <c r="N11" i="17"/>
  <c r="N27" i="17" s="1"/>
  <c r="M11" i="17"/>
  <c r="M27" i="17" s="1"/>
  <c r="Z11" i="17"/>
  <c r="Z27" i="17" s="1"/>
  <c r="AE11" i="17"/>
  <c r="AE27" i="17" s="1"/>
  <c r="V9" i="17"/>
  <c r="V25" i="17" s="1"/>
  <c r="U9" i="17"/>
  <c r="U25" i="17" s="1"/>
  <c r="N9" i="17"/>
  <c r="N25" i="17" s="1"/>
  <c r="AB9" i="17"/>
  <c r="AB25" i="17" s="1"/>
  <c r="T9" i="17"/>
  <c r="T25" i="17" s="1"/>
  <c r="L9" i="17"/>
  <c r="L25" i="17" s="1"/>
  <c r="T11" i="17"/>
  <c r="T27" i="17" s="1"/>
  <c r="L11" i="17"/>
  <c r="L27" i="17" s="1"/>
  <c r="V11" i="17"/>
  <c r="V27" i="17" s="1"/>
  <c r="Z9" i="17"/>
  <c r="Z25" i="17" s="1"/>
  <c r="AB11" i="17"/>
  <c r="AB27" i="17" s="1"/>
  <c r="U11" i="17"/>
  <c r="U27" i="17" s="1"/>
  <c r="O11" i="17"/>
  <c r="O27" i="17" s="1"/>
  <c r="O9" i="17"/>
  <c r="O25" i="17" s="1"/>
  <c r="P9" i="17"/>
  <c r="P25" i="17" s="1"/>
  <c r="AD9" i="17"/>
  <c r="AD25" i="17" s="1"/>
  <c r="AD11" i="17"/>
  <c r="AD27" i="17" s="1"/>
  <c r="AC9" i="17"/>
  <c r="AC25" i="17" s="1"/>
  <c r="AC11" i="17"/>
  <c r="AC27" i="17" s="1"/>
  <c r="M9" i="17"/>
  <c r="M25" i="17" s="1"/>
  <c r="R11" i="17"/>
  <c r="R27" i="17" s="1"/>
  <c r="S11" i="17"/>
  <c r="S27" i="17" s="1"/>
  <c r="S9" i="17"/>
  <c r="S25" i="17" s="1"/>
  <c r="AA11" i="17"/>
  <c r="AA27" i="17" s="1"/>
  <c r="AA9" i="17"/>
  <c r="AA25" i="17" s="1"/>
  <c r="AE9" i="17"/>
  <c r="AE25" i="17" s="1"/>
  <c r="W9" i="17"/>
  <c r="W25" i="17" s="1"/>
  <c r="AF11" i="17"/>
  <c r="AF27" i="17" s="1"/>
  <c r="X11" i="17"/>
  <c r="X27" i="17" s="1"/>
  <c r="K9" i="17"/>
  <c r="K25" i="17" s="1"/>
  <c r="AY6" i="44"/>
  <c r="AY22" i="44" s="1"/>
  <c r="AX6" i="44"/>
  <c r="AX22" i="44" s="1"/>
  <c r="AW6" i="44"/>
  <c r="AW22" i="44" s="1"/>
  <c r="AV6" i="44"/>
  <c r="AV22" i="44" s="1"/>
  <c r="AU6" i="44"/>
  <c r="AU22" i="44" s="1"/>
  <c r="AT6" i="44"/>
  <c r="AT22" i="44" s="1"/>
  <c r="AS6" i="44"/>
  <c r="AS22" i="44" s="1"/>
  <c r="AR6" i="44"/>
  <c r="AR22" i="44" s="1"/>
  <c r="AQ6" i="44"/>
  <c r="AQ22" i="44" s="1"/>
  <c r="AP6" i="44"/>
  <c r="AP22" i="44" s="1"/>
  <c r="AO6" i="44"/>
  <c r="AO22" i="44" s="1"/>
  <c r="AN6" i="44"/>
  <c r="AN22" i="44" s="1"/>
  <c r="AM6" i="44"/>
  <c r="AM22" i="44" s="1"/>
  <c r="AL6" i="44"/>
  <c r="AL22" i="44" s="1"/>
  <c r="AK6" i="44"/>
  <c r="AK22" i="44" s="1"/>
  <c r="AJ6" i="44"/>
  <c r="AJ22" i="44" s="1"/>
  <c r="AI6" i="44"/>
  <c r="AI22" i="44" s="1"/>
  <c r="AH6" i="44"/>
  <c r="AH22" i="44" s="1"/>
  <c r="AG6" i="44"/>
  <c r="AG22" i="44" s="1"/>
  <c r="AF6" i="44"/>
  <c r="AF22" i="44" s="1"/>
  <c r="AE6" i="44"/>
  <c r="AE22" i="44" s="1"/>
  <c r="AD6" i="44"/>
  <c r="AD22" i="44" s="1"/>
  <c r="AC6" i="44"/>
  <c r="AC22" i="44" s="1"/>
  <c r="AB6" i="44"/>
  <c r="AB22" i="44" s="1"/>
  <c r="AA6" i="44"/>
  <c r="AA22" i="44" s="1"/>
  <c r="Z6" i="44"/>
  <c r="Z22" i="44" s="1"/>
  <c r="Y6" i="44"/>
  <c r="Y22" i="44" s="1"/>
  <c r="X6" i="44"/>
  <c r="X22" i="44" s="1"/>
  <c r="W6" i="44"/>
  <c r="W22" i="44" s="1"/>
  <c r="V6" i="44"/>
  <c r="V22" i="44" s="1"/>
  <c r="U6" i="44"/>
  <c r="U22" i="44" s="1"/>
  <c r="T6" i="44"/>
  <c r="T22" i="44" s="1"/>
  <c r="S6" i="44"/>
  <c r="S22" i="44" s="1"/>
  <c r="R6" i="44"/>
  <c r="R22" i="44" s="1"/>
  <c r="Q6" i="44"/>
  <c r="Q22" i="44" s="1"/>
  <c r="P6" i="44"/>
  <c r="P22" i="44" s="1"/>
  <c r="O6" i="44"/>
  <c r="O22" i="44" s="1"/>
  <c r="N6" i="44"/>
  <c r="N22" i="44" s="1"/>
  <c r="M6" i="44"/>
  <c r="M22" i="44" s="1"/>
  <c r="L6" i="44"/>
  <c r="L22" i="44" s="1"/>
  <c r="K6" i="44"/>
  <c r="K22" i="44" s="1"/>
  <c r="J6" i="44"/>
  <c r="J22" i="44" s="1"/>
  <c r="I6" i="44"/>
  <c r="I22" i="44" s="1"/>
  <c r="H6" i="44"/>
  <c r="H22" i="44" s="1"/>
  <c r="G6" i="44"/>
  <c r="G22" i="44" s="1"/>
  <c r="F6" i="44"/>
  <c r="F22" i="44" s="1"/>
  <c r="E6" i="44"/>
  <c r="E22" i="44" s="1"/>
  <c r="D6" i="44"/>
  <c r="D22" i="44" s="1"/>
  <c r="C6" i="44"/>
  <c r="C22" i="44" s="1"/>
  <c r="B6" i="44"/>
  <c r="B22" i="44" s="1"/>
  <c r="AY5" i="44"/>
  <c r="AY21" i="44" s="1"/>
  <c r="AX5" i="44"/>
  <c r="AX21" i="44" s="1"/>
  <c r="AW5" i="44"/>
  <c r="AW21" i="44" s="1"/>
  <c r="AV5" i="44"/>
  <c r="AV21" i="44" s="1"/>
  <c r="AU5" i="44"/>
  <c r="AU21" i="44" s="1"/>
  <c r="AT5" i="44"/>
  <c r="AT21" i="44" s="1"/>
  <c r="AS5" i="44"/>
  <c r="AS21" i="44" s="1"/>
  <c r="AR5" i="44"/>
  <c r="AR21" i="44" s="1"/>
  <c r="AQ5" i="44"/>
  <c r="AQ21" i="44" s="1"/>
  <c r="AP5" i="44"/>
  <c r="AP21" i="44" s="1"/>
  <c r="AO5" i="44"/>
  <c r="AO21" i="44" s="1"/>
  <c r="AN5" i="44"/>
  <c r="AN21" i="44" s="1"/>
  <c r="AM5" i="44"/>
  <c r="AM21" i="44" s="1"/>
  <c r="AL5" i="44"/>
  <c r="AL21" i="44" s="1"/>
  <c r="AK5" i="44"/>
  <c r="AK21" i="44" s="1"/>
  <c r="AJ5" i="44"/>
  <c r="AJ21" i="44" s="1"/>
  <c r="AI5" i="44"/>
  <c r="AI21" i="44" s="1"/>
  <c r="AH5" i="44"/>
  <c r="AH21" i="44" s="1"/>
  <c r="AG5" i="44"/>
  <c r="AG21" i="44" s="1"/>
  <c r="AF5" i="44"/>
  <c r="AF21" i="44" s="1"/>
  <c r="AE5" i="44"/>
  <c r="AE21" i="44" s="1"/>
  <c r="AD5" i="44"/>
  <c r="AD21" i="44" s="1"/>
  <c r="AC5" i="44"/>
  <c r="AC21" i="44" s="1"/>
  <c r="AB5" i="44"/>
  <c r="AB21" i="44" s="1"/>
  <c r="AA5" i="44"/>
  <c r="AA21" i="44" s="1"/>
  <c r="Z5" i="44"/>
  <c r="Z21" i="44" s="1"/>
  <c r="Y5" i="44"/>
  <c r="Y21" i="44" s="1"/>
  <c r="X5" i="44"/>
  <c r="X21" i="44" s="1"/>
  <c r="W5" i="44"/>
  <c r="W21" i="44" s="1"/>
  <c r="V5" i="44"/>
  <c r="V21" i="44" s="1"/>
  <c r="U5" i="44"/>
  <c r="U21" i="44" s="1"/>
  <c r="T5" i="44"/>
  <c r="T21" i="44" s="1"/>
  <c r="S5" i="44"/>
  <c r="S21" i="44" s="1"/>
  <c r="R5" i="44"/>
  <c r="R21" i="44" s="1"/>
  <c r="Q5" i="44"/>
  <c r="Q21" i="44" s="1"/>
  <c r="P5" i="44"/>
  <c r="P21" i="44" s="1"/>
  <c r="O5" i="44"/>
  <c r="O21" i="44" s="1"/>
  <c r="N5" i="44"/>
  <c r="N21" i="44" s="1"/>
  <c r="M5" i="44"/>
  <c r="M21" i="44" s="1"/>
  <c r="L5" i="44"/>
  <c r="L21" i="44" s="1"/>
  <c r="K5" i="44"/>
  <c r="K21" i="44" s="1"/>
  <c r="J5" i="44"/>
  <c r="J21" i="44" s="1"/>
  <c r="I5" i="44"/>
  <c r="I21" i="44" s="1"/>
  <c r="H5" i="44"/>
  <c r="H21" i="44" s="1"/>
  <c r="G5" i="44"/>
  <c r="G21" i="44" s="1"/>
  <c r="F5" i="44"/>
  <c r="F21" i="44" s="1"/>
  <c r="E5" i="44"/>
  <c r="E21" i="44" s="1"/>
  <c r="D5" i="44"/>
  <c r="D21" i="44" s="1"/>
  <c r="C5" i="44"/>
  <c r="C21" i="44" s="1"/>
  <c r="B5" i="44"/>
  <c r="B21" i="44" s="1"/>
  <c r="Z6" i="43"/>
  <c r="Z22" i="43" s="1"/>
  <c r="Y6" i="43"/>
  <c r="Y22" i="43" s="1"/>
  <c r="X6" i="43"/>
  <c r="X22" i="43" s="1"/>
  <c r="W6" i="43"/>
  <c r="W22" i="43" s="1"/>
  <c r="V6" i="43"/>
  <c r="V22" i="43" s="1"/>
  <c r="U6" i="43"/>
  <c r="U22" i="43" s="1"/>
  <c r="T6" i="43"/>
  <c r="T22" i="43" s="1"/>
  <c r="S6" i="43"/>
  <c r="S22" i="43" s="1"/>
  <c r="R6" i="43"/>
  <c r="R22" i="43" s="1"/>
  <c r="Q6" i="43"/>
  <c r="Q22" i="43" s="1"/>
  <c r="P6" i="43"/>
  <c r="P22" i="43" s="1"/>
  <c r="O6" i="43"/>
  <c r="O22" i="43" s="1"/>
  <c r="N6" i="43"/>
  <c r="N22" i="43" s="1"/>
  <c r="M6" i="43"/>
  <c r="M22" i="43" s="1"/>
  <c r="L6" i="43"/>
  <c r="L22" i="43" s="1"/>
  <c r="K6" i="43"/>
  <c r="K22" i="43" s="1"/>
  <c r="J6" i="43"/>
  <c r="J22" i="43" s="1"/>
  <c r="I6" i="43"/>
  <c r="I22" i="43" s="1"/>
  <c r="H6" i="43"/>
  <c r="H22" i="43" s="1"/>
  <c r="G6" i="43"/>
  <c r="G22" i="43" s="1"/>
  <c r="F6" i="43"/>
  <c r="F22" i="43" s="1"/>
  <c r="E6" i="43"/>
  <c r="E22" i="43" s="1"/>
  <c r="D6" i="43"/>
  <c r="D22" i="43" s="1"/>
  <c r="C6" i="43"/>
  <c r="C22" i="43" s="1"/>
  <c r="B6" i="43"/>
  <c r="B22" i="43" s="1"/>
  <c r="Z5" i="43"/>
  <c r="Z21" i="43" s="1"/>
  <c r="Y5" i="43"/>
  <c r="Y21" i="43" s="1"/>
  <c r="X5" i="43"/>
  <c r="X21" i="43" s="1"/>
  <c r="W5" i="43"/>
  <c r="W21" i="43" s="1"/>
  <c r="V5" i="43"/>
  <c r="V21" i="43" s="1"/>
  <c r="U5" i="43"/>
  <c r="U21" i="43" s="1"/>
  <c r="T5" i="43"/>
  <c r="T21" i="43" s="1"/>
  <c r="S5" i="43"/>
  <c r="S21" i="43" s="1"/>
  <c r="R5" i="43"/>
  <c r="R21" i="43" s="1"/>
  <c r="Q5" i="43"/>
  <c r="Q21" i="43" s="1"/>
  <c r="P5" i="43"/>
  <c r="P21" i="43" s="1"/>
  <c r="O5" i="43"/>
  <c r="O21" i="43" s="1"/>
  <c r="N5" i="43"/>
  <c r="N21" i="43" s="1"/>
  <c r="M5" i="43"/>
  <c r="M21" i="43" s="1"/>
  <c r="L5" i="43"/>
  <c r="L21" i="43" s="1"/>
  <c r="K5" i="43"/>
  <c r="K21" i="43" s="1"/>
  <c r="J5" i="43"/>
  <c r="J21" i="43" s="1"/>
  <c r="I5" i="43"/>
  <c r="I21" i="43" s="1"/>
  <c r="H5" i="43"/>
  <c r="H21" i="43" s="1"/>
  <c r="G5" i="43"/>
  <c r="G21" i="43" s="1"/>
  <c r="F5" i="43"/>
  <c r="F21" i="43" s="1"/>
  <c r="E5" i="43"/>
  <c r="E21" i="43" s="1"/>
  <c r="D5" i="43"/>
  <c r="D21" i="43" s="1"/>
  <c r="C5" i="43"/>
  <c r="C21" i="43" s="1"/>
  <c r="B5" i="43"/>
  <c r="B21" i="43" s="1"/>
  <c r="AY6" i="41"/>
  <c r="AY18" i="41" s="1"/>
  <c r="AX6" i="41"/>
  <c r="AX18" i="41" s="1"/>
  <c r="AW6" i="41"/>
  <c r="AW18" i="41" s="1"/>
  <c r="AV6" i="41"/>
  <c r="AV18" i="41" s="1"/>
  <c r="AU6" i="41"/>
  <c r="AU18" i="41" s="1"/>
  <c r="AT6" i="41"/>
  <c r="AT18" i="41" s="1"/>
  <c r="AS6" i="41"/>
  <c r="AS18" i="41" s="1"/>
  <c r="AR6" i="41"/>
  <c r="AR18" i="41" s="1"/>
  <c r="AQ6" i="41"/>
  <c r="AQ18" i="41" s="1"/>
  <c r="AP6" i="41"/>
  <c r="AP18" i="41" s="1"/>
  <c r="AO6" i="41"/>
  <c r="AO18" i="41" s="1"/>
  <c r="AN6" i="41"/>
  <c r="AN18" i="41" s="1"/>
  <c r="AM6" i="41"/>
  <c r="AM18" i="41" s="1"/>
  <c r="AL6" i="41"/>
  <c r="AL18" i="41" s="1"/>
  <c r="AK6" i="41"/>
  <c r="AK18" i="41" s="1"/>
  <c r="AJ6" i="41"/>
  <c r="AJ18" i="41" s="1"/>
  <c r="AI6" i="41"/>
  <c r="AI18" i="41" s="1"/>
  <c r="AH6" i="41"/>
  <c r="AH18" i="41" s="1"/>
  <c r="AG6" i="41"/>
  <c r="AG18" i="41" s="1"/>
  <c r="AF6" i="41"/>
  <c r="AF18" i="41" s="1"/>
  <c r="AE6" i="41"/>
  <c r="AE18" i="41" s="1"/>
  <c r="AD6" i="41"/>
  <c r="AD18" i="41" s="1"/>
  <c r="AC6" i="41"/>
  <c r="AC18" i="41" s="1"/>
  <c r="AB6" i="41"/>
  <c r="AB18" i="41" s="1"/>
  <c r="AA6" i="41"/>
  <c r="AA18" i="41" s="1"/>
  <c r="Z6" i="41"/>
  <c r="Z18" i="41" s="1"/>
  <c r="Y6" i="41"/>
  <c r="Y18" i="41" s="1"/>
  <c r="X6" i="41"/>
  <c r="X18" i="41" s="1"/>
  <c r="W6" i="41"/>
  <c r="W18" i="41" s="1"/>
  <c r="V6" i="41"/>
  <c r="V18" i="41" s="1"/>
  <c r="U6" i="41"/>
  <c r="U18" i="41" s="1"/>
  <c r="T6" i="41"/>
  <c r="T18" i="41" s="1"/>
  <c r="S6" i="41"/>
  <c r="S18" i="41" s="1"/>
  <c r="R6" i="41"/>
  <c r="R18" i="41" s="1"/>
  <c r="Q6" i="41"/>
  <c r="Q18" i="41" s="1"/>
  <c r="P6" i="41"/>
  <c r="P18" i="41" s="1"/>
  <c r="O6" i="41"/>
  <c r="O18" i="41" s="1"/>
  <c r="N6" i="41"/>
  <c r="N18" i="41" s="1"/>
  <c r="M6" i="41"/>
  <c r="M18" i="41" s="1"/>
  <c r="L6" i="41"/>
  <c r="L18" i="41" s="1"/>
  <c r="K6" i="41"/>
  <c r="K18" i="41" s="1"/>
  <c r="J6" i="41"/>
  <c r="J18" i="41" s="1"/>
  <c r="I6" i="41"/>
  <c r="I18" i="41" s="1"/>
  <c r="H6" i="41"/>
  <c r="H18" i="41" s="1"/>
  <c r="G6" i="41"/>
  <c r="G18" i="41" s="1"/>
  <c r="F6" i="41"/>
  <c r="F18" i="41" s="1"/>
  <c r="E6" i="41"/>
  <c r="E18" i="41" s="1"/>
  <c r="D6" i="41"/>
  <c r="D18" i="41" s="1"/>
  <c r="C6" i="41"/>
  <c r="C18" i="41" s="1"/>
  <c r="B6" i="41"/>
  <c r="B18" i="41" s="1"/>
  <c r="AY5" i="41"/>
  <c r="AY17" i="41" s="1"/>
  <c r="AX5" i="41"/>
  <c r="AX17" i="41" s="1"/>
  <c r="AW5" i="41"/>
  <c r="AW17" i="41" s="1"/>
  <c r="AV5" i="41"/>
  <c r="AV17" i="41" s="1"/>
  <c r="AU5" i="41"/>
  <c r="AU17" i="41" s="1"/>
  <c r="AT5" i="41"/>
  <c r="AT17" i="41" s="1"/>
  <c r="AS5" i="41"/>
  <c r="AS17" i="41" s="1"/>
  <c r="AR5" i="41"/>
  <c r="AR17" i="41" s="1"/>
  <c r="AQ5" i="41"/>
  <c r="AQ17" i="41" s="1"/>
  <c r="AP5" i="41"/>
  <c r="AP17" i="41" s="1"/>
  <c r="AO5" i="41"/>
  <c r="AO17" i="41" s="1"/>
  <c r="AN5" i="41"/>
  <c r="AN17" i="41" s="1"/>
  <c r="AM5" i="41"/>
  <c r="AM17" i="41" s="1"/>
  <c r="AL5" i="41"/>
  <c r="AL17" i="41" s="1"/>
  <c r="AK5" i="41"/>
  <c r="AK17" i="41" s="1"/>
  <c r="AJ5" i="41"/>
  <c r="AJ17" i="41" s="1"/>
  <c r="AI5" i="41"/>
  <c r="AI17" i="41" s="1"/>
  <c r="AH5" i="41"/>
  <c r="AH17" i="41" s="1"/>
  <c r="AG5" i="41"/>
  <c r="AG17" i="41" s="1"/>
  <c r="AF5" i="41"/>
  <c r="AF17" i="41" s="1"/>
  <c r="AE5" i="41"/>
  <c r="AE17" i="41" s="1"/>
  <c r="AD5" i="41"/>
  <c r="AD17" i="41" s="1"/>
  <c r="AC5" i="41"/>
  <c r="AC17" i="41" s="1"/>
  <c r="AB5" i="41"/>
  <c r="AB17" i="41" s="1"/>
  <c r="AA5" i="41"/>
  <c r="AA17" i="41" s="1"/>
  <c r="Z5" i="41"/>
  <c r="Z17" i="41" s="1"/>
  <c r="Y5" i="41"/>
  <c r="Y17" i="41" s="1"/>
  <c r="X5" i="41"/>
  <c r="X17" i="41" s="1"/>
  <c r="W5" i="41"/>
  <c r="W17" i="41" s="1"/>
  <c r="V5" i="41"/>
  <c r="V17" i="41" s="1"/>
  <c r="U5" i="41"/>
  <c r="U17" i="41" s="1"/>
  <c r="T5" i="41"/>
  <c r="T17" i="41" s="1"/>
  <c r="S5" i="41"/>
  <c r="S17" i="41" s="1"/>
  <c r="R5" i="41"/>
  <c r="R17" i="41" s="1"/>
  <c r="Q5" i="41"/>
  <c r="Q17" i="41" s="1"/>
  <c r="P5" i="41"/>
  <c r="P17" i="41" s="1"/>
  <c r="O5" i="41"/>
  <c r="O17" i="41" s="1"/>
  <c r="N5" i="41"/>
  <c r="N17" i="41" s="1"/>
  <c r="M5" i="41"/>
  <c r="M17" i="41" s="1"/>
  <c r="L5" i="41"/>
  <c r="L17" i="41" s="1"/>
  <c r="K5" i="41"/>
  <c r="K17" i="41" s="1"/>
  <c r="J5" i="41"/>
  <c r="J17" i="41" s="1"/>
  <c r="I5" i="41"/>
  <c r="I17" i="41" s="1"/>
  <c r="H5" i="41"/>
  <c r="H17" i="41" s="1"/>
  <c r="G5" i="41"/>
  <c r="G17" i="41" s="1"/>
  <c r="F5" i="41"/>
  <c r="F17" i="41" s="1"/>
  <c r="E5" i="41"/>
  <c r="E17" i="41" s="1"/>
  <c r="D5" i="41"/>
  <c r="D17" i="41" s="1"/>
  <c r="C5" i="41"/>
  <c r="C17" i="41" s="1"/>
  <c r="B5" i="41"/>
  <c r="B17" i="41" s="1"/>
  <c r="AY6" i="40"/>
  <c r="AY22" i="40" s="1"/>
  <c r="AX6" i="40"/>
  <c r="AX22" i="40" s="1"/>
  <c r="AW6" i="40"/>
  <c r="AW22" i="40" s="1"/>
  <c r="AV6" i="40"/>
  <c r="AV22" i="40" s="1"/>
  <c r="AU6" i="40"/>
  <c r="AU22" i="40" s="1"/>
  <c r="AT6" i="40"/>
  <c r="AT22" i="40" s="1"/>
  <c r="AS6" i="40"/>
  <c r="AS22" i="40" s="1"/>
  <c r="AR6" i="40"/>
  <c r="AR22" i="40" s="1"/>
  <c r="AQ6" i="40"/>
  <c r="AQ22" i="40" s="1"/>
  <c r="AP6" i="40"/>
  <c r="AP22" i="40" s="1"/>
  <c r="AO6" i="40"/>
  <c r="AO22" i="40" s="1"/>
  <c r="AN6" i="40"/>
  <c r="AN22" i="40" s="1"/>
  <c r="AM6" i="40"/>
  <c r="AM22" i="40" s="1"/>
  <c r="AL6" i="40"/>
  <c r="AL22" i="40" s="1"/>
  <c r="AK6" i="40"/>
  <c r="AK22" i="40" s="1"/>
  <c r="AJ6" i="40"/>
  <c r="AJ22" i="40" s="1"/>
  <c r="AI6" i="40"/>
  <c r="AI22" i="40" s="1"/>
  <c r="AH6" i="40"/>
  <c r="AH22" i="40" s="1"/>
  <c r="AG6" i="40"/>
  <c r="AG22" i="40" s="1"/>
  <c r="AF6" i="40"/>
  <c r="AF22" i="40" s="1"/>
  <c r="AE6" i="40"/>
  <c r="AE22" i="40" s="1"/>
  <c r="AD6" i="40"/>
  <c r="AD22" i="40" s="1"/>
  <c r="AC6" i="40"/>
  <c r="AC22" i="40" s="1"/>
  <c r="AB6" i="40"/>
  <c r="AB22" i="40" s="1"/>
  <c r="AA6" i="40"/>
  <c r="AA22" i="40" s="1"/>
  <c r="Z6" i="40"/>
  <c r="Z22" i="40" s="1"/>
  <c r="Y6" i="40"/>
  <c r="Y22" i="40" s="1"/>
  <c r="X6" i="40"/>
  <c r="X22" i="40" s="1"/>
  <c r="W6" i="40"/>
  <c r="W22" i="40" s="1"/>
  <c r="V6" i="40"/>
  <c r="V22" i="40" s="1"/>
  <c r="U6" i="40"/>
  <c r="U22" i="40" s="1"/>
  <c r="T6" i="40"/>
  <c r="T22" i="40" s="1"/>
  <c r="S6" i="40"/>
  <c r="S22" i="40" s="1"/>
  <c r="R6" i="40"/>
  <c r="R22" i="40" s="1"/>
  <c r="Q6" i="40"/>
  <c r="Q22" i="40" s="1"/>
  <c r="P6" i="40"/>
  <c r="P22" i="40" s="1"/>
  <c r="O6" i="40"/>
  <c r="O22" i="40" s="1"/>
  <c r="N6" i="40"/>
  <c r="N22" i="40" s="1"/>
  <c r="M6" i="40"/>
  <c r="M22" i="40" s="1"/>
  <c r="L6" i="40"/>
  <c r="L22" i="40" s="1"/>
  <c r="K6" i="40"/>
  <c r="K22" i="40" s="1"/>
  <c r="J6" i="40"/>
  <c r="J22" i="40" s="1"/>
  <c r="I6" i="40"/>
  <c r="I22" i="40" s="1"/>
  <c r="H6" i="40"/>
  <c r="H22" i="40" s="1"/>
  <c r="G6" i="40"/>
  <c r="G22" i="40" s="1"/>
  <c r="F6" i="40"/>
  <c r="F22" i="40" s="1"/>
  <c r="E6" i="40"/>
  <c r="E22" i="40" s="1"/>
  <c r="D6" i="40"/>
  <c r="D22" i="40" s="1"/>
  <c r="C6" i="40"/>
  <c r="C22" i="40" s="1"/>
  <c r="B6" i="40"/>
  <c r="B22" i="40" s="1"/>
  <c r="AY5" i="40"/>
  <c r="AY21" i="40" s="1"/>
  <c r="AX5" i="40"/>
  <c r="AX21" i="40" s="1"/>
  <c r="AW5" i="40"/>
  <c r="AW21" i="40" s="1"/>
  <c r="AV5" i="40"/>
  <c r="AV21" i="40" s="1"/>
  <c r="AU5" i="40"/>
  <c r="AU21" i="40" s="1"/>
  <c r="AT5" i="40"/>
  <c r="AT21" i="40" s="1"/>
  <c r="AS5" i="40"/>
  <c r="AS21" i="40" s="1"/>
  <c r="AR5" i="40"/>
  <c r="AR21" i="40" s="1"/>
  <c r="AQ5" i="40"/>
  <c r="AQ21" i="40" s="1"/>
  <c r="AP5" i="40"/>
  <c r="AP21" i="40" s="1"/>
  <c r="AO5" i="40"/>
  <c r="AO21" i="40" s="1"/>
  <c r="AN5" i="40"/>
  <c r="AN21" i="40" s="1"/>
  <c r="AM5" i="40"/>
  <c r="AM21" i="40" s="1"/>
  <c r="AL5" i="40"/>
  <c r="AL21" i="40" s="1"/>
  <c r="AK5" i="40"/>
  <c r="AK21" i="40" s="1"/>
  <c r="AJ5" i="40"/>
  <c r="AJ21" i="40" s="1"/>
  <c r="AI5" i="40"/>
  <c r="AI21" i="40" s="1"/>
  <c r="AH5" i="40"/>
  <c r="AH21" i="40" s="1"/>
  <c r="AG5" i="40"/>
  <c r="AG21" i="40" s="1"/>
  <c r="AF5" i="40"/>
  <c r="AF21" i="40" s="1"/>
  <c r="AE5" i="40"/>
  <c r="AE21" i="40" s="1"/>
  <c r="AD5" i="40"/>
  <c r="AD21" i="40" s="1"/>
  <c r="AC5" i="40"/>
  <c r="AC21" i="40" s="1"/>
  <c r="AB5" i="40"/>
  <c r="AB21" i="40" s="1"/>
  <c r="AA5" i="40"/>
  <c r="AA21" i="40" s="1"/>
  <c r="Z5" i="40"/>
  <c r="Z21" i="40" s="1"/>
  <c r="Y5" i="40"/>
  <c r="Y21" i="40" s="1"/>
  <c r="X5" i="40"/>
  <c r="X21" i="40" s="1"/>
  <c r="W5" i="40"/>
  <c r="W21" i="40" s="1"/>
  <c r="V5" i="40"/>
  <c r="V21" i="40" s="1"/>
  <c r="U5" i="40"/>
  <c r="U21" i="40" s="1"/>
  <c r="T5" i="40"/>
  <c r="T21" i="40" s="1"/>
  <c r="S5" i="40"/>
  <c r="S21" i="40" s="1"/>
  <c r="R5" i="40"/>
  <c r="R21" i="40" s="1"/>
  <c r="Q5" i="40"/>
  <c r="Q21" i="40" s="1"/>
  <c r="P5" i="40"/>
  <c r="P21" i="40" s="1"/>
  <c r="O5" i="40"/>
  <c r="O21" i="40" s="1"/>
  <c r="N5" i="40"/>
  <c r="N21" i="40" s="1"/>
  <c r="M5" i="40"/>
  <c r="M21" i="40" s="1"/>
  <c r="L5" i="40"/>
  <c r="L21" i="40" s="1"/>
  <c r="K5" i="40"/>
  <c r="K21" i="40" s="1"/>
  <c r="J5" i="40"/>
  <c r="J21" i="40" s="1"/>
  <c r="I5" i="40"/>
  <c r="I21" i="40" s="1"/>
  <c r="H5" i="40"/>
  <c r="H21" i="40" s="1"/>
  <c r="G5" i="40"/>
  <c r="G21" i="40" s="1"/>
  <c r="F5" i="40"/>
  <c r="F21" i="40" s="1"/>
  <c r="E5" i="40"/>
  <c r="E21" i="40" s="1"/>
  <c r="D5" i="40"/>
  <c r="D21" i="40" s="1"/>
  <c r="C5" i="40"/>
  <c r="C21" i="40" s="1"/>
  <c r="B5" i="40"/>
  <c r="B21" i="40" s="1"/>
  <c r="Y6" i="39"/>
  <c r="Y22" i="39" s="1"/>
  <c r="X6" i="39"/>
  <c r="X22" i="39" s="1"/>
  <c r="W6" i="39"/>
  <c r="W22" i="39" s="1"/>
  <c r="V6" i="39"/>
  <c r="V22" i="39" s="1"/>
  <c r="U6" i="39"/>
  <c r="U22" i="39" s="1"/>
  <c r="T6" i="39"/>
  <c r="T22" i="39" s="1"/>
  <c r="S6" i="39"/>
  <c r="S22" i="39" s="1"/>
  <c r="R6" i="39"/>
  <c r="R22" i="39" s="1"/>
  <c r="Q6" i="39"/>
  <c r="Q22" i="39" s="1"/>
  <c r="P6" i="39"/>
  <c r="P22" i="39" s="1"/>
  <c r="O6" i="39"/>
  <c r="O22" i="39" s="1"/>
  <c r="N6" i="39"/>
  <c r="N22" i="39" s="1"/>
  <c r="M6" i="39"/>
  <c r="M22" i="39" s="1"/>
  <c r="L6" i="39"/>
  <c r="L22" i="39" s="1"/>
  <c r="K6" i="39"/>
  <c r="K22" i="39" s="1"/>
  <c r="J6" i="39"/>
  <c r="J22" i="39" s="1"/>
  <c r="I6" i="39"/>
  <c r="I22" i="39" s="1"/>
  <c r="H6" i="39"/>
  <c r="H22" i="39" s="1"/>
  <c r="G6" i="39"/>
  <c r="G22" i="39" s="1"/>
  <c r="F6" i="39"/>
  <c r="F22" i="39" s="1"/>
  <c r="E6" i="39"/>
  <c r="E22" i="39" s="1"/>
  <c r="D6" i="39"/>
  <c r="D22" i="39" s="1"/>
  <c r="C6" i="39"/>
  <c r="C22" i="39" s="1"/>
  <c r="B6" i="39"/>
  <c r="B22" i="39" s="1"/>
  <c r="Y5" i="39"/>
  <c r="Y21" i="39" s="1"/>
  <c r="X5" i="39"/>
  <c r="X21" i="39" s="1"/>
  <c r="W5" i="39"/>
  <c r="W21" i="39" s="1"/>
  <c r="V5" i="39"/>
  <c r="V21" i="39" s="1"/>
  <c r="U5" i="39"/>
  <c r="U21" i="39" s="1"/>
  <c r="T5" i="39"/>
  <c r="T21" i="39" s="1"/>
  <c r="S5" i="39"/>
  <c r="S21" i="39" s="1"/>
  <c r="R5" i="39"/>
  <c r="R21" i="39" s="1"/>
  <c r="Q5" i="39"/>
  <c r="Q21" i="39" s="1"/>
  <c r="P5" i="39"/>
  <c r="P21" i="39" s="1"/>
  <c r="O5" i="39"/>
  <c r="O21" i="39" s="1"/>
  <c r="N5" i="39"/>
  <c r="N21" i="39" s="1"/>
  <c r="M5" i="39"/>
  <c r="M21" i="39" s="1"/>
  <c r="L5" i="39"/>
  <c r="L21" i="39" s="1"/>
  <c r="K5" i="39"/>
  <c r="K21" i="39" s="1"/>
  <c r="J5" i="39"/>
  <c r="J21" i="39" s="1"/>
  <c r="I5" i="39"/>
  <c r="I21" i="39" s="1"/>
  <c r="H5" i="39"/>
  <c r="H21" i="39" s="1"/>
  <c r="G5" i="39"/>
  <c r="G21" i="39" s="1"/>
  <c r="F5" i="39"/>
  <c r="F21" i="39" s="1"/>
  <c r="E5" i="39"/>
  <c r="E21" i="39" s="1"/>
  <c r="D5" i="39"/>
  <c r="D21" i="39" s="1"/>
  <c r="C5" i="39"/>
  <c r="C21" i="39" s="1"/>
  <c r="B5" i="39"/>
  <c r="B21" i="39" s="1"/>
  <c r="BZ6" i="38"/>
  <c r="BZ22" i="38" s="1"/>
  <c r="BY6" i="38"/>
  <c r="BY22" i="38" s="1"/>
  <c r="BX6" i="38"/>
  <c r="BX22" i="38" s="1"/>
  <c r="BW6" i="38"/>
  <c r="BW22" i="38" s="1"/>
  <c r="BV6" i="38"/>
  <c r="BV22" i="38" s="1"/>
  <c r="BU6" i="38"/>
  <c r="BU22" i="38" s="1"/>
  <c r="BT6" i="38"/>
  <c r="BT22" i="38" s="1"/>
  <c r="BS6" i="38"/>
  <c r="BS22" i="38" s="1"/>
  <c r="BR6" i="38"/>
  <c r="BR22" i="38" s="1"/>
  <c r="BQ6" i="38"/>
  <c r="BQ22" i="38" s="1"/>
  <c r="BP6" i="38"/>
  <c r="BP22" i="38" s="1"/>
  <c r="BO6" i="38"/>
  <c r="BO22" i="38" s="1"/>
  <c r="BN6" i="38"/>
  <c r="BN22" i="38" s="1"/>
  <c r="BM6" i="38"/>
  <c r="BM22" i="38" s="1"/>
  <c r="BL6" i="38"/>
  <c r="BL22" i="38" s="1"/>
  <c r="BK6" i="38"/>
  <c r="BK22" i="38" s="1"/>
  <c r="BJ6" i="38"/>
  <c r="BJ22" i="38" s="1"/>
  <c r="BI6" i="38"/>
  <c r="BI22" i="38" s="1"/>
  <c r="BH6" i="38"/>
  <c r="BH22" i="38" s="1"/>
  <c r="BG6" i="38"/>
  <c r="BG22" i="38" s="1"/>
  <c r="BF6" i="38"/>
  <c r="BF22" i="38" s="1"/>
  <c r="BE6" i="38"/>
  <c r="BE22" i="38" s="1"/>
  <c r="BD6" i="38"/>
  <c r="BD22" i="38" s="1"/>
  <c r="BC6" i="38"/>
  <c r="BC22" i="38" s="1"/>
  <c r="BB6" i="38"/>
  <c r="BB22" i="38" s="1"/>
  <c r="BA6" i="38"/>
  <c r="BA22" i="38" s="1"/>
  <c r="AZ6" i="38"/>
  <c r="AZ22" i="38" s="1"/>
  <c r="AY6" i="38"/>
  <c r="AY22" i="38" s="1"/>
  <c r="AX6" i="38"/>
  <c r="AX22" i="38" s="1"/>
  <c r="AW6" i="38"/>
  <c r="AW22" i="38" s="1"/>
  <c r="AV6" i="38"/>
  <c r="AV22" i="38" s="1"/>
  <c r="AU6" i="38"/>
  <c r="AU22" i="38" s="1"/>
  <c r="AT6" i="38"/>
  <c r="AT22" i="38" s="1"/>
  <c r="AS6" i="38"/>
  <c r="AS22" i="38" s="1"/>
  <c r="AR6" i="38"/>
  <c r="AR22" i="38" s="1"/>
  <c r="AQ6" i="38"/>
  <c r="AQ22" i="38" s="1"/>
  <c r="AP6" i="38"/>
  <c r="AP22" i="38" s="1"/>
  <c r="AO6" i="38"/>
  <c r="AO22" i="38" s="1"/>
  <c r="AN6" i="38"/>
  <c r="AN22" i="38" s="1"/>
  <c r="AM6" i="38"/>
  <c r="AM22" i="38" s="1"/>
  <c r="AL6" i="38"/>
  <c r="AL22" i="38" s="1"/>
  <c r="AK6" i="38"/>
  <c r="AK22" i="38" s="1"/>
  <c r="AJ6" i="38"/>
  <c r="AJ22" i="38" s="1"/>
  <c r="AI6" i="38"/>
  <c r="AI22" i="38" s="1"/>
  <c r="AH6" i="38"/>
  <c r="AH22" i="38" s="1"/>
  <c r="AG6" i="38"/>
  <c r="AG22" i="38" s="1"/>
  <c r="AF6" i="38"/>
  <c r="AF22" i="38" s="1"/>
  <c r="AE6" i="38"/>
  <c r="AE22" i="38" s="1"/>
  <c r="AD6" i="38"/>
  <c r="AD22" i="38" s="1"/>
  <c r="AC6" i="38"/>
  <c r="AC22" i="38" s="1"/>
  <c r="AB6" i="38"/>
  <c r="AB22" i="38" s="1"/>
  <c r="AA6" i="38"/>
  <c r="AA22" i="38" s="1"/>
  <c r="Z6" i="38"/>
  <c r="Z22" i="38" s="1"/>
  <c r="Y6" i="38"/>
  <c r="Y22" i="38" s="1"/>
  <c r="X6" i="38"/>
  <c r="X22" i="38" s="1"/>
  <c r="W6" i="38"/>
  <c r="W22" i="38" s="1"/>
  <c r="V6" i="38"/>
  <c r="V22" i="38" s="1"/>
  <c r="U6" i="38"/>
  <c r="U22" i="38" s="1"/>
  <c r="T6" i="38"/>
  <c r="T22" i="38" s="1"/>
  <c r="S6" i="38"/>
  <c r="S22" i="38" s="1"/>
  <c r="R6" i="38"/>
  <c r="R22" i="38" s="1"/>
  <c r="Q6" i="38"/>
  <c r="Q22" i="38" s="1"/>
  <c r="P6" i="38"/>
  <c r="P22" i="38" s="1"/>
  <c r="O6" i="38"/>
  <c r="O22" i="38" s="1"/>
  <c r="N6" i="38"/>
  <c r="N22" i="38" s="1"/>
  <c r="M6" i="38"/>
  <c r="M22" i="38" s="1"/>
  <c r="L6" i="38"/>
  <c r="L22" i="38" s="1"/>
  <c r="K6" i="38"/>
  <c r="K22" i="38" s="1"/>
  <c r="J6" i="38"/>
  <c r="J22" i="38" s="1"/>
  <c r="I6" i="38"/>
  <c r="I22" i="38" s="1"/>
  <c r="H6" i="38"/>
  <c r="H22" i="38" s="1"/>
  <c r="G6" i="38"/>
  <c r="G22" i="38" s="1"/>
  <c r="F6" i="38"/>
  <c r="F22" i="38" s="1"/>
  <c r="E6" i="38"/>
  <c r="E22" i="38" s="1"/>
  <c r="D6" i="38"/>
  <c r="D22" i="38" s="1"/>
  <c r="C6" i="38"/>
  <c r="C22" i="38" s="1"/>
  <c r="B6" i="38"/>
  <c r="B22" i="38" s="1"/>
  <c r="BZ5" i="38"/>
  <c r="BZ21" i="38" s="1"/>
  <c r="BY5" i="38"/>
  <c r="BY21" i="38" s="1"/>
  <c r="BX5" i="38"/>
  <c r="BX21" i="38" s="1"/>
  <c r="BW5" i="38"/>
  <c r="BW21" i="38" s="1"/>
  <c r="BV5" i="38"/>
  <c r="BV21" i="38" s="1"/>
  <c r="BU5" i="38"/>
  <c r="BU21" i="38" s="1"/>
  <c r="BT5" i="38"/>
  <c r="BT21" i="38" s="1"/>
  <c r="BS5" i="38"/>
  <c r="BS21" i="38" s="1"/>
  <c r="BR5" i="38"/>
  <c r="BR21" i="38" s="1"/>
  <c r="BQ5" i="38"/>
  <c r="BQ21" i="38" s="1"/>
  <c r="BP5" i="38"/>
  <c r="BP21" i="38" s="1"/>
  <c r="BO5" i="38"/>
  <c r="BO21" i="38" s="1"/>
  <c r="BN5" i="38"/>
  <c r="BN21" i="38" s="1"/>
  <c r="BM5" i="38"/>
  <c r="BM21" i="38" s="1"/>
  <c r="BL5" i="38"/>
  <c r="BL21" i="38" s="1"/>
  <c r="BK5" i="38"/>
  <c r="BK21" i="38" s="1"/>
  <c r="BJ5" i="38"/>
  <c r="BJ21" i="38" s="1"/>
  <c r="BI5" i="38"/>
  <c r="BI21" i="38" s="1"/>
  <c r="BH5" i="38"/>
  <c r="BH21" i="38" s="1"/>
  <c r="BG5" i="38"/>
  <c r="BG21" i="38" s="1"/>
  <c r="BF5" i="38"/>
  <c r="BF21" i="38" s="1"/>
  <c r="BE5" i="38"/>
  <c r="BE21" i="38" s="1"/>
  <c r="BD5" i="38"/>
  <c r="BD21" i="38" s="1"/>
  <c r="BC5" i="38"/>
  <c r="BC21" i="38" s="1"/>
  <c r="BB5" i="38"/>
  <c r="BB21" i="38" s="1"/>
  <c r="BA5" i="38"/>
  <c r="BA21" i="38" s="1"/>
  <c r="AZ5" i="38"/>
  <c r="AZ21" i="38" s="1"/>
  <c r="AY5" i="38"/>
  <c r="AY21" i="38" s="1"/>
  <c r="AX5" i="38"/>
  <c r="AX21" i="38" s="1"/>
  <c r="AW5" i="38"/>
  <c r="AW21" i="38" s="1"/>
  <c r="AV5" i="38"/>
  <c r="AV21" i="38" s="1"/>
  <c r="AU5" i="38"/>
  <c r="AU21" i="38" s="1"/>
  <c r="AT5" i="38"/>
  <c r="AT21" i="38" s="1"/>
  <c r="AS5" i="38"/>
  <c r="AS21" i="38" s="1"/>
  <c r="AR5" i="38"/>
  <c r="AR21" i="38" s="1"/>
  <c r="AQ5" i="38"/>
  <c r="AQ21" i="38" s="1"/>
  <c r="AP5" i="38"/>
  <c r="AP21" i="38" s="1"/>
  <c r="AO5" i="38"/>
  <c r="AO21" i="38" s="1"/>
  <c r="AN5" i="38"/>
  <c r="AN21" i="38" s="1"/>
  <c r="AM5" i="38"/>
  <c r="AM21" i="38" s="1"/>
  <c r="AL5" i="38"/>
  <c r="AL21" i="38" s="1"/>
  <c r="AK5" i="38"/>
  <c r="AK21" i="38" s="1"/>
  <c r="AJ5" i="38"/>
  <c r="AJ21" i="38" s="1"/>
  <c r="AI5" i="38"/>
  <c r="AI21" i="38" s="1"/>
  <c r="AH5" i="38"/>
  <c r="AH21" i="38" s="1"/>
  <c r="AG5" i="38"/>
  <c r="AG21" i="38" s="1"/>
  <c r="AF5" i="38"/>
  <c r="AF21" i="38" s="1"/>
  <c r="AE5" i="38"/>
  <c r="AE21" i="38" s="1"/>
  <c r="AD5" i="38"/>
  <c r="AD21" i="38" s="1"/>
  <c r="AC5" i="38"/>
  <c r="AC21" i="38" s="1"/>
  <c r="AB5" i="38"/>
  <c r="AB21" i="38" s="1"/>
  <c r="AA5" i="38"/>
  <c r="AA21" i="38" s="1"/>
  <c r="Z5" i="38"/>
  <c r="Z21" i="38" s="1"/>
  <c r="Y5" i="38"/>
  <c r="Y21" i="38" s="1"/>
  <c r="X5" i="38"/>
  <c r="X21" i="38" s="1"/>
  <c r="W5" i="38"/>
  <c r="W21" i="38" s="1"/>
  <c r="V5" i="38"/>
  <c r="V21" i="38" s="1"/>
  <c r="U5" i="38"/>
  <c r="U21" i="38" s="1"/>
  <c r="T5" i="38"/>
  <c r="T21" i="38" s="1"/>
  <c r="S5" i="38"/>
  <c r="S21" i="38" s="1"/>
  <c r="R5" i="38"/>
  <c r="R21" i="38" s="1"/>
  <c r="Q5" i="38"/>
  <c r="Q21" i="38" s="1"/>
  <c r="P5" i="38"/>
  <c r="P21" i="38" s="1"/>
  <c r="O5" i="38"/>
  <c r="O21" i="38" s="1"/>
  <c r="N5" i="38"/>
  <c r="N21" i="38" s="1"/>
  <c r="M5" i="38"/>
  <c r="M21" i="38" s="1"/>
  <c r="L5" i="38"/>
  <c r="L21" i="38" s="1"/>
  <c r="K5" i="38"/>
  <c r="K21" i="38" s="1"/>
  <c r="J5" i="38"/>
  <c r="J21" i="38" s="1"/>
  <c r="I5" i="38"/>
  <c r="I21" i="38" s="1"/>
  <c r="H5" i="38"/>
  <c r="H21" i="38" s="1"/>
  <c r="G5" i="38"/>
  <c r="G21" i="38" s="1"/>
  <c r="F5" i="38"/>
  <c r="F21" i="38" s="1"/>
  <c r="E5" i="38"/>
  <c r="E21" i="38" s="1"/>
  <c r="D5" i="38"/>
  <c r="D21" i="38" s="1"/>
  <c r="C5" i="38"/>
  <c r="C21" i="38" s="1"/>
  <c r="B5" i="38"/>
  <c r="B21" i="38" s="1"/>
  <c r="B11" i="29" l="1"/>
  <c r="B27" i="29" s="1"/>
  <c r="B9" i="29"/>
  <c r="B25" i="29" s="1"/>
  <c r="B10" i="15"/>
  <c r="B10" i="14"/>
  <c r="B22" i="14" s="1"/>
  <c r="B11" i="30"/>
  <c r="B27" i="30" s="1"/>
  <c r="B11" i="16"/>
  <c r="B11" i="8"/>
  <c r="B27" i="8" s="1"/>
  <c r="B10" i="10"/>
  <c r="B22" i="10" s="1"/>
  <c r="B11" i="31"/>
  <c r="B11" i="13"/>
  <c r="B27" i="13" s="1"/>
  <c r="B9" i="30"/>
  <c r="B25" i="30" s="1"/>
  <c r="B9" i="16"/>
  <c r="B9" i="31"/>
  <c r="B9" i="13"/>
  <c r="B25" i="13" s="1"/>
  <c r="B9" i="8"/>
  <c r="B25" i="8" s="1"/>
  <c r="G11" i="17"/>
  <c r="G27" i="17" s="1"/>
  <c r="J11" i="17"/>
  <c r="J27" i="17" s="1"/>
  <c r="I11" i="17"/>
  <c r="I27" i="17" s="1"/>
  <c r="G9" i="17"/>
  <c r="G25" i="17" s="1"/>
  <c r="B9" i="17"/>
  <c r="B25" i="17" s="1"/>
  <c r="I9" i="17"/>
  <c r="I25" i="17" s="1"/>
  <c r="C11" i="17"/>
  <c r="C27" i="17" s="1"/>
  <c r="E9" i="17"/>
  <c r="E25" i="17" s="1"/>
  <c r="E11" i="17"/>
  <c r="E27" i="17" s="1"/>
  <c r="B11" i="17"/>
  <c r="B27" i="17" s="1"/>
  <c r="J9" i="17"/>
  <c r="J25" i="17" s="1"/>
  <c r="C9" i="17"/>
  <c r="C25" i="17" s="1"/>
  <c r="B9" i="45"/>
  <c r="B25" i="45" s="1"/>
  <c r="B11" i="45"/>
  <c r="B27" i="45" s="1"/>
  <c r="B11" i="34"/>
  <c r="B11" i="33"/>
  <c r="B27" i="33" s="1"/>
  <c r="B11" i="47"/>
  <c r="B11" i="46"/>
  <c r="B27" i="46" s="1"/>
  <c r="B9" i="33"/>
  <c r="B25" i="33" s="1"/>
  <c r="B9" i="34"/>
  <c r="B9" i="47"/>
  <c r="B9" i="46"/>
  <c r="B25" i="46" s="1"/>
  <c r="AG12" i="17"/>
  <c r="AG28" i="17" s="1"/>
  <c r="U12" i="17"/>
  <c r="U28" i="17" s="1"/>
  <c r="W12" i="17"/>
  <c r="W28" i="17" s="1"/>
  <c r="AG14" i="17"/>
  <c r="AG30" i="17" s="1"/>
  <c r="K14" i="17"/>
  <c r="K30" i="17" s="1"/>
  <c r="V14" i="17"/>
  <c r="V30" i="17" s="1"/>
  <c r="Y14" i="17"/>
  <c r="Y30" i="17" s="1"/>
  <c r="W14" i="17"/>
  <c r="W30" i="17" s="1"/>
  <c r="Y12" i="17"/>
  <c r="Y28" i="17" s="1"/>
  <c r="Z14" i="17"/>
  <c r="Z30" i="17" s="1"/>
  <c r="AC12" i="17"/>
  <c r="AC28" i="17" s="1"/>
  <c r="AD14" i="17"/>
  <c r="AD30" i="17" s="1"/>
  <c r="N14" i="17"/>
  <c r="N30" i="17" s="1"/>
  <c r="L14" i="17"/>
  <c r="L30" i="17" s="1"/>
  <c r="M12" i="17"/>
  <c r="M28" i="17" s="1"/>
  <c r="T12" i="17"/>
  <c r="T28" i="17" s="1"/>
  <c r="AE14" i="17"/>
  <c r="AE30" i="17" s="1"/>
  <c r="Q12" i="17"/>
  <c r="Q28" i="17" s="1"/>
  <c r="Q14" i="17"/>
  <c r="Q30" i="17" s="1"/>
  <c r="K12" i="17"/>
  <c r="K28" i="17" s="1"/>
  <c r="AE12" i="17"/>
  <c r="AE28" i="17" s="1"/>
  <c r="L12" i="17"/>
  <c r="L28" i="17" s="1"/>
  <c r="M14" i="17"/>
  <c r="M30" i="17" s="1"/>
  <c r="V12" i="17"/>
  <c r="V28" i="17" s="1"/>
  <c r="T14" i="17"/>
  <c r="T30" i="17" s="1"/>
  <c r="AC14" i="17"/>
  <c r="AC30" i="17" s="1"/>
  <c r="AD12" i="17"/>
  <c r="AD28" i="17" s="1"/>
  <c r="U14" i="17"/>
  <c r="U30" i="17" s="1"/>
  <c r="Z12" i="17"/>
  <c r="Z28" i="17" s="1"/>
  <c r="N12" i="17"/>
  <c r="N28" i="17" s="1"/>
  <c r="P14" i="17"/>
  <c r="P30" i="17" s="1"/>
  <c r="P12" i="17"/>
  <c r="P28" i="17" s="1"/>
  <c r="AB12" i="17"/>
  <c r="AB28" i="17" s="1"/>
  <c r="AB14" i="17"/>
  <c r="AB30" i="17" s="1"/>
  <c r="O14" i="17"/>
  <c r="O30" i="17" s="1"/>
  <c r="O12" i="17"/>
  <c r="O28" i="17" s="1"/>
  <c r="R12" i="17"/>
  <c r="R28" i="17" s="1"/>
  <c r="R14" i="17"/>
  <c r="R30" i="17" s="1"/>
  <c r="X14" i="17"/>
  <c r="X30" i="17" s="1"/>
  <c r="X12" i="17"/>
  <c r="X28" i="17" s="1"/>
  <c r="AF12" i="17"/>
  <c r="AF28" i="17" s="1"/>
  <c r="AF14" i="17"/>
  <c r="AF30" i="17" s="1"/>
  <c r="S12" i="17"/>
  <c r="S28" i="17" s="1"/>
  <c r="S14" i="17"/>
  <c r="S30" i="17" s="1"/>
  <c r="AA14" i="17"/>
  <c r="AA30" i="17" s="1"/>
  <c r="AA12" i="17"/>
  <c r="AA28" i="17" s="1"/>
  <c r="B12" i="29" l="1"/>
  <c r="B28" i="29" s="1"/>
  <c r="B14" i="29"/>
  <c r="B30" i="29" s="1"/>
  <c r="B12" i="31"/>
  <c r="B12" i="13"/>
  <c r="B28" i="13" s="1"/>
  <c r="B12" i="30"/>
  <c r="B28" i="30" s="1"/>
  <c r="B12" i="16"/>
  <c r="B12" i="8"/>
  <c r="B28" i="8" s="1"/>
  <c r="B12" i="10"/>
  <c r="B24" i="10" s="1"/>
  <c r="B14" i="31"/>
  <c r="B14" i="13"/>
  <c r="B30" i="13" s="1"/>
  <c r="B12" i="15"/>
  <c r="B12" i="14"/>
  <c r="B24" i="14" s="1"/>
  <c r="B14" i="30"/>
  <c r="B30" i="30" s="1"/>
  <c r="B14" i="16"/>
  <c r="B14" i="8"/>
  <c r="B30" i="8" s="1"/>
  <c r="J14" i="17"/>
  <c r="J30" i="17" s="1"/>
  <c r="G12" i="17"/>
  <c r="G28" i="17" s="1"/>
  <c r="I12" i="17"/>
  <c r="I28" i="17" s="1"/>
  <c r="E14" i="17"/>
  <c r="E30" i="17" s="1"/>
  <c r="B14" i="17"/>
  <c r="B30" i="17" s="1"/>
  <c r="I14" i="17"/>
  <c r="I30" i="17" s="1"/>
  <c r="E12" i="17"/>
  <c r="E28" i="17" s="1"/>
  <c r="C14" i="17"/>
  <c r="C30" i="17" s="1"/>
  <c r="J12" i="17"/>
  <c r="J28" i="17" s="1"/>
  <c r="B12" i="17"/>
  <c r="B28" i="17" s="1"/>
  <c r="G14" i="17"/>
  <c r="G30" i="17" s="1"/>
  <c r="C12" i="17"/>
  <c r="C28" i="17" s="1"/>
  <c r="B14" i="45"/>
  <c r="B30" i="45" s="1"/>
  <c r="B12" i="45"/>
  <c r="B28" i="45" s="1"/>
  <c r="B14" i="47"/>
  <c r="B14" i="46"/>
  <c r="B30" i="46" s="1"/>
  <c r="B14" i="33"/>
  <c r="B30" i="33" s="1"/>
  <c r="B14" i="34"/>
  <c r="B12" i="33"/>
  <c r="B28" i="33" s="1"/>
  <c r="B12" i="34"/>
  <c r="B12" i="46"/>
  <c r="B28" i="46" s="1"/>
  <c r="B12" i="47"/>
  <c r="AG17" i="17"/>
  <c r="AG33" i="17" s="1"/>
  <c r="K17" i="17"/>
  <c r="K33" i="17" s="1"/>
  <c r="AE17" i="17"/>
  <c r="AE33" i="17" s="1"/>
  <c r="Z17" i="17"/>
  <c r="Z33" i="17" s="1"/>
  <c r="V17" i="17"/>
  <c r="V33" i="17" s="1"/>
  <c r="Y15" i="17"/>
  <c r="Y31" i="17" s="1"/>
  <c r="N15" i="17"/>
  <c r="N31" i="17" s="1"/>
  <c r="AG15" i="17"/>
  <c r="AG31" i="17" s="1"/>
  <c r="K15" i="17"/>
  <c r="K31" i="17" s="1"/>
  <c r="Y17" i="17"/>
  <c r="Y33" i="17" s="1"/>
  <c r="V15" i="17"/>
  <c r="V31" i="17" s="1"/>
  <c r="W15" i="17"/>
  <c r="W31" i="17" s="1"/>
  <c r="Z15" i="17"/>
  <c r="Z31" i="17" s="1"/>
  <c r="L15" i="17"/>
  <c r="L31" i="17" s="1"/>
  <c r="Q15" i="17"/>
  <c r="Q31" i="17" s="1"/>
  <c r="AD17" i="17"/>
  <c r="AD33" i="17" s="1"/>
  <c r="Q17" i="17"/>
  <c r="Q33" i="17" s="1"/>
  <c r="W17" i="17"/>
  <c r="W33" i="17" s="1"/>
  <c r="AD15" i="17"/>
  <c r="AD31" i="17" s="1"/>
  <c r="AE15" i="17"/>
  <c r="AE31" i="17" s="1"/>
  <c r="L17" i="17"/>
  <c r="L33" i="17" s="1"/>
  <c r="AC15" i="17"/>
  <c r="AC31" i="17" s="1"/>
  <c r="AC17" i="17"/>
  <c r="AC33" i="17" s="1"/>
  <c r="T15" i="17"/>
  <c r="T31" i="17" s="1"/>
  <c r="T17" i="17"/>
  <c r="T33" i="17" s="1"/>
  <c r="U15" i="17"/>
  <c r="U31" i="17" s="1"/>
  <c r="U17" i="17"/>
  <c r="U33" i="17" s="1"/>
  <c r="M17" i="17"/>
  <c r="M33" i="17" s="1"/>
  <c r="M15" i="17"/>
  <c r="M31" i="17" s="1"/>
  <c r="P17" i="17"/>
  <c r="P33" i="17" s="1"/>
  <c r="P15" i="17"/>
  <c r="P31" i="17" s="1"/>
  <c r="AB15" i="17"/>
  <c r="AB31" i="17" s="1"/>
  <c r="AB17" i="17"/>
  <c r="AB33" i="17" s="1"/>
  <c r="O17" i="17"/>
  <c r="O33" i="17" s="1"/>
  <c r="O15" i="17"/>
  <c r="O31" i="17" s="1"/>
  <c r="R17" i="17"/>
  <c r="R33" i="17" s="1"/>
  <c r="R15" i="17"/>
  <c r="R31" i="17" s="1"/>
  <c r="S17" i="17"/>
  <c r="S33" i="17" s="1"/>
  <c r="S15" i="17"/>
  <c r="S31" i="17" s="1"/>
  <c r="AF15" i="17"/>
  <c r="AF31" i="17" s="1"/>
  <c r="AF17" i="17"/>
  <c r="AF33" i="17" s="1"/>
  <c r="AA17" i="17"/>
  <c r="AA33" i="17" s="1"/>
  <c r="AA15" i="17"/>
  <c r="AA31" i="17" s="1"/>
  <c r="X17" i="17"/>
  <c r="X33" i="17" s="1"/>
  <c r="X15" i="17"/>
  <c r="X31" i="17" s="1"/>
  <c r="B15" i="29" l="1"/>
  <c r="B31" i="29" s="1"/>
  <c r="B17" i="29"/>
  <c r="B33" i="29" s="1"/>
  <c r="B14" i="10"/>
  <c r="B26" i="10" s="1"/>
  <c r="B17" i="16"/>
  <c r="B14" i="15"/>
  <c r="B14" i="14"/>
  <c r="B26" i="14" s="1"/>
  <c r="B17" i="31"/>
  <c r="B17" i="13"/>
  <c r="B33" i="13" s="1"/>
  <c r="B17" i="30"/>
  <c r="B33" i="30" s="1"/>
  <c r="B17" i="8"/>
  <c r="B33" i="8" s="1"/>
  <c r="B15" i="16"/>
  <c r="B15" i="31"/>
  <c r="B15" i="13"/>
  <c r="B31" i="13" s="1"/>
  <c r="B15" i="30"/>
  <c r="B31" i="30" s="1"/>
  <c r="B15" i="8"/>
  <c r="B31" i="8" s="1"/>
  <c r="E15" i="17"/>
  <c r="E31" i="17" s="1"/>
  <c r="J17" i="17"/>
  <c r="J33" i="17" s="1"/>
  <c r="C17" i="17"/>
  <c r="C33" i="17" s="1"/>
  <c r="B15" i="17"/>
  <c r="B31" i="17" s="1"/>
  <c r="J15" i="17"/>
  <c r="J31" i="17" s="1"/>
  <c r="N17" i="17"/>
  <c r="N33" i="17" s="1"/>
  <c r="I15" i="17"/>
  <c r="I31" i="17" s="1"/>
  <c r="C15" i="17"/>
  <c r="C31" i="17" s="1"/>
  <c r="G17" i="17"/>
  <c r="G33" i="17" s="1"/>
  <c r="B17" i="17"/>
  <c r="B33" i="17" s="1"/>
  <c r="G15" i="17"/>
  <c r="G31" i="17" s="1"/>
  <c r="E17" i="17"/>
  <c r="E33" i="17" s="1"/>
  <c r="I17" i="17"/>
  <c r="I33" i="17" s="1"/>
  <c r="B15" i="45"/>
  <c r="B31" i="45" s="1"/>
  <c r="B17" i="45"/>
  <c r="B33" i="45" s="1"/>
  <c r="B17" i="46"/>
  <c r="B33" i="46" s="1"/>
  <c r="B17" i="47"/>
  <c r="AG18" i="17"/>
  <c r="AG34" i="17" s="1"/>
  <c r="B17" i="34"/>
  <c r="B17" i="33"/>
  <c r="B33" i="33" s="1"/>
  <c r="B15" i="33"/>
  <c r="B31" i="33" s="1"/>
  <c r="B15" i="34"/>
  <c r="V18" i="17"/>
  <c r="V34" i="17" s="1"/>
  <c r="B15" i="47"/>
  <c r="B15" i="46"/>
  <c r="B31" i="46" s="1"/>
  <c r="Q18" i="17"/>
  <c r="Q34" i="17" s="1"/>
  <c r="W18" i="17"/>
  <c r="W34" i="17" s="1"/>
  <c r="AE18" i="17"/>
  <c r="AE34" i="17" s="1"/>
  <c r="Z18" i="17"/>
  <c r="Z34" i="17" s="1"/>
  <c r="AD18" i="17"/>
  <c r="AD34" i="17" s="1"/>
  <c r="L18" i="17"/>
  <c r="L34" i="17" s="1"/>
  <c r="AA18" i="17"/>
  <c r="AA34" i="17" s="1"/>
  <c r="O18" i="17"/>
  <c r="O34" i="17" s="1"/>
  <c r="AF18" i="17"/>
  <c r="AF34" i="17" s="1"/>
  <c r="R18" i="17"/>
  <c r="R34" i="17" s="1"/>
  <c r="U18" i="17"/>
  <c r="U34" i="17" s="1"/>
  <c r="S18" i="17"/>
  <c r="S34" i="17" s="1"/>
  <c r="P18" i="17"/>
  <c r="P34" i="17" s="1"/>
  <c r="AB18" i="17"/>
  <c r="AB34" i="17" s="1"/>
  <c r="M18" i="17"/>
  <c r="M34" i="17" s="1"/>
  <c r="AC18" i="17"/>
  <c r="AC34" i="17" s="1"/>
  <c r="X18" i="17"/>
  <c r="X34" i="17" s="1"/>
  <c r="T18" i="17"/>
  <c r="T34" i="17" s="1"/>
  <c r="B18" i="29" l="1"/>
  <c r="B34" i="29" s="1"/>
  <c r="B18" i="16"/>
  <c r="B18" i="31"/>
  <c r="B18" i="13"/>
  <c r="B34" i="13" s="1"/>
  <c r="B18" i="30"/>
  <c r="B34" i="30" s="1"/>
  <c r="B18" i="8"/>
  <c r="B34" i="8" s="1"/>
  <c r="C18" i="17"/>
  <c r="C34" i="17" s="1"/>
  <c r="K18" i="17"/>
  <c r="K34" i="17" s="1"/>
  <c r="G18" i="17"/>
  <c r="G34" i="17" s="1"/>
  <c r="B18" i="17"/>
  <c r="B34" i="17" s="1"/>
  <c r="I18" i="17"/>
  <c r="I34" i="17" s="1"/>
  <c r="Y18" i="17"/>
  <c r="Y34" i="17" s="1"/>
  <c r="E18" i="17"/>
  <c r="E34" i="17" s="1"/>
  <c r="J18" i="17"/>
  <c r="J34" i="17" s="1"/>
  <c r="N18" i="17"/>
  <c r="N34" i="17" s="1"/>
  <c r="B18" i="45"/>
  <c r="B34" i="45" s="1"/>
  <c r="B18" i="34"/>
  <c r="B18" i="33"/>
  <c r="B34" i="33" s="1"/>
  <c r="B18" i="47"/>
  <c r="B18" i="46"/>
  <c r="B34" i="46" s="1"/>
  <c r="C6" i="25" l="1"/>
  <c r="B6" i="25"/>
  <c r="C5" i="25"/>
  <c r="B5" i="25"/>
  <c r="C8" i="25" l="1"/>
  <c r="B8" i="25"/>
  <c r="B21" i="17" l="1"/>
  <c r="B22" i="17"/>
  <c r="C11" i="25" l="1"/>
  <c r="B11" i="25"/>
  <c r="B9" i="25"/>
  <c r="C9" i="25"/>
  <c r="B12" i="25" l="1"/>
  <c r="B14" i="25"/>
  <c r="C12" i="25"/>
  <c r="C14" i="25"/>
  <c r="B17" i="25" l="1"/>
  <c r="B15" i="25"/>
  <c r="C15" i="25"/>
  <c r="C17" i="25"/>
  <c r="B18" i="25" l="1"/>
  <c r="C18" i="25"/>
  <c r="AZ8" i="38" l="1"/>
  <c r="AZ24" i="38" s="1"/>
  <c r="AY8" i="44"/>
  <c r="AY24" i="44" s="1"/>
  <c r="AY8" i="41"/>
  <c r="AY20" i="41" s="1"/>
  <c r="AY8" i="40"/>
  <c r="AY24" i="40" s="1"/>
  <c r="AY8" i="38"/>
  <c r="AY24" i="38" s="1"/>
  <c r="BB8" i="38"/>
  <c r="BB24" i="38" s="1"/>
  <c r="BA8" i="38"/>
  <c r="BA24" i="38" s="1"/>
  <c r="BB11" i="38" l="1"/>
  <c r="BB27" i="38" s="1"/>
  <c r="AZ11" i="38"/>
  <c r="AZ27" i="38" s="1"/>
  <c r="BA9" i="38"/>
  <c r="BA25" i="38" s="1"/>
  <c r="BA11" i="38"/>
  <c r="BA27" i="38" s="1"/>
  <c r="AY11" i="44"/>
  <c r="AY27" i="44" s="1"/>
  <c r="AY10" i="41"/>
  <c r="AY22" i="41" s="1"/>
  <c r="AY11" i="40"/>
  <c r="AY27" i="40" s="1"/>
  <c r="AY11" i="38"/>
  <c r="AY27" i="38" s="1"/>
  <c r="AZ9" i="38"/>
  <c r="AZ25" i="38" s="1"/>
  <c r="BB9" i="38"/>
  <c r="BB25" i="38" s="1"/>
  <c r="AY9" i="44"/>
  <c r="AY25" i="44" s="1"/>
  <c r="AY9" i="40"/>
  <c r="AY25" i="40" s="1"/>
  <c r="AY9" i="38"/>
  <c r="AY25" i="38" s="1"/>
  <c r="E8" i="39" l="1"/>
  <c r="E24" i="39" s="1"/>
  <c r="BF8" i="38"/>
  <c r="BF24" i="38" s="1"/>
  <c r="W8" i="39"/>
  <c r="W24" i="39" s="1"/>
  <c r="BX8" i="38"/>
  <c r="BX24" i="38" s="1"/>
  <c r="U8" i="39"/>
  <c r="U24" i="39" s="1"/>
  <c r="BV8" i="38"/>
  <c r="BV24" i="38" s="1"/>
  <c r="BC8" i="38"/>
  <c r="BC24" i="38" s="1"/>
  <c r="B8" i="39"/>
  <c r="B24" i="39" s="1"/>
  <c r="S8" i="39"/>
  <c r="S24" i="39" s="1"/>
  <c r="BT8" i="38"/>
  <c r="BT24" i="38" s="1"/>
  <c r="G8" i="39"/>
  <c r="G24" i="39" s="1"/>
  <c r="BH8" i="38"/>
  <c r="BH24" i="38" s="1"/>
  <c r="J8" i="39"/>
  <c r="J24" i="39" s="1"/>
  <c r="BK8" i="38"/>
  <c r="BK24" i="38" s="1"/>
  <c r="F8" i="39"/>
  <c r="F24" i="39" s="1"/>
  <c r="BG8" i="38"/>
  <c r="BG24" i="38" s="1"/>
  <c r="P8" i="39"/>
  <c r="P24" i="39" s="1"/>
  <c r="BQ8" i="38"/>
  <c r="BQ24" i="38" s="1"/>
  <c r="V8" i="39"/>
  <c r="V24" i="39" s="1"/>
  <c r="BW8" i="38"/>
  <c r="BW24" i="38" s="1"/>
  <c r="N8" i="39"/>
  <c r="N24" i="39" s="1"/>
  <c r="BO8" i="38"/>
  <c r="BO24" i="38" s="1"/>
  <c r="AZ14" i="38"/>
  <c r="AZ30" i="38" s="1"/>
  <c r="X8" i="39"/>
  <c r="X24" i="39" s="1"/>
  <c r="BY8" i="38"/>
  <c r="BY24" i="38" s="1"/>
  <c r="R8" i="39"/>
  <c r="R24" i="39" s="1"/>
  <c r="BS8" i="38"/>
  <c r="BS24" i="38" s="1"/>
  <c r="Y8" i="39"/>
  <c r="Y24" i="39" s="1"/>
  <c r="BZ8" i="38"/>
  <c r="BZ24" i="38" s="1"/>
  <c r="BM8" i="38"/>
  <c r="BM24" i="38" s="1"/>
  <c r="L8" i="39"/>
  <c r="L24" i="39" s="1"/>
  <c r="AZ12" i="38"/>
  <c r="AZ28" i="38" s="1"/>
  <c r="AY14" i="44"/>
  <c r="AY30" i="44" s="1"/>
  <c r="AY14" i="40"/>
  <c r="AY30" i="40" s="1"/>
  <c r="AY12" i="41"/>
  <c r="AY24" i="41" s="1"/>
  <c r="AY14" i="38"/>
  <c r="AY30" i="38" s="1"/>
  <c r="BA14" i="38"/>
  <c r="BA30" i="38" s="1"/>
  <c r="Q8" i="39"/>
  <c r="Q24" i="39" s="1"/>
  <c r="BR8" i="38"/>
  <c r="BR24" i="38" s="1"/>
  <c r="M8" i="39"/>
  <c r="M24" i="39" s="1"/>
  <c r="BN8" i="38"/>
  <c r="BN24" i="38" s="1"/>
  <c r="BB14" i="38"/>
  <c r="BB30" i="38" s="1"/>
  <c r="BA12" i="38"/>
  <c r="BA28" i="38" s="1"/>
  <c r="C8" i="39"/>
  <c r="C24" i="39" s="1"/>
  <c r="BD8" i="38"/>
  <c r="BD24" i="38" s="1"/>
  <c r="BE8" i="38"/>
  <c r="BE24" i="38" s="1"/>
  <c r="D8" i="39"/>
  <c r="D24" i="39" s="1"/>
  <c r="BU8" i="38"/>
  <c r="BU24" i="38" s="1"/>
  <c r="T8" i="39"/>
  <c r="T24" i="39" s="1"/>
  <c r="O8" i="39"/>
  <c r="O24" i="39" s="1"/>
  <c r="BP8" i="38"/>
  <c r="BP24" i="38" s="1"/>
  <c r="BB12" i="38"/>
  <c r="BB28" i="38" s="1"/>
  <c r="AY12" i="44"/>
  <c r="AY28" i="44" s="1"/>
  <c r="AY12" i="40"/>
  <c r="AY28" i="40" s="1"/>
  <c r="AY12" i="38"/>
  <c r="AY28" i="38" s="1"/>
  <c r="Y9" i="39" l="1"/>
  <c r="Y25" i="39" s="1"/>
  <c r="BZ9" i="38"/>
  <c r="BZ25" i="38" s="1"/>
  <c r="Q9" i="39"/>
  <c r="Q25" i="39" s="1"/>
  <c r="BR9" i="38"/>
  <c r="BR25" i="38" s="1"/>
  <c r="C9" i="39"/>
  <c r="C25" i="39" s="1"/>
  <c r="BD9" i="38"/>
  <c r="BD25" i="38" s="1"/>
  <c r="V11" i="39"/>
  <c r="V27" i="39" s="1"/>
  <c r="BW11" i="38"/>
  <c r="BW27" i="38" s="1"/>
  <c r="R9" i="39"/>
  <c r="R25" i="39" s="1"/>
  <c r="BS9" i="38"/>
  <c r="BS25" i="38" s="1"/>
  <c r="L11" i="39"/>
  <c r="L27" i="39" s="1"/>
  <c r="BM11" i="38"/>
  <c r="BM27" i="38" s="1"/>
  <c r="BB17" i="38"/>
  <c r="BB33" i="38" s="1"/>
  <c r="AY17" i="44"/>
  <c r="AY33" i="44" s="1"/>
  <c r="AY14" i="41"/>
  <c r="AY26" i="41" s="1"/>
  <c r="AY17" i="40"/>
  <c r="AY33" i="40" s="1"/>
  <c r="AY17" i="38"/>
  <c r="AY33" i="38" s="1"/>
  <c r="P11" i="39"/>
  <c r="P27" i="39" s="1"/>
  <c r="BQ11" i="38"/>
  <c r="BQ27" i="38" s="1"/>
  <c r="O11" i="39"/>
  <c r="O27" i="39" s="1"/>
  <c r="BP11" i="38"/>
  <c r="BP27" i="38" s="1"/>
  <c r="Q11" i="39"/>
  <c r="Q27" i="39" s="1"/>
  <c r="BR11" i="38"/>
  <c r="BR27" i="38" s="1"/>
  <c r="B9" i="39"/>
  <c r="B25" i="39" s="1"/>
  <c r="BC9" i="38"/>
  <c r="BC25" i="38" s="1"/>
  <c r="U9" i="39"/>
  <c r="U25" i="39" s="1"/>
  <c r="BV9" i="38"/>
  <c r="BV25" i="38" s="1"/>
  <c r="Y11" i="39"/>
  <c r="Y27" i="39" s="1"/>
  <c r="BZ11" i="38"/>
  <c r="BZ27" i="38" s="1"/>
  <c r="BA17" i="38"/>
  <c r="BA33" i="38" s="1"/>
  <c r="G9" i="39"/>
  <c r="G25" i="39" s="1"/>
  <c r="BH9" i="38"/>
  <c r="BH25" i="38" s="1"/>
  <c r="E11" i="39"/>
  <c r="E27" i="39" s="1"/>
  <c r="BF11" i="38"/>
  <c r="BF27" i="38" s="1"/>
  <c r="N11" i="39"/>
  <c r="N27" i="39" s="1"/>
  <c r="BO11" i="38"/>
  <c r="BO27" i="38" s="1"/>
  <c r="R11" i="39"/>
  <c r="R27" i="39" s="1"/>
  <c r="BS11" i="38"/>
  <c r="BS27" i="38" s="1"/>
  <c r="BE9" i="38"/>
  <c r="BE25" i="38" s="1"/>
  <c r="D9" i="39"/>
  <c r="D25" i="39" s="1"/>
  <c r="O9" i="39"/>
  <c r="O25" i="39" s="1"/>
  <c r="BP9" i="38"/>
  <c r="BP25" i="38" s="1"/>
  <c r="M11" i="39"/>
  <c r="M27" i="39" s="1"/>
  <c r="BN11" i="38"/>
  <c r="BN27" i="38" s="1"/>
  <c r="J11" i="39"/>
  <c r="J27" i="39" s="1"/>
  <c r="BK11" i="38"/>
  <c r="BK27" i="38" s="1"/>
  <c r="T11" i="39"/>
  <c r="T27" i="39" s="1"/>
  <c r="BU11" i="38"/>
  <c r="BU27" i="38" s="1"/>
  <c r="BO9" i="38"/>
  <c r="BO25" i="38" s="1"/>
  <c r="N9" i="39"/>
  <c r="N25" i="39" s="1"/>
  <c r="H8" i="39"/>
  <c r="H24" i="39" s="1"/>
  <c r="BI8" i="38"/>
  <c r="BI24" i="38" s="1"/>
  <c r="AY15" i="44"/>
  <c r="AY31" i="44" s="1"/>
  <c r="AY15" i="40"/>
  <c r="AY31" i="40" s="1"/>
  <c r="AY15" i="38"/>
  <c r="AY31" i="38" s="1"/>
  <c r="X11" i="39"/>
  <c r="X27" i="39" s="1"/>
  <c r="BY11" i="38"/>
  <c r="BY27" i="38" s="1"/>
  <c r="AZ15" i="38"/>
  <c r="AZ31" i="38" s="1"/>
  <c r="L9" i="39"/>
  <c r="L25" i="39" s="1"/>
  <c r="BM9" i="38"/>
  <c r="BM25" i="38" s="1"/>
  <c r="B11" i="39"/>
  <c r="B27" i="39" s="1"/>
  <c r="BC11" i="38"/>
  <c r="BC27" i="38" s="1"/>
  <c r="M9" i="39"/>
  <c r="M25" i="39" s="1"/>
  <c r="BN9" i="38"/>
  <c r="BN25" i="38" s="1"/>
  <c r="G11" i="39"/>
  <c r="G27" i="39" s="1"/>
  <c r="BH11" i="38"/>
  <c r="BH27" i="38" s="1"/>
  <c r="E9" i="39"/>
  <c r="E25" i="39" s="1"/>
  <c r="BF9" i="38"/>
  <c r="BF25" i="38" s="1"/>
  <c r="U11" i="39"/>
  <c r="U27" i="39" s="1"/>
  <c r="BV11" i="38"/>
  <c r="BV27" i="38" s="1"/>
  <c r="K8" i="39"/>
  <c r="K24" i="39" s="1"/>
  <c r="BL8" i="38"/>
  <c r="BL24" i="38" s="1"/>
  <c r="BA15" i="38"/>
  <c r="BA31" i="38" s="1"/>
  <c r="AZ17" i="38"/>
  <c r="AZ33" i="38" s="1"/>
  <c r="I8" i="39"/>
  <c r="I24" i="39" s="1"/>
  <c r="BJ8" i="38"/>
  <c r="BJ24" i="38" s="1"/>
  <c r="C11" i="39"/>
  <c r="C27" i="39" s="1"/>
  <c r="BD11" i="38"/>
  <c r="BD27" i="38" s="1"/>
  <c r="X9" i="39"/>
  <c r="X25" i="39" s="1"/>
  <c r="BY9" i="38"/>
  <c r="BY25" i="38" s="1"/>
  <c r="V9" i="39"/>
  <c r="V25" i="39" s="1"/>
  <c r="BW9" i="38"/>
  <c r="BW25" i="38" s="1"/>
  <c r="W11" i="39"/>
  <c r="W27" i="39" s="1"/>
  <c r="BX11" i="38"/>
  <c r="BX27" i="38" s="1"/>
  <c r="S9" i="39"/>
  <c r="S25" i="39" s="1"/>
  <c r="BT9" i="38"/>
  <c r="BT25" i="38" s="1"/>
  <c r="J9" i="39"/>
  <c r="J25" i="39" s="1"/>
  <c r="BK9" i="38"/>
  <c r="BK25" i="38" s="1"/>
  <c r="BE11" i="38"/>
  <c r="BE27" i="38" s="1"/>
  <c r="D11" i="39"/>
  <c r="D27" i="39" s="1"/>
  <c r="BG9" i="38"/>
  <c r="BG25" i="38" s="1"/>
  <c r="F9" i="39"/>
  <c r="F25" i="39" s="1"/>
  <c r="T9" i="39"/>
  <c r="T25" i="39" s="1"/>
  <c r="BU9" i="38"/>
  <c r="BU25" i="38" s="1"/>
  <c r="BB15" i="38"/>
  <c r="BB31" i="38" s="1"/>
  <c r="W9" i="39"/>
  <c r="W25" i="39" s="1"/>
  <c r="BX9" i="38"/>
  <c r="BX25" i="38" s="1"/>
  <c r="P9" i="39"/>
  <c r="P25" i="39" s="1"/>
  <c r="BQ9" i="38"/>
  <c r="BQ25" i="38" s="1"/>
  <c r="S11" i="39"/>
  <c r="S27" i="39" s="1"/>
  <c r="BT11" i="38"/>
  <c r="BT27" i="38" s="1"/>
  <c r="BG11" i="38"/>
  <c r="BG27" i="38" s="1"/>
  <c r="F11" i="39"/>
  <c r="F27" i="39" s="1"/>
  <c r="Q14" i="39" l="1"/>
  <c r="Q30" i="39" s="1"/>
  <c r="BR14" i="38"/>
  <c r="BR30" i="38" s="1"/>
  <c r="H9" i="39"/>
  <c r="H25" i="39" s="1"/>
  <c r="BI9" i="38"/>
  <c r="BI25" i="38" s="1"/>
  <c r="J12" i="39"/>
  <c r="J28" i="39" s="1"/>
  <c r="BK12" i="38"/>
  <c r="BK28" i="38" s="1"/>
  <c r="P14" i="39"/>
  <c r="P30" i="39" s="1"/>
  <c r="BQ14" i="38"/>
  <c r="BQ30" i="38" s="1"/>
  <c r="L14" i="39"/>
  <c r="L30" i="39" s="1"/>
  <c r="BM14" i="38"/>
  <c r="BM30" i="38" s="1"/>
  <c r="J14" i="39"/>
  <c r="J30" i="39" s="1"/>
  <c r="BK14" i="38"/>
  <c r="BK30" i="38" s="1"/>
  <c r="S12" i="39"/>
  <c r="S28" i="39" s="1"/>
  <c r="BT12" i="38"/>
  <c r="BT28" i="38" s="1"/>
  <c r="BU14" i="38"/>
  <c r="BU30" i="38" s="1"/>
  <c r="T14" i="39"/>
  <c r="T30" i="39" s="1"/>
  <c r="F12" i="39"/>
  <c r="F28" i="39" s="1"/>
  <c r="BG12" i="38"/>
  <c r="BG28" i="38" s="1"/>
  <c r="W14" i="39"/>
  <c r="W30" i="39" s="1"/>
  <c r="BX14" i="38"/>
  <c r="BX30" i="38" s="1"/>
  <c r="N14" i="39"/>
  <c r="N30" i="39" s="1"/>
  <c r="BO14" i="38"/>
  <c r="BO30" i="38" s="1"/>
  <c r="BW14" i="38"/>
  <c r="BW30" i="38" s="1"/>
  <c r="V14" i="39"/>
  <c r="V30" i="39" s="1"/>
  <c r="M14" i="39"/>
  <c r="M30" i="39" s="1"/>
  <c r="BN14" i="38"/>
  <c r="BN30" i="38" s="1"/>
  <c r="B12" i="39"/>
  <c r="B28" i="39" s="1"/>
  <c r="BC12" i="38"/>
  <c r="BC28" i="38" s="1"/>
  <c r="R12" i="39"/>
  <c r="R28" i="39" s="1"/>
  <c r="BS12" i="38"/>
  <c r="BS28" i="38" s="1"/>
  <c r="E14" i="39"/>
  <c r="E30" i="39" s="1"/>
  <c r="BF14" i="38"/>
  <c r="BF30" i="38" s="1"/>
  <c r="H11" i="39"/>
  <c r="H27" i="39" s="1"/>
  <c r="BI11" i="38"/>
  <c r="BI27" i="38" s="1"/>
  <c r="AM8" i="44"/>
  <c r="AM24" i="44" s="1"/>
  <c r="AM8" i="41"/>
  <c r="AM20" i="41" s="1"/>
  <c r="AM8" i="40"/>
  <c r="AM24" i="40" s="1"/>
  <c r="AM8" i="38"/>
  <c r="AM24" i="38" s="1"/>
  <c r="O14" i="39"/>
  <c r="O30" i="39" s="1"/>
  <c r="BP14" i="38"/>
  <c r="BP30" i="38" s="1"/>
  <c r="AY18" i="44"/>
  <c r="AY34" i="44" s="1"/>
  <c r="AY18" i="40"/>
  <c r="AY34" i="40" s="1"/>
  <c r="AY18" i="38"/>
  <c r="AY34" i="38" s="1"/>
  <c r="F14" i="39"/>
  <c r="F30" i="39" s="1"/>
  <c r="BG14" i="38"/>
  <c r="BG30" i="38" s="1"/>
  <c r="X12" i="39"/>
  <c r="X28" i="39" s="1"/>
  <c r="BY12" i="38"/>
  <c r="BY28" i="38" s="1"/>
  <c r="D12" i="39"/>
  <c r="D28" i="39" s="1"/>
  <c r="BE12" i="38"/>
  <c r="BE28" i="38" s="1"/>
  <c r="C12" i="39"/>
  <c r="C28" i="39" s="1"/>
  <c r="BD12" i="38"/>
  <c r="BD28" i="38" s="1"/>
  <c r="N12" i="39"/>
  <c r="N28" i="39" s="1"/>
  <c r="BO12" i="38"/>
  <c r="BO28" i="38" s="1"/>
  <c r="O12" i="39"/>
  <c r="O28" i="39" s="1"/>
  <c r="BP12" i="38"/>
  <c r="BP28" i="38" s="1"/>
  <c r="U14" i="39"/>
  <c r="U30" i="39" s="1"/>
  <c r="BV14" i="38"/>
  <c r="BV30" i="38" s="1"/>
  <c r="G14" i="39"/>
  <c r="G30" i="39" s="1"/>
  <c r="BH14" i="38"/>
  <c r="BH30" i="38" s="1"/>
  <c r="K11" i="39"/>
  <c r="K27" i="39" s="1"/>
  <c r="BL11" i="38"/>
  <c r="BL27" i="38" s="1"/>
  <c r="S14" i="39"/>
  <c r="S30" i="39" s="1"/>
  <c r="BT14" i="38"/>
  <c r="BT30" i="38" s="1"/>
  <c r="C14" i="39"/>
  <c r="C30" i="39" s="1"/>
  <c r="BD14" i="38"/>
  <c r="BD30" i="38" s="1"/>
  <c r="B14" i="39"/>
  <c r="B30" i="39" s="1"/>
  <c r="BC14" i="38"/>
  <c r="BC30" i="38" s="1"/>
  <c r="X14" i="39"/>
  <c r="X30" i="39" s="1"/>
  <c r="BY14" i="38"/>
  <c r="BY30" i="38" s="1"/>
  <c r="R14" i="39"/>
  <c r="R30" i="39" s="1"/>
  <c r="BS14" i="38"/>
  <c r="BS30" i="38" s="1"/>
  <c r="P12" i="39"/>
  <c r="P28" i="39" s="1"/>
  <c r="BQ12" i="38"/>
  <c r="BQ28" i="38" s="1"/>
  <c r="AR8" i="44"/>
  <c r="AR24" i="44" s="1"/>
  <c r="AR8" i="41"/>
  <c r="AR20" i="41" s="1"/>
  <c r="AR8" i="40"/>
  <c r="AR24" i="40" s="1"/>
  <c r="AR8" i="38"/>
  <c r="AR24" i="38" s="1"/>
  <c r="D14" i="39"/>
  <c r="D30" i="39" s="1"/>
  <c r="BE14" i="38"/>
  <c r="BE30" i="38" s="1"/>
  <c r="BU12" i="38"/>
  <c r="BU28" i="38" s="1"/>
  <c r="T12" i="39"/>
  <c r="T28" i="39" s="1"/>
  <c r="V12" i="39"/>
  <c r="V28" i="39" s="1"/>
  <c r="BW12" i="38"/>
  <c r="BW28" i="38" s="1"/>
  <c r="M12" i="39"/>
  <c r="M28" i="39" s="1"/>
  <c r="BN12" i="38"/>
  <c r="BN28" i="38" s="1"/>
  <c r="U12" i="39"/>
  <c r="U28" i="39" s="1"/>
  <c r="BV12" i="38"/>
  <c r="BV28" i="38" s="1"/>
  <c r="G12" i="39"/>
  <c r="G28" i="39" s="1"/>
  <c r="BH12" i="38"/>
  <c r="BH28" i="38" s="1"/>
  <c r="Q12" i="39"/>
  <c r="Q28" i="39" s="1"/>
  <c r="BR12" i="38"/>
  <c r="BR28" i="38" s="1"/>
  <c r="I11" i="39"/>
  <c r="I27" i="39" s="1"/>
  <c r="BJ11" i="38"/>
  <c r="BJ27" i="38" s="1"/>
  <c r="Y14" i="39"/>
  <c r="Y30" i="39" s="1"/>
  <c r="BZ14" i="38"/>
  <c r="BZ30" i="38" s="1"/>
  <c r="AZ18" i="38"/>
  <c r="AZ34" i="38" s="1"/>
  <c r="W12" i="39"/>
  <c r="W28" i="39" s="1"/>
  <c r="BX12" i="38"/>
  <c r="BX28" i="38" s="1"/>
  <c r="I9" i="39"/>
  <c r="I25" i="39" s="1"/>
  <c r="BJ9" i="38"/>
  <c r="BJ25" i="38" s="1"/>
  <c r="K9" i="39"/>
  <c r="K25" i="39" s="1"/>
  <c r="BL9" i="38"/>
  <c r="BL25" i="38" s="1"/>
  <c r="BM12" i="38"/>
  <c r="BM28" i="38" s="1"/>
  <c r="L12" i="39"/>
  <c r="L28" i="39" s="1"/>
  <c r="E12" i="39"/>
  <c r="E28" i="39" s="1"/>
  <c r="BF12" i="38"/>
  <c r="BF28" i="38" s="1"/>
  <c r="Y12" i="39"/>
  <c r="Y28" i="39" s="1"/>
  <c r="BZ12" i="38"/>
  <c r="BZ28" i="38" s="1"/>
  <c r="BA18" i="38"/>
  <c r="BA34" i="38" s="1"/>
  <c r="BB18" i="38"/>
  <c r="BB34" i="38" s="1"/>
  <c r="AQ8" i="44" l="1"/>
  <c r="AQ24" i="44" s="1"/>
  <c r="AQ8" i="41"/>
  <c r="AQ20" i="41" s="1"/>
  <c r="AQ8" i="40"/>
  <c r="AQ24" i="40" s="1"/>
  <c r="AQ8" i="38"/>
  <c r="AQ24" i="38" s="1"/>
  <c r="AK8" i="44"/>
  <c r="AK24" i="44" s="1"/>
  <c r="AK8" i="40"/>
  <c r="AK24" i="40" s="1"/>
  <c r="AK8" i="41"/>
  <c r="AK20" i="41" s="1"/>
  <c r="AK8" i="38"/>
  <c r="AK24" i="38" s="1"/>
  <c r="Q17" i="39"/>
  <c r="Q33" i="39" s="1"/>
  <c r="BR17" i="38"/>
  <c r="BR33" i="38" s="1"/>
  <c r="G17" i="39"/>
  <c r="G33" i="39" s="1"/>
  <c r="BH17" i="38"/>
  <c r="BH33" i="38" s="1"/>
  <c r="BW17" i="38"/>
  <c r="BW33" i="38" s="1"/>
  <c r="V17" i="39"/>
  <c r="V33" i="39" s="1"/>
  <c r="W17" i="39"/>
  <c r="W33" i="39" s="1"/>
  <c r="BX17" i="38"/>
  <c r="BX33" i="38" s="1"/>
  <c r="T15" i="39"/>
  <c r="T31" i="39" s="1"/>
  <c r="BU15" i="38"/>
  <c r="BU31" i="38" s="1"/>
  <c r="P15" i="39"/>
  <c r="P31" i="39" s="1"/>
  <c r="BQ15" i="38"/>
  <c r="BQ31" i="38" s="1"/>
  <c r="AO8" i="44"/>
  <c r="AO24" i="44" s="1"/>
  <c r="AO8" i="41"/>
  <c r="AO20" i="41" s="1"/>
  <c r="AO8" i="40"/>
  <c r="AO24" i="40" s="1"/>
  <c r="AO8" i="38"/>
  <c r="AO24" i="38" s="1"/>
  <c r="AW8" i="44"/>
  <c r="AW24" i="44" s="1"/>
  <c r="AW8" i="41"/>
  <c r="AW20" i="41" s="1"/>
  <c r="AW8" i="40"/>
  <c r="AW24" i="40" s="1"/>
  <c r="AW8" i="38"/>
  <c r="AW24" i="38" s="1"/>
  <c r="R15" i="39"/>
  <c r="R31" i="39" s="1"/>
  <c r="BS15" i="38"/>
  <c r="BS31" i="38" s="1"/>
  <c r="B15" i="39"/>
  <c r="B31" i="39" s="1"/>
  <c r="BC15" i="38"/>
  <c r="BC31" i="38" s="1"/>
  <c r="C17" i="39"/>
  <c r="C33" i="39" s="1"/>
  <c r="BD17" i="38"/>
  <c r="BD33" i="38" s="1"/>
  <c r="G15" i="39"/>
  <c r="G31" i="39" s="1"/>
  <c r="BH15" i="38"/>
  <c r="BH31" i="38" s="1"/>
  <c r="P17" i="39"/>
  <c r="P33" i="39" s="1"/>
  <c r="BQ17" i="38"/>
  <c r="BQ33" i="38" s="1"/>
  <c r="AR11" i="44"/>
  <c r="AR27" i="44" s="1"/>
  <c r="AR10" i="41"/>
  <c r="AR22" i="41" s="1"/>
  <c r="AR11" i="38"/>
  <c r="AR27" i="38" s="1"/>
  <c r="AR11" i="40"/>
  <c r="AR27" i="40" s="1"/>
  <c r="AB8" i="44"/>
  <c r="AB24" i="44" s="1"/>
  <c r="AB8" i="41"/>
  <c r="AB20" i="41" s="1"/>
  <c r="AB8" i="40"/>
  <c r="AB24" i="40" s="1"/>
  <c r="AB8" i="38"/>
  <c r="AB24" i="38" s="1"/>
  <c r="AU8" i="44"/>
  <c r="AU24" i="44" s="1"/>
  <c r="AU8" i="41"/>
  <c r="AU20" i="41" s="1"/>
  <c r="AU8" i="40"/>
  <c r="AU24" i="40" s="1"/>
  <c r="AU8" i="38"/>
  <c r="AU24" i="38" s="1"/>
  <c r="Q15" i="39"/>
  <c r="Q31" i="39" s="1"/>
  <c r="BR15" i="38"/>
  <c r="BR31" i="38" s="1"/>
  <c r="H14" i="39"/>
  <c r="H30" i="39" s="1"/>
  <c r="BI14" i="38"/>
  <c r="BI30" i="38" s="1"/>
  <c r="R17" i="39"/>
  <c r="R33" i="39" s="1"/>
  <c r="BS17" i="38"/>
  <c r="BS33" i="38" s="1"/>
  <c r="B17" i="39"/>
  <c r="B33" i="39" s="1"/>
  <c r="BC17" i="38"/>
  <c r="BC33" i="38" s="1"/>
  <c r="C15" i="39"/>
  <c r="C31" i="39" s="1"/>
  <c r="BD15" i="38"/>
  <c r="BD31" i="38" s="1"/>
  <c r="K12" i="39"/>
  <c r="K28" i="39" s="1"/>
  <c r="BL12" i="38"/>
  <c r="BL28" i="38" s="1"/>
  <c r="M15" i="39"/>
  <c r="M31" i="39" s="1"/>
  <c r="BN15" i="38"/>
  <c r="BN31" i="38" s="1"/>
  <c r="D15" i="39"/>
  <c r="D31" i="39" s="1"/>
  <c r="BE15" i="38"/>
  <c r="BE31" i="38" s="1"/>
  <c r="N15" i="39"/>
  <c r="N31" i="39" s="1"/>
  <c r="BO15" i="38"/>
  <c r="BO31" i="38" s="1"/>
  <c r="AR9" i="44"/>
  <c r="AR25" i="44" s="1"/>
  <c r="AR9" i="40"/>
  <c r="AR25" i="40" s="1"/>
  <c r="AR9" i="38"/>
  <c r="AR25" i="38" s="1"/>
  <c r="AP8" i="44"/>
  <c r="AP24" i="44" s="1"/>
  <c r="AP8" i="41"/>
  <c r="AP20" i="41" s="1"/>
  <c r="AP8" i="40"/>
  <c r="AP24" i="40" s="1"/>
  <c r="AP8" i="38"/>
  <c r="AP24" i="38" s="1"/>
  <c r="AI8" i="44"/>
  <c r="AI24" i="44" s="1"/>
  <c r="AI8" i="41"/>
  <c r="AI20" i="41" s="1"/>
  <c r="AI8" i="40"/>
  <c r="AI24" i="40" s="1"/>
  <c r="AI8" i="38"/>
  <c r="AI24" i="38" s="1"/>
  <c r="AD8" i="44"/>
  <c r="AD24" i="44" s="1"/>
  <c r="AD8" i="40"/>
  <c r="AD24" i="40" s="1"/>
  <c r="AD8" i="41"/>
  <c r="AD20" i="41" s="1"/>
  <c r="AD8" i="38"/>
  <c r="AD24" i="38" s="1"/>
  <c r="AG8" i="44"/>
  <c r="AG24" i="44" s="1"/>
  <c r="AG8" i="41"/>
  <c r="AG20" i="41" s="1"/>
  <c r="AG8" i="40"/>
  <c r="AG24" i="40" s="1"/>
  <c r="AG8" i="38"/>
  <c r="AG24" i="38" s="1"/>
  <c r="AS8" i="44"/>
  <c r="AS24" i="44" s="1"/>
  <c r="AS8" i="40"/>
  <c r="AS24" i="40" s="1"/>
  <c r="AS8" i="41"/>
  <c r="AS20" i="41" s="1"/>
  <c r="AS8" i="38"/>
  <c r="AS24" i="38" s="1"/>
  <c r="S15" i="39"/>
  <c r="S31" i="39" s="1"/>
  <c r="BT15" i="38"/>
  <c r="BT31" i="38" s="1"/>
  <c r="K14" i="39"/>
  <c r="K30" i="39" s="1"/>
  <c r="BL14" i="38"/>
  <c r="BL30" i="38" s="1"/>
  <c r="O15" i="39"/>
  <c r="O31" i="39" s="1"/>
  <c r="BP15" i="38"/>
  <c r="BP31" i="38" s="1"/>
  <c r="BE17" i="38"/>
  <c r="BE33" i="38" s="1"/>
  <c r="D17" i="39"/>
  <c r="D33" i="39" s="1"/>
  <c r="BO17" i="38"/>
  <c r="BO33" i="38" s="1"/>
  <c r="N17" i="39"/>
  <c r="N33" i="39" s="1"/>
  <c r="X15" i="39"/>
  <c r="X31" i="39" s="1"/>
  <c r="BY15" i="38"/>
  <c r="BY31" i="38" s="1"/>
  <c r="AC8" i="44"/>
  <c r="AC24" i="44" s="1"/>
  <c r="AC8" i="40"/>
  <c r="AC24" i="40" s="1"/>
  <c r="AC8" i="41"/>
  <c r="AC20" i="41" s="1"/>
  <c r="AC8" i="38"/>
  <c r="AC24" i="38" s="1"/>
  <c r="AJ8" i="44"/>
  <c r="AJ24" i="44" s="1"/>
  <c r="AJ8" i="41"/>
  <c r="AJ20" i="41" s="1"/>
  <c r="AJ8" i="40"/>
  <c r="AJ24" i="40" s="1"/>
  <c r="AJ8" i="38"/>
  <c r="AJ24" i="38" s="1"/>
  <c r="AX8" i="44"/>
  <c r="AX24" i="44" s="1"/>
  <c r="AX8" i="41"/>
  <c r="AX20" i="41" s="1"/>
  <c r="AX8" i="40"/>
  <c r="AX24" i="40" s="1"/>
  <c r="AX8" i="38"/>
  <c r="AX24" i="38" s="1"/>
  <c r="U17" i="39"/>
  <c r="U33" i="39" s="1"/>
  <c r="BV17" i="38"/>
  <c r="BV33" i="38" s="1"/>
  <c r="F15" i="39"/>
  <c r="F31" i="39" s="1"/>
  <c r="BG15" i="38"/>
  <c r="BG31" i="38" s="1"/>
  <c r="E15" i="39"/>
  <c r="E31" i="39" s="1"/>
  <c r="BF15" i="38"/>
  <c r="BF31" i="38" s="1"/>
  <c r="V15" i="39"/>
  <c r="V31" i="39" s="1"/>
  <c r="BW15" i="38"/>
  <c r="BW31" i="38" s="1"/>
  <c r="L15" i="39"/>
  <c r="L31" i="39" s="1"/>
  <c r="BM15" i="38"/>
  <c r="BM31" i="38" s="1"/>
  <c r="BU17" i="38"/>
  <c r="BU33" i="38" s="1"/>
  <c r="T17" i="39"/>
  <c r="T33" i="39" s="1"/>
  <c r="AM9" i="44"/>
  <c r="AM25" i="44" s="1"/>
  <c r="AM9" i="40"/>
  <c r="AM25" i="40" s="1"/>
  <c r="AM9" i="38"/>
  <c r="AM25" i="38" s="1"/>
  <c r="AA8" i="44"/>
  <c r="AA24" i="44" s="1"/>
  <c r="AA8" i="41"/>
  <c r="AA20" i="41" s="1"/>
  <c r="AA8" i="40"/>
  <c r="AA24" i="40" s="1"/>
  <c r="AA8" i="38"/>
  <c r="AA24" i="38" s="1"/>
  <c r="AE8" i="44"/>
  <c r="AE24" i="44" s="1"/>
  <c r="AE8" i="41"/>
  <c r="AE20" i="41" s="1"/>
  <c r="AE8" i="40"/>
  <c r="AE24" i="40" s="1"/>
  <c r="AE8" i="38"/>
  <c r="AE24" i="38" s="1"/>
  <c r="AV8" i="44"/>
  <c r="AV24" i="44" s="1"/>
  <c r="AV8" i="41"/>
  <c r="AV20" i="41" s="1"/>
  <c r="AV8" i="38"/>
  <c r="AV24" i="38" s="1"/>
  <c r="AV8" i="40"/>
  <c r="AV24" i="40" s="1"/>
  <c r="Y15" i="39"/>
  <c r="Y31" i="39" s="1"/>
  <c r="BZ15" i="38"/>
  <c r="BZ31" i="38" s="1"/>
  <c r="I12" i="39"/>
  <c r="I28" i="39" s="1"/>
  <c r="BJ12" i="38"/>
  <c r="BJ28" i="38" s="1"/>
  <c r="U15" i="39"/>
  <c r="U31" i="39" s="1"/>
  <c r="BV15" i="38"/>
  <c r="BV31" i="38" s="1"/>
  <c r="E17" i="39"/>
  <c r="E33" i="39" s="1"/>
  <c r="BF17" i="38"/>
  <c r="BF33" i="38" s="1"/>
  <c r="BM17" i="38"/>
  <c r="BM33" i="38" s="1"/>
  <c r="L17" i="39"/>
  <c r="L33" i="39" s="1"/>
  <c r="AF8" i="44"/>
  <c r="AF24" i="44" s="1"/>
  <c r="AF8" i="41"/>
  <c r="AF20" i="41" s="1"/>
  <c r="AF8" i="40"/>
  <c r="AF24" i="40" s="1"/>
  <c r="AF8" i="38"/>
  <c r="AF24" i="38" s="1"/>
  <c r="J17" i="39"/>
  <c r="J33" i="39" s="1"/>
  <c r="BK17" i="38"/>
  <c r="BK33" i="38" s="1"/>
  <c r="O17" i="39"/>
  <c r="O33" i="39" s="1"/>
  <c r="BP17" i="38"/>
  <c r="BP33" i="38" s="1"/>
  <c r="AH8" i="44"/>
  <c r="AH24" i="44" s="1"/>
  <c r="AH8" i="41"/>
  <c r="AH20" i="41" s="1"/>
  <c r="AH8" i="40"/>
  <c r="AH24" i="40" s="1"/>
  <c r="AH8" i="38"/>
  <c r="AH24" i="38" s="1"/>
  <c r="AL8" i="44"/>
  <c r="AL24" i="44" s="1"/>
  <c r="AL8" i="40"/>
  <c r="AL24" i="40" s="1"/>
  <c r="AL8" i="41"/>
  <c r="AL20" i="41" s="1"/>
  <c r="AL8" i="38"/>
  <c r="AL24" i="38" s="1"/>
  <c r="AT8" i="44"/>
  <c r="AT24" i="44" s="1"/>
  <c r="AT8" i="40"/>
  <c r="AT24" i="40" s="1"/>
  <c r="AT8" i="41"/>
  <c r="AT20" i="41" s="1"/>
  <c r="AT8" i="38"/>
  <c r="AT24" i="38" s="1"/>
  <c r="Y17" i="39"/>
  <c r="Y33" i="39" s="1"/>
  <c r="BZ17" i="38"/>
  <c r="BZ33" i="38" s="1"/>
  <c r="I14" i="39"/>
  <c r="I30" i="39" s="1"/>
  <c r="BJ14" i="38"/>
  <c r="BJ30" i="38" s="1"/>
  <c r="J15" i="39"/>
  <c r="J31" i="39" s="1"/>
  <c r="BK15" i="38"/>
  <c r="BK31" i="38" s="1"/>
  <c r="H12" i="39"/>
  <c r="H28" i="39" s="1"/>
  <c r="BI12" i="38"/>
  <c r="BI28" i="38" s="1"/>
  <c r="X17" i="39"/>
  <c r="X33" i="39" s="1"/>
  <c r="BY17" i="38"/>
  <c r="BY33" i="38" s="1"/>
  <c r="S17" i="39"/>
  <c r="S33" i="39" s="1"/>
  <c r="BT17" i="38"/>
  <c r="BT33" i="38" s="1"/>
  <c r="BG17" i="38"/>
  <c r="BG33" i="38" s="1"/>
  <c r="F17" i="39"/>
  <c r="F33" i="39" s="1"/>
  <c r="M17" i="39"/>
  <c r="M33" i="39" s="1"/>
  <c r="BN17" i="38"/>
  <c r="BN33" i="38" s="1"/>
  <c r="W15" i="39"/>
  <c r="W31" i="39" s="1"/>
  <c r="BX15" i="38"/>
  <c r="BX31" i="38" s="1"/>
  <c r="AM11" i="44"/>
  <c r="AM27" i="44" s="1"/>
  <c r="AM10" i="41"/>
  <c r="AM22" i="41" s="1"/>
  <c r="AM11" i="40"/>
  <c r="AM27" i="40" s="1"/>
  <c r="AM11" i="38"/>
  <c r="AM27" i="38" s="1"/>
  <c r="AV11" i="44" l="1"/>
  <c r="AV27" i="44" s="1"/>
  <c r="AV10" i="41"/>
  <c r="AV22" i="41" s="1"/>
  <c r="AV11" i="40"/>
  <c r="AV27" i="40" s="1"/>
  <c r="AV11" i="38"/>
  <c r="AV27" i="38" s="1"/>
  <c r="D18" i="39"/>
  <c r="D34" i="39" s="1"/>
  <c r="BE18" i="38"/>
  <c r="BE34" i="38" s="1"/>
  <c r="AC9" i="44"/>
  <c r="AC25" i="44" s="1"/>
  <c r="AC9" i="40"/>
  <c r="AC25" i="40" s="1"/>
  <c r="AC9" i="38"/>
  <c r="AC25" i="38" s="1"/>
  <c r="AQ9" i="44"/>
  <c r="AQ25" i="44" s="1"/>
  <c r="AQ9" i="40"/>
  <c r="AQ25" i="40" s="1"/>
  <c r="AQ9" i="38"/>
  <c r="AQ25" i="38" s="1"/>
  <c r="F18" i="39"/>
  <c r="F34" i="39" s="1"/>
  <c r="BG18" i="38"/>
  <c r="BG34" i="38" s="1"/>
  <c r="AW11" i="44"/>
  <c r="AW27" i="44" s="1"/>
  <c r="AW10" i="41"/>
  <c r="AW22" i="41" s="1"/>
  <c r="AW11" i="40"/>
  <c r="AW27" i="40" s="1"/>
  <c r="AW11" i="38"/>
  <c r="AW27" i="38" s="1"/>
  <c r="BM18" i="38"/>
  <c r="BM34" i="38" s="1"/>
  <c r="L18" i="39"/>
  <c r="L34" i="39" s="1"/>
  <c r="AE9" i="44"/>
  <c r="AE25" i="44" s="1"/>
  <c r="AE9" i="40"/>
  <c r="AE25" i="40" s="1"/>
  <c r="AE9" i="38"/>
  <c r="AE25" i="38" s="1"/>
  <c r="AQ11" i="44"/>
  <c r="AQ27" i="44" s="1"/>
  <c r="AQ10" i="41"/>
  <c r="AQ22" i="41" s="1"/>
  <c r="AQ11" i="40"/>
  <c r="AQ27" i="40" s="1"/>
  <c r="AQ11" i="38"/>
  <c r="AQ27" i="38" s="1"/>
  <c r="AL9" i="44"/>
  <c r="AL25" i="44" s="1"/>
  <c r="AL9" i="40"/>
  <c r="AL25" i="40" s="1"/>
  <c r="AL9" i="38"/>
  <c r="AL25" i="38" s="1"/>
  <c r="AO11" i="44"/>
  <c r="AO27" i="44" s="1"/>
  <c r="AO10" i="41"/>
  <c r="AO22" i="41" s="1"/>
  <c r="AO11" i="40"/>
  <c r="AO27" i="40" s="1"/>
  <c r="AO11" i="38"/>
  <c r="AO27" i="38" s="1"/>
  <c r="AJ11" i="44"/>
  <c r="AJ27" i="44" s="1"/>
  <c r="AJ10" i="41"/>
  <c r="AJ22" i="41" s="1"/>
  <c r="AJ11" i="38"/>
  <c r="AJ27" i="38" s="1"/>
  <c r="AJ11" i="40"/>
  <c r="AJ27" i="40" s="1"/>
  <c r="AC11" i="44"/>
  <c r="AC27" i="44" s="1"/>
  <c r="AC10" i="41"/>
  <c r="AC22" i="41" s="1"/>
  <c r="AC11" i="40"/>
  <c r="AC27" i="40" s="1"/>
  <c r="AC11" i="38"/>
  <c r="AC27" i="38" s="1"/>
  <c r="AX11" i="44"/>
  <c r="AX27" i="44" s="1"/>
  <c r="AX10" i="41"/>
  <c r="AX22" i="41" s="1"/>
  <c r="AX11" i="40"/>
  <c r="AX27" i="40" s="1"/>
  <c r="AX11" i="38"/>
  <c r="AX27" i="38" s="1"/>
  <c r="AW9" i="44"/>
  <c r="AW25" i="44" s="1"/>
  <c r="AW9" i="40"/>
  <c r="AW25" i="40" s="1"/>
  <c r="AW9" i="38"/>
  <c r="AW25" i="38" s="1"/>
  <c r="K15" i="39"/>
  <c r="K31" i="39" s="1"/>
  <c r="BL15" i="38"/>
  <c r="BL31" i="38" s="1"/>
  <c r="AJ9" i="44"/>
  <c r="AJ25" i="44" s="1"/>
  <c r="AJ9" i="40"/>
  <c r="AJ25" i="40" s="1"/>
  <c r="AJ9" i="38"/>
  <c r="AJ25" i="38" s="1"/>
  <c r="AB11" i="44"/>
  <c r="AB27" i="44" s="1"/>
  <c r="AB11" i="40"/>
  <c r="AB27" i="40" s="1"/>
  <c r="AB11" i="38"/>
  <c r="AB27" i="38" s="1"/>
  <c r="AB10" i="41"/>
  <c r="AB22" i="41" s="1"/>
  <c r="AE11" i="44"/>
  <c r="AE27" i="44" s="1"/>
  <c r="AE10" i="41"/>
  <c r="AE22" i="41" s="1"/>
  <c r="AE11" i="40"/>
  <c r="AE27" i="40" s="1"/>
  <c r="AE11" i="38"/>
  <c r="AE27" i="38" s="1"/>
  <c r="AR12" i="44"/>
  <c r="AR28" i="44" s="1"/>
  <c r="AR12" i="40"/>
  <c r="AR28" i="40" s="1"/>
  <c r="AR12" i="38"/>
  <c r="AR28" i="38" s="1"/>
  <c r="AM12" i="44"/>
  <c r="AM28" i="44" s="1"/>
  <c r="AM12" i="40"/>
  <c r="AM28" i="40" s="1"/>
  <c r="AM12" i="38"/>
  <c r="AM28" i="38" s="1"/>
  <c r="AL11" i="44"/>
  <c r="AL27" i="44" s="1"/>
  <c r="AL10" i="41"/>
  <c r="AL22" i="41" s="1"/>
  <c r="AL11" i="38"/>
  <c r="AL27" i="38" s="1"/>
  <c r="AL11" i="40"/>
  <c r="AL27" i="40" s="1"/>
  <c r="W18" i="39"/>
  <c r="W34" i="39" s="1"/>
  <c r="BX18" i="38"/>
  <c r="BX34" i="38" s="1"/>
  <c r="M18" i="39"/>
  <c r="M34" i="39" s="1"/>
  <c r="BN18" i="38"/>
  <c r="BN34" i="38" s="1"/>
  <c r="K17" i="39"/>
  <c r="K33" i="39" s="1"/>
  <c r="BL17" i="38"/>
  <c r="BL33" i="38" s="1"/>
  <c r="G18" i="39"/>
  <c r="G34" i="39" s="1"/>
  <c r="BH18" i="38"/>
  <c r="BH34" i="38" s="1"/>
  <c r="Y18" i="39"/>
  <c r="Y34" i="39" s="1"/>
  <c r="BZ18" i="38"/>
  <c r="BZ34" i="38" s="1"/>
  <c r="AD9" i="44"/>
  <c r="AD25" i="44" s="1"/>
  <c r="AD9" i="40"/>
  <c r="AD25" i="40" s="1"/>
  <c r="AD9" i="38"/>
  <c r="AD25" i="38" s="1"/>
  <c r="J18" i="39"/>
  <c r="J34" i="39" s="1"/>
  <c r="BK18" i="38"/>
  <c r="BK34" i="38" s="1"/>
  <c r="AX9" i="44"/>
  <c r="AX25" i="44" s="1"/>
  <c r="AX9" i="40"/>
  <c r="AX25" i="40" s="1"/>
  <c r="AX9" i="38"/>
  <c r="AX25" i="38" s="1"/>
  <c r="H15" i="39"/>
  <c r="H31" i="39" s="1"/>
  <c r="BI15" i="38"/>
  <c r="BI31" i="38" s="1"/>
  <c r="AG9" i="44"/>
  <c r="AG25" i="44" s="1"/>
  <c r="AG9" i="40"/>
  <c r="AG25" i="40" s="1"/>
  <c r="AG9" i="38"/>
  <c r="AG25" i="38" s="1"/>
  <c r="AB9" i="44"/>
  <c r="AB25" i="44" s="1"/>
  <c r="AB9" i="40"/>
  <c r="AB25" i="40" s="1"/>
  <c r="AB9" i="38"/>
  <c r="AB25" i="38" s="1"/>
  <c r="AK9" i="44"/>
  <c r="AK25" i="44" s="1"/>
  <c r="AK9" i="40"/>
  <c r="AK25" i="40" s="1"/>
  <c r="AK9" i="38"/>
  <c r="AK25" i="38" s="1"/>
  <c r="S18" i="39"/>
  <c r="S34" i="39" s="1"/>
  <c r="BT18" i="38"/>
  <c r="BT34" i="38" s="1"/>
  <c r="I15" i="39"/>
  <c r="I31" i="39" s="1"/>
  <c r="BJ15" i="38"/>
  <c r="BJ31" i="38" s="1"/>
  <c r="BO18" i="38"/>
  <c r="BO34" i="38" s="1"/>
  <c r="N18" i="39"/>
  <c r="N34" i="39" s="1"/>
  <c r="B18" i="39"/>
  <c r="B34" i="39" s="1"/>
  <c r="BC18" i="38"/>
  <c r="BC34" i="38" s="1"/>
  <c r="P18" i="39"/>
  <c r="P34" i="39" s="1"/>
  <c r="BQ18" i="38"/>
  <c r="BQ34" i="38" s="1"/>
  <c r="C18" i="39"/>
  <c r="C34" i="39" s="1"/>
  <c r="BD18" i="38"/>
  <c r="BD34" i="38" s="1"/>
  <c r="AU9" i="44"/>
  <c r="AU25" i="44" s="1"/>
  <c r="AU9" i="40"/>
  <c r="AU25" i="40" s="1"/>
  <c r="AU9" i="38"/>
  <c r="AU25" i="38" s="1"/>
  <c r="AG11" i="44"/>
  <c r="AG27" i="44" s="1"/>
  <c r="AG10" i="41"/>
  <c r="AG22" i="41" s="1"/>
  <c r="AG11" i="40"/>
  <c r="AG27" i="40" s="1"/>
  <c r="AG11" i="38"/>
  <c r="AG27" i="38" s="1"/>
  <c r="AF11" i="44"/>
  <c r="AF27" i="44" s="1"/>
  <c r="AF10" i="41"/>
  <c r="AF22" i="41" s="1"/>
  <c r="AF11" i="40"/>
  <c r="AF27" i="40" s="1"/>
  <c r="AF11" i="38"/>
  <c r="AF27" i="38" s="1"/>
  <c r="AK11" i="44"/>
  <c r="AK27" i="44" s="1"/>
  <c r="AK10" i="41"/>
  <c r="AK22" i="41" s="1"/>
  <c r="AK11" i="40"/>
  <c r="AK27" i="40" s="1"/>
  <c r="AK11" i="38"/>
  <c r="AK27" i="38" s="1"/>
  <c r="AP11" i="44"/>
  <c r="AP27" i="44" s="1"/>
  <c r="AP10" i="41"/>
  <c r="AP22" i="41" s="1"/>
  <c r="AP11" i="40"/>
  <c r="AP27" i="40" s="1"/>
  <c r="AP11" i="38"/>
  <c r="AP27" i="38" s="1"/>
  <c r="O18" i="39"/>
  <c r="O34" i="39" s="1"/>
  <c r="BP18" i="38"/>
  <c r="BP34" i="38" s="1"/>
  <c r="I17" i="39"/>
  <c r="I33" i="39" s="1"/>
  <c r="BJ17" i="38"/>
  <c r="BJ33" i="38" s="1"/>
  <c r="U18" i="39"/>
  <c r="U34" i="39" s="1"/>
  <c r="BV18" i="38"/>
  <c r="BV34" i="38" s="1"/>
  <c r="Q18" i="39"/>
  <c r="Q34" i="39" s="1"/>
  <c r="BR18" i="38"/>
  <c r="BR34" i="38" s="1"/>
  <c r="E18" i="39"/>
  <c r="E34" i="39" s="1"/>
  <c r="BF18" i="38"/>
  <c r="BF34" i="38" s="1"/>
  <c r="H17" i="39"/>
  <c r="H33" i="39" s="1"/>
  <c r="BI17" i="38"/>
  <c r="BI33" i="38" s="1"/>
  <c r="AU11" i="44"/>
  <c r="AU27" i="44" s="1"/>
  <c r="AU10" i="41"/>
  <c r="AU22" i="41" s="1"/>
  <c r="AU11" i="40"/>
  <c r="AU27" i="40" s="1"/>
  <c r="AU11" i="38"/>
  <c r="AU27" i="38" s="1"/>
  <c r="AI11" i="44"/>
  <c r="AI27" i="44" s="1"/>
  <c r="AI10" i="41"/>
  <c r="AI22" i="41" s="1"/>
  <c r="AI11" i="40"/>
  <c r="AI27" i="40" s="1"/>
  <c r="AI11" i="38"/>
  <c r="AI27" i="38" s="1"/>
  <c r="AF9" i="44"/>
  <c r="AF25" i="44" s="1"/>
  <c r="AF9" i="40"/>
  <c r="AF25" i="40" s="1"/>
  <c r="AF9" i="38"/>
  <c r="AF25" i="38" s="1"/>
  <c r="AR14" i="44"/>
  <c r="AR30" i="44" s="1"/>
  <c r="AR14" i="40"/>
  <c r="AR30" i="40" s="1"/>
  <c r="AR12" i="41"/>
  <c r="AR24" i="41" s="1"/>
  <c r="AR14" i="38"/>
  <c r="AR30" i="38" s="1"/>
  <c r="AM14" i="44"/>
  <c r="AM30" i="44" s="1"/>
  <c r="AM12" i="41"/>
  <c r="AM24" i="41" s="1"/>
  <c r="AM14" i="40"/>
  <c r="AM30" i="40" s="1"/>
  <c r="AM14" i="38"/>
  <c r="AM30" i="38" s="1"/>
  <c r="AP9" i="44"/>
  <c r="AP25" i="44" s="1"/>
  <c r="AP9" i="40"/>
  <c r="AP25" i="40" s="1"/>
  <c r="AP9" i="38"/>
  <c r="AP25" i="38" s="1"/>
  <c r="AS11" i="44"/>
  <c r="AS27" i="44" s="1"/>
  <c r="AS10" i="41"/>
  <c r="AS22" i="41" s="1"/>
  <c r="AS11" i="40"/>
  <c r="AS27" i="40" s="1"/>
  <c r="AS11" i="38"/>
  <c r="AS27" i="38" s="1"/>
  <c r="BW18" i="38"/>
  <c r="BW34" i="38" s="1"/>
  <c r="V18" i="39"/>
  <c r="V34" i="39" s="1"/>
  <c r="AT11" i="44"/>
  <c r="AT27" i="44" s="1"/>
  <c r="AT10" i="41"/>
  <c r="AT22" i="41" s="1"/>
  <c r="AT11" i="40"/>
  <c r="AT27" i="40" s="1"/>
  <c r="AT11" i="38"/>
  <c r="AT27" i="38" s="1"/>
  <c r="AT9" i="44"/>
  <c r="AT25" i="44" s="1"/>
  <c r="AT9" i="40"/>
  <c r="AT25" i="40" s="1"/>
  <c r="AT9" i="38"/>
  <c r="AT25" i="38" s="1"/>
  <c r="AH11" i="44"/>
  <c r="AH27" i="44" s="1"/>
  <c r="AH10" i="41"/>
  <c r="AH22" i="41" s="1"/>
  <c r="AH11" i="40"/>
  <c r="AH27" i="40" s="1"/>
  <c r="AH11" i="38"/>
  <c r="AH27" i="38" s="1"/>
  <c r="AI9" i="44"/>
  <c r="AI25" i="44" s="1"/>
  <c r="AI9" i="40"/>
  <c r="AI25" i="40" s="1"/>
  <c r="AI9" i="38"/>
  <c r="AI25" i="38" s="1"/>
  <c r="AA11" i="44"/>
  <c r="AA27" i="44" s="1"/>
  <c r="AA10" i="41"/>
  <c r="AA22" i="41" s="1"/>
  <c r="AA11" i="40"/>
  <c r="AA27" i="40" s="1"/>
  <c r="AA11" i="38"/>
  <c r="AA27" i="38" s="1"/>
  <c r="AN8" i="44"/>
  <c r="AN24" i="44" s="1"/>
  <c r="AN8" i="41"/>
  <c r="AN20" i="41" s="1"/>
  <c r="AN8" i="38"/>
  <c r="AN24" i="38" s="1"/>
  <c r="AN8" i="40"/>
  <c r="AN24" i="40" s="1"/>
  <c r="T18" i="39"/>
  <c r="T34" i="39" s="1"/>
  <c r="BU18" i="38"/>
  <c r="BU34" i="38" s="1"/>
  <c r="X18" i="39"/>
  <c r="X34" i="39" s="1"/>
  <c r="BY18" i="38"/>
  <c r="BY34" i="38" s="1"/>
  <c r="AV9" i="44"/>
  <c r="AV25" i="44" s="1"/>
  <c r="AV9" i="38"/>
  <c r="AV25" i="38" s="1"/>
  <c r="AV9" i="40"/>
  <c r="AV25" i="40" s="1"/>
  <c r="AS9" i="44"/>
  <c r="AS25" i="44" s="1"/>
  <c r="AS9" i="40"/>
  <c r="AS25" i="40" s="1"/>
  <c r="AS9" i="38"/>
  <c r="AS25" i="38" s="1"/>
  <c r="R18" i="39"/>
  <c r="R34" i="39" s="1"/>
  <c r="BS18" i="38"/>
  <c r="BS34" i="38" s="1"/>
  <c r="AH9" i="44"/>
  <c r="AH25" i="44" s="1"/>
  <c r="AH9" i="40"/>
  <c r="AH25" i="40" s="1"/>
  <c r="AH9" i="38"/>
  <c r="AH25" i="38" s="1"/>
  <c r="AD11" i="44"/>
  <c r="AD27" i="44" s="1"/>
  <c r="AD10" i="41"/>
  <c r="AD22" i="41" s="1"/>
  <c r="AD11" i="38"/>
  <c r="AD27" i="38" s="1"/>
  <c r="AD11" i="40"/>
  <c r="AD27" i="40" s="1"/>
  <c r="AA9" i="44"/>
  <c r="AA25" i="44" s="1"/>
  <c r="AA9" i="40"/>
  <c r="AA25" i="40" s="1"/>
  <c r="AA9" i="38"/>
  <c r="AA25" i="38" s="1"/>
  <c r="AO9" i="44"/>
  <c r="AO25" i="44" s="1"/>
  <c r="AO9" i="40"/>
  <c r="AO25" i="40" s="1"/>
  <c r="AO9" i="38"/>
  <c r="AO25" i="38" s="1"/>
  <c r="AE12" i="44" l="1"/>
  <c r="AE28" i="44" s="1"/>
  <c r="AE12" i="40"/>
  <c r="AE28" i="40" s="1"/>
  <c r="AE12" i="38"/>
  <c r="AE28" i="38" s="1"/>
  <c r="AD12" i="44"/>
  <c r="AD28" i="44" s="1"/>
  <c r="AD12" i="40"/>
  <c r="AD28" i="40" s="1"/>
  <c r="AD12" i="38"/>
  <c r="AD28" i="38" s="1"/>
  <c r="AI14" i="44"/>
  <c r="AI30" i="44" s="1"/>
  <c r="AI14" i="40"/>
  <c r="AI30" i="40" s="1"/>
  <c r="AI12" i="41"/>
  <c r="AI24" i="41" s="1"/>
  <c r="AI14" i="38"/>
  <c r="AI30" i="38" s="1"/>
  <c r="AM17" i="44"/>
  <c r="AM33" i="44" s="1"/>
  <c r="AM17" i="40"/>
  <c r="AM33" i="40" s="1"/>
  <c r="AM14" i="41"/>
  <c r="AM26" i="41" s="1"/>
  <c r="AM17" i="38"/>
  <c r="AM33" i="38" s="1"/>
  <c r="AP12" i="44"/>
  <c r="AP28" i="44" s="1"/>
  <c r="AP12" i="38"/>
  <c r="AP28" i="38" s="1"/>
  <c r="AP12" i="40"/>
  <c r="AP28" i="40" s="1"/>
  <c r="AV14" i="44"/>
  <c r="AV30" i="44" s="1"/>
  <c r="AV12" i="41"/>
  <c r="AV24" i="41" s="1"/>
  <c r="AV14" i="40"/>
  <c r="AV30" i="40" s="1"/>
  <c r="AV14" i="38"/>
  <c r="AV30" i="38" s="1"/>
  <c r="AB12" i="44"/>
  <c r="AB28" i="44" s="1"/>
  <c r="AB12" i="40"/>
  <c r="AB28" i="40" s="1"/>
  <c r="AB12" i="38"/>
  <c r="AB28" i="38" s="1"/>
  <c r="AC14" i="44"/>
  <c r="AC30" i="44" s="1"/>
  <c r="AC14" i="40"/>
  <c r="AC30" i="40" s="1"/>
  <c r="AC12" i="41"/>
  <c r="AC24" i="41" s="1"/>
  <c r="AC14" i="38"/>
  <c r="AC30" i="38" s="1"/>
  <c r="AJ12" i="44"/>
  <c r="AJ28" i="44" s="1"/>
  <c r="AJ12" i="40"/>
  <c r="AJ28" i="40" s="1"/>
  <c r="AJ12" i="38"/>
  <c r="AJ28" i="38" s="1"/>
  <c r="AA14" i="44"/>
  <c r="AA30" i="44" s="1"/>
  <c r="AA14" i="40"/>
  <c r="AA30" i="40" s="1"/>
  <c r="AA12" i="41"/>
  <c r="AA24" i="41" s="1"/>
  <c r="AA14" i="38"/>
  <c r="AA30" i="38" s="1"/>
  <c r="AI12" i="44"/>
  <c r="AI28" i="44" s="1"/>
  <c r="AI12" i="40"/>
  <c r="AI28" i="40" s="1"/>
  <c r="AI12" i="38"/>
  <c r="AI28" i="38" s="1"/>
  <c r="AF12" i="44"/>
  <c r="AF28" i="44" s="1"/>
  <c r="AF12" i="40"/>
  <c r="AF28" i="40" s="1"/>
  <c r="AF12" i="38"/>
  <c r="AF28" i="38" s="1"/>
  <c r="AP14" i="44"/>
  <c r="AP30" i="44" s="1"/>
  <c r="AP14" i="40"/>
  <c r="AP30" i="40" s="1"/>
  <c r="AP14" i="38"/>
  <c r="AP30" i="38" s="1"/>
  <c r="AP12" i="41"/>
  <c r="AP24" i="41" s="1"/>
  <c r="AO14" i="44"/>
  <c r="AO30" i="44" s="1"/>
  <c r="AO14" i="40"/>
  <c r="AO30" i="40" s="1"/>
  <c r="AO12" i="41"/>
  <c r="AO24" i="41" s="1"/>
  <c r="AO14" i="38"/>
  <c r="AO30" i="38" s="1"/>
  <c r="AN11" i="44"/>
  <c r="AN27" i="44" s="1"/>
  <c r="AN10" i="41"/>
  <c r="AN22" i="41" s="1"/>
  <c r="AN11" i="40"/>
  <c r="AN27" i="40" s="1"/>
  <c r="AN11" i="38"/>
  <c r="AN27" i="38" s="1"/>
  <c r="AC12" i="44"/>
  <c r="AC28" i="44" s="1"/>
  <c r="AC12" i="40"/>
  <c r="AC28" i="40" s="1"/>
  <c r="AC12" i="38"/>
  <c r="AC28" i="38" s="1"/>
  <c r="AR17" i="44"/>
  <c r="AR33" i="44" s="1"/>
  <c r="AR14" i="41"/>
  <c r="AR26" i="41" s="1"/>
  <c r="AR17" i="40"/>
  <c r="AR33" i="40" s="1"/>
  <c r="AR17" i="38"/>
  <c r="AR33" i="38" s="1"/>
  <c r="AQ12" i="44"/>
  <c r="AQ28" i="44" s="1"/>
  <c r="AQ12" i="40"/>
  <c r="AQ28" i="40" s="1"/>
  <c r="AQ12" i="38"/>
  <c r="AQ28" i="38" s="1"/>
  <c r="AH12" i="44"/>
  <c r="AH28" i="44" s="1"/>
  <c r="AH12" i="38"/>
  <c r="AH28" i="38" s="1"/>
  <c r="AH12" i="40"/>
  <c r="AH28" i="40" s="1"/>
  <c r="AR15" i="44"/>
  <c r="AR31" i="44" s="1"/>
  <c r="AR15" i="40"/>
  <c r="AR31" i="40" s="1"/>
  <c r="AR15" i="38"/>
  <c r="AR31" i="38" s="1"/>
  <c r="AL12" i="44"/>
  <c r="AL28" i="44" s="1"/>
  <c r="AL12" i="40"/>
  <c r="AL28" i="40" s="1"/>
  <c r="AL12" i="38"/>
  <c r="AL28" i="38" s="1"/>
  <c r="AN9" i="44"/>
  <c r="AN25" i="44" s="1"/>
  <c r="AN9" i="40"/>
  <c r="AN25" i="40" s="1"/>
  <c r="AN9" i="38"/>
  <c r="AN25" i="38" s="1"/>
  <c r="AX14" i="44"/>
  <c r="AX30" i="44" s="1"/>
  <c r="AX14" i="40"/>
  <c r="AX30" i="40" s="1"/>
  <c r="AX12" i="41"/>
  <c r="AX24" i="41" s="1"/>
  <c r="AX14" i="38"/>
  <c r="AX30" i="38" s="1"/>
  <c r="AW14" i="44"/>
  <c r="AW30" i="44" s="1"/>
  <c r="AW14" i="40"/>
  <c r="AW30" i="40" s="1"/>
  <c r="AW12" i="41"/>
  <c r="AW24" i="41" s="1"/>
  <c r="AW14" i="38"/>
  <c r="AW30" i="38" s="1"/>
  <c r="AL14" i="44"/>
  <c r="AL30" i="44" s="1"/>
  <c r="AL14" i="40"/>
  <c r="AL30" i="40" s="1"/>
  <c r="AL12" i="41"/>
  <c r="AL24" i="41" s="1"/>
  <c r="AL14" i="38"/>
  <c r="AL30" i="38" s="1"/>
  <c r="AU12" i="44"/>
  <c r="AU28" i="44" s="1"/>
  <c r="AU12" i="40"/>
  <c r="AU28" i="40" s="1"/>
  <c r="AU12" i="38"/>
  <c r="AU28" i="38" s="1"/>
  <c r="AT14" i="44"/>
  <c r="AT30" i="44" s="1"/>
  <c r="AT14" i="40"/>
  <c r="AT30" i="40" s="1"/>
  <c r="AT12" i="41"/>
  <c r="AT24" i="41" s="1"/>
  <c r="AT14" i="38"/>
  <c r="AT30" i="38" s="1"/>
  <c r="AS12" i="44"/>
  <c r="AS28" i="44" s="1"/>
  <c r="AS12" i="40"/>
  <c r="AS28" i="40" s="1"/>
  <c r="AS12" i="38"/>
  <c r="AS28" i="38" s="1"/>
  <c r="AS14" i="44"/>
  <c r="AS30" i="44" s="1"/>
  <c r="AS14" i="40"/>
  <c r="AS30" i="40" s="1"/>
  <c r="AS12" i="41"/>
  <c r="AS24" i="41" s="1"/>
  <c r="AS14" i="38"/>
  <c r="AS30" i="38" s="1"/>
  <c r="AV12" i="44"/>
  <c r="AV28" i="44" s="1"/>
  <c r="AV12" i="40"/>
  <c r="AV28" i="40" s="1"/>
  <c r="AV12" i="38"/>
  <c r="AV28" i="38" s="1"/>
  <c r="AT12" i="44"/>
  <c r="AT28" i="44" s="1"/>
  <c r="AT12" i="40"/>
  <c r="AT28" i="40" s="1"/>
  <c r="AT12" i="38"/>
  <c r="AT28" i="38" s="1"/>
  <c r="K18" i="39"/>
  <c r="K34" i="39" s="1"/>
  <c r="BL18" i="38"/>
  <c r="BL34" i="38" s="1"/>
  <c r="I18" i="39"/>
  <c r="I34" i="39" s="1"/>
  <c r="BJ18" i="38"/>
  <c r="BJ34" i="38" s="1"/>
  <c r="AX12" i="44"/>
  <c r="AX28" i="44" s="1"/>
  <c r="AX12" i="38"/>
  <c r="AX28" i="38" s="1"/>
  <c r="AX12" i="40"/>
  <c r="AX28" i="40" s="1"/>
  <c r="AW12" i="44"/>
  <c r="AW28" i="44" s="1"/>
  <c r="AW12" i="40"/>
  <c r="AW28" i="40" s="1"/>
  <c r="AW12" i="38"/>
  <c r="AW28" i="38" s="1"/>
  <c r="AB14" i="44"/>
  <c r="AB30" i="44" s="1"/>
  <c r="AB14" i="40"/>
  <c r="AB30" i="40" s="1"/>
  <c r="AB12" i="41"/>
  <c r="AB24" i="41" s="1"/>
  <c r="AB14" i="38"/>
  <c r="AB30" i="38" s="1"/>
  <c r="AF14" i="44"/>
  <c r="AF30" i="44" s="1"/>
  <c r="AF12" i="41"/>
  <c r="AF24" i="41" s="1"/>
  <c r="AF14" i="40"/>
  <c r="AF30" i="40" s="1"/>
  <c r="AF14" i="38"/>
  <c r="AF30" i="38" s="1"/>
  <c r="AG12" i="44"/>
  <c r="AG28" i="44" s="1"/>
  <c r="AG12" i="40"/>
  <c r="AG28" i="40" s="1"/>
  <c r="AG12" i="38"/>
  <c r="AG28" i="38" s="1"/>
  <c r="H18" i="39"/>
  <c r="H34" i="39" s="1"/>
  <c r="BI18" i="38"/>
  <c r="BI34" i="38" s="1"/>
  <c r="AH14" i="44"/>
  <c r="AH30" i="44" s="1"/>
  <c r="AH14" i="40"/>
  <c r="AH30" i="40" s="1"/>
  <c r="AH14" i="38"/>
  <c r="AH30" i="38" s="1"/>
  <c r="AH12" i="41"/>
  <c r="AH24" i="41" s="1"/>
  <c r="AM15" i="44"/>
  <c r="AM31" i="44" s="1"/>
  <c r="AM15" i="40"/>
  <c r="AM31" i="40" s="1"/>
  <c r="AM15" i="38"/>
  <c r="AM31" i="38" s="1"/>
  <c r="AK14" i="44"/>
  <c r="AK30" i="44" s="1"/>
  <c r="AK14" i="40"/>
  <c r="AK30" i="40" s="1"/>
  <c r="AK12" i="41"/>
  <c r="AK24" i="41" s="1"/>
  <c r="AK14" i="38"/>
  <c r="AK30" i="38" s="1"/>
  <c r="AU14" i="44"/>
  <c r="AU30" i="44" s="1"/>
  <c r="AU12" i="41"/>
  <c r="AU24" i="41" s="1"/>
  <c r="AU14" i="40"/>
  <c r="AU30" i="40" s="1"/>
  <c r="AU14" i="38"/>
  <c r="AU30" i="38" s="1"/>
  <c r="AE14" i="44"/>
  <c r="AE30" i="44" s="1"/>
  <c r="AE12" i="41"/>
  <c r="AE24" i="41" s="1"/>
  <c r="AE14" i="40"/>
  <c r="AE30" i="40" s="1"/>
  <c r="AE14" i="38"/>
  <c r="AE30" i="38" s="1"/>
  <c r="AJ14" i="44"/>
  <c r="AJ30" i="44" s="1"/>
  <c r="AJ14" i="40"/>
  <c r="AJ30" i="40" s="1"/>
  <c r="AJ12" i="41"/>
  <c r="AJ24" i="41" s="1"/>
  <c r="AJ14" i="38"/>
  <c r="AJ30" i="38" s="1"/>
  <c r="AD14" i="44"/>
  <c r="AD30" i="44" s="1"/>
  <c r="AD14" i="40"/>
  <c r="AD30" i="40" s="1"/>
  <c r="AD12" i="41"/>
  <c r="AD24" i="41" s="1"/>
  <c r="AD14" i="38"/>
  <c r="AD30" i="38" s="1"/>
  <c r="AA12" i="44"/>
  <c r="AA28" i="44" s="1"/>
  <c r="AA12" i="40"/>
  <c r="AA28" i="40" s="1"/>
  <c r="AA12" i="38"/>
  <c r="AA28" i="38" s="1"/>
  <c r="AG14" i="44"/>
  <c r="AG30" i="44" s="1"/>
  <c r="AG14" i="40"/>
  <c r="AG30" i="40" s="1"/>
  <c r="AG12" i="41"/>
  <c r="AG24" i="41" s="1"/>
  <c r="AG14" i="38"/>
  <c r="AG30" i="38" s="1"/>
  <c r="AK12" i="44"/>
  <c r="AK28" i="44" s="1"/>
  <c r="AK12" i="40"/>
  <c r="AK28" i="40" s="1"/>
  <c r="AK12" i="38"/>
  <c r="AK28" i="38" s="1"/>
  <c r="AQ14" i="44"/>
  <c r="AQ30" i="44" s="1"/>
  <c r="AQ14" i="40"/>
  <c r="AQ30" i="40" s="1"/>
  <c r="AQ12" i="41"/>
  <c r="AQ24" i="41" s="1"/>
  <c r="AQ14" i="38"/>
  <c r="AQ30" i="38" s="1"/>
  <c r="AO12" i="44"/>
  <c r="AO28" i="44" s="1"/>
  <c r="AO12" i="40"/>
  <c r="AO28" i="40" s="1"/>
  <c r="AO12" i="38"/>
  <c r="AO28" i="38" s="1"/>
  <c r="AW17" i="44" l="1"/>
  <c r="AW33" i="44" s="1"/>
  <c r="AW17" i="40"/>
  <c r="AW33" i="40" s="1"/>
  <c r="AW14" i="41"/>
  <c r="AW26" i="41" s="1"/>
  <c r="AW17" i="38"/>
  <c r="AW33" i="38" s="1"/>
  <c r="AN14" i="44"/>
  <c r="AN30" i="44" s="1"/>
  <c r="AN12" i="41"/>
  <c r="AN24" i="41" s="1"/>
  <c r="AN14" i="40"/>
  <c r="AN30" i="40" s="1"/>
  <c r="AN14" i="38"/>
  <c r="AN30" i="38" s="1"/>
  <c r="AS17" i="44"/>
  <c r="AS33" i="44" s="1"/>
  <c r="AS14" i="41"/>
  <c r="AS26" i="41" s="1"/>
  <c r="AS17" i="40"/>
  <c r="AS33" i="40" s="1"/>
  <c r="AS17" i="38"/>
  <c r="AS33" i="38" s="1"/>
  <c r="AD15" i="44"/>
  <c r="AD31" i="44" s="1"/>
  <c r="AD15" i="38"/>
  <c r="AD31" i="38" s="1"/>
  <c r="AD15" i="40"/>
  <c r="AD31" i="40" s="1"/>
  <c r="AK17" i="44"/>
  <c r="AK33" i="44" s="1"/>
  <c r="AK14" i="41"/>
  <c r="AK26" i="41" s="1"/>
  <c r="AK17" i="40"/>
  <c r="AK33" i="40" s="1"/>
  <c r="AK17" i="38"/>
  <c r="AK33" i="38" s="1"/>
  <c r="AN12" i="44"/>
  <c r="AN28" i="44" s="1"/>
  <c r="AN12" i="40"/>
  <c r="AN28" i="40" s="1"/>
  <c r="AN12" i="38"/>
  <c r="AN28" i="38" s="1"/>
  <c r="AC17" i="44"/>
  <c r="AC33" i="44" s="1"/>
  <c r="AC14" i="41"/>
  <c r="AC26" i="41" s="1"/>
  <c r="AC17" i="40"/>
  <c r="AC33" i="40" s="1"/>
  <c r="AC17" i="38"/>
  <c r="AC33" i="38" s="1"/>
  <c r="AJ17" i="44"/>
  <c r="AJ33" i="44" s="1"/>
  <c r="AJ14" i="41"/>
  <c r="AJ26" i="41" s="1"/>
  <c r="AJ17" i="40"/>
  <c r="AJ33" i="40" s="1"/>
  <c r="AJ17" i="38"/>
  <c r="AJ33" i="38" s="1"/>
  <c r="AX17" i="44"/>
  <c r="AX33" i="44" s="1"/>
  <c r="AX17" i="40"/>
  <c r="AX33" i="40" s="1"/>
  <c r="AX14" i="41"/>
  <c r="AX26" i="41" s="1"/>
  <c r="AX17" i="38"/>
  <c r="AX33" i="38" s="1"/>
  <c r="AU17" i="44"/>
  <c r="AU33" i="44" s="1"/>
  <c r="AU17" i="40"/>
  <c r="AU33" i="40" s="1"/>
  <c r="AU14" i="41"/>
  <c r="AU26" i="41" s="1"/>
  <c r="AU17" i="38"/>
  <c r="AU33" i="38" s="1"/>
  <c r="AL15" i="44"/>
  <c r="AL31" i="44" s="1"/>
  <c r="AL15" i="40"/>
  <c r="AL31" i="40" s="1"/>
  <c r="AL15" i="38"/>
  <c r="AL31" i="38" s="1"/>
  <c r="AQ17" i="44"/>
  <c r="AQ33" i="44" s="1"/>
  <c r="AQ14" i="41"/>
  <c r="AQ26" i="41" s="1"/>
  <c r="AQ17" i="40"/>
  <c r="AQ33" i="40" s="1"/>
  <c r="AQ17" i="38"/>
  <c r="AQ33" i="38" s="1"/>
  <c r="AO17" i="44"/>
  <c r="AO33" i="44" s="1"/>
  <c r="AO17" i="40"/>
  <c r="AO33" i="40" s="1"/>
  <c r="AO14" i="41"/>
  <c r="AO26" i="41" s="1"/>
  <c r="AO17" i="38"/>
  <c r="AO33" i="38" s="1"/>
  <c r="AL17" i="44"/>
  <c r="AL33" i="44" s="1"/>
  <c r="AL14" i="41"/>
  <c r="AL26" i="41" s="1"/>
  <c r="AL17" i="40"/>
  <c r="AL33" i="40" s="1"/>
  <c r="AL17" i="38"/>
  <c r="AL33" i="38" s="1"/>
  <c r="AC15" i="44"/>
  <c r="AC31" i="44" s="1"/>
  <c r="AC15" i="40"/>
  <c r="AC31" i="40" s="1"/>
  <c r="AC15" i="38"/>
  <c r="AC31" i="38" s="1"/>
  <c r="AW15" i="44"/>
  <c r="AW31" i="44" s="1"/>
  <c r="AW15" i="40"/>
  <c r="AW31" i="40" s="1"/>
  <c r="AW15" i="38"/>
  <c r="AW31" i="38" s="1"/>
  <c r="AB17" i="44"/>
  <c r="AB33" i="44" s="1"/>
  <c r="AB14" i="41"/>
  <c r="AB26" i="41" s="1"/>
  <c r="AB17" i="40"/>
  <c r="AB33" i="40" s="1"/>
  <c r="AB17" i="38"/>
  <c r="AB33" i="38" s="1"/>
  <c r="AG17" i="44"/>
  <c r="AG33" i="44" s="1"/>
  <c r="AG17" i="40"/>
  <c r="AG33" i="40" s="1"/>
  <c r="AG14" i="41"/>
  <c r="AG26" i="41" s="1"/>
  <c r="AG17" i="38"/>
  <c r="AG33" i="38" s="1"/>
  <c r="AX15" i="44"/>
  <c r="AX31" i="44" s="1"/>
  <c r="AX15" i="40"/>
  <c r="AX31" i="40" s="1"/>
  <c r="AX15" i="38"/>
  <c r="AX31" i="38" s="1"/>
  <c r="AV15" i="44"/>
  <c r="AV31" i="44" s="1"/>
  <c r="AV15" i="40"/>
  <c r="AV31" i="40" s="1"/>
  <c r="AV15" i="38"/>
  <c r="AV31" i="38" s="1"/>
  <c r="AF17" i="44"/>
  <c r="AF33" i="44" s="1"/>
  <c r="AF17" i="40"/>
  <c r="AF33" i="40" s="1"/>
  <c r="AF17" i="38"/>
  <c r="AF33" i="38" s="1"/>
  <c r="AF14" i="41"/>
  <c r="AF26" i="41" s="1"/>
  <c r="AD17" i="44"/>
  <c r="AD33" i="44" s="1"/>
  <c r="AD14" i="41"/>
  <c r="AD26" i="41" s="1"/>
  <c r="AD17" i="40"/>
  <c r="AD33" i="40" s="1"/>
  <c r="AD17" i="38"/>
  <c r="AD33" i="38" s="1"/>
  <c r="AQ15" i="44"/>
  <c r="AQ31" i="44" s="1"/>
  <c r="AQ15" i="40"/>
  <c r="AQ31" i="40" s="1"/>
  <c r="AQ15" i="38"/>
  <c r="AQ31" i="38" s="1"/>
  <c r="AP15" i="44"/>
  <c r="AP31" i="44" s="1"/>
  <c r="AP15" i="40"/>
  <c r="AP31" i="40" s="1"/>
  <c r="AP15" i="38"/>
  <c r="AP31" i="38" s="1"/>
  <c r="AF15" i="44"/>
  <c r="AF31" i="44" s="1"/>
  <c r="AF15" i="40"/>
  <c r="AF31" i="40" s="1"/>
  <c r="AF15" i="38"/>
  <c r="AF31" i="38" s="1"/>
  <c r="AR18" i="44"/>
  <c r="AR34" i="44" s="1"/>
  <c r="AR18" i="40"/>
  <c r="AR34" i="40" s="1"/>
  <c r="AR18" i="38"/>
  <c r="AR34" i="38" s="1"/>
  <c r="AU15" i="44"/>
  <c r="AU31" i="44" s="1"/>
  <c r="AU15" i="40"/>
  <c r="AU31" i="40" s="1"/>
  <c r="AU15" i="38"/>
  <c r="AU31" i="38" s="1"/>
  <c r="AB15" i="44"/>
  <c r="AB31" i="44" s="1"/>
  <c r="AB15" i="40"/>
  <c r="AB31" i="40" s="1"/>
  <c r="AB15" i="38"/>
  <c r="AB31" i="38" s="1"/>
  <c r="AT15" i="44"/>
  <c r="AT31" i="44" s="1"/>
  <c r="AT15" i="40"/>
  <c r="AT31" i="40" s="1"/>
  <c r="AT15" i="38"/>
  <c r="AT31" i="38" s="1"/>
  <c r="AV17" i="44"/>
  <c r="AV33" i="44" s="1"/>
  <c r="AV17" i="40"/>
  <c r="AV33" i="40" s="1"/>
  <c r="AV17" i="38"/>
  <c r="AV33" i="38" s="1"/>
  <c r="AV14" i="41"/>
  <c r="AV26" i="41" s="1"/>
  <c r="AH15" i="44"/>
  <c r="AH31" i="44" s="1"/>
  <c r="AH15" i="40"/>
  <c r="AH31" i="40" s="1"/>
  <c r="AH15" i="38"/>
  <c r="AH31" i="38" s="1"/>
  <c r="AA15" i="44"/>
  <c r="AA31" i="44" s="1"/>
  <c r="AA15" i="40"/>
  <c r="AA31" i="40" s="1"/>
  <c r="AA15" i="38"/>
  <c r="AA31" i="38" s="1"/>
  <c r="AA17" i="44"/>
  <c r="AA33" i="44" s="1"/>
  <c r="AA14" i="41"/>
  <c r="AA26" i="41" s="1"/>
  <c r="AA17" i="40"/>
  <c r="AA33" i="40" s="1"/>
  <c r="AA17" i="38"/>
  <c r="AA33" i="38" s="1"/>
  <c r="AI15" i="44"/>
  <c r="AI31" i="44" s="1"/>
  <c r="AI15" i="40"/>
  <c r="AI31" i="40" s="1"/>
  <c r="AI15" i="38"/>
  <c r="AI31" i="38" s="1"/>
  <c r="AG15" i="44"/>
  <c r="AG31" i="44" s="1"/>
  <c r="AG15" i="40"/>
  <c r="AG31" i="40" s="1"/>
  <c r="AG15" i="38"/>
  <c r="AG31" i="38" s="1"/>
  <c r="AE17" i="44"/>
  <c r="AE33" i="44" s="1"/>
  <c r="AE17" i="40"/>
  <c r="AE33" i="40" s="1"/>
  <c r="AE14" i="41"/>
  <c r="AE26" i="41" s="1"/>
  <c r="AE17" i="38"/>
  <c r="AE33" i="38" s="1"/>
  <c r="AE15" i="44"/>
  <c r="AE31" i="44" s="1"/>
  <c r="AE15" i="40"/>
  <c r="AE31" i="40" s="1"/>
  <c r="AE15" i="38"/>
  <c r="AE31" i="38" s="1"/>
  <c r="AK15" i="44"/>
  <c r="AK31" i="44" s="1"/>
  <c r="AK15" i="40"/>
  <c r="AK31" i="40" s="1"/>
  <c r="AK15" i="38"/>
  <c r="AK31" i="38" s="1"/>
  <c r="AT17" i="44"/>
  <c r="AT33" i="44" s="1"/>
  <c r="AT14" i="41"/>
  <c r="AT26" i="41" s="1"/>
  <c r="AT17" i="40"/>
  <c r="AT33" i="40" s="1"/>
  <c r="AT17" i="38"/>
  <c r="AT33" i="38" s="1"/>
  <c r="AS15" i="44"/>
  <c r="AS31" i="44" s="1"/>
  <c r="AS15" i="40"/>
  <c r="AS31" i="40" s="1"/>
  <c r="AS15" i="38"/>
  <c r="AS31" i="38" s="1"/>
  <c r="AH17" i="44"/>
  <c r="AH33" i="44" s="1"/>
  <c r="AH17" i="40"/>
  <c r="AH33" i="40" s="1"/>
  <c r="AH14" i="41"/>
  <c r="AH26" i="41" s="1"/>
  <c r="AH17" i="38"/>
  <c r="AH33" i="38" s="1"/>
  <c r="AI17" i="44"/>
  <c r="AI33" i="44" s="1"/>
  <c r="AI14" i="41"/>
  <c r="AI26" i="41" s="1"/>
  <c r="AI17" i="40"/>
  <c r="AI33" i="40" s="1"/>
  <c r="AI17" i="38"/>
  <c r="AI33" i="38" s="1"/>
  <c r="AJ15" i="44"/>
  <c r="AJ31" i="44" s="1"/>
  <c r="AJ15" i="40"/>
  <c r="AJ31" i="40" s="1"/>
  <c r="AJ15" i="38"/>
  <c r="AJ31" i="38" s="1"/>
  <c r="AO15" i="44"/>
  <c r="AO31" i="44" s="1"/>
  <c r="AO15" i="40"/>
  <c r="AO31" i="40" s="1"/>
  <c r="AO15" i="38"/>
  <c r="AO31" i="38" s="1"/>
  <c r="AP17" i="44"/>
  <c r="AP33" i="44" s="1"/>
  <c r="AP17" i="40"/>
  <c r="AP33" i="40" s="1"/>
  <c r="AP14" i="41"/>
  <c r="AP26" i="41" s="1"/>
  <c r="AP17" i="38"/>
  <c r="AP33" i="38" s="1"/>
  <c r="AM18" i="44"/>
  <c r="AM34" i="44" s="1"/>
  <c r="AM18" i="40"/>
  <c r="AM34" i="40" s="1"/>
  <c r="AM18" i="38"/>
  <c r="AM34" i="38" s="1"/>
  <c r="AF18" i="44" l="1"/>
  <c r="AF34" i="44" s="1"/>
  <c r="AF18" i="40"/>
  <c r="AF34" i="40" s="1"/>
  <c r="AF18" i="38"/>
  <c r="AF34" i="38" s="1"/>
  <c r="AW18" i="44"/>
  <c r="AW34" i="44" s="1"/>
  <c r="AW18" i="40"/>
  <c r="AW34" i="40" s="1"/>
  <c r="AW18" i="38"/>
  <c r="AW34" i="38" s="1"/>
  <c r="AB18" i="44"/>
  <c r="AB34" i="44" s="1"/>
  <c r="AB18" i="40"/>
  <c r="AB34" i="40" s="1"/>
  <c r="AB18" i="38"/>
  <c r="AB34" i="38" s="1"/>
  <c r="AL18" i="44"/>
  <c r="AL34" i="44" s="1"/>
  <c r="AL18" i="40"/>
  <c r="AL34" i="40" s="1"/>
  <c r="AL18" i="38"/>
  <c r="AL34" i="38" s="1"/>
  <c r="AU18" i="44"/>
  <c r="AU34" i="44" s="1"/>
  <c r="AU18" i="40"/>
  <c r="AU34" i="40" s="1"/>
  <c r="AU18" i="38"/>
  <c r="AU34" i="38" s="1"/>
  <c r="AS18" i="44"/>
  <c r="AS34" i="44" s="1"/>
  <c r="AS18" i="40"/>
  <c r="AS34" i="40" s="1"/>
  <c r="AS18" i="38"/>
  <c r="AS34" i="38" s="1"/>
  <c r="AV18" i="44"/>
  <c r="AV34" i="44" s="1"/>
  <c r="AV18" i="40"/>
  <c r="AV34" i="40" s="1"/>
  <c r="AV18" i="38"/>
  <c r="AV34" i="38" s="1"/>
  <c r="AI18" i="44"/>
  <c r="AI34" i="44" s="1"/>
  <c r="AI18" i="40"/>
  <c r="AI34" i="40" s="1"/>
  <c r="AI18" i="38"/>
  <c r="AI34" i="38" s="1"/>
  <c r="AK18" i="44"/>
  <c r="AK34" i="44" s="1"/>
  <c r="AK18" i="40"/>
  <c r="AK34" i="40" s="1"/>
  <c r="AK18" i="38"/>
  <c r="AK34" i="38" s="1"/>
  <c r="AN15" i="44"/>
  <c r="AN31" i="44" s="1"/>
  <c r="AN15" i="40"/>
  <c r="AN31" i="40" s="1"/>
  <c r="AN15" i="38"/>
  <c r="AN31" i="38" s="1"/>
  <c r="AJ18" i="44"/>
  <c r="AJ34" i="44" s="1"/>
  <c r="AJ18" i="40"/>
  <c r="AJ34" i="40" s="1"/>
  <c r="AJ18" i="38"/>
  <c r="AJ34" i="38" s="1"/>
  <c r="AH18" i="44"/>
  <c r="AH34" i="44" s="1"/>
  <c r="AH18" i="38"/>
  <c r="AH34" i="38" s="1"/>
  <c r="AH18" i="40"/>
  <c r="AH34" i="40" s="1"/>
  <c r="AQ18" i="44"/>
  <c r="AQ34" i="44" s="1"/>
  <c r="AQ18" i="40"/>
  <c r="AQ34" i="40" s="1"/>
  <c r="AQ18" i="38"/>
  <c r="AQ34" i="38" s="1"/>
  <c r="AO18" i="44"/>
  <c r="AO34" i="44" s="1"/>
  <c r="AO18" i="40"/>
  <c r="AO34" i="40" s="1"/>
  <c r="AO18" i="38"/>
  <c r="AO34" i="38" s="1"/>
  <c r="AA18" i="44"/>
  <c r="AA34" i="44" s="1"/>
  <c r="AA18" i="40"/>
  <c r="AA34" i="40" s="1"/>
  <c r="AA18" i="38"/>
  <c r="AA34" i="38" s="1"/>
  <c r="AP18" i="44"/>
  <c r="AP34" i="44" s="1"/>
  <c r="AP18" i="38"/>
  <c r="AP34" i="38" s="1"/>
  <c r="AP18" i="40"/>
  <c r="AP34" i="40" s="1"/>
  <c r="AG18" i="44"/>
  <c r="AG34" i="44" s="1"/>
  <c r="AG18" i="40"/>
  <c r="AG34" i="40" s="1"/>
  <c r="AG18" i="38"/>
  <c r="AG34" i="38" s="1"/>
  <c r="AE18" i="44"/>
  <c r="AE34" i="44" s="1"/>
  <c r="AE18" i="40"/>
  <c r="AE34" i="40" s="1"/>
  <c r="AE18" i="38"/>
  <c r="AE34" i="38" s="1"/>
  <c r="AT18" i="44"/>
  <c r="AT34" i="44" s="1"/>
  <c r="AT18" i="40"/>
  <c r="AT34" i="40" s="1"/>
  <c r="AT18" i="38"/>
  <c r="AT34" i="38" s="1"/>
  <c r="AN17" i="44"/>
  <c r="AN33" i="44" s="1"/>
  <c r="AN17" i="40"/>
  <c r="AN33" i="40" s="1"/>
  <c r="AN17" i="38"/>
  <c r="AN33" i="38" s="1"/>
  <c r="AN14" i="41"/>
  <c r="AN26" i="41" s="1"/>
  <c r="AC18" i="44"/>
  <c r="AC34" i="44" s="1"/>
  <c r="AC18" i="40"/>
  <c r="AC34" i="40" s="1"/>
  <c r="AC18" i="38"/>
  <c r="AC34" i="38" s="1"/>
  <c r="AX18" i="44"/>
  <c r="AX34" i="44" s="1"/>
  <c r="AX18" i="40"/>
  <c r="AX34" i="40" s="1"/>
  <c r="AX18" i="38"/>
  <c r="AX34" i="38" s="1"/>
  <c r="AD18" i="44"/>
  <c r="AD34" i="44" s="1"/>
  <c r="AD18" i="40"/>
  <c r="AD34" i="40" s="1"/>
  <c r="AD18" i="38"/>
  <c r="AD34" i="38" s="1"/>
  <c r="AN18" i="44" l="1"/>
  <c r="AN34" i="44" s="1"/>
  <c r="AN18" i="40"/>
  <c r="AN34" i="40" s="1"/>
  <c r="AN18" i="38"/>
  <c r="AN34" i="38" s="1"/>
  <c r="R8" i="44" l="1"/>
  <c r="R24" i="44" s="1"/>
  <c r="R8" i="41"/>
  <c r="R20" i="41" s="1"/>
  <c r="R8" i="43"/>
  <c r="R24" i="43" s="1"/>
  <c r="R8" i="40"/>
  <c r="R24" i="40" s="1"/>
  <c r="R8" i="38"/>
  <c r="R24" i="38" s="1"/>
  <c r="J8" i="44" l="1"/>
  <c r="J24" i="44" s="1"/>
  <c r="J8" i="41"/>
  <c r="J20" i="41" s="1"/>
  <c r="J8" i="43"/>
  <c r="J24" i="43" s="1"/>
  <c r="J8" i="40"/>
  <c r="J24" i="40" s="1"/>
  <c r="J8" i="38"/>
  <c r="J24" i="38" s="1"/>
  <c r="V8" i="44"/>
  <c r="V24" i="44" s="1"/>
  <c r="V8" i="40"/>
  <c r="V24" i="40" s="1"/>
  <c r="V8" i="43"/>
  <c r="V24" i="43" s="1"/>
  <c r="V8" i="41"/>
  <c r="V20" i="41" s="1"/>
  <c r="V8" i="38"/>
  <c r="V24" i="38" s="1"/>
  <c r="H8" i="44"/>
  <c r="H24" i="44" s="1"/>
  <c r="H8" i="41"/>
  <c r="H20" i="41" s="1"/>
  <c r="H8" i="43"/>
  <c r="H24" i="43" s="1"/>
  <c r="H8" i="38"/>
  <c r="H24" i="38" s="1"/>
  <c r="H8" i="40"/>
  <c r="H24" i="40" s="1"/>
  <c r="Q8" i="44"/>
  <c r="Q24" i="44" s="1"/>
  <c r="Q8" i="41"/>
  <c r="Q20" i="41" s="1"/>
  <c r="Q8" i="43"/>
  <c r="Q24" i="43" s="1"/>
  <c r="Q8" i="40"/>
  <c r="Q24" i="40" s="1"/>
  <c r="Q8" i="38"/>
  <c r="Q24" i="38" s="1"/>
  <c r="T8" i="44"/>
  <c r="T24" i="44" s="1"/>
  <c r="T8" i="41"/>
  <c r="T20" i="41" s="1"/>
  <c r="T8" i="43"/>
  <c r="T24" i="43" s="1"/>
  <c r="T8" i="40"/>
  <c r="T24" i="40" s="1"/>
  <c r="T8" i="38"/>
  <c r="T24" i="38" s="1"/>
  <c r="O8" i="44"/>
  <c r="O24" i="44" s="1"/>
  <c r="O8" i="41"/>
  <c r="O20" i="41" s="1"/>
  <c r="O8" i="40"/>
  <c r="O24" i="40" s="1"/>
  <c r="O8" i="43"/>
  <c r="O24" i="43" s="1"/>
  <c r="O8" i="38"/>
  <c r="O24" i="38" s="1"/>
  <c r="W8" i="44"/>
  <c r="W24" i="44" s="1"/>
  <c r="W8" i="41"/>
  <c r="W20" i="41" s="1"/>
  <c r="W8" i="40"/>
  <c r="W24" i="40" s="1"/>
  <c r="W8" i="43"/>
  <c r="W24" i="43" s="1"/>
  <c r="W8" i="38"/>
  <c r="W24" i="38" s="1"/>
  <c r="R9" i="44"/>
  <c r="R25" i="44" s="1"/>
  <c r="R9" i="43"/>
  <c r="R25" i="43" s="1"/>
  <c r="R9" i="40"/>
  <c r="R25" i="40" s="1"/>
  <c r="R9" i="38"/>
  <c r="R25" i="38" s="1"/>
  <c r="S8" i="44"/>
  <c r="S24" i="44" s="1"/>
  <c r="S8" i="41"/>
  <c r="S20" i="41" s="1"/>
  <c r="S8" i="43"/>
  <c r="S24" i="43" s="1"/>
  <c r="S8" i="40"/>
  <c r="S24" i="40" s="1"/>
  <c r="S8" i="38"/>
  <c r="S24" i="38" s="1"/>
  <c r="D8" i="44"/>
  <c r="D24" i="44" s="1"/>
  <c r="D8" i="41"/>
  <c r="D20" i="41" s="1"/>
  <c r="D8" i="43"/>
  <c r="D24" i="43" s="1"/>
  <c r="D8" i="40"/>
  <c r="D24" i="40" s="1"/>
  <c r="D8" i="38"/>
  <c r="D24" i="38" s="1"/>
  <c r="I8" i="44"/>
  <c r="I24" i="44" s="1"/>
  <c r="I8" i="41"/>
  <c r="I20" i="41" s="1"/>
  <c r="I8" i="43"/>
  <c r="I24" i="43" s="1"/>
  <c r="I8" i="40"/>
  <c r="I24" i="40" s="1"/>
  <c r="I8" i="38"/>
  <c r="I24" i="38" s="1"/>
  <c r="X8" i="44"/>
  <c r="X24" i="44" s="1"/>
  <c r="X8" i="41"/>
  <c r="X20" i="41" s="1"/>
  <c r="X8" i="43"/>
  <c r="X24" i="43" s="1"/>
  <c r="X8" i="38"/>
  <c r="X24" i="38" s="1"/>
  <c r="X8" i="40"/>
  <c r="X24" i="40" s="1"/>
  <c r="R11" i="44"/>
  <c r="R27" i="44" s="1"/>
  <c r="R10" i="41"/>
  <c r="R22" i="41" s="1"/>
  <c r="R11" i="40"/>
  <c r="R27" i="40" s="1"/>
  <c r="R11" i="43"/>
  <c r="R27" i="43" s="1"/>
  <c r="R11" i="38"/>
  <c r="R27" i="38" s="1"/>
  <c r="N8" i="44"/>
  <c r="N24" i="44" s="1"/>
  <c r="N8" i="40"/>
  <c r="N24" i="40" s="1"/>
  <c r="N8" i="43"/>
  <c r="N24" i="43" s="1"/>
  <c r="N8" i="41"/>
  <c r="N20" i="41" s="1"/>
  <c r="N8" i="38"/>
  <c r="N24" i="38" s="1"/>
  <c r="F8" i="44"/>
  <c r="F24" i="44" s="1"/>
  <c r="F8" i="40"/>
  <c r="F24" i="40" s="1"/>
  <c r="F8" i="43"/>
  <c r="F24" i="43" s="1"/>
  <c r="F8" i="41"/>
  <c r="F20" i="41" s="1"/>
  <c r="F8" i="38"/>
  <c r="F24" i="38" s="1"/>
  <c r="P8" i="44"/>
  <c r="P24" i="44" s="1"/>
  <c r="P8" i="41"/>
  <c r="P20" i="41" s="1"/>
  <c r="P8" i="43"/>
  <c r="P24" i="43" s="1"/>
  <c r="P8" i="38"/>
  <c r="P24" i="38" s="1"/>
  <c r="P8" i="40"/>
  <c r="P24" i="40" s="1"/>
  <c r="Y8" i="44"/>
  <c r="Y24" i="44" s="1"/>
  <c r="Y8" i="41"/>
  <c r="Y20" i="41" s="1"/>
  <c r="Y8" i="43"/>
  <c r="Y24" i="43" s="1"/>
  <c r="Y8" i="40"/>
  <c r="Y24" i="40" s="1"/>
  <c r="Y8" i="38"/>
  <c r="Y24" i="38" s="1"/>
  <c r="G8" i="44"/>
  <c r="G24" i="44" s="1"/>
  <c r="G8" i="41"/>
  <c r="G20" i="41" s="1"/>
  <c r="G8" i="40"/>
  <c r="G24" i="40" s="1"/>
  <c r="G8" i="43"/>
  <c r="G24" i="43" s="1"/>
  <c r="G8" i="38"/>
  <c r="G24" i="38" s="1"/>
  <c r="E8" i="44"/>
  <c r="E24" i="44" s="1"/>
  <c r="E8" i="43"/>
  <c r="E24" i="43" s="1"/>
  <c r="E8" i="40"/>
  <c r="E24" i="40" s="1"/>
  <c r="E8" i="41"/>
  <c r="E20" i="41" s="1"/>
  <c r="E8" i="38"/>
  <c r="E24" i="38" s="1"/>
  <c r="B8" i="44"/>
  <c r="B24" i="44" s="1"/>
  <c r="B8" i="41"/>
  <c r="B20" i="41" s="1"/>
  <c r="B8" i="43"/>
  <c r="B24" i="43" s="1"/>
  <c r="B8" i="40"/>
  <c r="B24" i="40" s="1"/>
  <c r="B8" i="38"/>
  <c r="B24" i="38" s="1"/>
  <c r="L8" i="44"/>
  <c r="L24" i="44" s="1"/>
  <c r="L8" i="41"/>
  <c r="L20" i="41" s="1"/>
  <c r="L8" i="43"/>
  <c r="L24" i="43" s="1"/>
  <c r="L8" i="40"/>
  <c r="L24" i="40" s="1"/>
  <c r="L8" i="38"/>
  <c r="L24" i="38" s="1"/>
  <c r="Z8" i="44"/>
  <c r="Z24" i="44" s="1"/>
  <c r="Z8" i="41"/>
  <c r="Z20" i="41" s="1"/>
  <c r="Z8" i="43"/>
  <c r="Z24" i="43" s="1"/>
  <c r="Z8" i="40"/>
  <c r="Z24" i="40" s="1"/>
  <c r="Z8" i="38"/>
  <c r="Z24" i="38" s="1"/>
  <c r="K8" i="44"/>
  <c r="K24" i="44" s="1"/>
  <c r="K8" i="41"/>
  <c r="K20" i="41" s="1"/>
  <c r="K8" i="43"/>
  <c r="K24" i="43" s="1"/>
  <c r="K8" i="40"/>
  <c r="K24" i="40" s="1"/>
  <c r="K8" i="38"/>
  <c r="K24" i="38" s="1"/>
  <c r="C8" i="44"/>
  <c r="C24" i="44" s="1"/>
  <c r="C8" i="41"/>
  <c r="C20" i="41" s="1"/>
  <c r="C8" i="43"/>
  <c r="C24" i="43" s="1"/>
  <c r="C8" i="40"/>
  <c r="C24" i="40" s="1"/>
  <c r="C8" i="38"/>
  <c r="C24" i="38" s="1"/>
  <c r="M8" i="44"/>
  <c r="M24" i="44" s="1"/>
  <c r="M8" i="43"/>
  <c r="M24" i="43" s="1"/>
  <c r="M8" i="40"/>
  <c r="M24" i="40" s="1"/>
  <c r="M8" i="41"/>
  <c r="M20" i="41" s="1"/>
  <c r="M8" i="38"/>
  <c r="M24" i="38" s="1"/>
  <c r="U8" i="44"/>
  <c r="U24" i="44" s="1"/>
  <c r="U8" i="43"/>
  <c r="U24" i="43" s="1"/>
  <c r="U8" i="40"/>
  <c r="U24" i="40" s="1"/>
  <c r="U8" i="41"/>
  <c r="U20" i="41" s="1"/>
  <c r="U8" i="38"/>
  <c r="U24" i="38" s="1"/>
  <c r="S9" i="44" l="1"/>
  <c r="S25" i="44" s="1"/>
  <c r="S9" i="43"/>
  <c r="S25" i="43" s="1"/>
  <c r="S9" i="40"/>
  <c r="S25" i="40" s="1"/>
  <c r="S9" i="38"/>
  <c r="S25" i="38" s="1"/>
  <c r="V11" i="44"/>
  <c r="V27" i="44" s="1"/>
  <c r="V10" i="41"/>
  <c r="V22" i="41" s="1"/>
  <c r="V11" i="43"/>
  <c r="V27" i="43" s="1"/>
  <c r="V11" i="40"/>
  <c r="V27" i="40" s="1"/>
  <c r="V11" i="38"/>
  <c r="V27" i="38" s="1"/>
  <c r="U11" i="44"/>
  <c r="U27" i="44" s="1"/>
  <c r="U10" i="41"/>
  <c r="U22" i="41" s="1"/>
  <c r="U11" i="40"/>
  <c r="U27" i="40" s="1"/>
  <c r="U11" i="38"/>
  <c r="U27" i="38" s="1"/>
  <c r="U11" i="43"/>
  <c r="U27" i="43" s="1"/>
  <c r="T11" i="44"/>
  <c r="T27" i="44" s="1"/>
  <c r="T11" i="43"/>
  <c r="T27" i="43" s="1"/>
  <c r="T11" i="40"/>
  <c r="T27" i="40" s="1"/>
  <c r="T11" i="38"/>
  <c r="T27" i="38" s="1"/>
  <c r="T10" i="41"/>
  <c r="T22" i="41" s="1"/>
  <c r="Z11" i="44"/>
  <c r="Z27" i="44" s="1"/>
  <c r="Z10" i="41"/>
  <c r="Z22" i="41" s="1"/>
  <c r="Z11" i="40"/>
  <c r="Z27" i="40" s="1"/>
  <c r="Z11" i="43"/>
  <c r="Z27" i="43" s="1"/>
  <c r="Z11" i="38"/>
  <c r="Z27" i="38" s="1"/>
  <c r="F9" i="44"/>
  <c r="F25" i="44" s="1"/>
  <c r="F9" i="43"/>
  <c r="F25" i="43" s="1"/>
  <c r="F9" i="40"/>
  <c r="F25" i="40" s="1"/>
  <c r="F9" i="38"/>
  <c r="F25" i="38" s="1"/>
  <c r="F11" i="44"/>
  <c r="F27" i="44" s="1"/>
  <c r="F10" i="41"/>
  <c r="F22" i="41" s="1"/>
  <c r="F11" i="43"/>
  <c r="F27" i="43" s="1"/>
  <c r="F11" i="38"/>
  <c r="F27" i="38" s="1"/>
  <c r="F11" i="40"/>
  <c r="F27" i="40" s="1"/>
  <c r="E9" i="44"/>
  <c r="E25" i="44" s="1"/>
  <c r="E9" i="43"/>
  <c r="E25" i="43" s="1"/>
  <c r="E9" i="40"/>
  <c r="E25" i="40" s="1"/>
  <c r="E9" i="38"/>
  <c r="E25" i="38" s="1"/>
  <c r="E11" i="44"/>
  <c r="E27" i="44" s="1"/>
  <c r="E10" i="41"/>
  <c r="E22" i="41" s="1"/>
  <c r="E11" i="40"/>
  <c r="E27" i="40" s="1"/>
  <c r="E11" i="38"/>
  <c r="E27" i="38" s="1"/>
  <c r="E11" i="43"/>
  <c r="E27" i="43" s="1"/>
  <c r="D9" i="44"/>
  <c r="D25" i="44" s="1"/>
  <c r="D9" i="43"/>
  <c r="D25" i="43" s="1"/>
  <c r="D9" i="40"/>
  <c r="D25" i="40" s="1"/>
  <c r="D9" i="38"/>
  <c r="D25" i="38" s="1"/>
  <c r="D11" i="44"/>
  <c r="D27" i="44" s="1"/>
  <c r="D11" i="43"/>
  <c r="D27" i="43" s="1"/>
  <c r="D11" i="38"/>
  <c r="D27" i="38" s="1"/>
  <c r="D11" i="40"/>
  <c r="D27" i="40" s="1"/>
  <c r="D10" i="41"/>
  <c r="D22" i="41" s="1"/>
  <c r="P9" i="44"/>
  <c r="P25" i="44" s="1"/>
  <c r="P9" i="43"/>
  <c r="P25" i="43" s="1"/>
  <c r="P9" i="38"/>
  <c r="P25" i="38" s="1"/>
  <c r="P9" i="40"/>
  <c r="P25" i="40" s="1"/>
  <c r="M11" i="44"/>
  <c r="M27" i="44" s="1"/>
  <c r="M10" i="41"/>
  <c r="M22" i="41" s="1"/>
  <c r="M11" i="40"/>
  <c r="M27" i="40" s="1"/>
  <c r="M11" i="38"/>
  <c r="M27" i="38" s="1"/>
  <c r="M11" i="43"/>
  <c r="M27" i="43" s="1"/>
  <c r="L9" i="44"/>
  <c r="L25" i="44" s="1"/>
  <c r="L9" i="43"/>
  <c r="L25" i="43" s="1"/>
  <c r="L9" i="40"/>
  <c r="L25" i="40" s="1"/>
  <c r="L9" i="38"/>
  <c r="L25" i="38" s="1"/>
  <c r="K9" i="44"/>
  <c r="K25" i="44" s="1"/>
  <c r="K9" i="43"/>
  <c r="K25" i="43" s="1"/>
  <c r="K9" i="40"/>
  <c r="K25" i="40" s="1"/>
  <c r="K9" i="38"/>
  <c r="K25" i="38" s="1"/>
  <c r="J9" i="44"/>
  <c r="J25" i="44" s="1"/>
  <c r="J9" i="43"/>
  <c r="J25" i="43" s="1"/>
  <c r="J9" i="40"/>
  <c r="J25" i="40" s="1"/>
  <c r="J9" i="38"/>
  <c r="J25" i="38" s="1"/>
  <c r="I9" i="44"/>
  <c r="I25" i="44" s="1"/>
  <c r="I9" i="43"/>
  <c r="I25" i="43" s="1"/>
  <c r="I9" i="40"/>
  <c r="I25" i="40" s="1"/>
  <c r="I9" i="38"/>
  <c r="I25" i="38" s="1"/>
  <c r="O9" i="44"/>
  <c r="O25" i="44" s="1"/>
  <c r="O9" i="43"/>
  <c r="O25" i="43" s="1"/>
  <c r="O9" i="40"/>
  <c r="O25" i="40" s="1"/>
  <c r="O9" i="38"/>
  <c r="O25" i="38" s="1"/>
  <c r="Q11" i="44"/>
  <c r="Q27" i="44" s="1"/>
  <c r="Q10" i="41"/>
  <c r="Q22" i="41" s="1"/>
  <c r="Q11" i="40"/>
  <c r="Q27" i="40" s="1"/>
  <c r="Q11" i="43"/>
  <c r="Q27" i="43" s="1"/>
  <c r="Q11" i="38"/>
  <c r="Q27" i="38" s="1"/>
  <c r="N9" i="44"/>
  <c r="N25" i="44" s="1"/>
  <c r="N9" i="40"/>
  <c r="N25" i="40" s="1"/>
  <c r="N9" i="43"/>
  <c r="N25" i="43" s="1"/>
  <c r="N9" i="38"/>
  <c r="N25" i="38" s="1"/>
  <c r="Y11" i="44"/>
  <c r="Y27" i="44" s="1"/>
  <c r="Y10" i="41"/>
  <c r="Y22" i="41" s="1"/>
  <c r="Y11" i="40"/>
  <c r="Y27" i="40" s="1"/>
  <c r="Y11" i="43"/>
  <c r="Y27" i="43" s="1"/>
  <c r="Y11" i="38"/>
  <c r="Y27" i="38" s="1"/>
  <c r="X11" i="44"/>
  <c r="X27" i="44" s="1"/>
  <c r="X10" i="41"/>
  <c r="X22" i="41" s="1"/>
  <c r="X11" i="40"/>
  <c r="X27" i="40" s="1"/>
  <c r="X11" i="43"/>
  <c r="X27" i="43" s="1"/>
  <c r="X11" i="38"/>
  <c r="X27" i="38" s="1"/>
  <c r="W9" i="44"/>
  <c r="W25" i="44" s="1"/>
  <c r="W9" i="43"/>
  <c r="W25" i="43" s="1"/>
  <c r="W9" i="40"/>
  <c r="W25" i="40" s="1"/>
  <c r="W9" i="38"/>
  <c r="W25" i="38" s="1"/>
  <c r="R14" i="44"/>
  <c r="R30" i="44" s="1"/>
  <c r="R14" i="40"/>
  <c r="R30" i="40" s="1"/>
  <c r="R14" i="43"/>
  <c r="R30" i="43" s="1"/>
  <c r="R14" i="38"/>
  <c r="R30" i="38" s="1"/>
  <c r="R12" i="41"/>
  <c r="R24" i="41" s="1"/>
  <c r="B9" i="44"/>
  <c r="B25" i="44" s="1"/>
  <c r="B9" i="43"/>
  <c r="B25" i="43" s="1"/>
  <c r="B9" i="40"/>
  <c r="B25" i="40" s="1"/>
  <c r="B9" i="38"/>
  <c r="B25" i="38" s="1"/>
  <c r="G9" i="44"/>
  <c r="G25" i="44" s="1"/>
  <c r="G9" i="43"/>
  <c r="G25" i="43" s="1"/>
  <c r="G9" i="40"/>
  <c r="G25" i="40" s="1"/>
  <c r="G9" i="38"/>
  <c r="G25" i="38" s="1"/>
  <c r="H11" i="44"/>
  <c r="H27" i="44" s="1"/>
  <c r="H10" i="41"/>
  <c r="H22" i="41" s="1"/>
  <c r="H11" i="40"/>
  <c r="H27" i="40" s="1"/>
  <c r="H11" i="43"/>
  <c r="H27" i="43" s="1"/>
  <c r="H11" i="38"/>
  <c r="H27" i="38" s="1"/>
  <c r="P11" i="44"/>
  <c r="P27" i="44" s="1"/>
  <c r="P10" i="41"/>
  <c r="P22" i="41" s="1"/>
  <c r="P11" i="40"/>
  <c r="P27" i="40" s="1"/>
  <c r="P11" i="43"/>
  <c r="P27" i="43" s="1"/>
  <c r="P11" i="38"/>
  <c r="P27" i="38" s="1"/>
  <c r="M9" i="44"/>
  <c r="M25" i="44" s="1"/>
  <c r="M9" i="43"/>
  <c r="M25" i="43" s="1"/>
  <c r="M9" i="40"/>
  <c r="M25" i="40" s="1"/>
  <c r="M9" i="38"/>
  <c r="M25" i="38" s="1"/>
  <c r="L11" i="44"/>
  <c r="L27" i="44" s="1"/>
  <c r="L11" i="43"/>
  <c r="L27" i="43" s="1"/>
  <c r="L11" i="38"/>
  <c r="L27" i="38" s="1"/>
  <c r="L11" i="40"/>
  <c r="L27" i="40" s="1"/>
  <c r="L10" i="41"/>
  <c r="L22" i="41" s="1"/>
  <c r="K11" i="44"/>
  <c r="K27" i="44" s="1"/>
  <c r="K11" i="43"/>
  <c r="K27" i="43" s="1"/>
  <c r="K10" i="41"/>
  <c r="K22" i="41" s="1"/>
  <c r="K11" i="40"/>
  <c r="K27" i="40" s="1"/>
  <c r="K11" i="38"/>
  <c r="K27" i="38" s="1"/>
  <c r="J11" i="44"/>
  <c r="J27" i="44" s="1"/>
  <c r="J10" i="41"/>
  <c r="J22" i="41" s="1"/>
  <c r="J11" i="40"/>
  <c r="J27" i="40" s="1"/>
  <c r="J11" i="43"/>
  <c r="J27" i="43" s="1"/>
  <c r="J11" i="38"/>
  <c r="J27" i="38" s="1"/>
  <c r="I11" i="44"/>
  <c r="I27" i="44" s="1"/>
  <c r="I10" i="41"/>
  <c r="I22" i="41" s="1"/>
  <c r="I11" i="40"/>
  <c r="I27" i="40" s="1"/>
  <c r="I11" i="43"/>
  <c r="I27" i="43" s="1"/>
  <c r="I11" i="38"/>
  <c r="I27" i="38" s="1"/>
  <c r="O11" i="44"/>
  <c r="O27" i="44" s="1"/>
  <c r="O10" i="41"/>
  <c r="O22" i="41" s="1"/>
  <c r="O11" i="40"/>
  <c r="O27" i="40" s="1"/>
  <c r="O11" i="43"/>
  <c r="O27" i="43" s="1"/>
  <c r="O11" i="38"/>
  <c r="O27" i="38" s="1"/>
  <c r="Q9" i="44"/>
  <c r="Q25" i="44" s="1"/>
  <c r="Q9" i="43"/>
  <c r="Q25" i="43" s="1"/>
  <c r="Q9" i="40"/>
  <c r="Q25" i="40" s="1"/>
  <c r="Q9" i="38"/>
  <c r="Q25" i="38" s="1"/>
  <c r="N11" i="44"/>
  <c r="N27" i="44" s="1"/>
  <c r="N10" i="41"/>
  <c r="N22" i="41" s="1"/>
  <c r="N11" i="43"/>
  <c r="N27" i="43" s="1"/>
  <c r="N11" i="38"/>
  <c r="N27" i="38" s="1"/>
  <c r="N11" i="40"/>
  <c r="N27" i="40" s="1"/>
  <c r="Y9" i="44"/>
  <c r="Y25" i="44" s="1"/>
  <c r="Y9" i="43"/>
  <c r="Y25" i="43" s="1"/>
  <c r="Y9" i="40"/>
  <c r="Y25" i="40" s="1"/>
  <c r="Y9" i="38"/>
  <c r="Y25" i="38" s="1"/>
  <c r="X9" i="44"/>
  <c r="X25" i="44" s="1"/>
  <c r="X9" i="43"/>
  <c r="X25" i="43" s="1"/>
  <c r="X9" i="38"/>
  <c r="X25" i="38" s="1"/>
  <c r="X9" i="40"/>
  <c r="X25" i="40" s="1"/>
  <c r="W11" i="44"/>
  <c r="W27" i="44" s="1"/>
  <c r="W10" i="41"/>
  <c r="W22" i="41" s="1"/>
  <c r="W11" i="40"/>
  <c r="W27" i="40" s="1"/>
  <c r="W11" i="43"/>
  <c r="W27" i="43" s="1"/>
  <c r="W11" i="38"/>
  <c r="W27" i="38" s="1"/>
  <c r="G11" i="44"/>
  <c r="G27" i="44" s="1"/>
  <c r="G10" i="41"/>
  <c r="G22" i="41" s="1"/>
  <c r="G11" i="40"/>
  <c r="G27" i="40" s="1"/>
  <c r="G11" i="43"/>
  <c r="G27" i="43" s="1"/>
  <c r="G11" i="38"/>
  <c r="G27" i="38" s="1"/>
  <c r="H9" i="44"/>
  <c r="H25" i="44" s="1"/>
  <c r="H9" i="43"/>
  <c r="H25" i="43" s="1"/>
  <c r="H9" i="40"/>
  <c r="H25" i="40" s="1"/>
  <c r="H9" i="38"/>
  <c r="H25" i="38" s="1"/>
  <c r="C11" i="44"/>
  <c r="C27" i="44" s="1"/>
  <c r="C11" i="43"/>
  <c r="C27" i="43" s="1"/>
  <c r="C10" i="41"/>
  <c r="C22" i="41" s="1"/>
  <c r="C11" i="40"/>
  <c r="C27" i="40" s="1"/>
  <c r="C11" i="38"/>
  <c r="C27" i="38" s="1"/>
  <c r="C9" i="44"/>
  <c r="C25" i="44" s="1"/>
  <c r="C9" i="43"/>
  <c r="C25" i="43" s="1"/>
  <c r="C9" i="40"/>
  <c r="C25" i="40" s="1"/>
  <c r="C9" i="38"/>
  <c r="C25" i="38" s="1"/>
  <c r="B11" i="44"/>
  <c r="B27" i="44" s="1"/>
  <c r="B10" i="41"/>
  <c r="B22" i="41" s="1"/>
  <c r="B11" i="40"/>
  <c r="B27" i="40" s="1"/>
  <c r="B11" i="43"/>
  <c r="B27" i="43" s="1"/>
  <c r="B11" i="38"/>
  <c r="B27" i="38" s="1"/>
  <c r="S11" i="44"/>
  <c r="S27" i="44" s="1"/>
  <c r="S11" i="43"/>
  <c r="S27" i="43" s="1"/>
  <c r="S10" i="41"/>
  <c r="S22" i="41" s="1"/>
  <c r="S11" i="40"/>
  <c r="S27" i="40" s="1"/>
  <c r="S11" i="38"/>
  <c r="S27" i="38" s="1"/>
  <c r="V9" i="44"/>
  <c r="V25" i="44" s="1"/>
  <c r="V9" i="43"/>
  <c r="V25" i="43" s="1"/>
  <c r="V9" i="40"/>
  <c r="V25" i="40" s="1"/>
  <c r="V9" i="38"/>
  <c r="V25" i="38" s="1"/>
  <c r="U9" i="44"/>
  <c r="U25" i="44" s="1"/>
  <c r="U9" i="43"/>
  <c r="U25" i="43" s="1"/>
  <c r="U9" i="40"/>
  <c r="U25" i="40" s="1"/>
  <c r="U9" i="38"/>
  <c r="U25" i="38" s="1"/>
  <c r="R12" i="44"/>
  <c r="R28" i="44" s="1"/>
  <c r="R12" i="43"/>
  <c r="R28" i="43" s="1"/>
  <c r="R12" i="38"/>
  <c r="R28" i="38" s="1"/>
  <c r="R12" i="40"/>
  <c r="R28" i="40" s="1"/>
  <c r="T9" i="44"/>
  <c r="T25" i="44" s="1"/>
  <c r="T9" i="43"/>
  <c r="T25" i="43" s="1"/>
  <c r="T9" i="40"/>
  <c r="T25" i="40" s="1"/>
  <c r="T9" i="38"/>
  <c r="T25" i="38" s="1"/>
  <c r="Z9" i="44"/>
  <c r="Z25" i="44" s="1"/>
  <c r="Z9" i="43"/>
  <c r="Z25" i="43" s="1"/>
  <c r="Z9" i="40"/>
  <c r="Z25" i="40" s="1"/>
  <c r="Z9" i="38"/>
  <c r="Z25" i="38" s="1"/>
  <c r="B12" i="44" l="1"/>
  <c r="B28" i="44" s="1"/>
  <c r="B12" i="43"/>
  <c r="B28" i="43" s="1"/>
  <c r="B12" i="38"/>
  <c r="B28" i="38" s="1"/>
  <c r="B12" i="40"/>
  <c r="B28" i="40" s="1"/>
  <c r="Q14" i="44"/>
  <c r="Q30" i="44" s="1"/>
  <c r="Q14" i="43"/>
  <c r="Q30" i="43" s="1"/>
  <c r="Q14" i="40"/>
  <c r="Q30" i="40" s="1"/>
  <c r="Q12" i="41"/>
  <c r="Q24" i="41" s="1"/>
  <c r="Q14" i="38"/>
  <c r="Q30" i="38" s="1"/>
  <c r="W14" i="44"/>
  <c r="W30" i="44" s="1"/>
  <c r="W12" i="41"/>
  <c r="W24" i="41" s="1"/>
  <c r="W14" i="43"/>
  <c r="W30" i="43" s="1"/>
  <c r="W14" i="40"/>
  <c r="W30" i="40" s="1"/>
  <c r="W14" i="38"/>
  <c r="W30" i="38" s="1"/>
  <c r="R15" i="44"/>
  <c r="R31" i="44" s="1"/>
  <c r="R15" i="43"/>
  <c r="R31" i="43" s="1"/>
  <c r="R15" i="40"/>
  <c r="R31" i="40" s="1"/>
  <c r="R15" i="38"/>
  <c r="R31" i="38" s="1"/>
  <c r="S12" i="44"/>
  <c r="S28" i="44" s="1"/>
  <c r="S12" i="40"/>
  <c r="S28" i="40" s="1"/>
  <c r="S12" i="43"/>
  <c r="S28" i="43" s="1"/>
  <c r="S12" i="38"/>
  <c r="S28" i="38" s="1"/>
  <c r="S14" i="44"/>
  <c r="S30" i="44" s="1"/>
  <c r="S14" i="40"/>
  <c r="S30" i="40" s="1"/>
  <c r="S12" i="41"/>
  <c r="S24" i="41" s="1"/>
  <c r="S14" i="38"/>
  <c r="S30" i="38" s="1"/>
  <c r="S14" i="43"/>
  <c r="S30" i="43" s="1"/>
  <c r="U14" i="44"/>
  <c r="U30" i="44" s="1"/>
  <c r="U14" i="40"/>
  <c r="U30" i="40" s="1"/>
  <c r="U12" i="41"/>
  <c r="U24" i="41" s="1"/>
  <c r="U14" i="43"/>
  <c r="U30" i="43" s="1"/>
  <c r="U14" i="38"/>
  <c r="U30" i="38" s="1"/>
  <c r="X14" i="44"/>
  <c r="X30" i="44" s="1"/>
  <c r="X12" i="41"/>
  <c r="X24" i="41" s="1"/>
  <c r="X14" i="43"/>
  <c r="X30" i="43" s="1"/>
  <c r="X14" i="40"/>
  <c r="X30" i="40" s="1"/>
  <c r="X14" i="38"/>
  <c r="X30" i="38" s="1"/>
  <c r="Y14" i="44"/>
  <c r="Y30" i="44" s="1"/>
  <c r="Y14" i="43"/>
  <c r="Y30" i="43" s="1"/>
  <c r="Y14" i="40"/>
  <c r="Y30" i="40" s="1"/>
  <c r="Y12" i="41"/>
  <c r="Y24" i="41" s="1"/>
  <c r="Y14" i="38"/>
  <c r="Y30" i="38" s="1"/>
  <c r="U12" i="44"/>
  <c r="U28" i="44" s="1"/>
  <c r="U12" i="40"/>
  <c r="U28" i="40" s="1"/>
  <c r="U12" i="43"/>
  <c r="U28" i="43" s="1"/>
  <c r="U12" i="38"/>
  <c r="U28" i="38" s="1"/>
  <c r="V12" i="44"/>
  <c r="V28" i="44" s="1"/>
  <c r="V12" i="40"/>
  <c r="V28" i="40" s="1"/>
  <c r="V12" i="43"/>
  <c r="V28" i="43" s="1"/>
  <c r="V12" i="38"/>
  <c r="V28" i="38" s="1"/>
  <c r="E12" i="44"/>
  <c r="E28" i="44" s="1"/>
  <c r="E12" i="40"/>
  <c r="E28" i="40" s="1"/>
  <c r="E12" i="43"/>
  <c r="E28" i="43" s="1"/>
  <c r="E12" i="38"/>
  <c r="E28" i="38" s="1"/>
  <c r="C12" i="44"/>
  <c r="C28" i="44" s="1"/>
  <c r="C12" i="40"/>
  <c r="C28" i="40" s="1"/>
  <c r="C12" i="43"/>
  <c r="C28" i="43" s="1"/>
  <c r="C12" i="38"/>
  <c r="C28" i="38" s="1"/>
  <c r="D14" i="44"/>
  <c r="D30" i="44" s="1"/>
  <c r="D14" i="40"/>
  <c r="D30" i="40" s="1"/>
  <c r="D12" i="41"/>
  <c r="D24" i="41" s="1"/>
  <c r="D14" i="43"/>
  <c r="D30" i="43" s="1"/>
  <c r="D14" i="38"/>
  <c r="D30" i="38" s="1"/>
  <c r="T12" i="44"/>
  <c r="T28" i="44" s="1"/>
  <c r="T12" i="40"/>
  <c r="T28" i="40" s="1"/>
  <c r="T12" i="43"/>
  <c r="T28" i="43" s="1"/>
  <c r="T12" i="38"/>
  <c r="T28" i="38" s="1"/>
  <c r="D12" i="44"/>
  <c r="D28" i="44" s="1"/>
  <c r="D12" i="40"/>
  <c r="D28" i="40" s="1"/>
  <c r="D12" i="43"/>
  <c r="D28" i="43" s="1"/>
  <c r="D12" i="38"/>
  <c r="D28" i="38" s="1"/>
  <c r="P14" i="44"/>
  <c r="P30" i="44" s="1"/>
  <c r="P12" i="41"/>
  <c r="P24" i="41" s="1"/>
  <c r="P14" i="43"/>
  <c r="P30" i="43" s="1"/>
  <c r="P14" i="40"/>
  <c r="P30" i="40" s="1"/>
  <c r="P14" i="38"/>
  <c r="P30" i="38" s="1"/>
  <c r="N12" i="44"/>
  <c r="N28" i="44" s="1"/>
  <c r="N12" i="40"/>
  <c r="N28" i="40" s="1"/>
  <c r="N12" i="43"/>
  <c r="N28" i="43" s="1"/>
  <c r="N12" i="38"/>
  <c r="N28" i="38" s="1"/>
  <c r="V14" i="44"/>
  <c r="V30" i="44" s="1"/>
  <c r="V14" i="40"/>
  <c r="V30" i="40" s="1"/>
  <c r="V12" i="41"/>
  <c r="V24" i="41" s="1"/>
  <c r="V14" i="43"/>
  <c r="V30" i="43" s="1"/>
  <c r="V14" i="38"/>
  <c r="V30" i="38" s="1"/>
  <c r="F12" i="44"/>
  <c r="F28" i="44" s="1"/>
  <c r="F12" i="40"/>
  <c r="F28" i="40" s="1"/>
  <c r="F12" i="43"/>
  <c r="F28" i="43" s="1"/>
  <c r="F12" i="38"/>
  <c r="F28" i="38" s="1"/>
  <c r="C14" i="44"/>
  <c r="C30" i="44" s="1"/>
  <c r="C14" i="40"/>
  <c r="C30" i="40" s="1"/>
  <c r="C12" i="41"/>
  <c r="C24" i="41" s="1"/>
  <c r="C14" i="38"/>
  <c r="C30" i="38" s="1"/>
  <c r="C14" i="43"/>
  <c r="C30" i="43" s="1"/>
  <c r="H14" i="44"/>
  <c r="H30" i="44" s="1"/>
  <c r="H12" i="41"/>
  <c r="H24" i="41" s="1"/>
  <c r="H14" i="43"/>
  <c r="H30" i="43" s="1"/>
  <c r="H14" i="40"/>
  <c r="H30" i="40" s="1"/>
  <c r="H14" i="38"/>
  <c r="H30" i="38" s="1"/>
  <c r="H12" i="44"/>
  <c r="H28" i="44" s="1"/>
  <c r="H12" i="40"/>
  <c r="H28" i="40" s="1"/>
  <c r="H12" i="43"/>
  <c r="H28" i="43" s="1"/>
  <c r="H12" i="38"/>
  <c r="H28" i="38" s="1"/>
  <c r="P12" i="44"/>
  <c r="P28" i="44" s="1"/>
  <c r="P12" i="40"/>
  <c r="P28" i="40" s="1"/>
  <c r="P12" i="43"/>
  <c r="P28" i="43" s="1"/>
  <c r="P12" i="38"/>
  <c r="P28" i="38" s="1"/>
  <c r="O12" i="44"/>
  <c r="O28" i="44" s="1"/>
  <c r="O12" i="40"/>
  <c r="O28" i="40" s="1"/>
  <c r="O12" i="43"/>
  <c r="O28" i="43" s="1"/>
  <c r="O12" i="38"/>
  <c r="O28" i="38" s="1"/>
  <c r="K12" i="44"/>
  <c r="K28" i="44" s="1"/>
  <c r="K12" i="40"/>
  <c r="K28" i="40" s="1"/>
  <c r="K12" i="43"/>
  <c r="K28" i="43" s="1"/>
  <c r="K12" i="38"/>
  <c r="K28" i="38" s="1"/>
  <c r="L12" i="44"/>
  <c r="L28" i="44" s="1"/>
  <c r="L12" i="40"/>
  <c r="L28" i="40" s="1"/>
  <c r="L12" i="43"/>
  <c r="L28" i="43" s="1"/>
  <c r="L12" i="38"/>
  <c r="L28" i="38" s="1"/>
  <c r="Q12" i="44"/>
  <c r="Q28" i="44" s="1"/>
  <c r="Q12" i="43"/>
  <c r="Q28" i="43" s="1"/>
  <c r="Q12" i="40"/>
  <c r="Q28" i="40" s="1"/>
  <c r="Q12" i="38"/>
  <c r="Q28" i="38" s="1"/>
  <c r="M12" i="44"/>
  <c r="M28" i="44" s="1"/>
  <c r="M12" i="40"/>
  <c r="M28" i="40" s="1"/>
  <c r="M12" i="43"/>
  <c r="M28" i="43" s="1"/>
  <c r="M12" i="38"/>
  <c r="M28" i="38" s="1"/>
  <c r="W12" i="44"/>
  <c r="W28" i="44" s="1"/>
  <c r="W12" i="40"/>
  <c r="W28" i="40" s="1"/>
  <c r="W12" i="43"/>
  <c r="W28" i="43" s="1"/>
  <c r="W12" i="38"/>
  <c r="W28" i="38" s="1"/>
  <c r="T14" i="44"/>
  <c r="T30" i="44" s="1"/>
  <c r="T14" i="40"/>
  <c r="T30" i="40" s="1"/>
  <c r="T12" i="41"/>
  <c r="T24" i="41" s="1"/>
  <c r="T14" i="43"/>
  <c r="T30" i="43" s="1"/>
  <c r="T14" i="38"/>
  <c r="T30" i="38" s="1"/>
  <c r="K14" i="44"/>
  <c r="K30" i="44" s="1"/>
  <c r="K14" i="40"/>
  <c r="K30" i="40" s="1"/>
  <c r="K12" i="41"/>
  <c r="K24" i="41" s="1"/>
  <c r="K14" i="38"/>
  <c r="K30" i="38" s="1"/>
  <c r="K14" i="43"/>
  <c r="K30" i="43" s="1"/>
  <c r="I14" i="44"/>
  <c r="I30" i="44" s="1"/>
  <c r="I14" i="43"/>
  <c r="I30" i="43" s="1"/>
  <c r="I14" i="40"/>
  <c r="I30" i="40" s="1"/>
  <c r="I12" i="41"/>
  <c r="I24" i="41" s="1"/>
  <c r="I14" i="38"/>
  <c r="I30" i="38" s="1"/>
  <c r="Z14" i="44"/>
  <c r="Z30" i="44" s="1"/>
  <c r="Z14" i="43"/>
  <c r="Z30" i="43" s="1"/>
  <c r="Z14" i="40"/>
  <c r="Z30" i="40" s="1"/>
  <c r="Z14" i="38"/>
  <c r="Z30" i="38" s="1"/>
  <c r="Z12" i="41"/>
  <c r="Z24" i="41" s="1"/>
  <c r="L14" i="44"/>
  <c r="L30" i="44" s="1"/>
  <c r="L14" i="40"/>
  <c r="L30" i="40" s="1"/>
  <c r="L12" i="41"/>
  <c r="L24" i="41" s="1"/>
  <c r="L14" i="43"/>
  <c r="L30" i="43" s="1"/>
  <c r="L14" i="38"/>
  <c r="L30" i="38" s="1"/>
  <c r="G14" i="44"/>
  <c r="G30" i="44" s="1"/>
  <c r="G12" i="41"/>
  <c r="G24" i="41" s="1"/>
  <c r="G14" i="43"/>
  <c r="G30" i="43" s="1"/>
  <c r="G14" i="40"/>
  <c r="G30" i="40" s="1"/>
  <c r="G14" i="38"/>
  <c r="G30" i="38" s="1"/>
  <c r="F14" i="44"/>
  <c r="F30" i="44" s="1"/>
  <c r="F14" i="40"/>
  <c r="F30" i="40" s="1"/>
  <c r="F12" i="41"/>
  <c r="F24" i="41" s="1"/>
  <c r="F14" i="43"/>
  <c r="F30" i="43" s="1"/>
  <c r="F14" i="38"/>
  <c r="F30" i="38" s="1"/>
  <c r="I12" i="44"/>
  <c r="I28" i="44" s="1"/>
  <c r="I12" i="43"/>
  <c r="I28" i="43" s="1"/>
  <c r="I12" i="40"/>
  <c r="I28" i="40" s="1"/>
  <c r="I12" i="38"/>
  <c r="I28" i="38" s="1"/>
  <c r="X12" i="44"/>
  <c r="X28" i="44" s="1"/>
  <c r="X12" i="40"/>
  <c r="X28" i="40" s="1"/>
  <c r="X12" i="43"/>
  <c r="X28" i="43" s="1"/>
  <c r="X12" i="38"/>
  <c r="X28" i="38" s="1"/>
  <c r="B14" i="44"/>
  <c r="B30" i="44" s="1"/>
  <c r="B14" i="40"/>
  <c r="B30" i="40" s="1"/>
  <c r="B14" i="43"/>
  <c r="B30" i="43" s="1"/>
  <c r="B12" i="41"/>
  <c r="B24" i="41" s="1"/>
  <c r="B14" i="38"/>
  <c r="B30" i="38" s="1"/>
  <c r="G12" i="44"/>
  <c r="G28" i="44" s="1"/>
  <c r="G12" i="40"/>
  <c r="G28" i="40" s="1"/>
  <c r="G12" i="43"/>
  <c r="G28" i="43" s="1"/>
  <c r="G12" i="38"/>
  <c r="G28" i="38" s="1"/>
  <c r="N14" i="44"/>
  <c r="N30" i="44" s="1"/>
  <c r="N14" i="40"/>
  <c r="N30" i="40" s="1"/>
  <c r="N12" i="41"/>
  <c r="N24" i="41" s="1"/>
  <c r="N14" i="43"/>
  <c r="N30" i="43" s="1"/>
  <c r="N14" i="38"/>
  <c r="N30" i="38" s="1"/>
  <c r="O14" i="44"/>
  <c r="O30" i="44" s="1"/>
  <c r="O12" i="41"/>
  <c r="O24" i="41" s="1"/>
  <c r="O14" i="43"/>
  <c r="O30" i="43" s="1"/>
  <c r="O14" i="40"/>
  <c r="O30" i="40" s="1"/>
  <c r="O14" i="38"/>
  <c r="O30" i="38" s="1"/>
  <c r="M14" i="44"/>
  <c r="M30" i="44" s="1"/>
  <c r="M14" i="40"/>
  <c r="M30" i="40" s="1"/>
  <c r="M12" i="41"/>
  <c r="M24" i="41" s="1"/>
  <c r="M14" i="43"/>
  <c r="M30" i="43" s="1"/>
  <c r="M14" i="38"/>
  <c r="M30" i="38" s="1"/>
  <c r="Y12" i="44"/>
  <c r="Y28" i="44" s="1"/>
  <c r="Y12" i="43"/>
  <c r="Y28" i="43" s="1"/>
  <c r="Y12" i="40"/>
  <c r="Y28" i="40" s="1"/>
  <c r="Y12" i="38"/>
  <c r="Y28" i="38" s="1"/>
  <c r="Z12" i="44"/>
  <c r="Z28" i="44" s="1"/>
  <c r="Z12" i="43"/>
  <c r="Z28" i="43" s="1"/>
  <c r="Z12" i="40"/>
  <c r="Z28" i="40" s="1"/>
  <c r="Z12" i="38"/>
  <c r="Z28" i="38" s="1"/>
  <c r="J14" i="44"/>
  <c r="J30" i="44" s="1"/>
  <c r="J14" i="40"/>
  <c r="J30" i="40" s="1"/>
  <c r="J14" i="43"/>
  <c r="J30" i="43" s="1"/>
  <c r="J12" i="41"/>
  <c r="J24" i="41" s="1"/>
  <c r="J14" i="38"/>
  <c r="J30" i="38" s="1"/>
  <c r="E14" i="44"/>
  <c r="E30" i="44" s="1"/>
  <c r="E14" i="40"/>
  <c r="E30" i="40" s="1"/>
  <c r="E12" i="41"/>
  <c r="E24" i="41" s="1"/>
  <c r="E14" i="43"/>
  <c r="E30" i="43" s="1"/>
  <c r="E14" i="38"/>
  <c r="E30" i="38" s="1"/>
  <c r="J12" i="44"/>
  <c r="J28" i="44" s="1"/>
  <c r="J12" i="43"/>
  <c r="J28" i="43" s="1"/>
  <c r="J12" i="38"/>
  <c r="J28" i="38" s="1"/>
  <c r="J12" i="40"/>
  <c r="J28" i="40" s="1"/>
  <c r="R17" i="44"/>
  <c r="R33" i="44" s="1"/>
  <c r="R17" i="40"/>
  <c r="R33" i="40" s="1"/>
  <c r="R17" i="43"/>
  <c r="R33" i="43" s="1"/>
  <c r="R14" i="41"/>
  <c r="R26" i="41" s="1"/>
  <c r="R17" i="38"/>
  <c r="R33" i="38" s="1"/>
  <c r="L15" i="44" l="1"/>
  <c r="L31" i="44" s="1"/>
  <c r="L15" i="40"/>
  <c r="L31" i="40" s="1"/>
  <c r="L15" i="43"/>
  <c r="L31" i="43" s="1"/>
  <c r="L15" i="38"/>
  <c r="L31" i="38" s="1"/>
  <c r="K15" i="44"/>
  <c r="K31" i="44" s="1"/>
  <c r="K15" i="40"/>
  <c r="K31" i="40" s="1"/>
  <c r="K15" i="43"/>
  <c r="K31" i="43" s="1"/>
  <c r="K15" i="38"/>
  <c r="K31" i="38" s="1"/>
  <c r="P17" i="44"/>
  <c r="P33" i="44" s="1"/>
  <c r="P17" i="43"/>
  <c r="P33" i="43" s="1"/>
  <c r="P17" i="40"/>
  <c r="P33" i="40" s="1"/>
  <c r="P14" i="41"/>
  <c r="P26" i="41" s="1"/>
  <c r="P17" i="38"/>
  <c r="P33" i="38" s="1"/>
  <c r="W17" i="44"/>
  <c r="W33" i="44" s="1"/>
  <c r="W17" i="43"/>
  <c r="W33" i="43" s="1"/>
  <c r="W17" i="40"/>
  <c r="W33" i="40" s="1"/>
  <c r="W14" i="41"/>
  <c r="W26" i="41" s="1"/>
  <c r="W17" i="38"/>
  <c r="W33" i="38" s="1"/>
  <c r="H15" i="44"/>
  <c r="H31" i="44" s="1"/>
  <c r="H15" i="43"/>
  <c r="H31" i="43" s="1"/>
  <c r="H15" i="40"/>
  <c r="H31" i="40" s="1"/>
  <c r="H15" i="38"/>
  <c r="H31" i="38" s="1"/>
  <c r="C15" i="44"/>
  <c r="C31" i="44" s="1"/>
  <c r="C15" i="40"/>
  <c r="C31" i="40" s="1"/>
  <c r="C15" i="43"/>
  <c r="C31" i="43" s="1"/>
  <c r="C15" i="38"/>
  <c r="C31" i="38" s="1"/>
  <c r="K17" i="44"/>
  <c r="K33" i="44" s="1"/>
  <c r="K17" i="43"/>
  <c r="K33" i="43" s="1"/>
  <c r="K14" i="41"/>
  <c r="K26" i="41" s="1"/>
  <c r="K17" i="40"/>
  <c r="K33" i="40" s="1"/>
  <c r="K17" i="38"/>
  <c r="K33" i="38" s="1"/>
  <c r="Q17" i="44"/>
  <c r="Q33" i="44" s="1"/>
  <c r="Q17" i="40"/>
  <c r="Q33" i="40" s="1"/>
  <c r="Q17" i="43"/>
  <c r="Q33" i="43" s="1"/>
  <c r="Q14" i="41"/>
  <c r="Q26" i="41" s="1"/>
  <c r="Q17" i="38"/>
  <c r="Q33" i="38" s="1"/>
  <c r="N17" i="44"/>
  <c r="N33" i="44" s="1"/>
  <c r="N14" i="41"/>
  <c r="N26" i="41" s="1"/>
  <c r="N17" i="40"/>
  <c r="N33" i="40" s="1"/>
  <c r="N17" i="43"/>
  <c r="N33" i="43" s="1"/>
  <c r="N17" i="38"/>
  <c r="N33" i="38" s="1"/>
  <c r="T17" i="44"/>
  <c r="T33" i="44" s="1"/>
  <c r="T14" i="41"/>
  <c r="T26" i="41" s="1"/>
  <c r="T17" i="43"/>
  <c r="T33" i="43" s="1"/>
  <c r="T17" i="40"/>
  <c r="T33" i="40" s="1"/>
  <c r="T17" i="38"/>
  <c r="T33" i="38" s="1"/>
  <c r="Y15" i="44"/>
  <c r="Y31" i="44" s="1"/>
  <c r="Y15" i="43"/>
  <c r="Y31" i="43" s="1"/>
  <c r="Y15" i="40"/>
  <c r="Y31" i="40" s="1"/>
  <c r="Y15" i="38"/>
  <c r="Y31" i="38" s="1"/>
  <c r="X15" i="44"/>
  <c r="X31" i="44" s="1"/>
  <c r="X15" i="43"/>
  <c r="X31" i="43" s="1"/>
  <c r="X15" i="40"/>
  <c r="X31" i="40" s="1"/>
  <c r="X15" i="38"/>
  <c r="X31" i="38" s="1"/>
  <c r="N15" i="44"/>
  <c r="N31" i="44" s="1"/>
  <c r="N15" i="43"/>
  <c r="N31" i="43" s="1"/>
  <c r="N15" i="38"/>
  <c r="N31" i="38" s="1"/>
  <c r="N15" i="40"/>
  <c r="N31" i="40" s="1"/>
  <c r="Z15" i="44"/>
  <c r="Z31" i="44" s="1"/>
  <c r="Z15" i="43"/>
  <c r="Z31" i="43" s="1"/>
  <c r="Z15" i="40"/>
  <c r="Z31" i="40" s="1"/>
  <c r="Z15" i="38"/>
  <c r="Z31" i="38" s="1"/>
  <c r="S15" i="44"/>
  <c r="S31" i="44" s="1"/>
  <c r="S15" i="43"/>
  <c r="S31" i="43" s="1"/>
  <c r="S15" i="40"/>
  <c r="S31" i="40" s="1"/>
  <c r="S15" i="38"/>
  <c r="S31" i="38" s="1"/>
  <c r="J17" i="44"/>
  <c r="J33" i="44" s="1"/>
  <c r="J17" i="40"/>
  <c r="J33" i="40" s="1"/>
  <c r="J17" i="43"/>
  <c r="J33" i="43" s="1"/>
  <c r="J14" i="41"/>
  <c r="J26" i="41" s="1"/>
  <c r="J17" i="38"/>
  <c r="J33" i="38" s="1"/>
  <c r="E17" i="44"/>
  <c r="E33" i="44" s="1"/>
  <c r="E14" i="41"/>
  <c r="E26" i="41" s="1"/>
  <c r="E17" i="40"/>
  <c r="E33" i="40" s="1"/>
  <c r="E17" i="43"/>
  <c r="E33" i="43" s="1"/>
  <c r="E17" i="38"/>
  <c r="E33" i="38" s="1"/>
  <c r="F17" i="44"/>
  <c r="F33" i="44" s="1"/>
  <c r="F14" i="41"/>
  <c r="F26" i="41" s="1"/>
  <c r="F17" i="40"/>
  <c r="F33" i="40" s="1"/>
  <c r="F17" i="43"/>
  <c r="F33" i="43" s="1"/>
  <c r="F17" i="38"/>
  <c r="F33" i="38" s="1"/>
  <c r="C17" i="44"/>
  <c r="C33" i="44" s="1"/>
  <c r="C17" i="43"/>
  <c r="C33" i="43" s="1"/>
  <c r="C14" i="41"/>
  <c r="C26" i="41" s="1"/>
  <c r="C17" i="40"/>
  <c r="C33" i="40" s="1"/>
  <c r="C17" i="38"/>
  <c r="C33" i="38" s="1"/>
  <c r="D15" i="44"/>
  <c r="D31" i="44" s="1"/>
  <c r="D15" i="40"/>
  <c r="D31" i="40" s="1"/>
  <c r="D15" i="43"/>
  <c r="D31" i="43" s="1"/>
  <c r="D15" i="38"/>
  <c r="D31" i="38" s="1"/>
  <c r="L17" i="44"/>
  <c r="L33" i="44" s="1"/>
  <c r="L17" i="43"/>
  <c r="L33" i="43" s="1"/>
  <c r="L14" i="41"/>
  <c r="L26" i="41" s="1"/>
  <c r="L17" i="38"/>
  <c r="L33" i="38" s="1"/>
  <c r="L17" i="40"/>
  <c r="L33" i="40" s="1"/>
  <c r="I17" i="44"/>
  <c r="I33" i="44" s="1"/>
  <c r="I17" i="40"/>
  <c r="I33" i="40" s="1"/>
  <c r="I17" i="43"/>
  <c r="I33" i="43" s="1"/>
  <c r="I14" i="41"/>
  <c r="I26" i="41" s="1"/>
  <c r="I17" i="38"/>
  <c r="I33" i="38" s="1"/>
  <c r="M17" i="44"/>
  <c r="M33" i="44" s="1"/>
  <c r="M17" i="43"/>
  <c r="M33" i="43" s="1"/>
  <c r="M14" i="41"/>
  <c r="M26" i="41" s="1"/>
  <c r="M17" i="40"/>
  <c r="M33" i="40" s="1"/>
  <c r="M17" i="38"/>
  <c r="M33" i="38" s="1"/>
  <c r="M15" i="44"/>
  <c r="M31" i="44" s="1"/>
  <c r="M15" i="43"/>
  <c r="M31" i="43" s="1"/>
  <c r="M15" i="40"/>
  <c r="M31" i="40" s="1"/>
  <c r="M15" i="38"/>
  <c r="M31" i="38" s="1"/>
  <c r="V17" i="44"/>
  <c r="V33" i="44" s="1"/>
  <c r="V14" i="41"/>
  <c r="V26" i="41" s="1"/>
  <c r="V17" i="43"/>
  <c r="V33" i="43" s="1"/>
  <c r="V17" i="40"/>
  <c r="V33" i="40" s="1"/>
  <c r="V17" i="38"/>
  <c r="V33" i="38" s="1"/>
  <c r="U17" i="44"/>
  <c r="U33" i="44" s="1"/>
  <c r="U14" i="41"/>
  <c r="U26" i="41" s="1"/>
  <c r="U17" i="43"/>
  <c r="U33" i="43" s="1"/>
  <c r="U17" i="40"/>
  <c r="U33" i="40" s="1"/>
  <c r="U17" i="38"/>
  <c r="U33" i="38" s="1"/>
  <c r="E15" i="44"/>
  <c r="E31" i="44" s="1"/>
  <c r="E15" i="43"/>
  <c r="E31" i="43" s="1"/>
  <c r="E15" i="40"/>
  <c r="E31" i="40" s="1"/>
  <c r="E15" i="38"/>
  <c r="E31" i="38" s="1"/>
  <c r="G15" i="44"/>
  <c r="G31" i="44" s="1"/>
  <c r="G15" i="43"/>
  <c r="G31" i="43" s="1"/>
  <c r="G15" i="40"/>
  <c r="G31" i="40" s="1"/>
  <c r="G15" i="38"/>
  <c r="G31" i="38" s="1"/>
  <c r="G17" i="44"/>
  <c r="G33" i="44" s="1"/>
  <c r="G17" i="40"/>
  <c r="G33" i="40" s="1"/>
  <c r="G17" i="43"/>
  <c r="G33" i="43" s="1"/>
  <c r="G14" i="41"/>
  <c r="G26" i="41" s="1"/>
  <c r="G17" i="38"/>
  <c r="G33" i="38" s="1"/>
  <c r="B17" i="44"/>
  <c r="B33" i="44" s="1"/>
  <c r="B17" i="40"/>
  <c r="B33" i="40" s="1"/>
  <c r="B17" i="43"/>
  <c r="B33" i="43" s="1"/>
  <c r="B14" i="41"/>
  <c r="B26" i="41" s="1"/>
  <c r="B17" i="38"/>
  <c r="B33" i="38" s="1"/>
  <c r="O15" i="44"/>
  <c r="O31" i="44" s="1"/>
  <c r="O15" i="43"/>
  <c r="O31" i="43" s="1"/>
  <c r="O15" i="40"/>
  <c r="O31" i="40" s="1"/>
  <c r="O15" i="38"/>
  <c r="O31" i="38" s="1"/>
  <c r="J15" i="44"/>
  <c r="J31" i="44" s="1"/>
  <c r="J15" i="43"/>
  <c r="J31" i="43" s="1"/>
  <c r="J15" i="40"/>
  <c r="J31" i="40" s="1"/>
  <c r="J15" i="38"/>
  <c r="J31" i="38" s="1"/>
  <c r="P15" i="44"/>
  <c r="P31" i="44" s="1"/>
  <c r="P15" i="43"/>
  <c r="P31" i="43" s="1"/>
  <c r="P15" i="40"/>
  <c r="P31" i="40" s="1"/>
  <c r="P15" i="38"/>
  <c r="P31" i="38" s="1"/>
  <c r="Q15" i="44"/>
  <c r="Q31" i="44" s="1"/>
  <c r="Q15" i="43"/>
  <c r="Q31" i="43" s="1"/>
  <c r="Q15" i="40"/>
  <c r="Q31" i="40" s="1"/>
  <c r="Q15" i="38"/>
  <c r="Q31" i="38" s="1"/>
  <c r="R18" i="44"/>
  <c r="R34" i="44" s="1"/>
  <c r="R18" i="43"/>
  <c r="R34" i="43" s="1"/>
  <c r="R18" i="40"/>
  <c r="R34" i="40" s="1"/>
  <c r="R18" i="38"/>
  <c r="R34" i="38" s="1"/>
  <c r="T15" i="44"/>
  <c r="T31" i="44" s="1"/>
  <c r="T15" i="40"/>
  <c r="T31" i="40" s="1"/>
  <c r="T15" i="43"/>
  <c r="T31" i="43" s="1"/>
  <c r="T15" i="38"/>
  <c r="T31" i="38" s="1"/>
  <c r="Y17" i="44"/>
  <c r="Y33" i="44" s="1"/>
  <c r="Y17" i="40"/>
  <c r="Y33" i="40" s="1"/>
  <c r="Y14" i="41"/>
  <c r="Y26" i="41" s="1"/>
  <c r="Y17" i="43"/>
  <c r="Y33" i="43" s="1"/>
  <c r="Y17" i="38"/>
  <c r="Y33" i="38" s="1"/>
  <c r="X17" i="44"/>
  <c r="X33" i="44" s="1"/>
  <c r="X17" i="43"/>
  <c r="X33" i="43" s="1"/>
  <c r="X17" i="40"/>
  <c r="X33" i="40" s="1"/>
  <c r="X14" i="41"/>
  <c r="X26" i="41" s="1"/>
  <c r="X17" i="38"/>
  <c r="X33" i="38" s="1"/>
  <c r="V15" i="44"/>
  <c r="V31" i="44" s="1"/>
  <c r="V15" i="43"/>
  <c r="V31" i="43" s="1"/>
  <c r="V15" i="38"/>
  <c r="V31" i="38" s="1"/>
  <c r="V15" i="40"/>
  <c r="V31" i="40" s="1"/>
  <c r="Z17" i="44"/>
  <c r="Z33" i="44" s="1"/>
  <c r="Z17" i="40"/>
  <c r="Z33" i="40" s="1"/>
  <c r="Z14" i="41"/>
  <c r="Z26" i="41" s="1"/>
  <c r="Z17" i="38"/>
  <c r="Z33" i="38" s="1"/>
  <c r="Z17" i="43"/>
  <c r="Z33" i="43" s="1"/>
  <c r="H17" i="44"/>
  <c r="H33" i="44" s="1"/>
  <c r="H17" i="43"/>
  <c r="H33" i="43" s="1"/>
  <c r="H17" i="40"/>
  <c r="H33" i="40" s="1"/>
  <c r="H14" i="41"/>
  <c r="H26" i="41" s="1"/>
  <c r="H17" i="38"/>
  <c r="H33" i="38" s="1"/>
  <c r="F15" i="44"/>
  <c r="F31" i="44" s="1"/>
  <c r="F15" i="43"/>
  <c r="F31" i="43" s="1"/>
  <c r="F15" i="38"/>
  <c r="F31" i="38" s="1"/>
  <c r="F15" i="40"/>
  <c r="F31" i="40" s="1"/>
  <c r="D17" i="44"/>
  <c r="D33" i="44" s="1"/>
  <c r="D14" i="41"/>
  <c r="D26" i="41" s="1"/>
  <c r="D17" i="43"/>
  <c r="D33" i="43" s="1"/>
  <c r="D17" i="40"/>
  <c r="D33" i="40" s="1"/>
  <c r="D17" i="38"/>
  <c r="D33" i="38" s="1"/>
  <c r="B15" i="44"/>
  <c r="B31" i="44" s="1"/>
  <c r="B15" i="40"/>
  <c r="B31" i="40" s="1"/>
  <c r="B15" i="43"/>
  <c r="B31" i="43" s="1"/>
  <c r="B15" i="38"/>
  <c r="B31" i="38" s="1"/>
  <c r="I15" i="44"/>
  <c r="I31" i="44" s="1"/>
  <c r="I15" i="43"/>
  <c r="I31" i="43" s="1"/>
  <c r="I15" i="40"/>
  <c r="I31" i="40" s="1"/>
  <c r="I15" i="38"/>
  <c r="I31" i="38" s="1"/>
  <c r="O17" i="44"/>
  <c r="O33" i="44" s="1"/>
  <c r="O17" i="40"/>
  <c r="O33" i="40" s="1"/>
  <c r="O14" i="41"/>
  <c r="O26" i="41" s="1"/>
  <c r="O17" i="43"/>
  <c r="O33" i="43" s="1"/>
  <c r="O17" i="38"/>
  <c r="O33" i="38" s="1"/>
  <c r="U15" i="44"/>
  <c r="U31" i="44" s="1"/>
  <c r="U15" i="40"/>
  <c r="U31" i="40" s="1"/>
  <c r="U15" i="43"/>
  <c r="U31" i="43" s="1"/>
  <c r="U15" i="38"/>
  <c r="U31" i="38" s="1"/>
  <c r="S17" i="44"/>
  <c r="S33" i="44" s="1"/>
  <c r="S17" i="43"/>
  <c r="S33" i="43" s="1"/>
  <c r="S14" i="41"/>
  <c r="S26" i="41" s="1"/>
  <c r="S17" i="40"/>
  <c r="S33" i="40" s="1"/>
  <c r="S17" i="38"/>
  <c r="S33" i="38" s="1"/>
  <c r="W15" i="44"/>
  <c r="W31" i="44" s="1"/>
  <c r="W15" i="43"/>
  <c r="W31" i="43" s="1"/>
  <c r="W15" i="40"/>
  <c r="W31" i="40" s="1"/>
  <c r="W15" i="38"/>
  <c r="W31" i="38" s="1"/>
  <c r="J18" i="44" l="1"/>
  <c r="J34" i="44" s="1"/>
  <c r="J18" i="43"/>
  <c r="J34" i="43" s="1"/>
  <c r="J18" i="40"/>
  <c r="J34" i="40" s="1"/>
  <c r="J18" i="38"/>
  <c r="J34" i="38" s="1"/>
  <c r="Q18" i="44"/>
  <c r="Q34" i="44" s="1"/>
  <c r="Q18" i="43"/>
  <c r="Q34" i="43" s="1"/>
  <c r="Q18" i="40"/>
  <c r="Q34" i="40" s="1"/>
  <c r="Q18" i="38"/>
  <c r="Q34" i="38" s="1"/>
  <c r="S18" i="44"/>
  <c r="S34" i="44" s="1"/>
  <c r="S18" i="43"/>
  <c r="S34" i="43" s="1"/>
  <c r="S18" i="40"/>
  <c r="S34" i="40" s="1"/>
  <c r="S18" i="38"/>
  <c r="S34" i="38" s="1"/>
  <c r="T18" i="44"/>
  <c r="T34" i="44" s="1"/>
  <c r="T18" i="43"/>
  <c r="T34" i="43" s="1"/>
  <c r="T18" i="40"/>
  <c r="T34" i="40" s="1"/>
  <c r="T18" i="38"/>
  <c r="T34" i="38" s="1"/>
  <c r="G18" i="44"/>
  <c r="G34" i="44" s="1"/>
  <c r="G18" i="43"/>
  <c r="G34" i="43" s="1"/>
  <c r="G18" i="40"/>
  <c r="G34" i="40" s="1"/>
  <c r="G18" i="38"/>
  <c r="G34" i="38" s="1"/>
  <c r="F18" i="44"/>
  <c r="F34" i="44" s="1"/>
  <c r="F18" i="43"/>
  <c r="F34" i="43" s="1"/>
  <c r="F18" i="40"/>
  <c r="F34" i="40" s="1"/>
  <c r="F18" i="38"/>
  <c r="F34" i="38" s="1"/>
  <c r="E18" i="44"/>
  <c r="E34" i="44" s="1"/>
  <c r="E18" i="43"/>
  <c r="E34" i="43" s="1"/>
  <c r="E18" i="40"/>
  <c r="E34" i="40" s="1"/>
  <c r="E18" i="38"/>
  <c r="E34" i="38" s="1"/>
  <c r="I18" i="44"/>
  <c r="I34" i="44" s="1"/>
  <c r="I18" i="43"/>
  <c r="I34" i="43" s="1"/>
  <c r="I18" i="40"/>
  <c r="I34" i="40" s="1"/>
  <c r="I18" i="38"/>
  <c r="I34" i="38" s="1"/>
  <c r="Z18" i="44"/>
  <c r="Z34" i="44" s="1"/>
  <c r="Z18" i="43"/>
  <c r="Z34" i="43" s="1"/>
  <c r="Z18" i="38"/>
  <c r="Z34" i="38" s="1"/>
  <c r="Z18" i="40"/>
  <c r="Z34" i="40" s="1"/>
  <c r="D18" i="44"/>
  <c r="D34" i="44" s="1"/>
  <c r="D18" i="43"/>
  <c r="D34" i="43" s="1"/>
  <c r="D18" i="40"/>
  <c r="D34" i="40" s="1"/>
  <c r="D18" i="38"/>
  <c r="D34" i="38" s="1"/>
  <c r="N18" i="44"/>
  <c r="N34" i="44" s="1"/>
  <c r="N18" i="40"/>
  <c r="N34" i="40" s="1"/>
  <c r="N18" i="43"/>
  <c r="N34" i="43" s="1"/>
  <c r="N18" i="38"/>
  <c r="N34" i="38" s="1"/>
  <c r="X18" i="44"/>
  <c r="X34" i="44" s="1"/>
  <c r="X18" i="40"/>
  <c r="X34" i="40" s="1"/>
  <c r="X18" i="43"/>
  <c r="X34" i="43" s="1"/>
  <c r="X18" i="38"/>
  <c r="X34" i="38" s="1"/>
  <c r="W18" i="44"/>
  <c r="W34" i="44" s="1"/>
  <c r="W18" i="43"/>
  <c r="W34" i="43" s="1"/>
  <c r="W18" i="40"/>
  <c r="W34" i="40" s="1"/>
  <c r="W18" i="38"/>
  <c r="W34" i="38" s="1"/>
  <c r="B18" i="44"/>
  <c r="B34" i="44" s="1"/>
  <c r="B18" i="43"/>
  <c r="B34" i="43" s="1"/>
  <c r="B18" i="40"/>
  <c r="B34" i="40" s="1"/>
  <c r="B18" i="38"/>
  <c r="B34" i="38" s="1"/>
  <c r="P18" i="44"/>
  <c r="P34" i="44" s="1"/>
  <c r="P18" i="40"/>
  <c r="P34" i="40" s="1"/>
  <c r="P18" i="43"/>
  <c r="P34" i="43" s="1"/>
  <c r="P18" i="38"/>
  <c r="P34" i="38" s="1"/>
  <c r="L18" i="44"/>
  <c r="L34" i="44" s="1"/>
  <c r="L18" i="40"/>
  <c r="L34" i="40" s="1"/>
  <c r="L18" i="38"/>
  <c r="L34" i="38" s="1"/>
  <c r="L18" i="43"/>
  <c r="L34" i="43" s="1"/>
  <c r="M18" i="44"/>
  <c r="M34" i="44" s="1"/>
  <c r="M18" i="40"/>
  <c r="M34" i="40" s="1"/>
  <c r="M18" i="43"/>
  <c r="M34" i="43" s="1"/>
  <c r="M18" i="38"/>
  <c r="M34" i="38" s="1"/>
  <c r="O18" i="44"/>
  <c r="O34" i="44" s="1"/>
  <c r="O18" i="43"/>
  <c r="O34" i="43" s="1"/>
  <c r="O18" i="40"/>
  <c r="O34" i="40" s="1"/>
  <c r="O18" i="38"/>
  <c r="O34" i="38" s="1"/>
  <c r="Y18" i="44"/>
  <c r="Y34" i="44" s="1"/>
  <c r="Y18" i="43"/>
  <c r="Y34" i="43" s="1"/>
  <c r="Y18" i="40"/>
  <c r="Y34" i="40" s="1"/>
  <c r="Y18" i="38"/>
  <c r="Y34" i="38" s="1"/>
  <c r="V18" i="44"/>
  <c r="V34" i="44" s="1"/>
  <c r="V18" i="40"/>
  <c r="V34" i="40" s="1"/>
  <c r="V18" i="38"/>
  <c r="V34" i="38" s="1"/>
  <c r="V18" i="43"/>
  <c r="V34" i="43" s="1"/>
  <c r="H18" i="44"/>
  <c r="H34" i="44" s="1"/>
  <c r="H18" i="40"/>
  <c r="H34" i="40" s="1"/>
  <c r="H18" i="43"/>
  <c r="H34" i="43" s="1"/>
  <c r="H18" i="38"/>
  <c r="H34" i="38" s="1"/>
  <c r="C18" i="44"/>
  <c r="C34" i="44" s="1"/>
  <c r="C18" i="43"/>
  <c r="C34" i="43" s="1"/>
  <c r="C18" i="40"/>
  <c r="C34" i="40" s="1"/>
  <c r="C18" i="38"/>
  <c r="C34" i="38" s="1"/>
  <c r="K18" i="44"/>
  <c r="K34" i="44" s="1"/>
  <c r="K18" i="40"/>
  <c r="K34" i="40" s="1"/>
  <c r="K18" i="43"/>
  <c r="K34" i="43" s="1"/>
  <c r="K18" i="38"/>
  <c r="K34" i="38" s="1"/>
  <c r="U18" i="44"/>
  <c r="U34" i="44" s="1"/>
  <c r="U18" i="40"/>
  <c r="U34" i="40" s="1"/>
  <c r="U18" i="43"/>
  <c r="U34" i="43" s="1"/>
  <c r="U18" i="38"/>
  <c r="U34" i="38" s="1"/>
</calcChain>
</file>

<file path=xl/sharedStrings.xml><?xml version="1.0" encoding="utf-8"?>
<sst xmlns="http://schemas.openxmlformats.org/spreadsheetml/2006/main" count="2726" uniqueCount="249">
  <si>
    <t>C завтраками/ Bed and breakfast</t>
  </si>
  <si>
    <t>Открытые тарифы/ Open rates</t>
  </si>
  <si>
    <t>Нетто тарифы/ Net rates</t>
  </si>
  <si>
    <t>В стоимость включено/ Rates include:</t>
  </si>
  <si>
    <t>Бесплатный беспроводной интернет на всей территории отеля/ Wi-Fi;</t>
  </si>
  <si>
    <t>Чай/кофе, вода в номера/tea and coffee in the room;</t>
  </si>
  <si>
    <t>Подъем до уровня +960 м./ Free of charge access to a cable car "Krasnaya Polyana" К-1  (Polyana 540 - Polyana 960);</t>
  </si>
  <si>
    <t>НДС 20% (в рублях) за номер в сутки/ VAT 20%</t>
  </si>
  <si>
    <t>Условия аннуляции/ Cancellation policy:</t>
  </si>
  <si>
    <t>Люкс/ Suite</t>
  </si>
  <si>
    <t>Тариф "C завтраками"/ "Bed and breakfast" rates</t>
  </si>
  <si>
    <t>Стандарт с одной большой кроватью/с двумя раздельными кроватями/ Standart (king, twin)</t>
  </si>
  <si>
    <t>Стандартный номер с одной большой кроватью и видом на горы/ Standartd with mountain view (king, twin)</t>
  </si>
  <si>
    <t>Люкс Супериор/ Superior Suite</t>
  </si>
  <si>
    <t>Новотель Конгресс Красная Поляна 4*/ Novotel Congress Krasnaya Polyana 4*</t>
  </si>
  <si>
    <t>Тариф "Без питания"/ "Room only" rates</t>
  </si>
  <si>
    <t xml:space="preserve">Тариф "Раннее бронирование" на базе завтраков/ "Early booking" rates (BB) </t>
  </si>
  <si>
    <r>
      <t xml:space="preserve">Тарифы «Раннего бронирования»  являются невозвратными. В случае сокращения или отмены бронирования, взимается штраф в размере </t>
    </r>
    <r>
      <rPr>
        <b/>
        <sz val="9"/>
        <color indexed="8"/>
        <rFont val="Times New Roman"/>
        <family val="1"/>
        <charset val="204"/>
      </rPr>
      <t xml:space="preserve">100% </t>
    </r>
    <r>
      <rPr>
        <sz val="9"/>
        <color indexed="8"/>
        <rFont val="Times New Roman"/>
        <family val="1"/>
        <charset val="204"/>
      </rPr>
      <t xml:space="preserve">от стоимости бронирования, совершенного Заказчиком/
"Early booking" rates are non-refundable. In case of reduction or cancellation of the reservation, a penalty - </t>
    </r>
    <r>
      <rPr>
        <b/>
        <sz val="9"/>
        <color indexed="8"/>
        <rFont val="Times New Roman"/>
        <family val="1"/>
        <charset val="204"/>
      </rPr>
      <t>100%</t>
    </r>
    <r>
      <rPr>
        <sz val="9"/>
        <color indexed="8"/>
        <rFont val="Times New Roman"/>
        <family val="1"/>
        <charset val="204"/>
      </rPr>
      <t xml:space="preserve"> of the cost of the reservation.</t>
    </r>
  </si>
  <si>
    <t>Условия/ Conditions:</t>
  </si>
  <si>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</si>
  <si>
    <t>Открытые тарифы/ Open rates -10%</t>
  </si>
  <si>
    <t>отдыхай и катай</t>
  </si>
  <si>
    <t>Мин срок бронирования до заезда: 3 дня/ Min. Booking period before arrival: 3 days.</t>
  </si>
  <si>
    <t>Специальное предложение "Отдыхай и катай"  / Special offer "Rest and Ski"</t>
  </si>
  <si>
    <t xml:space="preserve">NETTO  RATES </t>
  </si>
  <si>
    <r>
      <t>Дневной спортивный ски-пасс на каждый день проживания в отеле</t>
    </r>
    <r>
      <rPr>
        <b/>
        <i/>
        <sz val="9"/>
        <rFont val="Times New Roman"/>
        <family val="1"/>
        <charset val="204"/>
      </rPr>
      <t>*</t>
    </r>
    <r>
      <rPr>
        <b/>
        <sz val="9"/>
        <rFont val="Times New Roman"/>
        <family val="1"/>
        <charset val="204"/>
      </rPr>
      <t xml:space="preserve">/ </t>
    </r>
    <r>
      <rPr>
        <sz val="9"/>
        <rFont val="Times New Roman"/>
        <family val="1"/>
        <charset val="204"/>
      </rPr>
      <t>Ski-pass (sporty) on a daily basis</t>
    </r>
    <r>
      <rPr>
        <b/>
        <i/>
        <sz val="9"/>
        <rFont val="Times New Roman"/>
        <family val="1"/>
        <charset val="204"/>
      </rPr>
      <t>*</t>
    </r>
  </si>
  <si>
    <t>Тарифы на дополнительные ски-пассы (для доп. мест)/ Rates for additional ski passes (for extra beds):</t>
  </si>
  <si>
    <t>Условия / Conditions:</t>
  </si>
  <si>
    <t>Дополнительно ЕДИНОРАЗОВО в стоимость заявки добавляются прогулочные ски-пассы  для каждого взрослого и ребенка, стоимость - 1200 взрослый / 750 детский. При размещении дополнительных гостей, также ЕДИНОРАЗОВО добавляются в стоимость заявки прогулочные ски-пассы на каждого гостя - 1200 взрослый/750 детский. Стоимость прогулочных ски-пассов на всех взрослых и детей просим сразу добавлять в заявку. / Extra pay  for ski-passes per every adult and child at once. Cost  - 1200 rub per adult / 750 rub per child.  The cost of the ski-passes for each guest (at extra bed)  is also added - 1200 rub per adult / 750 rub per child. Please, add the cost of ski-passes for all and adult children to the application immediately.</t>
  </si>
  <si>
    <r>
      <rPr>
        <sz val="9"/>
        <color theme="1"/>
        <rFont val="Times New Roman"/>
        <family val="1"/>
      </rPr>
      <t>Период бронирования</t>
    </r>
    <r>
      <rPr>
        <b/>
        <sz val="9"/>
        <color theme="1"/>
        <rFont val="Times New Roman"/>
        <family val="1"/>
        <charset val="204"/>
      </rPr>
      <t xml:space="preserve">: 21.02.2022 - 10.04.2022 /  </t>
    </r>
    <r>
      <rPr>
        <sz val="9"/>
        <color theme="1"/>
        <rFont val="Times New Roman"/>
        <family val="1"/>
      </rPr>
      <t>Period of sales</t>
    </r>
    <r>
      <rPr>
        <b/>
        <sz val="9"/>
        <color theme="1"/>
        <rFont val="Times New Roman"/>
        <family val="1"/>
        <charset val="204"/>
      </rPr>
      <t>: 21.02.2022 - 10.04.2022</t>
    </r>
  </si>
  <si>
    <r>
      <t xml:space="preserve">Период проживания: </t>
    </r>
    <r>
      <rPr>
        <b/>
        <sz val="9"/>
        <rFont val="Times New Roman"/>
        <family val="1"/>
        <charset val="204"/>
      </rPr>
      <t xml:space="preserve">с 18.03.2022 - 11.04.2022 </t>
    </r>
    <r>
      <rPr>
        <sz val="9"/>
        <rFont val="Times New Roman"/>
        <family val="1"/>
        <charset val="204"/>
      </rPr>
      <t xml:space="preserve">/ Period of stay: </t>
    </r>
    <r>
      <rPr>
        <b/>
        <sz val="9"/>
        <rFont val="Times New Roman"/>
        <family val="1"/>
        <charset val="204"/>
      </rPr>
      <t>18.03.2022 - 11.04.2022</t>
    </r>
  </si>
  <si>
    <t>Бесплатное размещение 2 детей возрастом до 12 лет, включая завтрак и доп.место /  Free accommodation for 2 children under 12 years old, including breakfast and extra bed.</t>
  </si>
  <si>
    <t>1. Прогулочные билеты к горным вершинам «Панорама Красной Поляны»
действуют на подъём к смотровой площадке на Поляну 2200, для всех взрослых, проживающих в номере / Walking tickets to the mountain peaks "Panorama Krasnaya Polyana".
Tickets are valid for the single hike up to the observation deck at the Polyana 2200, for all adults staying in the room</t>
  </si>
  <si>
    <t xml:space="preserve">2. Обзорная экскурсия на Поляне 540 для всех гостей, проживающих в номере / Panoramic tour at the Polyana 540 for all guests staying in the room
</t>
  </si>
  <si>
    <t xml:space="preserve">3. 2-часовое занятие на горных лыжах в группе для новичков. Действует для всех гостей старше 3 лет, проживающих в номере (занятия – по вторникам и четвергам) / 2-hour beginners' skiing lesson. Valid for all guests over the age of 3 staying in the room (classes are on Tuesdays and Thursdays)
</t>
  </si>
  <si>
    <t>4. Посещение хаски-центра, знакомство с культурой северных народов. Действует на одного ребенка до 18 лет / Visit to the Husky Center, explore the culture of northern people. Valid for one child under 18 years old</t>
  </si>
  <si>
    <t>5. Интерактивная экскурсия по истории Красной Поляны и стикерпак «Серна Поля» в подарок 
Действует для всех гостей, проживающих в номере, стикерпак для детей до 18 лет (экскурсия проводится 2 раза в неделю) / Interactive tour of the history of Krasnaya Polyana and a "Serna Polya" stickerpack as a gift. Valid for all guests staying in the room, stickerpack for children under 18 years old (lesson takes place 2 times a week)</t>
  </si>
  <si>
    <t>6. 1 час игры в киберспортивном клубе COLIZEUM. Действует для всех новых пользователей клуба с 8:00 до 17:00 / 1 hour of playing at COLIZEUM cybersports club is valid for all new users of the club from 8:00 to 17:00</t>
  </si>
  <si>
    <t>7. Билет на аттракцион «Богатырские гонки» от Сочи Парка. Действует на 1 гостя старше 4 лет, ростом от 110 см / Ticket to the attraction "Bogatyr Races" from Sochi Park. Valid for 1 guest over 4 years of age, 110 cm tall and above</t>
  </si>
  <si>
    <t>8. Беговая тренировка с фитнес-инструктором длительностью 1 час. Действует для всех гостей, проживающих в номере / Running training with a fitness instructor for 1 hour. Valid for all room guests</t>
  </si>
  <si>
    <t xml:space="preserve">9. Стретчинг-занятие с фитнес-инструктором в Rixos Royal SPA. Действует для всех гостей, проживающих в номере.  / Stretching training with fitness instructor at Rixos Royal SPA. Valid for all guests staying in the room
</t>
  </si>
  <si>
    <t>10. Прокат городского велосипеда на 1 час / City bike rental for 1 hour. Действует однократно на 1 взрослого и ребёнка до 12 лет при единовременной аренде / Valid one time for 1 adult and child under 12 years of age on a single rental</t>
  </si>
  <si>
    <r>
      <t>*</t>
    </r>
    <r>
      <rPr>
        <sz val="8"/>
        <color indexed="8"/>
        <rFont val="Verdana"/>
        <family val="2"/>
        <charset val="204"/>
      </rPr>
      <t> </t>
    </r>
    <r>
      <rPr>
        <u/>
        <sz val="8"/>
        <color indexed="8"/>
        <rFont val="Verdana"/>
        <family val="2"/>
        <charset val="204"/>
      </rPr>
      <t>Услуги и бонусы предложения действуют только в период проживания и предоставляются однократно, согласно условиям в купонной книге /</t>
    </r>
    <r>
      <rPr>
        <sz val="8"/>
        <color indexed="8"/>
        <rFont val="Verdana"/>
        <family val="2"/>
        <charset val="204"/>
      </rPr>
      <t>* Services and bonus offers are valid only during the stay and are provided once, according to the conditions in the coupon book.</t>
    </r>
  </si>
  <si>
    <t>Купонная книга выдается при заселении из расчета: 1 номер = 1 книга / Coupon book is issued at check-in at the rate: 1 room = 1 book.</t>
  </si>
  <si>
    <t>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he services provided may depend on the weather conditions and the work of ropeways. NAO "Krasnaya Polyana" reserves the right to change the services in the package.</t>
  </si>
  <si>
    <r>
      <t>Предложение ограничено и не комбинируется с</t>
    </r>
    <r>
      <rPr>
        <i/>
        <sz val="8"/>
        <color indexed="8"/>
        <rFont val="Verdana"/>
        <family val="2"/>
        <charset val="204"/>
      </rPr>
      <t> </t>
    </r>
    <r>
      <rPr>
        <sz val="8"/>
        <color indexed="8"/>
        <rFont val="Verdana"/>
        <family val="2"/>
        <charset val="204"/>
      </rPr>
      <t>другими действующими акциями отеля / The offer is limited and cannot be combined with other current hotel promotions.</t>
    </r>
  </si>
  <si>
    <t>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t>
  </si>
  <si>
    <t>the reservation can be canceled without penalty up to 24 hours before arrival. Cancellation after the specified time - a penalty - the cost of the first night of stay.</t>
  </si>
  <si>
    <t>Специальный тариф "Весенние каникулы" / Special offer "Spring holidays"</t>
  </si>
  <si>
    <r>
      <t xml:space="preserve">По купонной книге в предложение </t>
    </r>
    <r>
      <rPr>
        <b/>
        <sz val="10"/>
        <rFont val="Times New Roman"/>
        <family val="1"/>
        <charset val="204"/>
      </rPr>
      <t>«Весенние Каникулы»</t>
    </r>
    <r>
      <rPr>
        <sz val="10"/>
        <rFont val="Times New Roman"/>
        <family val="1"/>
        <charset val="204"/>
      </rPr>
      <t xml:space="preserve"> входят </t>
    </r>
    <r>
      <rPr>
        <i/>
        <sz val="10"/>
        <rFont val="Times New Roman"/>
        <family val="1"/>
        <charset val="204"/>
      </rPr>
      <t>бесплатно* / The special offer "Spring holidays" includes free of charge (for hotel guests):</t>
    </r>
    <r>
      <rPr>
        <sz val="10"/>
        <rFont val="Times New Roman"/>
        <family val="1"/>
        <charset val="204"/>
      </rPr>
      <t>:</t>
    </r>
  </si>
  <si>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r>
    <r>
      <rPr>
        <sz val="9"/>
        <color indexed="10"/>
        <rFont val="Times New Roman"/>
        <family val="1"/>
        <charset val="204"/>
      </rPr>
      <t xml:space="preserve">
</t>
    </r>
  </si>
  <si>
    <t>Открытый тариф "Зарядись Энергией Гор"</t>
  </si>
  <si>
    <r>
      <t xml:space="preserve">Период продажи: </t>
    </r>
    <r>
      <rPr>
        <b/>
        <sz val="9"/>
        <rFont val="Times New Roman"/>
        <family val="1"/>
      </rPr>
      <t>18.03.2022</t>
    </r>
    <r>
      <rPr>
        <b/>
        <sz val="9"/>
        <rFont val="Times New Roman"/>
        <family val="1"/>
        <charset val="204"/>
      </rPr>
      <t xml:space="preserve"> - 29.09.2022</t>
    </r>
    <r>
      <rPr>
        <sz val="9"/>
        <rFont val="Times New Roman"/>
        <family val="1"/>
        <charset val="204"/>
      </rPr>
      <t xml:space="preserve">/ Period of sales: </t>
    </r>
    <r>
      <rPr>
        <b/>
        <sz val="9"/>
        <rFont val="Times New Roman"/>
        <family val="1"/>
        <charset val="204"/>
      </rPr>
      <t>18.03.2022 - 29.09.2022</t>
    </r>
  </si>
  <si>
    <r>
      <t xml:space="preserve">Период проживания: </t>
    </r>
    <r>
      <rPr>
        <b/>
        <sz val="9"/>
        <rFont val="Times New Roman"/>
        <family val="1"/>
      </rPr>
      <t>01.06.2022</t>
    </r>
    <r>
      <rPr>
        <b/>
        <sz val="9"/>
        <rFont val="Times New Roman"/>
        <family val="1"/>
        <charset val="204"/>
      </rPr>
      <t xml:space="preserve"> - 30.09.2022​</t>
    </r>
    <r>
      <rPr>
        <sz val="9"/>
        <rFont val="Times New Roman"/>
        <family val="1"/>
        <charset val="204"/>
      </rPr>
      <t xml:space="preserve">/ Period of stay: </t>
    </r>
    <r>
      <rPr>
        <b/>
        <sz val="9"/>
        <rFont val="Times New Roman"/>
        <family val="1"/>
        <charset val="204"/>
      </rPr>
      <t>01.06.2022 - 30.09.2022​</t>
    </r>
  </si>
  <si>
    <t>Купонная книга с 11 бесплатными активностями курорта и скидками на другие акции</t>
  </si>
  <si>
    <r>
      <t>В предложение «Зарядись энергией гор» входят </t>
    </r>
    <r>
      <rPr>
        <b/>
        <i/>
        <sz val="8"/>
        <color indexed="8"/>
        <rFont val="Verdana"/>
        <family val="2"/>
        <charset val="204"/>
      </rPr>
      <t>бесплатно</t>
    </r>
    <r>
      <rPr>
        <b/>
        <sz val="8"/>
        <color indexed="8"/>
        <rFont val="Verdana"/>
        <family val="2"/>
        <charset val="204"/>
      </rPr>
      <t> </t>
    </r>
    <r>
      <rPr>
        <sz val="8"/>
        <color indexed="8"/>
        <rFont val="Verdana"/>
        <family val="2"/>
        <charset val="204"/>
      </rPr>
      <t>хиты летнего сезона (</t>
    </r>
    <r>
      <rPr>
        <sz val="8"/>
        <color rgb="FFC00000"/>
        <rFont val="Verdana"/>
        <family val="2"/>
        <charset val="204"/>
      </rPr>
      <t>* условия предлоставления услуг подробно представлены в купонной книге</t>
    </r>
    <r>
      <rPr>
        <sz val="8"/>
        <color indexed="8"/>
        <rFont val="Verdana"/>
        <family val="2"/>
        <charset val="204"/>
      </rPr>
      <t>):</t>
    </r>
  </si>
  <si>
    <t>1. Прогулочные билеты на канатную дорогу для посещения водопада Поликаря высотой 70 м 
 Действует для всех взрослых гостей, проживающих в номере./ Walking tickets for the cable car to visit the waterfall of Polikaria, 70 m high. Valid for all adult guests staying in the room</t>
  </si>
  <si>
    <t>2. Обзорная групповая экскурсия с гидом по достопримечательностям курорта. Действует для всех гостей, проживающих в номере. / Guided group tour of the resort's landmarks 
Valid for all room guests</t>
  </si>
  <si>
    <t xml:space="preserve">3.  Почтовая открытка-сувенир для отправки с вершины Чёрная Пирамида на высоте 2375 м. Действует на 1 открытку. / Postcard souvenir for sending from the top of the Black Pyramid at 2375 m. Valid for 1 postcard
</t>
  </si>
  <si>
    <t xml:space="preserve">4.  Фитнес-тренировка в группе на территории курорта. Действует для всех гостей, проживающих в номере. / Fitness training in the group on the territory of the resort
Valid for all in-room guests.
</t>
  </si>
  <si>
    <t>5.  Мастер-класс Академии райдеров по катанию на скейтбордах и роликах. Действует для всех гостей, проживающих в номер. / Master class of the Academy of Riders in skateboarding and rollerblading. Valid for all room guests</t>
  </si>
  <si>
    <t>6.  Тестовый спуск по трассам байк-парка. Действует на 1 гостя старше 14 лет / Bike park test downhill. Valid for 1 guest over 14 years old</t>
  </si>
  <si>
    <t>7.  Прокат городского велосипеда на 1 час. Действует на одного взрослого и ребёнка до 12 лет/ City bike rental for 1 hour. Valid for one adult and a child under 12 years of age</t>
  </si>
  <si>
    <r>
      <t>8. Прокат беговелов на 1 час. Действует на всех детей от 2 до 5 лет, проживающих в номере</t>
    </r>
    <r>
      <rPr>
        <sz val="10"/>
        <rFont val="Arial Cyr"/>
        <charset val="204"/>
      </rPr>
      <t xml:space="preserve"> /</t>
    </r>
    <r>
      <rPr>
        <sz val="8"/>
        <color theme="1"/>
        <rFont val="Verdana"/>
        <family val="2"/>
        <charset val="204"/>
      </rPr>
      <t xml:space="preserve"> Balance bike</t>
    </r>
    <r>
      <rPr>
        <sz val="9"/>
        <color theme="1"/>
        <rFont val="Verdana"/>
        <family val="2"/>
        <charset val="204"/>
      </rPr>
      <t xml:space="preserve"> rental for 1 hour. Valid for all children from 2 to 5 years old staying in the room</t>
    </r>
  </si>
  <si>
    <t xml:space="preserve">9.  Прохождение 1 маршрута Верёвочного парка 900. Действует на 1 гостя, проживающего в номере / Passage of 1 route of the Rope Park 900. Valid for 1 guest staying in the room
</t>
  </si>
  <si>
    <t xml:space="preserve">10.  Видео 360° с панорамной площадки на Поляне 2200. Действует на 1 видео. / 360° video from the panoramic site at Glade 2200. Valid for 1 video
</t>
  </si>
  <si>
    <t>Трансфер на пляж Имеретинский</t>
  </si>
  <si>
    <t xml:space="preserve">*Пляж функционирует с 01.06.2022-30.09.2022,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</si>
  <si>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На период </t>
    </r>
    <r>
      <rPr>
        <b/>
        <sz val="9"/>
        <color theme="1"/>
        <rFont val="Times New Roman"/>
        <family val="1"/>
        <charset val="204"/>
      </rPr>
      <t>30.12.2022-08.01.2023, включительно</t>
    </r>
    <r>
      <rPr>
        <sz val="9"/>
        <color theme="1"/>
        <rFont val="Times New Roman"/>
        <family val="1"/>
        <charset val="204"/>
      </rPr>
      <t>, -  бесплатная отмена бронирования за 3</t>
    </r>
    <r>
      <rPr>
        <b/>
        <sz val="9"/>
        <color theme="1"/>
        <rFont val="Times New Roman"/>
        <family val="1"/>
        <charset val="204"/>
      </rPr>
      <t>0</t>
    </r>
    <r>
      <rPr>
        <sz val="9"/>
        <color theme="1"/>
        <rFont val="Times New Roman"/>
        <family val="1"/>
        <charset val="204"/>
      </rPr>
      <t xml:space="preserve"> дней до заезда. Бронирование должно быть </t>
    </r>
    <r>
      <rPr>
        <b/>
        <sz val="9"/>
        <color theme="1"/>
        <rFont val="Times New Roman"/>
        <family val="1"/>
        <charset val="204"/>
      </rPr>
      <t>100%</t>
    </r>
    <r>
      <rPr>
        <sz val="9"/>
        <color theme="1"/>
        <rFont val="Times New Roman"/>
        <family val="1"/>
        <charset val="204"/>
      </rPr>
      <t xml:space="preserve"> предоплаченным Заказчиком. Отмена после указанного времени – штраф в </t>
    </r>
    <r>
      <rPr>
        <b/>
        <sz val="9"/>
        <color theme="1"/>
        <rFont val="Times New Roman"/>
        <family val="1"/>
        <charset val="204"/>
      </rPr>
      <t>100%</t>
    </r>
    <r>
      <rPr>
        <sz val="9"/>
        <color theme="1"/>
        <rFont val="Times New Roman"/>
        <family val="1"/>
        <charset val="204"/>
      </rPr>
      <t xml:space="preserve"> размере от стоимости бронирования.
The reservation can be canceled without penalty up to 24 hours before arrival. Cancellation after the specified time - a penalty - the cost of the first night of stay.
 For the period </t>
    </r>
    <r>
      <rPr>
        <b/>
        <sz val="9"/>
        <color theme="1"/>
        <rFont val="Times New Roman"/>
        <family val="1"/>
        <charset val="204"/>
      </rPr>
      <t>30.12.2022-08.01.2023 inclusive</t>
    </r>
    <r>
      <rPr>
        <sz val="9"/>
        <color theme="1"/>
        <rFont val="Times New Roman"/>
        <family val="1"/>
        <charset val="204"/>
      </rPr>
      <t>, - free cancellation 3</t>
    </r>
    <r>
      <rPr>
        <b/>
        <sz val="9"/>
        <color theme="1"/>
        <rFont val="Times New Roman"/>
        <family val="1"/>
        <charset val="204"/>
      </rPr>
      <t>0</t>
    </r>
    <r>
      <rPr>
        <sz val="9"/>
        <color theme="1"/>
        <rFont val="Times New Roman"/>
        <family val="1"/>
        <charset val="204"/>
      </rPr>
      <t xml:space="preserve"> days before arrival. Reservation must be </t>
    </r>
    <r>
      <rPr>
        <b/>
        <sz val="9"/>
        <color theme="1"/>
        <rFont val="Times New Roman"/>
        <family val="1"/>
        <charset val="204"/>
      </rPr>
      <t>100%</t>
    </r>
    <r>
      <rPr>
        <sz val="9"/>
        <color theme="1"/>
        <rFont val="Times New Roman"/>
        <family val="1"/>
        <charset val="204"/>
      </rPr>
      <t xml:space="preserve"> prepaid by the Customer. Cancellation after the specified time - a penalty - </t>
    </r>
    <r>
      <rPr>
        <b/>
        <sz val="9"/>
        <color theme="1"/>
        <rFont val="Times New Roman"/>
        <family val="1"/>
        <charset val="204"/>
      </rPr>
      <t>100%</t>
    </r>
    <r>
      <rPr>
        <sz val="9"/>
        <color theme="1"/>
        <rFont val="Times New Roman"/>
        <family val="1"/>
        <charset val="204"/>
      </rPr>
      <t xml:space="preserve"> of the cost of the reservation.</t>
    </r>
    <r>
      <rPr>
        <sz val="9"/>
        <color indexed="8"/>
        <rFont val="Times New Roman"/>
        <family val="1"/>
        <charset val="204"/>
      </rPr>
      <t xml:space="preserve">
</t>
    </r>
  </si>
  <si>
    <r>
      <t>Мин срок бронирования до заезда: 14</t>
    </r>
    <r>
      <rPr>
        <sz val="9"/>
        <color indexed="8"/>
        <rFont val="Times New Roman"/>
        <family val="1"/>
        <charset val="204"/>
      </rPr>
      <t xml:space="preserve"> дней/ Min. Booking period before arrival: 14 days.</t>
    </r>
  </si>
  <si>
    <t xml:space="preserve">% НДС согласно НК РФ </t>
  </si>
  <si>
    <t xml:space="preserve">11. Бесплатный трансфер на морской пляж Курорта Красная Поляна / Free shuttle service to the sea beach of Krasnaya Polyana Resort
</t>
  </si>
  <si>
    <r>
      <t xml:space="preserve">Дополнительно ЕДИНОРАЗОВО в стоимость заявки добавляются прогулочные ски-пассы  для каждого взрослого и ребенка, стоимость - </t>
    </r>
    <r>
      <rPr>
        <b/>
        <sz val="11"/>
        <color theme="1"/>
        <rFont val="Calibri"/>
        <family val="2"/>
      </rPr>
      <t>1300</t>
    </r>
    <r>
      <rPr>
        <sz val="11"/>
        <color theme="1"/>
        <rFont val="Calibri"/>
        <family val="2"/>
        <charset val="204"/>
      </rPr>
      <t xml:space="preserve"> взрослый. При размещении дополнительных гостей, также ЕДИНОРАЗОВО добавляются в стоимость заявки прогулочные ски-пассы на каждого гостя - </t>
    </r>
    <r>
      <rPr>
        <b/>
        <sz val="11"/>
        <color theme="1"/>
        <rFont val="Calibri"/>
        <family val="2"/>
      </rPr>
      <t>1300</t>
    </r>
    <r>
      <rPr>
        <sz val="11"/>
        <color theme="1"/>
        <rFont val="Calibri"/>
        <family val="2"/>
        <charset val="204"/>
      </rPr>
      <t xml:space="preserve"> взрослый. Стоимость прогулочных ски-пассов на всех взрослых просим сразу добавлять в заявку. / Extra pay  for ski-passes per every adult at once. Cost  - </t>
    </r>
    <r>
      <rPr>
        <b/>
        <sz val="11"/>
        <color theme="1"/>
        <rFont val="Calibri"/>
        <family val="2"/>
      </rPr>
      <t>1300</t>
    </r>
    <r>
      <rPr>
        <sz val="11"/>
        <color theme="1"/>
        <rFont val="Calibri"/>
        <family val="2"/>
        <charset val="204"/>
      </rPr>
      <t xml:space="preserve"> rub per adult.  The cost of the ski-passes for each guest (at extra bed)  is also added - </t>
    </r>
    <r>
      <rPr>
        <b/>
        <sz val="11"/>
        <color theme="1"/>
        <rFont val="Calibri"/>
        <family val="2"/>
      </rPr>
      <t>1300</t>
    </r>
    <r>
      <rPr>
        <sz val="11"/>
        <color theme="1"/>
        <rFont val="Calibri"/>
        <family val="2"/>
        <charset val="204"/>
      </rPr>
      <t xml:space="preserve"> rub per adult. Please, add the cost of ski-passes for all and adult children to the application immediately.</t>
    </r>
  </si>
  <si>
    <t xml:space="preserve">10.  Восхождение на пик Черной Пирамиды / Climbing the peak of the Black Pyramid
</t>
  </si>
  <si>
    <t>Новотель Красная Поляна 4*/ Novotel Krasnaya Polyana 4*</t>
  </si>
  <si>
    <t>в том числе НДС, предусмотренный НК РФ</t>
  </si>
  <si>
    <r>
      <t xml:space="preserve">Период продажи: </t>
    </r>
    <r>
      <rPr>
        <b/>
        <sz val="9"/>
        <rFont val="Times New Roman"/>
        <family val="1"/>
        <charset val="204"/>
      </rPr>
      <t>с 05.08.2022 - 29.11.2022​</t>
    </r>
    <r>
      <rPr>
        <sz val="9"/>
        <rFont val="Times New Roman"/>
        <family val="1"/>
        <charset val="204"/>
      </rPr>
      <t xml:space="preserve">/ Period of sales: </t>
    </r>
    <r>
      <rPr>
        <b/>
        <sz val="9"/>
        <rFont val="Times New Roman"/>
        <family val="1"/>
        <charset val="204"/>
      </rPr>
      <t>с 05.08.2022 - 29.11.20212</t>
    </r>
  </si>
  <si>
    <r>
      <t xml:space="preserve">Период проживания: </t>
    </r>
    <r>
      <rPr>
        <b/>
        <sz val="9"/>
        <rFont val="Times New Roman"/>
        <family val="1"/>
        <charset val="204"/>
      </rPr>
      <t xml:space="preserve">с 01.10.2022 - 30.11.202​2 </t>
    </r>
    <r>
      <rPr>
        <sz val="9"/>
        <rFont val="Times New Roman"/>
        <family val="1"/>
        <charset val="204"/>
      </rPr>
      <t xml:space="preserve">/ Period of stay: </t>
    </r>
    <r>
      <rPr>
        <b/>
        <sz val="9"/>
        <rFont val="Times New Roman"/>
        <family val="1"/>
        <charset val="204"/>
      </rPr>
      <t>с 01.10.2022 - 30.11.202​2</t>
    </r>
  </si>
  <si>
    <r>
      <t xml:space="preserve">По купонной книге в предложение </t>
    </r>
    <r>
      <rPr>
        <b/>
        <sz val="10"/>
        <rFont val="Times New Roman"/>
        <family val="1"/>
        <charset val="204"/>
      </rPr>
      <t>«Яркие Осенние Каникулы»</t>
    </r>
    <r>
      <rPr>
        <sz val="10"/>
        <rFont val="Times New Roman"/>
        <family val="1"/>
        <charset val="204"/>
      </rPr>
      <t xml:space="preserve"> входят </t>
    </r>
    <r>
      <rPr>
        <i/>
        <sz val="10"/>
        <rFont val="Times New Roman"/>
        <family val="1"/>
        <charset val="204"/>
      </rPr>
      <t>бесплатно* / The special offer "Autumn holidays" includes free of charge (for hotel guests):</t>
    </r>
  </si>
  <si>
    <t>1. Прогулочный билет "Панорама Красной Поляны" на все открытые канатные дороги (действует для всех гостей, проживающих в номере) / The ski tour ticket "Panorama Krasnaya Polyana" for all open ropeways (valid for all guests staying in the room)</t>
  </si>
  <si>
    <t>2. Обзорная экскурсия по курорту с гидом-экскурсоводом (действует для всех гостей, проживающих в номере) / Guided sightseeing tour at the resort (valid for all guests staying in the room)</t>
  </si>
  <si>
    <t xml:space="preserve">3. Прокат роликов или скейтборда на 1 час в Академии райдеров (действует для всех гостей, проживающих в номере) / Rent a roller skates or skateboard for 1 hour at the Rider Academy (valid for all guests staying in the room)
 </t>
  </si>
  <si>
    <t>4. Прокат городского велосипеда на 1 час / City bike rental for 1 hour. Действует однократно на 1 взрослого и ребёнка до 12 лет при единовременной аренде / Valid one time for 1 adult and child under 12 years of age on a single rental</t>
  </si>
  <si>
    <t>Специальный тариф "Осенние каникулы" / Special offer "Autumn holidays"</t>
  </si>
  <si>
    <r>
      <t xml:space="preserve">Дополнительно ЕДИНОРАЗОВО в стоимость заявки добавляются прогулочные ски-пассы за каждого взрослого гостя </t>
    </r>
    <r>
      <rPr>
        <sz val="11"/>
        <color theme="1"/>
        <rFont val="Calibri"/>
        <family val="2"/>
      </rPr>
      <t xml:space="preserve">(возраст от </t>
    </r>
    <r>
      <rPr>
        <b/>
        <sz val="11"/>
        <color theme="1"/>
        <rFont val="Calibri"/>
        <family val="2"/>
      </rPr>
      <t>16</t>
    </r>
    <r>
      <rPr>
        <sz val="11"/>
        <color theme="1"/>
        <rFont val="Calibri"/>
        <family val="2"/>
      </rPr>
      <t xml:space="preserve"> лет)</t>
    </r>
    <r>
      <rPr>
        <sz val="11"/>
        <color theme="1"/>
        <rFont val="Calibri"/>
        <family val="2"/>
        <charset val="204"/>
      </rPr>
      <t xml:space="preserve">, стоимость - </t>
    </r>
    <r>
      <rPr>
        <b/>
        <sz val="11"/>
        <color theme="1"/>
        <rFont val="Calibri"/>
        <family val="2"/>
      </rPr>
      <t>1300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1300</t>
    </r>
    <r>
      <rPr>
        <sz val="11"/>
        <color theme="1"/>
        <rFont val="Calibri"/>
        <family val="2"/>
        <charset val="204"/>
      </rPr>
      <t xml:space="preserve"> руб.</t>
    </r>
    <r>
      <rPr>
        <sz val="11"/>
        <color theme="1"/>
        <rFont val="Calibri"/>
        <family val="2"/>
      </rPr>
      <t xml:space="preserve"> (возраст от </t>
    </r>
    <r>
      <rPr>
        <b/>
        <sz val="11"/>
        <color theme="1"/>
        <rFont val="Calibri"/>
        <family val="2"/>
      </rPr>
      <t>16</t>
    </r>
    <r>
      <rPr>
        <sz val="11"/>
        <color theme="1"/>
        <rFont val="Calibri"/>
        <family val="2"/>
      </rPr>
      <t xml:space="preserve"> лет).</t>
    </r>
    <r>
      <rPr>
        <sz val="11"/>
        <color theme="1"/>
        <rFont val="Calibri"/>
        <family val="2"/>
        <charset val="204"/>
      </rPr>
      <t xml:space="preserve"> Стоимость прогулочных ски-пассов на всех взрослых просим сразу добавлять в заявку. / Extra pay  for ski-passes per every adult at once </t>
    </r>
    <r>
      <rPr>
        <sz val="11"/>
        <color theme="1"/>
        <rFont val="Calibri"/>
        <family val="2"/>
      </rPr>
      <t xml:space="preserve">(ages from </t>
    </r>
    <r>
      <rPr>
        <b/>
        <sz val="11"/>
        <color theme="1"/>
        <rFont val="Calibri"/>
        <family val="2"/>
      </rPr>
      <t>16</t>
    </r>
    <r>
      <rPr>
        <sz val="11"/>
        <color theme="1"/>
        <rFont val="Calibri"/>
        <family val="2"/>
      </rPr>
      <t xml:space="preserve"> y.o. and up</t>
    </r>
    <r>
      <rPr>
        <sz val="11"/>
        <color theme="1"/>
        <rFont val="Calibri"/>
        <family val="2"/>
        <charset val="204"/>
      </rPr>
      <t xml:space="preserve">). Cost  - </t>
    </r>
    <r>
      <rPr>
        <b/>
        <sz val="11"/>
        <color theme="1"/>
        <rFont val="Calibri"/>
        <family val="2"/>
      </rPr>
      <t>1300</t>
    </r>
    <r>
      <rPr>
        <sz val="11"/>
        <color theme="1"/>
        <rFont val="Calibri"/>
        <family val="2"/>
        <charset val="204"/>
      </rPr>
      <t xml:space="preserve"> rub per adult (</t>
    </r>
    <r>
      <rPr>
        <sz val="11"/>
        <color theme="1"/>
        <rFont val="Calibri"/>
        <family val="2"/>
      </rPr>
      <t>ages from 16 y.o. and up).</t>
    </r>
    <r>
      <rPr>
        <sz val="11"/>
        <color theme="1"/>
        <rFont val="Calibri"/>
        <family val="2"/>
        <charset val="204"/>
      </rPr>
      <t xml:space="preserve">  The cost of the ski-passes for each guest (at extra bed)  is also added - </t>
    </r>
    <r>
      <rPr>
        <b/>
        <sz val="11"/>
        <color theme="1"/>
        <rFont val="Calibri"/>
        <family val="2"/>
      </rPr>
      <t>1300</t>
    </r>
    <r>
      <rPr>
        <sz val="11"/>
        <color theme="1"/>
        <rFont val="Calibri"/>
        <family val="2"/>
        <charset val="204"/>
      </rPr>
      <t xml:space="preserve"> rub per adult</t>
    </r>
    <r>
      <rPr>
        <sz val="11"/>
        <color theme="1"/>
        <rFont val="Calibri"/>
        <family val="2"/>
      </rPr>
      <t xml:space="preserve"> (ages from </t>
    </r>
    <r>
      <rPr>
        <b/>
        <sz val="11"/>
        <color theme="1"/>
        <rFont val="Calibri"/>
        <family val="2"/>
      </rPr>
      <t>16</t>
    </r>
    <r>
      <rPr>
        <sz val="11"/>
        <color theme="1"/>
        <rFont val="Calibri"/>
        <family val="2"/>
      </rPr>
      <t xml:space="preserve"> y.o. and up)</t>
    </r>
    <r>
      <rPr>
        <sz val="11"/>
        <color theme="1"/>
        <rFont val="Calibri"/>
        <family val="2"/>
        <charset val="204"/>
      </rPr>
      <t>. Please, add the cost of ski-passes for all adults to the application immediately.</t>
    </r>
  </si>
  <si>
    <r>
      <t xml:space="preserve">Дополнительно ЕДИНОРАЗОВО в стоимость заявки добавляются прогулочные ски-пассы за каждого взрослого гостя </t>
    </r>
    <r>
      <rPr>
        <sz val="11"/>
        <color theme="1"/>
        <rFont val="Calibri"/>
        <family val="2"/>
      </rPr>
      <t xml:space="preserve">(возраст от </t>
    </r>
    <r>
      <rPr>
        <b/>
        <sz val="11"/>
        <color theme="1"/>
        <rFont val="Calibri"/>
        <family val="2"/>
      </rPr>
      <t>16</t>
    </r>
    <r>
      <rPr>
        <sz val="11"/>
        <color theme="1"/>
        <rFont val="Calibri"/>
        <family val="2"/>
      </rPr>
      <t xml:space="preserve"> лет)</t>
    </r>
    <r>
      <rPr>
        <sz val="11"/>
        <color theme="1"/>
        <rFont val="Calibri"/>
        <family val="2"/>
        <charset val="204"/>
      </rPr>
      <t xml:space="preserve">, стоимость - </t>
    </r>
    <r>
      <rPr>
        <b/>
        <sz val="11"/>
        <color theme="1"/>
        <rFont val="Calibri"/>
        <family val="2"/>
      </rPr>
      <t>1700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1700</t>
    </r>
    <r>
      <rPr>
        <sz val="11"/>
        <color theme="1"/>
        <rFont val="Calibri"/>
        <family val="2"/>
        <charset val="204"/>
      </rPr>
      <t xml:space="preserve"> руб.</t>
    </r>
    <r>
      <rPr>
        <sz val="11"/>
        <color theme="1"/>
        <rFont val="Calibri"/>
        <family val="2"/>
      </rPr>
      <t xml:space="preserve"> (возраст от </t>
    </r>
    <r>
      <rPr>
        <b/>
        <sz val="11"/>
        <color theme="1"/>
        <rFont val="Calibri"/>
        <family val="2"/>
      </rPr>
      <t>16</t>
    </r>
    <r>
      <rPr>
        <sz val="11"/>
        <color theme="1"/>
        <rFont val="Calibri"/>
        <family val="2"/>
      </rPr>
      <t xml:space="preserve"> лет).</t>
    </r>
    <r>
      <rPr>
        <sz val="11"/>
        <color theme="1"/>
        <rFont val="Calibri"/>
        <family val="2"/>
        <charset val="204"/>
      </rPr>
      <t xml:space="preserve"> Стоимость прогулочных ски-пассов на всех взрослых просим сразу добавлять в заявку. / Extra pay  for ski-passes per every adult at once </t>
    </r>
    <r>
      <rPr>
        <sz val="11"/>
        <color theme="1"/>
        <rFont val="Calibri"/>
        <family val="2"/>
      </rPr>
      <t xml:space="preserve">(ages from </t>
    </r>
    <r>
      <rPr>
        <b/>
        <sz val="11"/>
        <color theme="1"/>
        <rFont val="Calibri"/>
        <family val="2"/>
      </rPr>
      <t>16</t>
    </r>
    <r>
      <rPr>
        <sz val="11"/>
        <color theme="1"/>
        <rFont val="Calibri"/>
        <family val="2"/>
      </rPr>
      <t xml:space="preserve"> y.o. and up</t>
    </r>
    <r>
      <rPr>
        <sz val="11"/>
        <color theme="1"/>
        <rFont val="Calibri"/>
        <family val="2"/>
        <charset val="204"/>
      </rPr>
      <t xml:space="preserve">). Cost  - </t>
    </r>
    <r>
      <rPr>
        <b/>
        <sz val="11"/>
        <color theme="1"/>
        <rFont val="Calibri"/>
        <family val="2"/>
      </rPr>
      <t>1700</t>
    </r>
    <r>
      <rPr>
        <sz val="11"/>
        <color theme="1"/>
        <rFont val="Calibri"/>
        <family val="2"/>
        <charset val="204"/>
      </rPr>
      <t xml:space="preserve"> rub per adult (</t>
    </r>
    <r>
      <rPr>
        <sz val="11"/>
        <color theme="1"/>
        <rFont val="Calibri"/>
        <family val="2"/>
      </rPr>
      <t xml:space="preserve">ages from </t>
    </r>
    <r>
      <rPr>
        <b/>
        <sz val="11"/>
        <color theme="1"/>
        <rFont val="Calibri"/>
        <family val="2"/>
      </rPr>
      <t>16</t>
    </r>
    <r>
      <rPr>
        <sz val="11"/>
        <color theme="1"/>
        <rFont val="Calibri"/>
        <family val="2"/>
      </rPr>
      <t xml:space="preserve"> y.o. and up).</t>
    </r>
    <r>
      <rPr>
        <sz val="11"/>
        <color theme="1"/>
        <rFont val="Calibri"/>
        <family val="2"/>
        <charset val="204"/>
      </rPr>
      <t xml:space="preserve">  The cost of the ski-passes for each guest (at extra bed)  is also added - </t>
    </r>
    <r>
      <rPr>
        <b/>
        <sz val="11"/>
        <color theme="1"/>
        <rFont val="Calibri"/>
        <family val="2"/>
      </rPr>
      <t>1700</t>
    </r>
    <r>
      <rPr>
        <sz val="11"/>
        <color theme="1"/>
        <rFont val="Calibri"/>
        <family val="2"/>
        <charset val="204"/>
      </rPr>
      <t xml:space="preserve"> rub per adult</t>
    </r>
    <r>
      <rPr>
        <sz val="11"/>
        <color theme="1"/>
        <rFont val="Calibri"/>
        <family val="2"/>
      </rPr>
      <t xml:space="preserve"> (ages from </t>
    </r>
    <r>
      <rPr>
        <b/>
        <sz val="11"/>
        <color theme="1"/>
        <rFont val="Calibri"/>
        <family val="2"/>
      </rPr>
      <t>16</t>
    </r>
    <r>
      <rPr>
        <sz val="11"/>
        <color theme="1"/>
        <rFont val="Calibri"/>
        <family val="2"/>
      </rPr>
      <t xml:space="preserve"> y.o. and up)</t>
    </r>
    <r>
      <rPr>
        <sz val="11"/>
        <color theme="1"/>
        <rFont val="Calibri"/>
        <family val="2"/>
        <charset val="204"/>
      </rPr>
      <t>. Please, add the cost of ski-passes for all adults to the application immediately.</t>
    </r>
  </si>
  <si>
    <t>Люкс Джуниор / Junior Suite</t>
  </si>
  <si>
    <r>
      <rPr>
        <b/>
        <sz val="9"/>
        <rFont val="Times New Roman"/>
        <family val="1"/>
        <charset val="204"/>
      </rPr>
      <t>Период продажи:</t>
    </r>
    <r>
      <rPr>
        <sz val="9"/>
        <rFont val="Times New Roman"/>
        <family val="1"/>
        <charset val="204"/>
      </rPr>
      <t xml:space="preserve"> </t>
    </r>
    <r>
      <rPr>
        <b/>
        <sz val="9"/>
        <rFont val="Times New Roman"/>
        <family val="1"/>
      </rPr>
      <t>05.10.2022</t>
    </r>
    <r>
      <rPr>
        <b/>
        <sz val="9"/>
        <rFont val="Times New Roman"/>
        <family val="1"/>
        <charset val="204"/>
      </rPr>
      <t xml:space="preserve"> - 30.03.2023</t>
    </r>
    <r>
      <rPr>
        <sz val="9"/>
        <rFont val="Times New Roman"/>
        <family val="1"/>
        <charset val="204"/>
      </rPr>
      <t xml:space="preserve">/ Period of sales: </t>
    </r>
    <r>
      <rPr>
        <b/>
        <sz val="9"/>
        <rFont val="Times New Roman"/>
        <family val="1"/>
        <charset val="204"/>
      </rPr>
      <t>05.10.2022 - 30.03.2023</t>
    </r>
  </si>
  <si>
    <r>
      <rPr>
        <b/>
        <sz val="9"/>
        <color theme="1"/>
        <rFont val="Times New Roman"/>
        <family val="1"/>
        <charset val="204"/>
      </rPr>
      <t>16.12.2022-23.12.2022, включительно</t>
    </r>
    <r>
      <rPr>
        <sz val="9"/>
        <color theme="1"/>
        <rFont val="Times New Roman"/>
        <family val="1"/>
        <charset val="204"/>
      </rPr>
      <t xml:space="preserve"> - </t>
    </r>
    <r>
      <rPr>
        <b/>
        <sz val="9"/>
        <color theme="1"/>
        <rFont val="Times New Roman"/>
        <family val="1"/>
        <charset val="204"/>
      </rPr>
      <t>1750</t>
    </r>
    <r>
      <rPr>
        <sz val="9"/>
        <color theme="1"/>
        <rFont val="Times New Roman"/>
        <family val="1"/>
        <charset val="204"/>
      </rPr>
      <t xml:space="preserve"> рублей - взрослый, </t>
    </r>
    <r>
      <rPr>
        <b/>
        <sz val="9"/>
        <color theme="1"/>
        <rFont val="Times New Roman"/>
        <family val="1"/>
        <charset val="204"/>
      </rPr>
      <t>1200</t>
    </r>
    <r>
      <rPr>
        <sz val="9"/>
        <color theme="1"/>
        <rFont val="Times New Roman"/>
        <family val="1"/>
        <charset val="204"/>
      </rPr>
      <t xml:space="preserve"> рублей - детский / </t>
    </r>
    <r>
      <rPr>
        <b/>
        <sz val="9"/>
        <color theme="1"/>
        <rFont val="Times New Roman"/>
        <family val="1"/>
        <charset val="204"/>
      </rPr>
      <t>16.12.2022-23.12.2022 - 1750</t>
    </r>
    <r>
      <rPr>
        <sz val="9"/>
        <color theme="1"/>
        <rFont val="Times New Roman"/>
        <family val="1"/>
        <charset val="204"/>
      </rPr>
      <t xml:space="preserve">  rubles - adult, </t>
    </r>
    <r>
      <rPr>
        <b/>
        <sz val="9"/>
        <color theme="1"/>
        <rFont val="Times New Roman"/>
        <family val="1"/>
        <charset val="204"/>
      </rPr>
      <t>1200</t>
    </r>
    <r>
      <rPr>
        <sz val="9"/>
        <color theme="1"/>
        <rFont val="Times New Roman"/>
        <family val="1"/>
        <charset val="204"/>
      </rPr>
      <t xml:space="preserve"> - child.</t>
    </r>
  </si>
  <si>
    <r>
      <rPr>
        <b/>
        <sz val="9"/>
        <color theme="1"/>
        <rFont val="Times New Roman"/>
        <family val="1"/>
        <charset val="204"/>
      </rPr>
      <t>24.12.2022-08.01.2023, включительно,</t>
    </r>
    <r>
      <rPr>
        <sz val="9"/>
        <color theme="1"/>
        <rFont val="Times New Roman"/>
        <family val="1"/>
        <charset val="204"/>
      </rPr>
      <t xml:space="preserve"> - </t>
    </r>
    <r>
      <rPr>
        <b/>
        <sz val="9"/>
        <color theme="1"/>
        <rFont val="Times New Roman"/>
        <family val="1"/>
        <charset val="204"/>
      </rPr>
      <t>2400</t>
    </r>
    <r>
      <rPr>
        <sz val="9"/>
        <color theme="1"/>
        <rFont val="Times New Roman"/>
        <family val="1"/>
        <charset val="204"/>
      </rPr>
      <t xml:space="preserve"> рублей - взрослый, </t>
    </r>
    <r>
      <rPr>
        <b/>
        <sz val="9"/>
        <color theme="1"/>
        <rFont val="Times New Roman"/>
        <family val="1"/>
        <charset val="204"/>
      </rPr>
      <t>1500</t>
    </r>
    <r>
      <rPr>
        <sz val="9"/>
        <color theme="1"/>
        <rFont val="Times New Roman"/>
        <family val="1"/>
        <charset val="204"/>
      </rPr>
      <t xml:space="preserve"> рублей - детский / </t>
    </r>
    <r>
      <rPr>
        <b/>
        <sz val="9"/>
        <color theme="1"/>
        <rFont val="Times New Roman"/>
        <family val="1"/>
        <charset val="204"/>
      </rPr>
      <t>24.12.2022-08.01.2023 - 2400</t>
    </r>
    <r>
      <rPr>
        <sz val="9"/>
        <color theme="1"/>
        <rFont val="Times New Roman"/>
        <family val="1"/>
        <charset val="204"/>
      </rPr>
      <t xml:space="preserve"> rubles - adult, </t>
    </r>
    <r>
      <rPr>
        <b/>
        <sz val="9"/>
        <color theme="1"/>
        <rFont val="Times New Roman"/>
        <family val="1"/>
        <charset val="204"/>
      </rPr>
      <t>1500</t>
    </r>
    <r>
      <rPr>
        <sz val="9"/>
        <color theme="1"/>
        <rFont val="Times New Roman"/>
        <family val="1"/>
        <charset val="204"/>
      </rPr>
      <t xml:space="preserve"> - child.</t>
    </r>
  </si>
  <si>
    <r>
      <rPr>
        <b/>
        <sz val="9"/>
        <color theme="1"/>
        <rFont val="Times New Roman"/>
        <family val="1"/>
        <charset val="204"/>
      </rPr>
      <t xml:space="preserve">09.01.2023-31.03.2023, включительно </t>
    </r>
    <r>
      <rPr>
        <sz val="9"/>
        <color theme="1"/>
        <rFont val="Times New Roman"/>
        <family val="1"/>
        <charset val="204"/>
      </rPr>
      <t xml:space="preserve">- </t>
    </r>
    <r>
      <rPr>
        <b/>
        <sz val="9"/>
        <color theme="1"/>
        <rFont val="Times New Roman"/>
        <family val="1"/>
        <charset val="204"/>
      </rPr>
      <t>2000</t>
    </r>
    <r>
      <rPr>
        <sz val="9"/>
        <color theme="1"/>
        <rFont val="Times New Roman"/>
        <family val="1"/>
        <charset val="204"/>
      </rPr>
      <t xml:space="preserve"> рублей - взрослый, </t>
    </r>
    <r>
      <rPr>
        <b/>
        <sz val="9"/>
        <color theme="1"/>
        <rFont val="Times New Roman"/>
        <family val="1"/>
        <charset val="204"/>
      </rPr>
      <t xml:space="preserve">1300 </t>
    </r>
    <r>
      <rPr>
        <sz val="9"/>
        <color theme="1"/>
        <rFont val="Times New Roman"/>
        <family val="1"/>
        <charset val="204"/>
      </rPr>
      <t xml:space="preserve">рублей - детский / </t>
    </r>
    <r>
      <rPr>
        <b/>
        <sz val="9"/>
        <color theme="1"/>
        <rFont val="Times New Roman"/>
        <family val="1"/>
        <charset val="204"/>
      </rPr>
      <t>09.01.2023-31.03.2023  - 2000</t>
    </r>
    <r>
      <rPr>
        <sz val="9"/>
        <color theme="1"/>
        <rFont val="Times New Roman"/>
        <family val="1"/>
        <charset val="204"/>
      </rPr>
      <t xml:space="preserve"> rubles - adult, </t>
    </r>
    <r>
      <rPr>
        <b/>
        <sz val="9"/>
        <color theme="1"/>
        <rFont val="Times New Roman"/>
        <family val="1"/>
        <charset val="204"/>
      </rPr>
      <t>1300</t>
    </r>
    <r>
      <rPr>
        <sz val="9"/>
        <color theme="1"/>
        <rFont val="Times New Roman"/>
        <family val="1"/>
        <charset val="204"/>
      </rPr>
      <t xml:space="preserve"> - child.</t>
    </r>
  </si>
  <si>
    <t>Люкс c двуспальной кроватью / двумя раздельными кроватями / Suite King /Twin</t>
  </si>
  <si>
    <t>Улучшенный Люкс c двуспальной крватью / двумя раздельными кроватями/ Superior Suite  King /Twin</t>
  </si>
  <si>
    <t xml:space="preserve">Период 30.12.22-08.01.23 не доступен для бронирования в рамках СПО "Отдыхай и катай"  </t>
  </si>
  <si>
    <t>Размещение на основных местах</t>
  </si>
  <si>
    <t>ски-пасс 1 гость (стоимость за сутки)</t>
  </si>
  <si>
    <t>ски-пасс 2 гостя (стоимость за сутки)</t>
  </si>
  <si>
    <t>* Выдача ски-пассов на стойке регистрации в отеле при заселении. Возврат денежных средств за неиспользованные ски-пассы не производится.
Политика гарантии: Гарантия кредитной картой обязательна/  * There is no refund for unused ski passes. Children's ski passes can be purchased separately at the reception.
Credit card guarantee is required</t>
  </si>
  <si>
    <t>5. Посещение кинотеатра Старсинема до 14:00 / Visiting the Starsinema until 2:00 p.m.</t>
  </si>
  <si>
    <t>6. VR-экскурсия "Полет над Красной Поляной" / VR-excursion "Flight over Krasnaya Polyana"</t>
  </si>
  <si>
    <t>7. Открытка-сувенир для отправки с вершины Чёрная Пирамида (предоставляется 1 открытка на номер) / Postcard-souvenir for sending from the summit of the Black Pyramid (1 postcard per number is provided)</t>
  </si>
  <si>
    <t>8. Мастер-класс по росписи гипсовой фигурки в детском клубе "Рай" в отеле Marriott (для всех гостей до 6 лет) / Master class in plaster figure painting at the Paradise Children's Club at the Marriott (for all guests up to 6 years old)</t>
  </si>
  <si>
    <t xml:space="preserve">9. Стикерпак с талисманом курорта Серной Полей (предоставляется один стикерпак на номер) / Sticker pack with the Sulphur Fields resort mascot (one sticker pack per room is provided)
</t>
  </si>
  <si>
    <t xml:space="preserve">10. Консультация стилиста и визажиста от салона Privé7 в Soul SPA by Marriott (всем гостям, проживающим в номере) / Stylist and makeup artist consultation from Privé7 at Soul SPA by Marriott (for all in-room guests)
</t>
  </si>
  <si>
    <t>Тариф включает ски-пассы только на взрослых гостей на основных местах. Стоимость ски-пассов на дополнительных взрослых и детей просим сразу добавлять в заявку. / The rate includes ski passes for adults only at the main places. Please add the cost of ski passes for extra adults and children to the application immediately.</t>
  </si>
  <si>
    <r>
      <rPr>
        <b/>
        <sz val="9"/>
        <rFont val="Times New Roman"/>
        <family val="1"/>
        <charset val="204"/>
      </rPr>
      <t>Период проживания</t>
    </r>
    <r>
      <rPr>
        <sz val="9"/>
        <rFont val="Times New Roman"/>
        <family val="1"/>
        <charset val="204"/>
      </rPr>
      <t xml:space="preserve">: </t>
    </r>
    <r>
      <rPr>
        <b/>
        <sz val="9"/>
        <rFont val="Times New Roman"/>
        <family val="1"/>
        <charset val="204"/>
      </rPr>
      <t>24.12.2022 - 31.03.2023</t>
    </r>
    <r>
      <rPr>
        <sz val="9"/>
        <rFont val="Times New Roman"/>
        <family val="1"/>
        <charset val="204"/>
      </rPr>
      <t xml:space="preserve">/ Period of stay: </t>
    </r>
    <r>
      <rPr>
        <b/>
        <sz val="9"/>
        <rFont val="Times New Roman"/>
        <family val="1"/>
        <charset val="204"/>
      </rPr>
      <t>24.12.2022 - 31.03.2023</t>
    </r>
  </si>
  <si>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r>
    <r>
      <rPr>
        <sz val="9"/>
        <color theme="1"/>
        <rFont val="Times New Roman"/>
        <family val="1"/>
        <charset val="204"/>
      </rPr>
      <t xml:space="preserve">
The reservation can be canceled without penalty up to 24 hours before arrival. Cancellation after the specified time - a penalty - the cost of the first night of stay.</t>
    </r>
  </si>
  <si>
    <t>Супериор с одной большой кроватью/с двумя раздельными кроватями с балконом / Superior (king, twin)</t>
  </si>
  <si>
    <t xml:space="preserve">Ограничения / Restrictions </t>
  </si>
  <si>
    <r>
      <t xml:space="preserve">Дополнительно ЕДИНОРАЗОВО в стоимость заявки добавляются прогулочные ски-пассы  для каждого взрослого и ребенка, стоимость - </t>
    </r>
    <r>
      <rPr>
        <b/>
        <sz val="11"/>
        <color theme="1"/>
        <rFont val="Calibri"/>
        <family val="2"/>
      </rPr>
      <t>1500</t>
    </r>
    <r>
      <rPr>
        <sz val="11"/>
        <color theme="1"/>
        <rFont val="Calibri"/>
        <family val="2"/>
        <charset val="204"/>
      </rPr>
      <t xml:space="preserve"> взрослый/ При размещении дополнительных гостей, также ЕДИНОРАЗОВО добавляются в стоимость заявки прогулочные ски-пассы на каждого гостя - </t>
    </r>
    <r>
      <rPr>
        <b/>
        <sz val="11"/>
        <color theme="1"/>
        <rFont val="Calibri"/>
        <family val="2"/>
      </rPr>
      <t>1500</t>
    </r>
    <r>
      <rPr>
        <sz val="11"/>
        <color theme="1"/>
        <rFont val="Calibri"/>
        <family val="2"/>
        <charset val="204"/>
      </rPr>
      <t xml:space="preserve"> взрослый. Стоимость прогулочных ски-пассов на всех взрослых просим сразу добавлять в заявку. / Extra pay  for ski-passes per every adult and child at once. Cost  - </t>
    </r>
    <r>
      <rPr>
        <b/>
        <sz val="11"/>
        <color theme="1"/>
        <rFont val="Calibri"/>
        <family val="2"/>
      </rPr>
      <t>1500</t>
    </r>
    <r>
      <rPr>
        <sz val="11"/>
        <color theme="1"/>
        <rFont val="Calibri"/>
        <family val="2"/>
        <charset val="204"/>
      </rPr>
      <t xml:space="preserve"> rub per adult.  The cost of the ski-passes for each guest (at extra bed)  is also added - </t>
    </r>
    <r>
      <rPr>
        <b/>
        <sz val="11"/>
        <color theme="1"/>
        <rFont val="Calibri"/>
        <family val="2"/>
      </rPr>
      <t>1500</t>
    </r>
    <r>
      <rPr>
        <sz val="11"/>
        <color theme="1"/>
        <rFont val="Calibri"/>
        <family val="2"/>
        <charset val="204"/>
      </rPr>
      <t xml:space="preserve"> rub per adult. Please, add the cost of ski-passes for all persons to the application immediately.</t>
    </r>
  </si>
  <si>
    <t>1. Прогулочные билеты на подъёмники «Панорама Красной Поляны» (для всех гостей в номере 7+, до 7 лет бесплатно) / Walking passes to the ski elevators "Panorama Krasnaya Polyana" (for all guests in room 7+, up to 7 years old free of charge)</t>
  </si>
  <si>
    <t xml:space="preserve">2. Занятие на горных лыжах для детей в Академии райдеров 2 часа  (для всех детей в номере 6-12 лет, в группе по расписанию / Children's alpine skiing lesson at Rider Academy 2 hours (for all children in the room 6-12 years old, in a scheduled group
</t>
  </si>
  <si>
    <t>3. VR-экскурсия «Полёт над Красной Поляны» (для всех гостей в номере 5+) / 3. VR-excursion "Flight over Krasnaya Polyana" (for all guests in room 5+)</t>
  </si>
  <si>
    <t>4. Посещение детского развлекательного центра «Хали-Гали» 30 мин (для всех детей 4-14 лет) / Visit to the children's entertainment center "Haly-Galy" 30 min (for all children 4-14 years)</t>
  </si>
  <si>
    <t>5. Прокат роликов и скейтбордов в Академии райдеров 1 час (для всех гостей в номере) / Roller skates and skateboards rental at Rider Academy 1 hour (for all guests in the room)</t>
  </si>
  <si>
    <t>6. Интерактив «По следам кавказской серны. Знакомство с горной природой» (для всех гостей в номере) / Interactive "On the tracks of the Caucasian chamois. Acquaintance with mountain nature" (for all guests in the room)</t>
  </si>
  <si>
    <t>7. Посещение парка развлечений Wonder Land (для всех детей до 12 лет) / Visiting the Wonder Land theme park (for all children under 12 years old)</t>
  </si>
  <si>
    <t>8. Тренировка для детей в клубе единоборств «Крепость» (для всех детей в номере 5-14 лет, до 5 лет бесплатно) / Training for children in the martial arts club "Fortress" (for all children in the room 5-14 years old, under 5 years old free of charge)</t>
  </si>
  <si>
    <t xml:space="preserve">9. Прокат городского велосипеда 1 час (для всех гостей в номере) / City bike rental 1 hour (for all guests in the room)
</t>
  </si>
  <si>
    <t>10. Стикерпак «Серна Поля» в подарок (для всех детей в номере) / Serna Polya stickerpack as a gift (for all children in the room)</t>
  </si>
  <si>
    <t>Бесплатное размещение 2 детей возрастом до 15 лет включительно, включая завтрак и доп.место /  Free accommodation for 2 children under 15 years old inclusive, including breakfast and extra bed.</t>
  </si>
  <si>
    <r>
      <t xml:space="preserve">Дополнительно ЕДИНОРАЗОВО в стоимость заявки добавляются прогулочные ски-пассы за каждого взрослого гостя </t>
    </r>
    <r>
      <rPr>
        <sz val="11"/>
        <color theme="1"/>
        <rFont val="Calibri"/>
        <family val="2"/>
      </rPr>
      <t xml:space="preserve">(возраст от </t>
    </r>
    <r>
      <rPr>
        <b/>
        <sz val="11"/>
        <color theme="1"/>
        <rFont val="Calibri"/>
        <family val="2"/>
      </rPr>
      <t>16</t>
    </r>
    <r>
      <rPr>
        <sz val="11"/>
        <color theme="1"/>
        <rFont val="Calibri"/>
        <family val="2"/>
      </rPr>
      <t xml:space="preserve"> лет)</t>
    </r>
    <r>
      <rPr>
        <sz val="11"/>
        <color theme="1"/>
        <rFont val="Calibri"/>
        <family val="2"/>
        <charset val="204"/>
      </rPr>
      <t xml:space="preserve">, стоимость - </t>
    </r>
    <r>
      <rPr>
        <b/>
        <sz val="11"/>
        <color theme="1"/>
        <rFont val="Calibri"/>
        <family val="2"/>
      </rPr>
      <t>1650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1650</t>
    </r>
    <r>
      <rPr>
        <sz val="11"/>
        <color theme="1"/>
        <rFont val="Calibri"/>
        <family val="2"/>
        <charset val="204"/>
      </rPr>
      <t xml:space="preserve"> руб.</t>
    </r>
    <r>
      <rPr>
        <sz val="11"/>
        <color theme="1"/>
        <rFont val="Calibri"/>
        <family val="2"/>
      </rPr>
      <t xml:space="preserve"> (возраст от </t>
    </r>
    <r>
      <rPr>
        <b/>
        <sz val="11"/>
        <color theme="1"/>
        <rFont val="Calibri"/>
        <family val="2"/>
      </rPr>
      <t>16</t>
    </r>
    <r>
      <rPr>
        <sz val="11"/>
        <color theme="1"/>
        <rFont val="Calibri"/>
        <family val="2"/>
      </rPr>
      <t xml:space="preserve"> лет).</t>
    </r>
    <r>
      <rPr>
        <sz val="11"/>
        <color theme="1"/>
        <rFont val="Calibri"/>
        <family val="2"/>
        <charset val="204"/>
      </rPr>
      <t xml:space="preserve"> Стоимость прогулочных ски-пассов на всех взрослых просим сразу добавлять в заявку. / Extra pay  for ski-passes per every adult at once </t>
    </r>
    <r>
      <rPr>
        <sz val="11"/>
        <color theme="1"/>
        <rFont val="Calibri"/>
        <family val="2"/>
      </rPr>
      <t xml:space="preserve">(ages from </t>
    </r>
    <r>
      <rPr>
        <b/>
        <sz val="11"/>
        <color theme="1"/>
        <rFont val="Calibri"/>
        <family val="2"/>
      </rPr>
      <t>16</t>
    </r>
    <r>
      <rPr>
        <sz val="11"/>
        <color theme="1"/>
        <rFont val="Calibri"/>
        <family val="2"/>
      </rPr>
      <t xml:space="preserve"> y.o. and up</t>
    </r>
    <r>
      <rPr>
        <sz val="11"/>
        <color theme="1"/>
        <rFont val="Calibri"/>
        <family val="2"/>
        <charset val="204"/>
      </rPr>
      <t xml:space="preserve">). Cost  - </t>
    </r>
    <r>
      <rPr>
        <b/>
        <sz val="11"/>
        <color theme="1"/>
        <rFont val="Calibri"/>
        <family val="2"/>
      </rPr>
      <t>1650</t>
    </r>
    <r>
      <rPr>
        <sz val="11"/>
        <color theme="1"/>
        <rFont val="Calibri"/>
        <family val="2"/>
        <charset val="204"/>
      </rPr>
      <t xml:space="preserve"> rub per adult (</t>
    </r>
    <r>
      <rPr>
        <sz val="11"/>
        <color theme="1"/>
        <rFont val="Calibri"/>
        <family val="2"/>
      </rPr>
      <t>ages from 16 y.o. and up).</t>
    </r>
    <r>
      <rPr>
        <sz val="11"/>
        <color theme="1"/>
        <rFont val="Calibri"/>
        <family val="2"/>
        <charset val="204"/>
      </rPr>
      <t xml:space="preserve">  The cost of the ski-passes for each guest (at extra bed)  is also added - </t>
    </r>
    <r>
      <rPr>
        <b/>
        <sz val="11"/>
        <color theme="1"/>
        <rFont val="Calibri"/>
        <family val="2"/>
      </rPr>
      <t xml:space="preserve">1650 </t>
    </r>
    <r>
      <rPr>
        <sz val="11"/>
        <color theme="1"/>
        <rFont val="Calibri"/>
        <family val="2"/>
        <charset val="204"/>
      </rPr>
      <t>rub per adult</t>
    </r>
    <r>
      <rPr>
        <sz val="11"/>
        <color theme="1"/>
        <rFont val="Calibri"/>
        <family val="2"/>
      </rPr>
      <t xml:space="preserve"> (ages from </t>
    </r>
    <r>
      <rPr>
        <b/>
        <sz val="11"/>
        <color theme="1"/>
        <rFont val="Calibri"/>
        <family val="2"/>
      </rPr>
      <t>16</t>
    </r>
    <r>
      <rPr>
        <sz val="11"/>
        <color theme="1"/>
        <rFont val="Calibri"/>
        <family val="2"/>
      </rPr>
      <t xml:space="preserve"> y.o. and up)</t>
    </r>
    <r>
      <rPr>
        <sz val="11"/>
        <color theme="1"/>
        <rFont val="Calibri"/>
        <family val="2"/>
        <charset val="204"/>
      </rPr>
      <t>. Please, add the cost of ski-passes for all adults to the application immediately.</t>
    </r>
  </si>
  <si>
    <t>Купонная книга с 10 бесплатными активностями курорта и скидками на другие акции</t>
  </si>
  <si>
    <t>1. Прогулочные билеты на канатную дорогу для посещения водопада Поликаря высотой 70 м 
 Действует для всех гостей в номере, дети до 7 лет бесплатно. / Walking tickets for the cable car to visit the waterfall Polikaria 70 m high. Valid for all guests in the room, children under 7 years old free of charge</t>
  </si>
  <si>
    <t>2. Трансфер на побережье Чёрного моря. Действует для всех гостей, проживающих в номере. / Transfer to the Black Sea coast. Valid for all guests staying in the room</t>
  </si>
  <si>
    <t xml:space="preserve">3.  Маршрут Верёвочного парка на выбор. Действует для всех гостей в номере 4+ / Rope Park itinerary of your choice. Valid for all guests in room 4+.
</t>
  </si>
  <si>
    <t xml:space="preserve">4.  Восхождение на пик Черной Пирамиды. Действует для всех гостей в номере 10+. / Climbing the peak of the Black Pyramid. Valid for all guests in Room 10+.
</t>
  </si>
  <si>
    <t xml:space="preserve">5.  Почтовая открытка-сувенир для отправки с вершины Чёрная Пирамида на высоте 2375 м. Действует на 1 открытку. / Postcard souvenir for sending from the top of the Black Pyramid at 2375 m. Valid for 1 postcard
</t>
  </si>
  <si>
    <t>6.  Прокат городского велосипеда на 1 час. Действует на одного взрослого и ребёнка 3-12 лет/ City bike rental for 1 hour. Valid for one adult and a child under 3-12 years of age.</t>
  </si>
  <si>
    <r>
      <t>7. Прокат беговелов на 1 час. Действует на всех детей от 2 до 5 лет, проживающих в номере</t>
    </r>
    <r>
      <rPr>
        <sz val="10"/>
        <rFont val="Arial Cyr"/>
        <charset val="204"/>
      </rPr>
      <t xml:space="preserve"> /</t>
    </r>
    <r>
      <rPr>
        <sz val="8"/>
        <color theme="1"/>
        <rFont val="Verdana"/>
        <family val="2"/>
        <charset val="204"/>
      </rPr>
      <t xml:space="preserve"> Balance bike</t>
    </r>
    <r>
      <rPr>
        <sz val="9"/>
        <color theme="1"/>
        <rFont val="Verdana"/>
        <family val="2"/>
        <charset val="204"/>
      </rPr>
      <t xml:space="preserve"> rental for 1 hour. Valid for all children from 2 to 5 years old staying in the room</t>
    </r>
  </si>
  <si>
    <r>
      <t>8. VR-экскурсия по курорту. Действует для всех гостей в номере 5+</t>
    </r>
    <r>
      <rPr>
        <sz val="10"/>
        <rFont val="Arial Cyr"/>
        <charset val="204"/>
      </rPr>
      <t xml:space="preserve"> /</t>
    </r>
    <r>
      <rPr>
        <sz val="8"/>
        <color theme="1"/>
        <rFont val="Verdana"/>
        <family val="2"/>
        <charset val="204"/>
      </rPr>
      <t xml:space="preserve"> VR tour of the resort. Valid for all guests in room 5+</t>
    </r>
  </si>
  <si>
    <t xml:space="preserve">9.  Мастер-класс по катанию на скейтбордах и роликах. Действует для всех гостей в номере 3+ / Skateboarding and rollerblading master class. Valid for all guests in room 3+
</t>
  </si>
  <si>
    <t xml:space="preserve">10.  Открытый урок по маунтинбайку. Действует для всех гостей в номере 14+ / Open mountain biking lesson. Valid for all guests in room 14+
</t>
  </si>
  <si>
    <r>
      <t xml:space="preserve">Период продажи: </t>
    </r>
    <r>
      <rPr>
        <b/>
        <sz val="9"/>
        <rFont val="Times New Roman"/>
        <family val="1"/>
      </rPr>
      <t>22.03.2023</t>
    </r>
    <r>
      <rPr>
        <b/>
        <sz val="9"/>
        <rFont val="Times New Roman"/>
        <family val="1"/>
        <charset val="204"/>
      </rPr>
      <t xml:space="preserve"> - 29.09.2023</t>
    </r>
    <r>
      <rPr>
        <sz val="9"/>
        <rFont val="Times New Roman"/>
        <family val="1"/>
        <charset val="204"/>
      </rPr>
      <t xml:space="preserve">/ Period of sales: </t>
    </r>
    <r>
      <rPr>
        <b/>
        <sz val="9"/>
        <rFont val="Times New Roman"/>
        <family val="1"/>
        <charset val="204"/>
      </rPr>
      <t>22.03.2023 - 29.09.2023</t>
    </r>
  </si>
  <si>
    <r>
      <t xml:space="preserve">Период проживания: </t>
    </r>
    <r>
      <rPr>
        <b/>
        <sz val="9"/>
        <rFont val="Times New Roman"/>
        <family val="1"/>
      </rPr>
      <t>01.06.2023</t>
    </r>
    <r>
      <rPr>
        <b/>
        <sz val="9"/>
        <rFont val="Times New Roman"/>
        <family val="1"/>
        <charset val="204"/>
      </rPr>
      <t xml:space="preserve"> - 30.09.2023​</t>
    </r>
    <r>
      <rPr>
        <sz val="9"/>
        <rFont val="Times New Roman"/>
        <family val="1"/>
        <charset val="204"/>
      </rPr>
      <t xml:space="preserve">/ Period of stay: </t>
    </r>
    <r>
      <rPr>
        <b/>
        <sz val="9"/>
        <rFont val="Times New Roman"/>
        <family val="1"/>
        <charset val="204"/>
      </rPr>
      <t>01.06.2023 - 30.09.2023​</t>
    </r>
  </si>
  <si>
    <r>
      <rPr>
        <sz val="9"/>
        <color theme="1"/>
        <rFont val="Times New Roman"/>
        <family val="1"/>
      </rPr>
      <t>Период бронирования</t>
    </r>
    <r>
      <rPr>
        <b/>
        <sz val="9"/>
        <color theme="1"/>
        <rFont val="Times New Roman"/>
        <family val="1"/>
        <charset val="204"/>
      </rPr>
      <t xml:space="preserve">: 08.02.2023 - 30.05.2023 /  </t>
    </r>
    <r>
      <rPr>
        <sz val="9"/>
        <color theme="1"/>
        <rFont val="Times New Roman"/>
        <family val="1"/>
      </rPr>
      <t>Period of sales</t>
    </r>
    <r>
      <rPr>
        <b/>
        <sz val="9"/>
        <color theme="1"/>
        <rFont val="Times New Roman"/>
        <family val="1"/>
        <charset val="204"/>
      </rPr>
      <t>: 08.02.2023 - 30.05.2023</t>
    </r>
  </si>
  <si>
    <r>
      <t xml:space="preserve">Период проживания: </t>
    </r>
    <r>
      <rPr>
        <b/>
        <sz val="9"/>
        <rFont val="Times New Roman"/>
        <family val="1"/>
        <charset val="204"/>
      </rPr>
      <t xml:space="preserve">с 24.03.2023 - 31.05.2023 </t>
    </r>
    <r>
      <rPr>
        <sz val="9"/>
        <rFont val="Times New Roman"/>
        <family val="1"/>
        <charset val="204"/>
      </rPr>
      <t xml:space="preserve">/ Period of stay: </t>
    </r>
    <r>
      <rPr>
        <b/>
        <sz val="9"/>
        <rFont val="Times New Roman"/>
        <family val="1"/>
        <charset val="204"/>
      </rPr>
      <t>24.03.2023 - 31.05.2023</t>
    </r>
  </si>
  <si>
    <t>Тариф доступен до 29.12.2023</t>
  </si>
  <si>
    <r>
      <t xml:space="preserve">Период продажи: </t>
    </r>
    <r>
      <rPr>
        <b/>
        <sz val="9"/>
        <rFont val="Times New Roman"/>
        <family val="1"/>
        <charset val="204"/>
      </rPr>
      <t>с 01.08.2023 - 29.11.2023​</t>
    </r>
    <r>
      <rPr>
        <sz val="9"/>
        <rFont val="Times New Roman"/>
        <family val="1"/>
        <charset val="204"/>
      </rPr>
      <t xml:space="preserve">/ Period of sales: </t>
    </r>
    <r>
      <rPr>
        <b/>
        <sz val="9"/>
        <rFont val="Times New Roman"/>
        <family val="1"/>
        <charset val="204"/>
      </rPr>
      <t>с  01.08.2023 - 29.11.2023</t>
    </r>
  </si>
  <si>
    <r>
      <t xml:space="preserve">Период проживания: </t>
    </r>
    <r>
      <rPr>
        <b/>
        <sz val="9"/>
        <rFont val="Times New Roman"/>
        <family val="1"/>
        <charset val="204"/>
      </rPr>
      <t xml:space="preserve">с 01.10.2023 - 30.11.202​3 </t>
    </r>
    <r>
      <rPr>
        <sz val="9"/>
        <rFont val="Times New Roman"/>
        <family val="1"/>
        <charset val="204"/>
      </rPr>
      <t xml:space="preserve">/ Period of stay: </t>
    </r>
    <r>
      <rPr>
        <b/>
        <sz val="9"/>
        <rFont val="Times New Roman"/>
        <family val="1"/>
        <charset val="204"/>
      </rPr>
      <t xml:space="preserve">с 01.10.2023 - 30.11.202​3 </t>
    </r>
  </si>
  <si>
    <t>Завтрак/ Breakfast;</t>
  </si>
  <si>
    <t>Бесплатное размещение 2 детей возрастом до 15 лет, включая завтрак и доп.место /  Free accommodation for 2 children under 15 years old, including breakfast and extra bed.</t>
  </si>
  <si>
    <r>
      <t>1. Прогулочные билеты на подъёмники "Панорама Красной Поляны"</t>
    </r>
    <r>
      <rPr>
        <sz val="9"/>
        <color rgb="FF000000"/>
        <rFont val="Verdana"/>
        <family val="2"/>
      </rPr>
      <t> (для всех гостей в номере на все открытые канатные дороги) / Walking tickets for the "Panorama of Krasnaya Polyana" elevators (for all guests in the room for all open ropeways);</t>
    </r>
  </si>
  <si>
    <r>
      <t>2. Обзорная экскурсия по высотам Курорта</t>
    </r>
    <r>
      <rPr>
        <sz val="9"/>
        <color rgb="FF000000"/>
        <rFont val="Verdana"/>
        <family val="2"/>
      </rPr>
      <t> (для всех гостей в номере) / A sightseeing tour of the Heights Resort (for all in-room guests);</t>
    </r>
  </si>
  <si>
    <r>
      <t xml:space="preserve">Дополнительно ЕДИНОРАЗОВО в стоимость заявки добавляются прогулочные ски-пассы за каждого взрослого гостя (возраст от 16 лет), стоимость - </t>
    </r>
    <r>
      <rPr>
        <b/>
        <sz val="11"/>
        <color theme="1"/>
        <rFont val="Calibri"/>
        <family val="2"/>
      </rPr>
      <t>1800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1800</t>
    </r>
    <r>
      <rPr>
        <sz val="11"/>
        <color theme="1"/>
        <rFont val="Calibri"/>
        <family val="2"/>
        <charset val="204"/>
      </rPr>
      <t xml:space="preserve"> руб. (возраст от 16 лет). Стоимость прогулочных ски-пассов на всех взрослых просим сразу добавлять в заявку. / Extra pay  for ski-passes per every adult at once (ages from 16 y.o. and up). Cost  - </t>
    </r>
    <r>
      <rPr>
        <b/>
        <sz val="11"/>
        <color theme="1"/>
        <rFont val="Calibri"/>
        <family val="2"/>
      </rPr>
      <t>1800</t>
    </r>
    <r>
      <rPr>
        <sz val="11"/>
        <color theme="1"/>
        <rFont val="Calibri"/>
        <family val="2"/>
        <charset val="204"/>
      </rPr>
      <t xml:space="preserve"> rub per adult (ages from 16 y.o. and up).  The cost of the ski-passes for each guest (at extra bed)  is also added - </t>
    </r>
    <r>
      <rPr>
        <b/>
        <sz val="11"/>
        <color theme="1"/>
        <rFont val="Calibri"/>
        <family val="2"/>
      </rPr>
      <t>1800</t>
    </r>
    <r>
      <rPr>
        <sz val="11"/>
        <color theme="1"/>
        <rFont val="Calibri"/>
        <family val="2"/>
        <charset val="204"/>
      </rPr>
      <t xml:space="preserve"> rub per adult (ages from 16 y.o. and up). Please, add the cost of ski-passes for all adults to the application immediately.</t>
    </r>
  </si>
  <si>
    <r>
      <t>3. 1 час проката городского велосипеда</t>
    </r>
    <r>
      <rPr>
        <sz val="9"/>
        <color rgb="FF000000"/>
        <rFont val="Verdana"/>
        <family val="2"/>
      </rPr>
      <t> (для 1 взрослого и ребенка до 12 лет) / 1 hour city bike rental (for 1 adult and child under 12 years old);</t>
    </r>
  </si>
  <si>
    <r>
      <t>4. 1 маршрут верёвочного парка на выбор</t>
    </r>
    <r>
      <rPr>
        <sz val="9"/>
        <color rgb="FF000000"/>
        <rFont val="Verdana"/>
        <family val="2"/>
      </rPr>
      <t> (для всех гостей в номере) / 1 rope park route of your choice (for all in-room guests);</t>
    </r>
  </si>
  <si>
    <r>
      <t>5. Открытка-сувенир</t>
    </r>
    <r>
      <rPr>
        <sz val="9"/>
        <color rgb="FF000000"/>
        <rFont val="Verdana"/>
        <family val="2"/>
      </rPr>
      <t> (предоставляется 1 открытка на номер) / Souvenir postcard (1 postcard per room is provided);</t>
    </r>
  </si>
  <si>
    <r>
      <t>6. Стикерпак с талисманом курорта Серной Полей</t>
    </r>
    <r>
      <rPr>
        <sz val="9"/>
        <color rgb="FF000000"/>
        <rFont val="Verdana"/>
        <family val="2"/>
      </rPr>
      <t> (предоставляется один стикерпак на номер) / Stickerpack featuring the Sulphur Pole Resort mascot (one stickerpack per room is provided);</t>
    </r>
  </si>
  <si>
    <r>
      <t>7. Консультация стилиста и визажиста от салона в спа центре SOUL SPA</t>
    </r>
    <r>
      <rPr>
        <sz val="9"/>
        <color rgb="FF000000"/>
        <rFont val="Verdana"/>
        <family val="2"/>
      </rPr>
      <t> (для всех гостей в номере) / Consultation of stylist and make-up artist from the salon in the SOUL SPA center (for all guests in the room).</t>
    </r>
  </si>
  <si>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r>
    <r>
      <rPr>
        <b/>
        <sz val="12"/>
        <color rgb="FFFF0000"/>
        <rFont val="Times New Roman"/>
        <family val="1"/>
      </rPr>
      <t/>
    </r>
  </si>
  <si>
    <t>Тариф включает ски-пассы только на взрослых гостей на основных местах. Стоимость ски-пассов на дополнительных взрослых просим сразу добавлять в заявку. / The rate includes ski passes for adults only at the main places. Please add the cost of ski passes for extra adults to the application immediately.</t>
  </si>
  <si>
    <t>Специальный тариф "4=3"</t>
  </si>
  <si>
    <t>Ограничения / Restrictions</t>
  </si>
  <si>
    <t xml:space="preserve">Минимальное количество ночей проживания: 4 ночи / Minimum stay 4 nights </t>
  </si>
  <si>
    <t xml:space="preserve">Максимальное количество ночей проживания: 4 ночи / Maximum stay 4 nights </t>
  </si>
  <si>
    <t>* Выдача ски-пассов на стойке регистрации в отеле при заселении. Детские ски-пассы приобретаются гостями в отеле. Возврат денежных средств за неиспользованные ски-пассы не производится.
Политика гарантии: Гарантия кредитной картой обязательна/  * There is no refund for unused ski passes. Children's ski passes can be purchased separately at the reception.
Credit card guarantee is required</t>
  </si>
  <si>
    <r>
      <rPr>
        <b/>
        <sz val="9"/>
        <rFont val="Times New Roman"/>
        <family val="1"/>
        <charset val="204"/>
      </rPr>
      <t>Период продажи:</t>
    </r>
    <r>
      <rPr>
        <sz val="9"/>
        <rFont val="Times New Roman"/>
        <family val="1"/>
        <charset val="204"/>
      </rPr>
      <t xml:space="preserve"> </t>
    </r>
    <r>
      <rPr>
        <b/>
        <sz val="9"/>
        <rFont val="Times New Roman"/>
        <family val="1"/>
      </rPr>
      <t>15.11.2023-30.03.2024</t>
    </r>
    <r>
      <rPr>
        <sz val="9"/>
        <rFont val="Times New Roman"/>
        <family val="1"/>
        <charset val="204"/>
      </rPr>
      <t xml:space="preserve">/ Period of sales: </t>
    </r>
    <r>
      <rPr>
        <b/>
        <sz val="9"/>
        <rFont val="Times New Roman"/>
        <family val="1"/>
        <charset val="204"/>
      </rPr>
      <t>15.11.2023-30.03.2024</t>
    </r>
  </si>
  <si>
    <r>
      <rPr>
        <b/>
        <sz val="9"/>
        <color theme="1"/>
        <rFont val="Times New Roman"/>
        <family val="1"/>
        <charset val="204"/>
      </rPr>
      <t>15.12.2022-27.12.2023, включительно,</t>
    </r>
    <r>
      <rPr>
        <sz val="9"/>
        <color theme="1"/>
        <rFont val="Times New Roman"/>
        <family val="1"/>
        <charset val="204"/>
      </rPr>
      <t xml:space="preserve"> - </t>
    </r>
    <r>
      <rPr>
        <b/>
        <sz val="9"/>
        <color theme="1"/>
        <rFont val="Times New Roman"/>
        <family val="1"/>
        <charset val="204"/>
      </rPr>
      <t>2500</t>
    </r>
    <r>
      <rPr>
        <sz val="9"/>
        <color theme="1"/>
        <rFont val="Times New Roman"/>
        <family val="1"/>
        <charset val="204"/>
      </rPr>
      <t xml:space="preserve"> рублей - взрослый, </t>
    </r>
    <r>
      <rPr>
        <b/>
        <sz val="9"/>
        <color theme="1"/>
        <rFont val="Times New Roman"/>
        <family val="1"/>
        <charset val="204"/>
      </rPr>
      <t>15.12.2022-27.12.2023- 2500</t>
    </r>
    <r>
      <rPr>
        <sz val="9"/>
        <color theme="1"/>
        <rFont val="Times New Roman"/>
        <family val="1"/>
        <charset val="204"/>
      </rPr>
      <t xml:space="preserve"> rubles - adult</t>
    </r>
  </si>
  <si>
    <r>
      <rPr>
        <b/>
        <sz val="9"/>
        <color theme="1"/>
        <rFont val="Times New Roman"/>
        <family val="1"/>
        <charset val="204"/>
      </rPr>
      <t xml:space="preserve">09.01.2024-31.01.2024, включительно </t>
    </r>
    <r>
      <rPr>
        <sz val="9"/>
        <color theme="1"/>
        <rFont val="Times New Roman"/>
        <family val="1"/>
        <charset val="204"/>
      </rPr>
      <t xml:space="preserve">- </t>
    </r>
    <r>
      <rPr>
        <b/>
        <sz val="9"/>
        <color theme="1"/>
        <rFont val="Times New Roman"/>
        <family val="1"/>
        <charset val="204"/>
      </rPr>
      <t>2700</t>
    </r>
    <r>
      <rPr>
        <sz val="9"/>
        <color theme="1"/>
        <rFont val="Times New Roman"/>
        <family val="1"/>
        <charset val="204"/>
      </rPr>
      <t xml:space="preserve"> рублей - взрослый / </t>
    </r>
    <r>
      <rPr>
        <b/>
        <sz val="9"/>
        <color theme="1"/>
        <rFont val="Times New Roman"/>
        <family val="1"/>
        <charset val="204"/>
      </rPr>
      <t>09.01.2024-31.01.2024 - 2700</t>
    </r>
    <r>
      <rPr>
        <sz val="9"/>
        <color theme="1"/>
        <rFont val="Times New Roman"/>
        <family val="1"/>
        <charset val="204"/>
      </rPr>
      <t xml:space="preserve"> rubles - adult</t>
    </r>
    <r>
      <rPr>
        <b/>
        <sz val="9"/>
        <color theme="1"/>
        <rFont val="Times New Roman"/>
        <family val="1"/>
        <charset val="204"/>
      </rPr>
      <t/>
    </r>
  </si>
  <si>
    <r>
      <rPr>
        <b/>
        <sz val="9"/>
        <color theme="1"/>
        <rFont val="Times New Roman"/>
        <family val="1"/>
        <charset val="204"/>
      </rPr>
      <t xml:space="preserve">01.02.2024-10.03.2024, включительно </t>
    </r>
    <r>
      <rPr>
        <sz val="9"/>
        <color theme="1"/>
        <rFont val="Times New Roman"/>
        <family val="1"/>
        <charset val="204"/>
      </rPr>
      <t xml:space="preserve">- </t>
    </r>
    <r>
      <rPr>
        <b/>
        <sz val="9"/>
        <color theme="1"/>
        <rFont val="Times New Roman"/>
        <family val="1"/>
        <charset val="204"/>
      </rPr>
      <t>3500</t>
    </r>
    <r>
      <rPr>
        <sz val="9"/>
        <color theme="1"/>
        <rFont val="Times New Roman"/>
        <family val="1"/>
        <charset val="204"/>
      </rPr>
      <t xml:space="preserve"> рублей - взрослый / </t>
    </r>
    <r>
      <rPr>
        <b/>
        <sz val="9"/>
        <color theme="1"/>
        <rFont val="Times New Roman"/>
        <family val="1"/>
      </rPr>
      <t>01.02.2024-10.03.2024</t>
    </r>
    <r>
      <rPr>
        <b/>
        <sz val="9"/>
        <color theme="1"/>
        <rFont val="Times New Roman"/>
        <family val="1"/>
        <charset val="204"/>
      </rPr>
      <t>- 3500</t>
    </r>
    <r>
      <rPr>
        <sz val="9"/>
        <color theme="1"/>
        <rFont val="Times New Roman"/>
        <family val="1"/>
        <charset val="204"/>
      </rPr>
      <t xml:space="preserve"> rubles - adult</t>
    </r>
    <r>
      <rPr>
        <b/>
        <sz val="9"/>
        <color theme="1"/>
        <rFont val="Times New Roman"/>
        <family val="1"/>
        <charset val="204"/>
      </rPr>
      <t/>
    </r>
  </si>
  <si>
    <r>
      <rPr>
        <b/>
        <sz val="9"/>
        <color theme="1"/>
        <rFont val="Times New Roman"/>
        <family val="1"/>
        <charset val="204"/>
      </rPr>
      <t xml:space="preserve">11.03.2024 -31.03.2024, включительно </t>
    </r>
    <r>
      <rPr>
        <sz val="9"/>
        <color theme="1"/>
        <rFont val="Times New Roman"/>
        <family val="1"/>
        <charset val="204"/>
      </rPr>
      <t xml:space="preserve">- </t>
    </r>
    <r>
      <rPr>
        <b/>
        <sz val="9"/>
        <color theme="1"/>
        <rFont val="Times New Roman"/>
        <family val="1"/>
        <charset val="204"/>
      </rPr>
      <t>2700</t>
    </r>
    <r>
      <rPr>
        <sz val="9"/>
        <color theme="1"/>
        <rFont val="Times New Roman"/>
        <family val="1"/>
        <charset val="204"/>
      </rPr>
      <t xml:space="preserve"> рублей - взрослый / </t>
    </r>
    <r>
      <rPr>
        <b/>
        <sz val="9"/>
        <color theme="1"/>
        <rFont val="Times New Roman"/>
        <family val="1"/>
      </rPr>
      <t>11.03.2024 -31.03.2024</t>
    </r>
    <r>
      <rPr>
        <b/>
        <sz val="9"/>
        <color theme="1"/>
        <rFont val="Times New Roman"/>
        <family val="1"/>
        <charset val="204"/>
      </rPr>
      <t xml:space="preserve">- 2700 </t>
    </r>
    <r>
      <rPr>
        <sz val="9"/>
        <color theme="1"/>
        <rFont val="Times New Roman"/>
        <family val="1"/>
        <charset val="204"/>
      </rPr>
      <t>rubles - adult</t>
    </r>
    <r>
      <rPr>
        <b/>
        <sz val="9"/>
        <color theme="1"/>
        <rFont val="Times New Roman"/>
        <family val="1"/>
        <charset val="204"/>
      </rPr>
      <t/>
    </r>
  </si>
  <si>
    <r>
      <rPr>
        <sz val="9"/>
        <color theme="1"/>
        <rFont val="Times New Roman"/>
        <family val="1"/>
      </rPr>
      <t>Период бронирования</t>
    </r>
    <r>
      <rPr>
        <b/>
        <sz val="9"/>
        <color theme="1"/>
        <rFont val="Times New Roman"/>
        <family val="1"/>
        <charset val="204"/>
      </rPr>
      <t xml:space="preserve">: 18.10.2023-22.12.2023 /  </t>
    </r>
    <r>
      <rPr>
        <sz val="9"/>
        <color theme="1"/>
        <rFont val="Times New Roman"/>
        <family val="1"/>
      </rPr>
      <t>Period of sales</t>
    </r>
    <r>
      <rPr>
        <b/>
        <sz val="9"/>
        <color theme="1"/>
        <rFont val="Times New Roman"/>
        <family val="1"/>
        <charset val="204"/>
      </rPr>
      <t xml:space="preserve">: 18.10.2023-22.12.2023 </t>
    </r>
  </si>
  <si>
    <r>
      <t xml:space="preserve">Период проживания: </t>
    </r>
    <r>
      <rPr>
        <b/>
        <sz val="9"/>
        <rFont val="Times New Roman"/>
        <family val="1"/>
      </rPr>
      <t>06.11.2023-25.12.2023</t>
    </r>
    <r>
      <rPr>
        <b/>
        <sz val="9"/>
        <rFont val="Times New Roman"/>
        <family val="1"/>
        <charset val="204"/>
      </rPr>
      <t xml:space="preserve"> </t>
    </r>
    <r>
      <rPr>
        <sz val="9"/>
        <rFont val="Times New Roman"/>
        <family val="1"/>
        <charset val="204"/>
      </rPr>
      <t xml:space="preserve">/ Period of stay: </t>
    </r>
    <r>
      <rPr>
        <b/>
        <sz val="9"/>
        <rFont val="Times New Roman"/>
        <family val="1"/>
      </rPr>
      <t>06.11.2023-25.12.2023</t>
    </r>
  </si>
  <si>
    <t>Мин срок бронирования до заезда: 14 дня/ Min. Booking period before arrival: 14 days.</t>
  </si>
  <si>
    <r>
      <rPr>
        <b/>
        <sz val="9"/>
        <rFont val="Times New Roman"/>
        <family val="1"/>
        <charset val="204"/>
      </rPr>
      <t>Период проживан</t>
    </r>
    <r>
      <rPr>
        <b/>
        <sz val="9"/>
        <color theme="1"/>
        <rFont val="Times New Roman"/>
        <family val="1"/>
      </rPr>
      <t>ия: 01.12.2023-27.12.2023,</t>
    </r>
    <r>
      <rPr>
        <b/>
        <sz val="9"/>
        <rFont val="Times New Roman"/>
        <family val="1"/>
        <charset val="204"/>
      </rPr>
      <t xml:space="preserve"> включительно, 09.01.2024-31.03.2024                                                                                                                             </t>
    </r>
    <r>
      <rPr>
        <sz val="9"/>
        <color theme="1"/>
        <rFont val="Times New Roman"/>
        <family val="1"/>
      </rPr>
      <t>/ Period of stay:</t>
    </r>
    <r>
      <rPr>
        <b/>
        <sz val="9"/>
        <color theme="1"/>
        <rFont val="Times New Roman"/>
        <family val="1"/>
      </rPr>
      <t xml:space="preserve"> 01.12.2023-27.12.2023,  inclusively</t>
    </r>
    <r>
      <rPr>
        <b/>
        <sz val="9"/>
        <rFont val="Times New Roman"/>
        <family val="1"/>
      </rPr>
      <t>, 09.01.2024-31.03.2024</t>
    </r>
  </si>
  <si>
    <t>Тариф доступен c 01.04.2024 по 01.06.2024, 10.06.2024-27.06.2024, 01.07.2024-30.09.2024</t>
  </si>
  <si>
    <r>
      <t>Дополнительно на каждый день проживания в стоимость заявки добавляются  ски-пассы  для каждого взрослого, стоимость -</t>
    </r>
    <r>
      <rPr>
        <b/>
        <sz val="12"/>
        <color rgb="FFFF0000"/>
        <rFont val="Calibri"/>
        <family val="2"/>
        <charset val="204"/>
        <scheme val="minor"/>
      </rPr>
      <t xml:space="preserve"> 09.01.2024 - 31.01.2024 и 11.03.2024-31.03.2024 - 2700 рублей, 01.02.2024-10.03.2024 - 3500 рублей.</t>
    </r>
    <r>
      <rPr>
        <b/>
        <sz val="12"/>
        <color theme="1"/>
        <rFont val="Calibri"/>
        <family val="2"/>
        <charset val="204"/>
        <scheme val="minor"/>
      </rPr>
      <t xml:space="preserve"> При размещении дополнительных гостей, также на каждый день проживания добавляются в стоимость заявки ски-пассы на каждого взрослого гостя  -</t>
    </r>
    <r>
      <rPr>
        <b/>
        <sz val="12"/>
        <color rgb="FFFF0000"/>
        <rFont val="Calibri"/>
        <family val="2"/>
        <charset val="204"/>
        <scheme val="minor"/>
      </rPr>
      <t xml:space="preserve">  09.01.2024 - 31.01.2024 и 11.03.2024-31.03.2024 - 2700 рублей, 01.02.2024-10.03.2024 - 3500 рублей.</t>
    </r>
    <r>
      <rPr>
        <b/>
        <sz val="12"/>
        <color theme="1"/>
        <rFont val="Calibri"/>
        <family val="2"/>
        <charset val="204"/>
        <scheme val="minor"/>
      </rPr>
      <t xml:space="preserve"> Стоимость ски-пассов на всех взрослых сразу добавлять в заявку. / Extra pay  for each day of stay, ski passes for each adult are added to the price of the application, the cost   01/31/2024 - 01/31/2024 and 03/11/2024 - 03/31/2024- 2700 rubles, 02/01/2024 - 03/10/2024 - 3500 rubles. When placing additional guests, also for each day of stay, ski passes for each guest are added to the application price 01/31/2024 - 01/31/2024 and 03/11/2024 - 03/31/2024- 2700 rubles, 02/01/2024 - 03/10/2024 - 3500 rubles.</t>
    </r>
  </si>
  <si>
    <t xml:space="preserve">* Выдача ски-пассов на стойке регистрации в отеле при заселении. Детские ски-пассы приобретаются гостями в отеле. Возврат денежных средств за неиспользованные ски-пассы не производится.
</t>
  </si>
  <si>
    <r>
      <rPr>
        <b/>
        <sz val="9"/>
        <rFont val="Times New Roman"/>
        <family val="1"/>
        <charset val="204"/>
      </rPr>
      <t>Период продажи:</t>
    </r>
    <r>
      <rPr>
        <sz val="9"/>
        <rFont val="Times New Roman"/>
        <family val="1"/>
        <charset val="204"/>
      </rPr>
      <t xml:space="preserve"> </t>
    </r>
    <r>
      <rPr>
        <b/>
        <sz val="9"/>
        <rFont val="Times New Roman"/>
        <family val="1"/>
      </rPr>
      <t>31.01.2024-30.03.2024</t>
    </r>
    <r>
      <rPr>
        <sz val="9"/>
        <rFont val="Times New Roman"/>
        <family val="1"/>
        <charset val="204"/>
      </rPr>
      <t xml:space="preserve">/ Period of sales: </t>
    </r>
    <r>
      <rPr>
        <b/>
        <sz val="9"/>
        <rFont val="Times New Roman"/>
        <family val="1"/>
        <charset val="204"/>
      </rPr>
      <t>31.01.2024-30.03.2024</t>
    </r>
  </si>
  <si>
    <r>
      <rPr>
        <b/>
        <sz val="9"/>
        <rFont val="Times New Roman"/>
        <family val="1"/>
        <charset val="204"/>
      </rPr>
      <t>Период проживан</t>
    </r>
    <r>
      <rPr>
        <b/>
        <sz val="9"/>
        <color theme="1"/>
        <rFont val="Times New Roman"/>
        <family val="1"/>
      </rPr>
      <t>ия:31</t>
    </r>
    <r>
      <rPr>
        <b/>
        <sz val="9"/>
        <rFont val="Times New Roman"/>
        <family val="1"/>
        <charset val="204"/>
      </rPr>
      <t xml:space="preserve">.01.2024-31.03.2024                                                                                                                             </t>
    </r>
    <r>
      <rPr>
        <sz val="9"/>
        <color theme="1"/>
        <rFont val="Times New Roman"/>
        <family val="1"/>
      </rPr>
      <t xml:space="preserve">/ </t>
    </r>
    <r>
      <rPr>
        <b/>
        <sz val="9"/>
        <color theme="1"/>
        <rFont val="Times New Roman"/>
        <family val="1"/>
      </rPr>
      <t>Period of stay: 31</t>
    </r>
    <r>
      <rPr>
        <b/>
        <sz val="9"/>
        <rFont val="Times New Roman"/>
        <family val="1"/>
      </rPr>
      <t>.01.2024-31.03.2024</t>
    </r>
  </si>
  <si>
    <r>
      <rPr>
        <b/>
        <sz val="9"/>
        <color theme="1"/>
        <rFont val="Times New Roman"/>
        <family val="1"/>
        <charset val="204"/>
      </rPr>
      <t xml:space="preserve">31.01.2024-31.01.2024, включительно </t>
    </r>
    <r>
      <rPr>
        <sz val="9"/>
        <color theme="1"/>
        <rFont val="Times New Roman"/>
        <family val="1"/>
        <charset val="204"/>
      </rPr>
      <t xml:space="preserve">- </t>
    </r>
    <r>
      <rPr>
        <b/>
        <sz val="9"/>
        <color theme="1"/>
        <rFont val="Times New Roman"/>
        <family val="1"/>
        <charset val="204"/>
      </rPr>
      <t>2700</t>
    </r>
    <r>
      <rPr>
        <sz val="9"/>
        <color theme="1"/>
        <rFont val="Times New Roman"/>
        <family val="1"/>
        <charset val="204"/>
      </rPr>
      <t xml:space="preserve"> рублей - взрослый / 31</t>
    </r>
    <r>
      <rPr>
        <b/>
        <sz val="9"/>
        <color theme="1"/>
        <rFont val="Times New Roman"/>
        <family val="1"/>
        <charset val="204"/>
      </rPr>
      <t>.01.2024-31.01.2024 - 2700</t>
    </r>
    <r>
      <rPr>
        <sz val="9"/>
        <color theme="1"/>
        <rFont val="Times New Roman"/>
        <family val="1"/>
        <charset val="204"/>
      </rPr>
      <t xml:space="preserve"> rubles - adult</t>
    </r>
    <r>
      <rPr>
        <b/>
        <sz val="9"/>
        <color theme="1"/>
        <rFont val="Times New Roman"/>
        <family val="1"/>
        <charset val="204"/>
      </rPr>
      <t/>
    </r>
  </si>
  <si>
    <t>Новотель Фит Красная Поляна 4*/ Novotel Fit Krasnaya Polyana 4*</t>
  </si>
  <si>
    <t>Специальный тариф "Каникулы в горах" / Special offer "Mountain vacations"</t>
  </si>
  <si>
    <t>Специальный тариф "Наполни своё лето" / Special offer "Fill up your summer"</t>
  </si>
  <si>
    <t>1. Прогулочные билеты "Панорама Красной Поляны" *. *Тариф включает прогулочные билеты на всех гостей, проживающих в номере 7+, до 7 лет. / Rope road walking tickets "Panorama of Krasnaya Polyana"*. *The rate includes walking tickets for all guests staying in a room 7+, up to 7 years old</t>
  </si>
  <si>
    <t>2. Трансфер на побережье Чёрного моря (для всех гостей в номере, по предварительной записи) / Transfer to the Black Sea coast (for all in-room guests, by advance appointment)</t>
  </si>
  <si>
    <t xml:space="preserve">*Пляж функционирует с 01.06.2024-30.09.2024,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</si>
  <si>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t>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The services provided may depend on the weather conditions and the work of ropeways. NAO "Krasnaya Polyana" reserves the right to change the services in the package.</t>
  </si>
  <si>
    <r>
      <t>В предложение «Наполни свое лето» входят </t>
    </r>
    <r>
      <rPr>
        <b/>
        <i/>
        <sz val="8"/>
        <color indexed="8"/>
        <rFont val="Verdana"/>
        <family val="2"/>
        <charset val="204"/>
      </rPr>
      <t>бесплатно</t>
    </r>
    <r>
      <rPr>
        <sz val="8"/>
        <color indexed="8"/>
        <rFont val="Verdana"/>
        <family val="2"/>
        <charset val="204"/>
      </rPr>
      <t xml:space="preserve"> (</t>
    </r>
    <r>
      <rPr>
        <sz val="8"/>
        <color rgb="FFC00000"/>
        <rFont val="Verdana"/>
        <family val="2"/>
        <charset val="204"/>
      </rPr>
      <t>* условия предоставления услуг подробно представлены в купонной книге</t>
    </r>
    <r>
      <rPr>
        <sz val="8"/>
        <color indexed="8"/>
        <rFont val="Verdana"/>
        <family val="2"/>
        <charset val="204"/>
      </rPr>
      <t>) / The offer "Fill up your summer" includes free of charge (* terms of services are detailed in the coupon book):</t>
    </r>
  </si>
  <si>
    <t xml:space="preserve">Завтрак "Шведский стол" </t>
  </si>
  <si>
    <t>Парковка на Поляне 960</t>
  </si>
  <si>
    <t>Завтрак Шведский стол</t>
  </si>
  <si>
    <r>
      <t xml:space="preserve">Дополнительно ЕДИНОРАЗОВО в стоимость заявки добавляются прогулочные ски-пассы за каждого взрослого гостя </t>
    </r>
    <r>
      <rPr>
        <sz val="11"/>
        <color theme="1"/>
        <rFont val="Calibri"/>
        <family val="2"/>
      </rPr>
      <t xml:space="preserve">(возраст от </t>
    </r>
    <r>
      <rPr>
        <b/>
        <sz val="11"/>
        <color theme="1"/>
        <rFont val="Calibri"/>
        <family val="2"/>
      </rPr>
      <t>16</t>
    </r>
    <r>
      <rPr>
        <sz val="11"/>
        <color theme="1"/>
        <rFont val="Calibri"/>
        <family val="2"/>
      </rPr>
      <t xml:space="preserve"> лет)</t>
    </r>
    <r>
      <rPr>
        <sz val="11"/>
        <color theme="1"/>
        <rFont val="Calibri"/>
        <family val="2"/>
        <charset val="204"/>
      </rPr>
      <t xml:space="preserve">, стоимость - </t>
    </r>
    <r>
      <rPr>
        <b/>
        <sz val="11"/>
        <color theme="1"/>
        <rFont val="Calibri"/>
        <family val="2"/>
      </rPr>
      <t>2300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2300</t>
    </r>
    <r>
      <rPr>
        <sz val="11"/>
        <color theme="1"/>
        <rFont val="Calibri"/>
        <family val="2"/>
        <charset val="204"/>
      </rPr>
      <t xml:space="preserve"> руб</t>
    </r>
    <r>
      <rPr>
        <sz val="11"/>
        <color theme="1"/>
        <rFont val="Calibri"/>
        <family val="2"/>
      </rPr>
      <t>.</t>
    </r>
    <r>
      <rPr>
        <sz val="11"/>
        <color theme="1"/>
        <rFont val="Calibri"/>
        <family val="2"/>
        <charset val="204"/>
      </rPr>
      <t xml:space="preserve"> Стоимость прогулочных ски-пассов на всех взрослых просим сразу добавлять в заявку. / Extra pay  for ski-passes per every adult at once </t>
    </r>
    <r>
      <rPr>
        <sz val="11"/>
        <color theme="1"/>
        <rFont val="Calibri"/>
        <family val="2"/>
      </rPr>
      <t xml:space="preserve">(ages from </t>
    </r>
    <r>
      <rPr>
        <b/>
        <sz val="11"/>
        <color theme="1"/>
        <rFont val="Calibri"/>
        <family val="2"/>
      </rPr>
      <t>16</t>
    </r>
    <r>
      <rPr>
        <sz val="11"/>
        <color theme="1"/>
        <rFont val="Calibri"/>
        <family val="2"/>
      </rPr>
      <t xml:space="preserve"> y.o. and up</t>
    </r>
    <r>
      <rPr>
        <sz val="11"/>
        <color theme="1"/>
        <rFont val="Calibri"/>
        <family val="2"/>
        <charset val="204"/>
      </rPr>
      <t xml:space="preserve">). Cost  - </t>
    </r>
    <r>
      <rPr>
        <b/>
        <sz val="11"/>
        <color theme="1"/>
        <rFont val="Calibri"/>
        <family val="2"/>
      </rPr>
      <t>2300</t>
    </r>
    <r>
      <rPr>
        <sz val="11"/>
        <color theme="1"/>
        <rFont val="Calibri"/>
        <family val="2"/>
        <charset val="204"/>
      </rPr>
      <t xml:space="preserve"> rub per adult</t>
    </r>
    <r>
      <rPr>
        <sz val="11"/>
        <color theme="1"/>
        <rFont val="Calibri"/>
        <family val="2"/>
      </rPr>
      <t>.</t>
    </r>
    <r>
      <rPr>
        <sz val="11"/>
        <color theme="1"/>
        <rFont val="Calibri"/>
        <family val="2"/>
        <charset val="204"/>
      </rPr>
      <t xml:space="preserve">  The cost of the ski-passes for each guest (at extra bed)  is also added - </t>
    </r>
    <r>
      <rPr>
        <b/>
        <sz val="11"/>
        <color theme="1"/>
        <rFont val="Calibri"/>
        <family val="2"/>
      </rPr>
      <t>2300</t>
    </r>
    <r>
      <rPr>
        <sz val="11"/>
        <color theme="1"/>
        <rFont val="Calibri"/>
        <family val="2"/>
        <charset val="204"/>
      </rPr>
      <t xml:space="preserve"> rub per adult</t>
    </r>
    <r>
      <rPr>
        <sz val="11"/>
        <color theme="1"/>
        <rFont val="Calibri"/>
        <family val="2"/>
      </rPr>
      <t xml:space="preserve"> (ages from </t>
    </r>
    <r>
      <rPr>
        <b/>
        <sz val="11"/>
        <color theme="1"/>
        <rFont val="Calibri"/>
        <family val="2"/>
      </rPr>
      <t>16</t>
    </r>
    <r>
      <rPr>
        <sz val="11"/>
        <color theme="1"/>
        <rFont val="Calibri"/>
        <family val="2"/>
      </rPr>
      <t xml:space="preserve"> y.o. and up)</t>
    </r>
    <r>
      <rPr>
        <sz val="11"/>
        <color theme="1"/>
        <rFont val="Calibri"/>
        <family val="2"/>
        <charset val="204"/>
      </rPr>
      <t>. Please, add the cost of ski-passes for all adults to the application immediately.</t>
    </r>
  </si>
  <si>
    <r>
      <t xml:space="preserve">Период продажи: </t>
    </r>
    <r>
      <rPr>
        <b/>
        <sz val="9"/>
        <rFont val="Times New Roman"/>
        <family val="1"/>
      </rPr>
      <t>04.04.2025</t>
    </r>
    <r>
      <rPr>
        <b/>
        <sz val="9"/>
        <rFont val="Times New Roman"/>
        <family val="1"/>
        <charset val="204"/>
      </rPr>
      <t xml:space="preserve"> - 29.09.2025 </t>
    </r>
    <r>
      <rPr>
        <sz val="9"/>
        <rFont val="Times New Roman"/>
        <family val="1"/>
        <charset val="204"/>
      </rPr>
      <t xml:space="preserve">/ Period of sales: </t>
    </r>
    <r>
      <rPr>
        <b/>
        <sz val="9"/>
        <rFont val="Times New Roman"/>
        <family val="1"/>
        <charset val="204"/>
      </rPr>
      <t>04.04.2025 - 29.09.2025</t>
    </r>
  </si>
  <si>
    <r>
      <t xml:space="preserve">Период проживания: </t>
    </r>
    <r>
      <rPr>
        <b/>
        <sz val="9"/>
        <rFont val="Times New Roman"/>
        <family val="1"/>
      </rPr>
      <t>01.06.2025</t>
    </r>
    <r>
      <rPr>
        <b/>
        <sz val="9"/>
        <rFont val="Times New Roman"/>
        <family val="1"/>
        <charset val="204"/>
      </rPr>
      <t xml:space="preserve"> - 30.09.2025 ​</t>
    </r>
    <r>
      <rPr>
        <sz val="9"/>
        <rFont val="Times New Roman"/>
        <family val="1"/>
        <charset val="204"/>
      </rPr>
      <t xml:space="preserve">/ Period of stay: </t>
    </r>
    <r>
      <rPr>
        <b/>
        <sz val="9"/>
        <rFont val="Times New Roman"/>
        <family val="1"/>
        <charset val="204"/>
      </rPr>
      <t>01.06.2025 - 30.09.2025</t>
    </r>
  </si>
  <si>
    <t>3. Подвесной мост - прохождение малого маршрута (для всех гостей в номере, возраст 7+) / Suspension Bridge - small trail (for all guests in room, age 7+)</t>
  </si>
  <si>
    <t xml:space="preserve">4.  Верёвочный парк - прохождение маршрута "Воздушный сноуборд" для взрослых  (рост от 140 см) либо маршрута "Маугли" для детей (рост от 110 см до 140 см)  (для всех гостей в номере, возраст 7+) / Rope park - “Air Snowboard” route for adults (height from 140 cm) or “Mowgli” route for children (height from 110 cm to 140 cm) (for all guests in the room, age 7+).
</t>
  </si>
  <si>
    <t xml:space="preserve">
В предложение «Наполни свое лето» входят индивидуальные скидки* / The “Fill Your Summer” offer includes individual discounts*
</t>
  </si>
  <si>
    <t>1. 50% скидка на индивидуальные и групповые услуги школы катания "Три вершины" (для всех гостей в номере) / 50% discount on individual and group services of Tri Verkhny skiing school (for all guests in the room)</t>
  </si>
  <si>
    <t xml:space="preserve">2. 10%  скидка в Ресторан "Птицы Захмелели" на весь счет / 10% discount at the  "Pticy Zahmeleli" restaurant on the entire bill </t>
  </si>
  <si>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r>
    <r>
      <rPr>
        <sz val="9"/>
        <color theme="1"/>
        <rFont val="Times New Roman"/>
        <family val="1"/>
        <charset val="204"/>
      </rPr>
      <t xml:space="preserve">
The reservation can be canceled without penalty up to 24 hours before arrival. Cancellation after the specified time - a penalty - the cost of the first night of stay.
</t>
    </r>
    <r>
      <rPr>
        <b/>
        <sz val="9"/>
        <color theme="1"/>
        <rFont val="Times New Roman"/>
        <family val="1"/>
      </rPr>
      <t xml:space="preserve"> </t>
    </r>
    <r>
      <rPr>
        <sz val="9"/>
        <color indexed="8"/>
        <rFont val="Times New Roman"/>
        <family val="1"/>
        <charset val="204"/>
      </rPr>
      <t xml:space="preserve">
</t>
    </r>
  </si>
  <si>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r>
    <r>
      <rPr>
        <b/>
        <sz val="9"/>
        <color theme="1"/>
        <rFont val="Times New Roman"/>
        <family val="1"/>
      </rPr>
      <t>На период 29.12.2025-08.01.2026, включительно, -  бесплатная отмена бронирования за 45 дней до заезда. Бронирование должно быть 100% предоплаченным Заказчиком. Отмена после указанного времени – штраф в 100% размере от стоимости бронирования.</t>
    </r>
    <r>
      <rPr>
        <sz val="9"/>
        <color theme="1"/>
        <rFont val="Times New Roman"/>
        <family val="1"/>
        <charset val="204"/>
      </rPr>
      <t xml:space="preserve">
The reservation can be canceled without penalty up to 24 hours before arrival. Cancellation after the specified time - a penalty - the cost of the first night of stay.
</t>
    </r>
    <r>
      <rPr>
        <b/>
        <sz val="9"/>
        <color theme="1"/>
        <rFont val="Times New Roman"/>
        <family val="1"/>
      </rPr>
      <t xml:space="preserve"> For the period 29.12.2025-08.01.2026 inclusive, - free cancellation 45 days before arrival. Reservation must be 100% prepaid by the Customer. Cancellation after the specified time - a penalty - 100% of the cost of the reservation.</t>
    </r>
    <r>
      <rPr>
        <sz val="9"/>
        <color theme="1"/>
        <rFont val="Times New Roman"/>
        <family val="1"/>
        <charset val="204"/>
      </rPr>
      <t xml:space="preserve">
</t>
    </r>
    <r>
      <rPr>
        <sz val="9"/>
        <color indexed="8"/>
        <rFont val="Times New Roman"/>
        <family val="1"/>
        <charset val="204"/>
      </rPr>
      <t xml:space="preserve">
</t>
    </r>
  </si>
  <si>
    <r>
      <rPr>
        <sz val="9"/>
        <color theme="1"/>
        <rFont val="Times New Roman"/>
        <family val="1"/>
      </rPr>
      <t>Период бронирования</t>
    </r>
    <r>
      <rPr>
        <b/>
        <sz val="9"/>
        <color theme="1"/>
        <rFont val="Times New Roman"/>
        <family val="1"/>
        <charset val="204"/>
      </rPr>
      <t xml:space="preserve">: 05.07.2024 - 30.03.2026/  </t>
    </r>
    <r>
      <rPr>
        <sz val="9"/>
        <color theme="1"/>
        <rFont val="Times New Roman"/>
        <family val="1"/>
      </rPr>
      <t>Period of sales</t>
    </r>
    <r>
      <rPr>
        <b/>
        <sz val="9"/>
        <color theme="1"/>
        <rFont val="Times New Roman"/>
        <family val="1"/>
        <charset val="204"/>
      </rPr>
      <t>: 05.07.2024 - 30.03.2026</t>
    </r>
  </si>
  <si>
    <r>
      <t xml:space="preserve">Период проживания: </t>
    </r>
    <r>
      <rPr>
        <b/>
        <sz val="9"/>
        <color theme="1"/>
        <rFont val="Times New Roman"/>
        <family val="1"/>
        <charset val="204"/>
      </rPr>
      <t>с 05.07.2024 - 31.03.2026</t>
    </r>
    <r>
      <rPr>
        <sz val="9"/>
        <color theme="1"/>
        <rFont val="Times New Roman"/>
        <family val="1"/>
        <charset val="204"/>
      </rPr>
      <t xml:space="preserve">/ Period of stay: </t>
    </r>
    <r>
      <rPr>
        <b/>
        <sz val="9"/>
        <color theme="1"/>
        <rFont val="Times New Roman"/>
        <family val="1"/>
      </rPr>
      <t>05.07.2024 - 31.03.2026</t>
    </r>
  </si>
  <si>
    <t xml:space="preserve">Тариф закрыт на период 29.12.2025-08.01.2026 включительно </t>
  </si>
  <si>
    <t>Специальный тариф "Отель + Сочи Парк" / Special offer "Hotel + Sochi Park"</t>
  </si>
  <si>
    <r>
      <t xml:space="preserve">Период продажи: </t>
    </r>
    <r>
      <rPr>
        <b/>
        <sz val="9"/>
        <rFont val="Times New Roman"/>
        <family val="1"/>
        <charset val="204"/>
      </rPr>
      <t xml:space="preserve">06.08.2025 - 25.12.2025 </t>
    </r>
    <r>
      <rPr>
        <sz val="9"/>
        <rFont val="Times New Roman"/>
        <family val="1"/>
        <charset val="204"/>
      </rPr>
      <t xml:space="preserve">/ Period of sales: </t>
    </r>
    <r>
      <rPr>
        <b/>
        <sz val="9"/>
        <rFont val="Times New Roman"/>
        <family val="1"/>
        <charset val="204"/>
      </rPr>
      <t>06.08.2025 - 25.12.2025</t>
    </r>
  </si>
  <si>
    <r>
      <t xml:space="preserve">Период проживания: </t>
    </r>
    <r>
      <rPr>
        <b/>
        <sz val="9"/>
        <rFont val="Times New Roman"/>
        <family val="1"/>
        <charset val="204"/>
      </rPr>
      <t>08.08.2025 - 25.12.2025 ​</t>
    </r>
    <r>
      <rPr>
        <sz val="9"/>
        <rFont val="Times New Roman"/>
        <family val="1"/>
        <charset val="204"/>
      </rPr>
      <t xml:space="preserve">/ Period of stay: </t>
    </r>
    <r>
      <rPr>
        <b/>
        <sz val="9"/>
        <rFont val="Times New Roman"/>
        <family val="1"/>
        <charset val="204"/>
      </rPr>
      <t>08.08.2025 - 25.12.2025</t>
    </r>
  </si>
  <si>
    <r>
      <t>Минимальная продолжитеьность проживания:</t>
    </r>
    <r>
      <rPr>
        <b/>
        <sz val="9"/>
        <rFont val="Times New Roman"/>
        <family val="1"/>
        <charset val="204"/>
      </rPr>
      <t xml:space="preserve"> 2 ночи</t>
    </r>
    <r>
      <rPr>
        <sz val="9"/>
        <rFont val="Times New Roman"/>
        <family val="1"/>
        <charset val="204"/>
      </rPr>
      <t xml:space="preserve"> / Minimum stay: </t>
    </r>
    <r>
      <rPr>
        <b/>
        <sz val="9"/>
        <rFont val="Times New Roman"/>
        <family val="1"/>
        <charset val="204"/>
      </rPr>
      <t>2 nights.</t>
    </r>
  </si>
  <si>
    <t>Билет в Сочи Парк (единоразовое посещение парка)</t>
  </si>
  <si>
    <t xml:space="preserve">Парковка на Поляне 960; </t>
  </si>
  <si>
    <t>Тарифы на дополнительные билеты в Сочи Парк (для доп. мест) / Rates for additional Tickets to Sochi Park (for extra beds):</t>
  </si>
  <si>
    <t>** Воспользоваться данной услугой возможно только в период проживания.</t>
  </si>
  <si>
    <t>Каждому гостю предоставляется один билет, соответствующий сезону. Сезон зависит от вашего первого дня проживания.</t>
  </si>
  <si>
    <t>Условия предоставления билета в парк для гостей, проживающих на курорте Красная Поляна:</t>
  </si>
  <si>
    <t>• Предоставление документов допускается в электронном виде.</t>
  </si>
  <si>
    <t>В стоимость тарифа «Сочи Парк КП» включено:</t>
  </si>
  <si>
    <t>•       Посещение Тематического парка «Сочи Парк» в зависимости от операционного графика работы.</t>
  </si>
  <si>
    <t>•       Скидка в детский развлекательный центр «Медведия» 50 % на тарифы «Медведия»/ «Медведия безлимит», при предъявлении в кассу детского развлекательного центра «Медведия» оригинала билета по тарифу «Сочи Парк SP» (для гостей от 95 см. до 160 см. включительно) с действительным сроком билета «+3 дня» от даты посещения Тематического парка.</t>
  </si>
  <si>
    <t>•       Бесплатный прокат на аттракционе «Богатырские гонки», при предъявлении действующего билета в парк, в день посещения. </t>
  </si>
  <si>
    <t>1 прокат = 2 круга.</t>
  </si>
  <si>
    <t>Для гостей от 4 до 6 лет, весом не более 60 кг.</t>
  </si>
  <si>
    <t>Тематический парк "Сочи Парк" находится по адресу: г. Сочи, Олимпийский просп., 21, режим работы с 10:00 до 22:00</t>
  </si>
  <si>
    <t>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t>
  </si>
  <si>
    <t>The reservation can be cancelled without penalty up to 24 hours before arrival. Cancellation after the specified time - a penalty - the cost of the first night of stay.</t>
  </si>
  <si>
    <t>Дополнительно ЕДИНОРАЗОВО в стоимость заявки добавляются билеты в Сочи Парк на каждого гостя с 7 лет. Стоимость 1 билета: 
- 05.08 - 16.11.2025 – 1 775 р. на 1 человека, 
- 17.11 - 25.12.2025 – 1 275 р. на 1 человека,                                                                                                                         - дети до 6 лет включительно бесплатно.                                                                                                                     При размещении дополнительных гостей, также ЕДИНОРАЗОВО добавляются в стоимость заявки билеты в Сочи Парк.                                                                                                                                                       Extra pay for  Sochi Park tickets per every person at once (ages 7 y.o. and up). Cost per 1 ticket:                                                                                                                                                                                               - 05.08 - 16.11.2025 – 1 775 rub per person, 
- 17.11 - 25.12.2025 – 1 275 rub per person,                                                                                                                         - children till 6 y.o. for free.                                                                                                                                                            The cost of the Sochi Park Tickets for each guest (at extra bed) is also added (the same price). Please, add the cost of the Sochi Park tickets for all guests to the application immediately.</t>
  </si>
  <si>
    <t>Период 05.08.25 - 16.11.2025 - 1 775 рублей - взрослый (7 лет и старше) / 1 775 adult (7 y.o. and up).</t>
  </si>
  <si>
    <t>Период 17.11.2025 - 25.12.2025 - 1 275 рублей - взрослый (7 лет и старше)  / 1 275 adult (7 y.o. and up).</t>
  </si>
  <si>
    <t>** Услуга предоставляется один раз для всех проживающих гостей от 7-ми лет, указанных при бронировании. В случае размещения дополнительных гостей, не указанных в бронировании, все услуги для них приобретаются отдельно по открытой стоимости в Сочи Парке. Дети до 6-ти лет бесплатно.</t>
  </si>
  <si>
    <t>• Билет предоставляется для гостей от 7 лет включительно при условии бронирования от 2-х ночей. </t>
  </si>
  <si>
    <t>• Гостям до 6-ти лет включительно предоставляется бесплатный проход в парк, при условии сопровождения взрослого от 18-ти лет с действительным билетом по тарифу «Сочи Парк КП» и предъявления при входе в парк документа, подтверждающего возраст ребёнка.</t>
  </si>
  <si>
    <t>• Каждый взрослый от 18 лет с билетом по тарифу «Сочи Парк КП» имеет право сопровождать не более 3-х гостей до 6-ти лет включительно.</t>
  </si>
  <si>
    <r>
      <t xml:space="preserve">2. Малый маршрут подвесного моста </t>
    </r>
    <r>
      <rPr>
        <sz val="9"/>
        <color rgb="FF000000"/>
        <rFont val="Verdana"/>
        <family val="2"/>
        <charset val="204"/>
      </rPr>
      <t>(для всех гостей в номере) / A small route of the suspension bridge (for all in-room guests);</t>
    </r>
  </si>
  <si>
    <r>
      <t>3. Обзорная экскурсия по высотам Курорта</t>
    </r>
    <r>
      <rPr>
        <sz val="9"/>
        <color rgb="FF000000"/>
        <rFont val="Verdana"/>
        <family val="2"/>
      </rPr>
      <t> (для всех гостей в номере) / A sightseeing tour of the Heights Resort (for all in-room guests);</t>
    </r>
  </si>
  <si>
    <r>
      <t>4. 1 час проката городского велосипеда или 1 час аренды роликов</t>
    </r>
    <r>
      <rPr>
        <sz val="9"/>
        <color rgb="FF000000"/>
        <rFont val="Verdana"/>
        <family val="2"/>
      </rPr>
      <t> (для всех гостей в номере) / 1 hour city bike rental or 1 hour of roller skate rental (for all in-room guests);</t>
    </r>
  </si>
  <si>
    <r>
      <t>5. 1 маршрут верёвочного парка на выбор</t>
    </r>
    <r>
      <rPr>
        <sz val="9"/>
        <color rgb="FF000000"/>
        <rFont val="Verdana"/>
        <family val="2"/>
      </rPr>
      <t> (для всех гостей в номере) / 1 rope park route of your choice (for all in-room guests);</t>
    </r>
  </si>
  <si>
    <r>
      <t>6. Стикерпак в подарок</t>
    </r>
    <r>
      <rPr>
        <sz val="9"/>
        <color rgb="FF000000"/>
        <rFont val="Verdana"/>
        <family val="2"/>
      </rPr>
      <t> (предоставляется один стикерпак на номер) / Stickerpack as a gift(one stickerpack per room is provided);</t>
    </r>
  </si>
  <si>
    <r>
      <t xml:space="preserve">Дополнительно ЕДИНОРАЗОВО в стоимость заявки добавляются прогулочные ски-пассы за каждого взрослого гостя (возраст от 16 лет), стоимость - </t>
    </r>
    <r>
      <rPr>
        <b/>
        <sz val="11"/>
        <color theme="1"/>
        <rFont val="Calibri"/>
        <family val="2"/>
        <charset val="204"/>
      </rPr>
      <t>20</t>
    </r>
    <r>
      <rPr>
        <b/>
        <sz val="11"/>
        <color theme="1"/>
        <rFont val="Calibri"/>
        <family val="2"/>
      </rPr>
      <t>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charset val="204"/>
      </rPr>
      <t>200</t>
    </r>
    <r>
      <rPr>
        <b/>
        <sz val="11"/>
        <color theme="1"/>
        <rFont val="Calibri"/>
        <family val="2"/>
      </rPr>
      <t>0</t>
    </r>
    <r>
      <rPr>
        <sz val="11"/>
        <color theme="1"/>
        <rFont val="Calibri"/>
        <family val="2"/>
        <charset val="204"/>
      </rPr>
      <t xml:space="preserve"> руб. (возраст от 16 лет). Стоимость прогулочных ски-пассов на всех взрослых просим сразу добавлять в заявку. / Extra pay  for ski-passes per every adult at once (ages from 16 y.o. and up). Cost  - </t>
    </r>
    <r>
      <rPr>
        <b/>
        <sz val="11"/>
        <color theme="1"/>
        <rFont val="Calibri"/>
        <family val="2"/>
        <charset val="204"/>
      </rPr>
      <t>20</t>
    </r>
    <r>
      <rPr>
        <b/>
        <sz val="11"/>
        <color theme="1"/>
        <rFont val="Calibri"/>
        <family val="2"/>
      </rPr>
      <t>00</t>
    </r>
    <r>
      <rPr>
        <sz val="11"/>
        <color theme="1"/>
        <rFont val="Calibri"/>
        <family val="2"/>
        <charset val="204"/>
      </rPr>
      <t xml:space="preserve"> rub per adult (ages from 16 y.o. and up).  The cost of the ski-passes for each guest (at extra bed)  is also added - </t>
    </r>
    <r>
      <rPr>
        <b/>
        <sz val="11"/>
        <color theme="1"/>
        <rFont val="Calibri"/>
        <family val="2"/>
        <charset val="204"/>
      </rPr>
      <t>20</t>
    </r>
    <r>
      <rPr>
        <b/>
        <sz val="11"/>
        <color theme="1"/>
        <rFont val="Calibri"/>
        <family val="2"/>
      </rPr>
      <t>00</t>
    </r>
    <r>
      <rPr>
        <sz val="11"/>
        <color theme="1"/>
        <rFont val="Calibri"/>
        <family val="2"/>
        <charset val="204"/>
      </rPr>
      <t xml:space="preserve"> rub per adult (ages from 16 y.o. and up). Please, add the cost of ski-passes for all adults to the application immediately.</t>
    </r>
  </si>
  <si>
    <r>
      <t xml:space="preserve">Период продажи: </t>
    </r>
    <r>
      <rPr>
        <b/>
        <sz val="9"/>
        <rFont val="Times New Roman"/>
        <family val="1"/>
        <charset val="204"/>
      </rPr>
      <t>10.09</t>
    </r>
    <r>
      <rPr>
        <b/>
        <sz val="9"/>
        <rFont val="Times New Roman"/>
        <family val="1"/>
      </rPr>
      <t>.2025</t>
    </r>
    <r>
      <rPr>
        <b/>
        <sz val="9"/>
        <rFont val="Times New Roman"/>
        <family val="1"/>
        <charset val="204"/>
      </rPr>
      <t xml:space="preserve"> - 28.11.2025 </t>
    </r>
    <r>
      <rPr>
        <sz val="9"/>
        <rFont val="Times New Roman"/>
        <family val="1"/>
        <charset val="204"/>
      </rPr>
      <t xml:space="preserve">/ Period of sales: </t>
    </r>
    <r>
      <rPr>
        <b/>
        <sz val="9"/>
        <rFont val="Times New Roman"/>
        <family val="1"/>
        <charset val="204"/>
      </rPr>
      <t>10.09.2025 - 28.11.2025</t>
    </r>
  </si>
  <si>
    <r>
      <t xml:space="preserve">Период проживания: </t>
    </r>
    <r>
      <rPr>
        <b/>
        <sz val="9"/>
        <rFont val="Times New Roman"/>
        <family val="1"/>
      </rPr>
      <t>01.10.2025</t>
    </r>
    <r>
      <rPr>
        <b/>
        <sz val="9"/>
        <rFont val="Times New Roman"/>
        <family val="1"/>
        <charset val="204"/>
      </rPr>
      <t xml:space="preserve"> - 30.11.2025 ​</t>
    </r>
    <r>
      <rPr>
        <sz val="9"/>
        <rFont val="Times New Roman"/>
        <family val="1"/>
        <charset val="204"/>
      </rPr>
      <t xml:space="preserve">/ Period of stay: </t>
    </r>
    <r>
      <rPr>
        <b/>
        <sz val="9"/>
        <rFont val="Times New Roman"/>
        <family val="1"/>
        <charset val="204"/>
      </rPr>
      <t>01.10.2025 - 30.11.2025</t>
    </r>
  </si>
  <si>
    <r>
      <t xml:space="preserve">По купонной книге в предложение </t>
    </r>
    <r>
      <rPr>
        <b/>
        <sz val="10"/>
        <rFont val="Times New Roman"/>
        <family val="1"/>
        <charset val="204"/>
      </rPr>
      <t>«Каникулы в горах»</t>
    </r>
    <r>
      <rPr>
        <sz val="10"/>
        <rFont val="Times New Roman"/>
        <family val="1"/>
        <charset val="204"/>
      </rPr>
      <t xml:space="preserve"> входят </t>
    </r>
    <r>
      <rPr>
        <i/>
        <sz val="10"/>
        <rFont val="Times New Roman"/>
        <family val="1"/>
        <charset val="204"/>
      </rPr>
      <t>бесплатно* / The special offer "Mountain vacations" includes free of charge (for hotel guests):</t>
    </r>
  </si>
  <si>
    <r>
      <rPr>
        <b/>
        <sz val="9"/>
        <color rgb="FF000000"/>
        <rFont val="Verdana"/>
        <family val="2"/>
        <charset val="204"/>
      </rPr>
      <t>Важно:</t>
    </r>
    <r>
      <rPr>
        <sz val="9"/>
        <color rgb="FF000000"/>
        <rFont val="Verdana"/>
        <family val="2"/>
        <charset val="204"/>
      </rPr>
      <t xml:space="preserve"> Подвесной мост работает до 02.11.2025, верёвочный парк — до 31.10.2025. 
Обзорная экскурсия от Поляны 540 до Поляны 2200 - Доступно до закрытия центрального сектора канатной дороги
</t>
    </r>
  </si>
  <si>
    <t xml:space="preserve">В период проведения регламентных работ на канатной дороге Прогулочные билеты "Панорама Красной Поляны" будут заменены на "Восточный лес" до водопада Поликаря
03-30.11 Хаски центр дети до 4 х лет бесплатно, для детей от 4х лет и взрослым стоимость 450руб. чай для всех гостей бесплатно
03-30.11 Посещение Леса чудес и Фермы северных оленей
</t>
  </si>
  <si>
    <r>
      <rPr>
        <sz val="9"/>
        <color theme="1"/>
        <rFont val="Times New Roman"/>
        <family val="1"/>
      </rPr>
      <t>Период бронирования</t>
    </r>
    <r>
      <rPr>
        <b/>
        <sz val="9"/>
        <color theme="1"/>
        <rFont val="Times New Roman"/>
        <family val="1"/>
        <charset val="204"/>
      </rPr>
      <t xml:space="preserve">: 20.06.2025-10.12.2025/  </t>
    </r>
    <r>
      <rPr>
        <sz val="9"/>
        <color theme="1"/>
        <rFont val="Times New Roman"/>
        <family val="1"/>
      </rPr>
      <t>Period of sales</t>
    </r>
    <r>
      <rPr>
        <b/>
        <sz val="9"/>
        <color theme="1"/>
        <rFont val="Times New Roman"/>
        <family val="1"/>
        <charset val="204"/>
      </rPr>
      <t>: 20.06.2025-10.12.2025</t>
    </r>
  </si>
  <si>
    <r>
      <t xml:space="preserve">Период проживания: </t>
    </r>
    <r>
      <rPr>
        <b/>
        <sz val="9"/>
        <color theme="1"/>
        <rFont val="Times New Roman"/>
        <family val="1"/>
        <charset val="204"/>
      </rPr>
      <t>28.06.2025-11.12.2025 включительно</t>
    </r>
    <r>
      <rPr>
        <sz val="9"/>
        <color theme="1"/>
        <rFont val="Times New Roman"/>
        <family val="1"/>
        <charset val="204"/>
      </rPr>
      <t xml:space="preserve">/ Period of stay: </t>
    </r>
    <r>
      <rPr>
        <b/>
        <sz val="9"/>
        <color theme="1"/>
        <rFont val="Times New Roman"/>
        <family val="1"/>
      </rPr>
      <t>28.06.2025-11.12.2025</t>
    </r>
  </si>
  <si>
    <t>Ограничения / Restrictions:</t>
  </si>
  <si>
    <t>Закрытые даты: 27.10-02.11.2025, 17-20.11.2025 / Closed dates: 27.10-02.11.2025, 17-20.11.2025</t>
  </si>
  <si>
    <t>Закрытые даты: 26.12.2025 - 11.04.2026 / Closed Dates: 26.12.2025 - 11.04.2026</t>
  </si>
  <si>
    <r>
      <t>Дополнительно на каждый день проживания в стоимость заявки добавляются  ски-пассы  для каждого взрослого, стоимость -</t>
    </r>
    <r>
      <rPr>
        <b/>
        <sz val="12"/>
        <color rgb="FFFF0000"/>
        <rFont val="Calibri"/>
        <family val="2"/>
        <charset val="204"/>
        <scheme val="minor"/>
      </rPr>
      <t xml:space="preserve"> 12.12.2025 - 29.12.2025, 09.01.2025 - 12.04.2026 включительно - 3500 рублей.</t>
    </r>
    <r>
      <rPr>
        <b/>
        <sz val="12"/>
        <color theme="1"/>
        <rFont val="Calibri"/>
        <family val="2"/>
        <charset val="204"/>
        <scheme val="minor"/>
      </rPr>
      <t xml:space="preserve"> При размещении дополнительных гостей, также на каждый день проживания добавляются в стоимость заявки ски-пассы на каждого взрослого гостя  -</t>
    </r>
    <r>
      <rPr>
        <b/>
        <sz val="12"/>
        <color rgb="FFFF0000"/>
        <rFont val="Calibri"/>
        <family val="2"/>
        <charset val="204"/>
        <scheme val="minor"/>
      </rPr>
      <t xml:space="preserve">  12.12.2025 - 29.12.2025, 09.01.2025 - 12.04.2026 включительно - 3500 рублей.</t>
    </r>
    <r>
      <rPr>
        <b/>
        <sz val="12"/>
        <color theme="1"/>
        <rFont val="Calibri"/>
        <family val="2"/>
        <charset val="204"/>
        <scheme val="minor"/>
      </rPr>
      <t xml:space="preserve"> Стоимость ски-пассов на всех взрослых сразу добавлять в заявку. / Extra pay  for each day of stay, ski passes for each adult are added to the price of the application, the cost   12.12.2025 - 29.12.2025, 09.01.2025 - 12.04.2026 inclusively - 3500 rubles. When placing additional guests, also for each day of stay, ski passes for each guest are added to the application price 12.12.2025 - 29.12.2025, 09.01.2025 - 12.04.2026 inclusively - 3500 rubles.</t>
    </r>
  </si>
  <si>
    <t>* Выдача ски-пассов на стойке регистрации в отеле при заселении. Детские ски-пассы приобретаются гостями в отеле. Возврат денежных средств за неиспользованные ски-пассы не производится.</t>
  </si>
  <si>
    <r>
      <rPr>
        <b/>
        <sz val="9"/>
        <rFont val="Times New Roman"/>
        <family val="1"/>
        <charset val="204"/>
      </rPr>
      <t>Период продажи:</t>
    </r>
    <r>
      <rPr>
        <sz val="9"/>
        <rFont val="Times New Roman"/>
        <family val="1"/>
        <charset val="204"/>
      </rPr>
      <t xml:space="preserve"> </t>
    </r>
    <r>
      <rPr>
        <b/>
        <sz val="9"/>
        <rFont val="Times New Roman"/>
        <family val="1"/>
      </rPr>
      <t xml:space="preserve">31.10.2025 - 11.04.2026 </t>
    </r>
    <r>
      <rPr>
        <sz val="9"/>
        <rFont val="Times New Roman"/>
        <family val="1"/>
        <charset val="204"/>
      </rPr>
      <t xml:space="preserve">/ Period of sales: </t>
    </r>
    <r>
      <rPr>
        <b/>
        <sz val="9"/>
        <rFont val="Times New Roman"/>
        <family val="1"/>
        <charset val="204"/>
      </rPr>
      <t>31.10.2025 - 11.04.2026</t>
    </r>
  </si>
  <si>
    <r>
      <rPr>
        <b/>
        <sz val="9"/>
        <rFont val="Times New Roman"/>
        <family val="1"/>
        <charset val="204"/>
      </rPr>
      <t>Период проживан</t>
    </r>
    <r>
      <rPr>
        <b/>
        <sz val="9"/>
        <color theme="1"/>
        <rFont val="Times New Roman"/>
        <family val="1"/>
      </rPr>
      <t>ия: 12.12.2025 - 29.12.2025</t>
    </r>
    <r>
      <rPr>
        <b/>
        <sz val="9"/>
        <rFont val="Times New Roman"/>
        <family val="1"/>
        <charset val="204"/>
      </rPr>
      <t xml:space="preserve"> включительно, 09.01.2025 - 12.04.2026                                                                                                                        </t>
    </r>
    <r>
      <rPr>
        <sz val="9"/>
        <color theme="1"/>
        <rFont val="Times New Roman"/>
        <family val="1"/>
      </rPr>
      <t>/ Period of stay</t>
    </r>
    <r>
      <rPr>
        <b/>
        <sz val="9"/>
        <color theme="1"/>
        <rFont val="Times New Roman"/>
        <family val="1"/>
      </rPr>
      <t>: 12.12.2025 - 29.12.2025  inclusively</t>
    </r>
    <r>
      <rPr>
        <b/>
        <sz val="9"/>
        <rFont val="Times New Roman"/>
        <family val="1"/>
      </rPr>
      <t xml:space="preserve">, 09.01.2025 - 12.04.2026 </t>
    </r>
  </si>
  <si>
    <t>Закрытые даты: 30.12.2025 - 08.01.2026 / Closed dates: 30.12.2025 - 08.01.2026</t>
  </si>
  <si>
    <r>
      <t xml:space="preserve">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r>
    <r>
      <rPr>
        <b/>
        <sz val="9"/>
        <color theme="1"/>
        <rFont val="Times New Roman"/>
        <family val="1"/>
      </rPr>
      <t>На период 29.12.2025-08.01.2026, включительно, -  бесплатная отмена бронирования за 46 дней до заезда. Бронирование должно быть 100% предоплаченным Заказчиком. Отмена после указанного времени – штраф в 100% размере от стоимости бронирования.</t>
    </r>
    <r>
      <rPr>
        <sz val="9"/>
        <color theme="1"/>
        <rFont val="Times New Roman"/>
        <family val="1"/>
        <charset val="204"/>
      </rPr>
      <t xml:space="preserve">
</t>
    </r>
    <r>
      <rPr>
        <sz val="9"/>
        <color indexed="8"/>
        <rFont val="Times New Roman"/>
        <family val="1"/>
        <charset val="204"/>
      </rPr>
      <t xml:space="preserve">
</t>
    </r>
  </si>
  <si>
    <t xml:space="preserve">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</si>
  <si>
    <t>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t>
  </si>
  <si>
    <t>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t>
  </si>
  <si>
    <t xml:space="preserve">
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</si>
</sst>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name val="Arial Cyr"/>
      <charset val="204"/>
    </font>
    <font>
      <sz val="11"/>
      <color theme="1"/>
      <name val="Calibri"/>
      <family val="2"/>
      <scheme val="minor"/>
    </font>
    <font>
      <sz val="11"/>
      <color theme="1"/>
      <name val="Calibri"/>
      <family val="2"/>
      <charset val="204"/>
      <scheme val="minor"/>
    </font>
    <font>
      <sz val="10"/>
      <name val="Arial Cyr"/>
      <charset val="204"/>
    </font>
    <font>
      <b/>
      <sz val="9"/>
      <name val="Times New Roman"/>
      <family val="1"/>
      <charset val="204"/>
    </font>
    <font>
      <sz val="9"/>
      <name val="Times New Roman"/>
      <family val="1"/>
      <charset val="204"/>
    </font>
    <font>
      <b/>
      <sz val="8"/>
      <name val="Times New Roman"/>
      <family val="1"/>
      <charset val="204"/>
    </font>
    <font>
      <sz val="8"/>
      <name val="Times New Roman"/>
      <family val="1"/>
      <charset val="204"/>
    </font>
    <font>
      <b/>
      <sz val="9"/>
      <color indexed="8"/>
      <name val="Times New Roman"/>
      <family val="1"/>
      <charset val="204"/>
    </font>
    <font>
      <sz val="11"/>
      <color theme="1"/>
      <name val="Calibri"/>
      <family val="2"/>
      <charset val="204"/>
      <scheme val="minor"/>
    </font>
    <font>
      <b/>
      <sz val="9"/>
      <color theme="1"/>
      <name val="Times New Roman"/>
      <family val="1"/>
      <charset val="204"/>
    </font>
    <font>
      <sz val="9"/>
      <color theme="1"/>
      <name val="Times New Roman"/>
      <family val="1"/>
      <charset val="204"/>
    </font>
    <font>
      <b/>
      <sz val="8"/>
      <color theme="1"/>
      <name val="Times New Roman"/>
      <family val="1"/>
      <charset val="204"/>
    </font>
    <font>
      <sz val="10"/>
      <name val="Calibri"/>
      <family val="2"/>
      <charset val="204"/>
      <scheme val="minor"/>
    </font>
    <font>
      <b/>
      <sz val="9"/>
      <name val="Times New Roman"/>
      <family val="1"/>
    </font>
    <font>
      <sz val="11"/>
      <color theme="1"/>
      <name val="Calibri"/>
      <family val="2"/>
      <scheme val="minor"/>
    </font>
    <font>
      <sz val="9"/>
      <color indexed="8"/>
      <name val="Times New Roman"/>
      <family val="1"/>
      <charset val="204"/>
    </font>
    <font>
      <b/>
      <sz val="11"/>
      <name val="Times New Roman"/>
      <family val="1"/>
      <charset val="204"/>
    </font>
    <font>
      <b/>
      <i/>
      <sz val="9"/>
      <name val="Times New Roman"/>
      <family val="1"/>
      <charset val="204"/>
    </font>
    <font>
      <sz val="8"/>
      <color rgb="FF000000"/>
      <name val="Verdana"/>
      <family val="2"/>
      <charset val="204"/>
    </font>
    <font>
      <sz val="9"/>
      <color indexed="10"/>
      <name val="Times New Roman"/>
      <family val="1"/>
      <charset val="204"/>
    </font>
    <font>
      <b/>
      <sz val="11"/>
      <color rgb="FFFF0000"/>
      <name val="Times New Roman"/>
      <family val="1"/>
    </font>
    <font>
      <sz val="10"/>
      <name val="Times New Roman"/>
      <family val="1"/>
      <charset val="204"/>
    </font>
    <font>
      <sz val="11"/>
      <color theme="1"/>
      <name val="Calibri"/>
      <family val="2"/>
      <charset val="204"/>
    </font>
    <font>
      <b/>
      <sz val="9"/>
      <color theme="1"/>
      <name val="Times New Roman"/>
      <family val="1"/>
    </font>
    <font>
      <sz val="9"/>
      <color theme="1"/>
      <name val="Times New Roman"/>
      <family val="1"/>
    </font>
    <font>
      <sz val="10"/>
      <color theme="1"/>
      <name val="Times New Roman"/>
      <family val="1"/>
      <charset val="204"/>
    </font>
    <font>
      <b/>
      <sz val="10"/>
      <name val="Times New Roman"/>
      <family val="1"/>
      <charset val="204"/>
    </font>
    <font>
      <i/>
      <sz val="10"/>
      <name val="Times New Roman"/>
      <family val="1"/>
      <charset val="204"/>
    </font>
    <font>
      <sz val="9"/>
      <name val="Arial Cyr"/>
      <charset val="204"/>
    </font>
    <font>
      <b/>
      <sz val="8"/>
      <color rgb="FF000000"/>
      <name val="Verdana"/>
      <family val="2"/>
      <charset val="204"/>
    </font>
    <font>
      <sz val="8"/>
      <color indexed="8"/>
      <name val="Verdana"/>
      <family val="2"/>
      <charset val="204"/>
    </font>
    <font>
      <u/>
      <sz val="8"/>
      <color indexed="8"/>
      <name val="Verdana"/>
      <family val="2"/>
      <charset val="204"/>
    </font>
    <font>
      <i/>
      <sz val="8"/>
      <color indexed="8"/>
      <name val="Verdana"/>
      <family val="2"/>
      <charset val="204"/>
    </font>
    <font>
      <b/>
      <i/>
      <sz val="8"/>
      <color indexed="8"/>
      <name val="Verdana"/>
      <family val="2"/>
      <charset val="204"/>
    </font>
    <font>
      <b/>
      <sz val="8"/>
      <color indexed="8"/>
      <name val="Verdana"/>
      <family val="2"/>
      <charset val="204"/>
    </font>
    <font>
      <sz val="8"/>
      <color rgb="FFC00000"/>
      <name val="Verdana"/>
      <family val="2"/>
      <charset val="204"/>
    </font>
    <font>
      <sz val="8"/>
      <color theme="1"/>
      <name val="Verdana"/>
      <family val="2"/>
      <charset val="204"/>
    </font>
    <font>
      <sz val="9"/>
      <color theme="1"/>
      <name val="Verdana"/>
      <family val="2"/>
      <charset val="204"/>
    </font>
    <font>
      <b/>
      <sz val="11"/>
      <color theme="1"/>
      <name val="Calibri"/>
      <family val="2"/>
    </font>
    <font>
      <b/>
      <sz val="10"/>
      <color theme="1"/>
      <name val="Times New Roman"/>
      <family val="1"/>
      <charset val="204"/>
    </font>
    <font>
      <sz val="11"/>
      <color theme="1"/>
      <name val="Calibri"/>
      <family val="2"/>
    </font>
    <font>
      <b/>
      <sz val="9"/>
      <color rgb="FFFF0000"/>
      <name val="Times New Roman"/>
      <family val="1"/>
    </font>
    <font>
      <b/>
      <sz val="11"/>
      <color rgb="FFFF0000"/>
      <name val="Calibri"/>
      <family val="2"/>
      <charset val="204"/>
    </font>
    <font>
      <b/>
      <sz val="10"/>
      <name val="Calibri"/>
      <family val="2"/>
      <scheme val="minor"/>
    </font>
    <font>
      <b/>
      <sz val="9"/>
      <color rgb="FF000000"/>
      <name val="Verdana"/>
      <family val="2"/>
    </font>
    <font>
      <sz val="9"/>
      <color rgb="FF000000"/>
      <name val="Verdana"/>
      <family val="2"/>
    </font>
    <font>
      <b/>
      <sz val="12"/>
      <color rgb="FFFF0000"/>
      <name val="Times New Roman"/>
      <family val="1"/>
    </font>
    <font>
      <b/>
      <sz val="12"/>
      <color theme="1"/>
      <name val="Calibri"/>
      <family val="2"/>
      <charset val="204"/>
      <scheme val="minor"/>
    </font>
    <font>
      <b/>
      <sz val="12"/>
      <color rgb="FFFF0000"/>
      <name val="Calibri"/>
      <family val="2"/>
      <charset val="204"/>
      <scheme val="minor"/>
    </font>
    <font>
      <b/>
      <sz val="9"/>
      <color rgb="FFFF0000"/>
      <name val="Times New Roman"/>
      <family val="1"/>
      <charset val="204"/>
    </font>
    <font>
      <sz val="9"/>
      <color rgb="FFFF0000"/>
      <name val="Times New Roman"/>
      <family val="1"/>
      <charset val="204"/>
    </font>
    <font>
      <sz val="10"/>
      <color rgb="FFFF0000"/>
      <name val="Calibri"/>
      <family val="2"/>
      <charset val="204"/>
      <scheme val="minor"/>
    </font>
    <font>
      <b/>
      <sz val="11"/>
      <color theme="1"/>
      <name val="Times New Roman"/>
      <family val="1"/>
      <charset val="204"/>
    </font>
    <font>
      <sz val="11"/>
      <color theme="1"/>
      <name val="Times New Roman"/>
      <family val="1"/>
      <charset val="204"/>
    </font>
    <font>
      <sz val="10"/>
      <color theme="1"/>
      <name val="Arial"/>
      <family val="2"/>
      <charset val="204"/>
    </font>
    <font>
      <sz val="11"/>
      <color rgb="FF000000"/>
      <name val="Verdana"/>
      <family val="2"/>
      <charset val="204"/>
    </font>
    <font>
      <b/>
      <sz val="11"/>
      <color theme="1"/>
      <name val="Calibri"/>
      <family val="2"/>
      <charset val="204"/>
    </font>
    <font>
      <sz val="9"/>
      <color rgb="FF000000"/>
      <name val="Verdana"/>
      <family val="2"/>
      <charset val="204"/>
    </font>
    <font>
      <b/>
      <sz val="9"/>
      <color rgb="FF000000"/>
      <name val="Verdana"/>
      <family val="2"/>
      <charset val="204"/>
    </font>
    <font>
      <sz val="10"/>
      <color theme="1"/>
      <name val="Calibri"/>
      <family val="2"/>
      <charset val="204"/>
      <scheme val="minor"/>
    </font>
    <font>
      <sz val="10"/>
      <color rgb="FFFF0000"/>
      <name val="Arial Cyr"/>
      <charset val="204"/>
    </font>
    <font>
      <sz val="10"/>
      <color rgb="FFFF0000"/>
      <name val="Times New Roman"/>
      <family val="1"/>
      <charset val="204"/>
    </font>
    <font>
      <sz val="8"/>
      <color rgb="FFFF0000"/>
      <name val="Times New Roman"/>
      <family val="1"/>
      <charset val="204"/>
    </font>
    <font>
      <sz val="11"/>
      <color rgb="FFFF0000"/>
      <name val="Calibri"/>
      <family val="2"/>
      <charset val="204"/>
      <scheme val="minor"/>
    </font>
  </fonts>
  <fills count="1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6" tint="0.39997558519241921"/>
        <bgColor indexed="64"/>
      </patternFill>
    </fill>
    <fill>
      <patternFill patternType="solid">
        <fgColor theme="0"/>
        <bgColor indexed="64"/>
      </patternFill>
    </fill>
    <fill>
      <patternFill patternType="solid">
        <fgColor theme="6"/>
        <bgColor indexed="64"/>
      </patternFill>
    </fill>
    <fill>
      <patternFill patternType="solid">
        <fgColor rgb="FF00B0F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rgb="FFFFFF66"/>
        <bgColor indexed="64"/>
      </patternFill>
    </fill>
    <fill>
      <patternFill patternType="solid">
        <fgColor theme="3"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0" fontId="3" fillId="0" borderId="0"/>
    <xf numFmtId="0" fontId="9" fillId="0" borderId="0"/>
    <xf numFmtId="0" fontId="3" fillId="0" borderId="0"/>
    <xf numFmtId="0" fontId="3" fillId="0" borderId="0"/>
    <xf numFmtId="0" fontId="15" fillId="0" borderId="0"/>
    <xf numFmtId="0" fontId="15" fillId="0" borderId="0"/>
    <xf numFmtId="0" fontId="2" fillId="0" borderId="0"/>
    <xf numFmtId="0" fontId="2" fillId="0" borderId="0"/>
    <xf numFmtId="0" fontId="2" fillId="0" borderId="0"/>
    <xf numFmtId="0" fontId="2" fillId="0" borderId="0"/>
    <xf numFmtId="0" fontId="1" fillId="0" borderId="0"/>
    <xf numFmtId="0" fontId="1" fillId="0" borderId="0"/>
  </cellStyleXfs>
  <cellXfs count="217">
    <xf numFmtId="0" fontId="0" fillId="0" borderId="0" xfId="0"/>
    <xf numFmtId="0" fontId="5" fillId="0" borderId="0" xfId="0" applyFont="1" applyFill="1"/>
    <xf numFmtId="0" fontId="5" fillId="0" borderId="1" xfId="0" applyFont="1" applyFill="1" applyBorder="1"/>
    <xf numFmtId="0" fontId="5" fillId="0" borderId="1" xfId="0" applyFont="1" applyFill="1" applyBorder="1" applyAlignment="1">
      <alignment horizontal="right"/>
    </xf>
    <xf numFmtId="0" fontId="5" fillId="0" borderId="1" xfId="0" applyFont="1" applyFill="1" applyBorder="1" applyAlignment="1">
      <alignment wrapText="1"/>
    </xf>
    <xf numFmtId="0" fontId="5" fillId="0" borderId="2" xfId="0" applyFont="1" applyFill="1" applyBorder="1" applyAlignment="1">
      <alignment horizontal="left" wrapText="1"/>
    </xf>
    <xf numFmtId="0" fontId="5" fillId="0" borderId="0" xfId="0" applyFont="1" applyFill="1" applyBorder="1"/>
    <xf numFmtId="0" fontId="0" fillId="0" borderId="0" xfId="0" applyFill="1"/>
    <xf numFmtId="0" fontId="10" fillId="0" borderId="1" xfId="0" applyFont="1" applyFill="1" applyBorder="1" applyAlignment="1">
      <alignment horizontal="center" vertical="center" wrapText="1"/>
    </xf>
    <xf numFmtId="0" fontId="4" fillId="0" borderId="0" xfId="0" applyFont="1" applyFill="1"/>
    <xf numFmtId="0" fontId="4" fillId="0" borderId="0" xfId="0" applyFont="1" applyFill="1" applyBorder="1" applyAlignment="1">
      <alignment horizontal="center"/>
    </xf>
    <xf numFmtId="0" fontId="5" fillId="0" borderId="2" xfId="0"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vertical="center"/>
    </xf>
    <xf numFmtId="0" fontId="10" fillId="0" borderId="3" xfId="0" applyFont="1" applyFill="1" applyBorder="1" applyAlignment="1">
      <alignment horizontal="left"/>
    </xf>
    <xf numFmtId="0" fontId="11" fillId="0" borderId="0" xfId="1" applyFont="1" applyFill="1" applyBorder="1" applyAlignment="1">
      <alignment horizontal="left" vertical="center"/>
    </xf>
    <xf numFmtId="0" fontId="7" fillId="0" borderId="1" xfId="0" applyFont="1" applyFill="1" applyBorder="1" applyAlignment="1">
      <alignment wrapText="1"/>
    </xf>
    <xf numFmtId="0" fontId="5" fillId="0" borderId="0" xfId="0" applyFont="1" applyFill="1" applyAlignment="1">
      <alignment wrapText="1"/>
    </xf>
    <xf numFmtId="0" fontId="5" fillId="0" borderId="0" xfId="0" applyFont="1" applyFill="1" applyAlignment="1">
      <alignment vertical="center" wrapText="1"/>
    </xf>
    <xf numFmtId="0" fontId="4" fillId="0" borderId="3" xfId="0" applyFont="1" applyFill="1" applyBorder="1" applyAlignment="1">
      <alignment horizontal="left"/>
    </xf>
    <xf numFmtId="0" fontId="5" fillId="0" borderId="0" xfId="1" applyFont="1" applyFill="1" applyAlignment="1">
      <alignment horizontal="left" vertical="center"/>
    </xf>
    <xf numFmtId="0" fontId="5" fillId="0" borderId="0" xfId="1" applyFont="1" applyFill="1" applyAlignment="1">
      <alignment horizontal="left" vertical="center" wrapText="1"/>
    </xf>
    <xf numFmtId="0" fontId="11" fillId="0" borderId="0" xfId="0" applyFont="1" applyFill="1"/>
    <xf numFmtId="0" fontId="11" fillId="0" borderId="0" xfId="1" applyFont="1" applyFill="1" applyAlignment="1">
      <alignment horizontal="left" vertical="center"/>
    </xf>
    <xf numFmtId="0" fontId="5" fillId="0" borderId="0" xfId="0" applyFont="1" applyFill="1" applyBorder="1" applyAlignment="1">
      <alignment horizontal="right"/>
    </xf>
    <xf numFmtId="0" fontId="7" fillId="0" borderId="0" xfId="0" applyFont="1" applyFill="1" applyBorder="1" applyAlignment="1">
      <alignment wrapText="1"/>
    </xf>
    <xf numFmtId="0" fontId="11" fillId="0" borderId="0" xfId="1" applyFont="1" applyFill="1" applyAlignment="1">
      <alignment horizontal="left" vertical="center" wrapText="1"/>
    </xf>
    <xf numFmtId="0" fontId="12" fillId="0" borderId="1" xfId="0" applyFont="1" applyFill="1" applyBorder="1" applyAlignment="1">
      <alignment horizontal="center" vertical="center" wrapText="1"/>
    </xf>
    <xf numFmtId="0" fontId="7" fillId="0" borderId="0" xfId="0" applyFont="1" applyFill="1" applyAlignment="1">
      <alignment horizontal="center" vertical="center"/>
    </xf>
    <xf numFmtId="1" fontId="5" fillId="0" borderId="1" xfId="0" applyNumberFormat="1" applyFont="1" applyFill="1" applyBorder="1"/>
    <xf numFmtId="1" fontId="5" fillId="0" borderId="0" xfId="0" applyNumberFormat="1" applyFont="1" applyFill="1" applyBorder="1"/>
    <xf numFmtId="0" fontId="4" fillId="2" borderId="4" xfId="0" applyFont="1" applyFill="1" applyBorder="1" applyAlignment="1">
      <alignment horizontal="left" vertical="center"/>
    </xf>
    <xf numFmtId="0" fontId="4" fillId="2" borderId="4" xfId="0" applyFont="1" applyFill="1" applyBorder="1" applyAlignment="1">
      <alignment vertical="center"/>
    </xf>
    <xf numFmtId="0" fontId="6" fillId="2" borderId="0" xfId="0" applyFont="1" applyFill="1"/>
    <xf numFmtId="0" fontId="12" fillId="0" borderId="2" xfId="0" applyFont="1" applyFill="1" applyBorder="1" applyAlignment="1">
      <alignment horizontal="center" vertical="center" wrapText="1"/>
    </xf>
    <xf numFmtId="0" fontId="14" fillId="3" borderId="5" xfId="1" applyFont="1" applyFill="1" applyBorder="1" applyAlignment="1">
      <alignment horizontal="left" vertical="center"/>
    </xf>
    <xf numFmtId="0" fontId="4" fillId="3" borderId="0" xfId="1" applyFont="1" applyFill="1" applyAlignment="1">
      <alignment horizontal="left" vertical="center"/>
    </xf>
    <xf numFmtId="0" fontId="10" fillId="0" borderId="2" xfId="0" applyFont="1" applyFill="1" applyBorder="1" applyAlignment="1">
      <alignment horizontal="center" vertical="center" wrapText="1"/>
    </xf>
    <xf numFmtId="0" fontId="11" fillId="4" borderId="0" xfId="0" applyFont="1" applyFill="1"/>
    <xf numFmtId="0" fontId="10" fillId="3" borderId="0" xfId="5" applyFont="1" applyFill="1" applyAlignment="1">
      <alignment horizontal="left" vertical="center"/>
    </xf>
    <xf numFmtId="0" fontId="11" fillId="0" borderId="0" xfId="5" applyFont="1" applyAlignment="1">
      <alignment vertical="center" wrapText="1"/>
    </xf>
    <xf numFmtId="0" fontId="10" fillId="3" borderId="0" xfId="6" applyFont="1" applyFill="1" applyAlignment="1">
      <alignment horizontal="left" vertical="center"/>
    </xf>
    <xf numFmtId="0" fontId="11" fillId="0" borderId="0" xfId="1" applyFont="1" applyFill="1" applyAlignment="1">
      <alignment horizontal="left" vertical="center"/>
    </xf>
    <xf numFmtId="0" fontId="10" fillId="3" borderId="0" xfId="0" applyFont="1" applyFill="1" applyAlignment="1">
      <alignment horizontal="left" vertical="center"/>
    </xf>
    <xf numFmtId="0" fontId="10" fillId="0" borderId="0" xfId="0" applyFont="1" applyFill="1" applyAlignment="1">
      <alignment vertical="center" wrapText="1"/>
    </xf>
    <xf numFmtId="0" fontId="10" fillId="3" borderId="0" xfId="1" applyFont="1" applyFill="1" applyBorder="1" applyAlignment="1">
      <alignment horizontal="left" vertical="center"/>
    </xf>
    <xf numFmtId="14" fontId="13" fillId="2"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1" fontId="5" fillId="6" borderId="0" xfId="0" applyNumberFormat="1" applyFont="1" applyFill="1" applyBorder="1"/>
    <xf numFmtId="0" fontId="17" fillId="5" borderId="4" xfId="0" applyFont="1" applyFill="1" applyBorder="1" applyAlignment="1">
      <alignment horizontal="center" vertical="center"/>
    </xf>
    <xf numFmtId="1" fontId="5" fillId="0" borderId="0" xfId="0" applyNumberFormat="1" applyFont="1" applyFill="1"/>
    <xf numFmtId="0" fontId="4" fillId="3" borderId="0" xfId="0" applyFont="1" applyFill="1" applyBorder="1" applyAlignment="1"/>
    <xf numFmtId="0" fontId="5" fillId="0" borderId="6" xfId="0" applyFont="1" applyFill="1" applyBorder="1"/>
    <xf numFmtId="0" fontId="5" fillId="0" borderId="1" xfId="0" applyFont="1" applyFill="1" applyBorder="1" applyAlignment="1">
      <alignment horizontal="left" wrapText="1"/>
    </xf>
    <xf numFmtId="0" fontId="19" fillId="0" borderId="0" xfId="0" applyFont="1" applyBorder="1" applyAlignment="1">
      <alignment vertical="center" wrapText="1"/>
    </xf>
    <xf numFmtId="0" fontId="10" fillId="7" borderId="0" xfId="0" applyFont="1" applyFill="1"/>
    <xf numFmtId="0" fontId="10" fillId="7" borderId="12" xfId="0" applyFont="1" applyFill="1" applyBorder="1" applyAlignment="1">
      <alignment horizontal="left" vertical="center"/>
    </xf>
    <xf numFmtId="0" fontId="16" fillId="0" borderId="0" xfId="0" applyFont="1" applyFill="1" applyAlignment="1">
      <alignment vertical="center" wrapText="1"/>
    </xf>
    <xf numFmtId="0" fontId="22" fillId="0" borderId="1" xfId="0" applyFont="1" applyFill="1" applyBorder="1" applyAlignment="1">
      <alignment wrapText="1"/>
    </xf>
    <xf numFmtId="0" fontId="22" fillId="0" borderId="1" xfId="0" applyFont="1" applyFill="1" applyBorder="1"/>
    <xf numFmtId="1" fontId="22" fillId="0" borderId="1" xfId="0" applyNumberFormat="1" applyFont="1" applyFill="1" applyBorder="1" applyAlignment="1">
      <alignment wrapText="1"/>
    </xf>
    <xf numFmtId="0" fontId="10" fillId="3" borderId="12" xfId="0" applyFont="1" applyFill="1" applyBorder="1" applyAlignment="1">
      <alignment horizontal="left" vertical="center"/>
    </xf>
    <xf numFmtId="0" fontId="11" fillId="0" borderId="0" xfId="0" applyFont="1" applyAlignment="1">
      <alignment horizontal="left" vertical="center" wrapText="1"/>
    </xf>
    <xf numFmtId="0" fontId="10" fillId="5" borderId="1" xfId="0" applyFont="1" applyFill="1" applyBorder="1" applyAlignment="1">
      <alignment wrapText="1"/>
    </xf>
    <xf numFmtId="0" fontId="24" fillId="5" borderId="12" xfId="0" applyFont="1" applyFill="1" applyBorder="1" applyAlignment="1">
      <alignment horizontal="left" vertical="center"/>
    </xf>
    <xf numFmtId="0" fontId="5" fillId="5" borderId="1" xfId="0" applyFont="1" applyFill="1" applyBorder="1" applyAlignment="1">
      <alignment wrapText="1"/>
    </xf>
    <xf numFmtId="0" fontId="11" fillId="0" borderId="0" xfId="1" applyFont="1" applyAlignment="1">
      <alignment horizontal="left" vertical="center" wrapText="1"/>
    </xf>
    <xf numFmtId="0" fontId="26" fillId="5" borderId="1" xfId="0" applyFont="1" applyFill="1" applyBorder="1" applyAlignment="1">
      <alignment horizontal="left" vertical="center" wrapText="1"/>
    </xf>
    <xf numFmtId="0" fontId="19" fillId="0" borderId="1" xfId="0" applyFont="1" applyFill="1" applyBorder="1" applyAlignment="1">
      <alignment horizontal="left" vertical="center" wrapText="1" indent="1"/>
    </xf>
    <xf numFmtId="0" fontId="29" fillId="0" borderId="0" xfId="0" applyFont="1" applyFill="1"/>
    <xf numFmtId="0" fontId="30" fillId="6" borderId="1" xfId="0" applyFont="1" applyFill="1" applyBorder="1" applyAlignment="1">
      <alignment vertical="center" wrapText="1"/>
    </xf>
    <xf numFmtId="0" fontId="19" fillId="5" borderId="1" xfId="0" applyFont="1" applyFill="1" applyBorder="1" applyAlignment="1">
      <alignment vertical="center" wrapText="1"/>
    </xf>
    <xf numFmtId="0" fontId="19" fillId="0" borderId="1" xfId="0" applyFont="1" applyBorder="1" applyAlignment="1">
      <alignment wrapText="1"/>
    </xf>
    <xf numFmtId="0" fontId="19" fillId="0" borderId="1" xfId="0" applyFont="1" applyBorder="1" applyAlignment="1">
      <alignment vertical="center" wrapText="1"/>
    </xf>
    <xf numFmtId="0" fontId="11" fillId="0" borderId="0" xfId="0" applyFont="1" applyAlignment="1">
      <alignment horizontal="right" vertical="center" wrapText="1"/>
    </xf>
    <xf numFmtId="0" fontId="10" fillId="3" borderId="0" xfId="0" applyFont="1" applyFill="1" applyAlignment="1">
      <alignment horizontal="left" vertical="center" wrapText="1"/>
    </xf>
    <xf numFmtId="0" fontId="4" fillId="5" borderId="0" xfId="0" applyFont="1" applyFill="1" applyBorder="1" applyAlignment="1"/>
    <xf numFmtId="0" fontId="23" fillId="2" borderId="0" xfId="0" applyFont="1" applyFill="1" applyAlignment="1">
      <alignment horizontal="center" vertical="center" wrapText="1"/>
    </xf>
    <xf numFmtId="0" fontId="21" fillId="0" borderId="0" xfId="0" applyFont="1" applyFill="1" applyAlignment="1">
      <alignment wrapText="1"/>
    </xf>
    <xf numFmtId="0" fontId="10" fillId="9" borderId="13" xfId="0" applyFont="1" applyFill="1" applyBorder="1"/>
    <xf numFmtId="0" fontId="10" fillId="9" borderId="0" xfId="0" applyFont="1" applyFill="1"/>
    <xf numFmtId="0" fontId="5" fillId="0" borderId="1" xfId="0" applyFont="1" applyFill="1" applyBorder="1" applyAlignment="1">
      <alignment horizontal="left" vertical="top" wrapText="1"/>
    </xf>
    <xf numFmtId="0" fontId="11" fillId="0" borderId="0" xfId="1" applyFont="1" applyFill="1" applyAlignment="1">
      <alignment horizontal="left" vertical="top" wrapText="1"/>
    </xf>
    <xf numFmtId="0" fontId="19" fillId="9" borderId="0" xfId="0" applyFont="1" applyFill="1" applyAlignment="1">
      <alignment vertical="center" wrapText="1"/>
    </xf>
    <xf numFmtId="0" fontId="19" fillId="0" borderId="14" xfId="0" applyFont="1" applyFill="1" applyBorder="1" applyAlignment="1">
      <alignment horizontal="left" vertical="center" wrapText="1" indent="1"/>
    </xf>
    <xf numFmtId="0" fontId="5" fillId="2" borderId="0" xfId="0" applyFont="1" applyFill="1"/>
    <xf numFmtId="0" fontId="11" fillId="2" borderId="0" xfId="1" applyFont="1" applyFill="1" applyAlignment="1">
      <alignment horizontal="left" vertical="top" wrapText="1"/>
    </xf>
    <xf numFmtId="0" fontId="19" fillId="2" borderId="14" xfId="0" applyFont="1" applyFill="1" applyBorder="1" applyAlignment="1">
      <alignment vertical="center" wrapText="1"/>
    </xf>
    <xf numFmtId="0" fontId="24" fillId="2" borderId="12" xfId="0" applyFont="1" applyFill="1" applyBorder="1" applyAlignment="1">
      <alignment horizontal="left" vertical="center"/>
    </xf>
    <xf numFmtId="0" fontId="5" fillId="2" borderId="1" xfId="0" applyFont="1" applyFill="1" applyBorder="1" applyAlignment="1">
      <alignment wrapText="1"/>
    </xf>
    <xf numFmtId="0" fontId="11" fillId="2" borderId="0" xfId="1" applyFont="1" applyFill="1" applyAlignment="1">
      <alignment horizontal="left" vertical="center"/>
    </xf>
    <xf numFmtId="0" fontId="11" fillId="0" borderId="12" xfId="0" applyFont="1" applyFill="1" applyBorder="1" applyAlignment="1">
      <alignment vertical="center" wrapText="1"/>
    </xf>
    <xf numFmtId="0" fontId="19" fillId="2" borderId="14" xfId="0" applyFont="1" applyFill="1" applyBorder="1" applyAlignment="1">
      <alignment horizontal="left" vertical="center" wrapText="1" indent="1"/>
    </xf>
    <xf numFmtId="0" fontId="10" fillId="9" borderId="0" xfId="0" applyFont="1" applyFill="1" applyAlignment="1">
      <alignment wrapText="1"/>
    </xf>
    <xf numFmtId="0" fontId="40" fillId="3" borderId="13" xfId="0" applyFont="1" applyFill="1" applyBorder="1"/>
    <xf numFmtId="0" fontId="4" fillId="7" borderId="4" xfId="0" applyFont="1" applyFill="1" applyBorder="1" applyAlignment="1">
      <alignment horizontal="left" vertical="center"/>
    </xf>
    <xf numFmtId="0" fontId="6" fillId="7" borderId="0" xfId="0" applyFont="1" applyFill="1"/>
    <xf numFmtId="0" fontId="4" fillId="7" borderId="4" xfId="0" applyFont="1" applyFill="1" applyBorder="1" applyAlignment="1">
      <alignment vertical="center"/>
    </xf>
    <xf numFmtId="1" fontId="5" fillId="5" borderId="0" xfId="0" applyNumberFormat="1" applyFont="1" applyFill="1" applyBorder="1"/>
    <xf numFmtId="0" fontId="5" fillId="5" borderId="0" xfId="0" applyFont="1" applyFill="1"/>
    <xf numFmtId="0" fontId="5" fillId="6" borderId="0" xfId="0" applyFont="1" applyFill="1"/>
    <xf numFmtId="1" fontId="5" fillId="10" borderId="0" xfId="0" applyNumberFormat="1" applyFont="1" applyFill="1" applyBorder="1"/>
    <xf numFmtId="0" fontId="5" fillId="10" borderId="0" xfId="0" applyFont="1" applyFill="1"/>
    <xf numFmtId="0" fontId="10" fillId="7" borderId="7" xfId="0" applyFont="1" applyFill="1" applyBorder="1" applyAlignment="1">
      <alignment vertical="center" wrapText="1"/>
    </xf>
    <xf numFmtId="0" fontId="11" fillId="8" borderId="8" xfId="0" applyFont="1" applyFill="1" applyBorder="1" applyAlignment="1">
      <alignment vertical="center" wrapText="1"/>
    </xf>
    <xf numFmtId="0" fontId="11" fillId="0" borderId="9" xfId="0" applyFont="1" applyFill="1" applyBorder="1" applyAlignment="1">
      <alignment vertical="center" wrapText="1"/>
    </xf>
    <xf numFmtId="0" fontId="11" fillId="0" borderId="0" xfId="0" applyFont="1" applyFill="1" applyBorder="1" applyAlignment="1">
      <alignment vertical="center"/>
    </xf>
    <xf numFmtId="0" fontId="42" fillId="2" borderId="0" xfId="0" applyFont="1" applyFill="1"/>
    <xf numFmtId="0" fontId="14" fillId="11" borderId="1" xfId="0" applyFont="1" applyFill="1" applyBorder="1" applyAlignment="1">
      <alignment horizontal="right"/>
    </xf>
    <xf numFmtId="0" fontId="5" fillId="11" borderId="1" xfId="0" applyFont="1" applyFill="1" applyBorder="1" applyAlignment="1">
      <alignment horizontal="right"/>
    </xf>
    <xf numFmtId="0" fontId="11" fillId="12" borderId="1" xfId="0" applyFont="1" applyFill="1" applyBorder="1" applyAlignment="1">
      <alignment vertical="center"/>
    </xf>
    <xf numFmtId="0" fontId="5" fillId="5" borderId="0" xfId="0" applyFont="1" applyFill="1" applyBorder="1" applyAlignment="1">
      <alignment horizontal="left" vertical="top"/>
    </xf>
    <xf numFmtId="0" fontId="42" fillId="0" borderId="0" xfId="0" applyFont="1" applyFill="1"/>
    <xf numFmtId="0" fontId="19" fillId="2" borderId="1" xfId="0" applyFont="1" applyFill="1" applyBorder="1" applyAlignment="1">
      <alignment horizontal="left" vertical="center" wrapText="1" indent="1"/>
    </xf>
    <xf numFmtId="0" fontId="13" fillId="8" borderId="0" xfId="0" applyFont="1" applyFill="1"/>
    <xf numFmtId="0" fontId="11" fillId="6" borderId="1" xfId="0" applyFont="1" applyFill="1" applyBorder="1" applyAlignment="1">
      <alignment wrapText="1"/>
    </xf>
    <xf numFmtId="0" fontId="12" fillId="8" borderId="2" xfId="0" applyFont="1" applyFill="1" applyBorder="1" applyAlignment="1">
      <alignment horizontal="center" vertical="center" wrapText="1"/>
    </xf>
    <xf numFmtId="0" fontId="7" fillId="8" borderId="0" xfId="0" applyFont="1" applyFill="1" applyAlignment="1">
      <alignment horizontal="center" vertical="center"/>
    </xf>
    <xf numFmtId="0" fontId="5" fillId="8" borderId="0" xfId="0" applyFont="1" applyFill="1"/>
    <xf numFmtId="0" fontId="5" fillId="8" borderId="1" xfId="0" applyFont="1" applyFill="1" applyBorder="1"/>
    <xf numFmtId="0" fontId="5" fillId="8" borderId="2" xfId="0" applyFont="1" applyFill="1" applyBorder="1" applyAlignment="1">
      <alignment horizontal="left" wrapText="1"/>
    </xf>
    <xf numFmtId="0" fontId="5" fillId="8" borderId="1" xfId="0" applyFont="1" applyFill="1" applyBorder="1" applyAlignment="1">
      <alignment horizontal="right"/>
    </xf>
    <xf numFmtId="0" fontId="5" fillId="8" borderId="1" xfId="0" applyFont="1" applyFill="1" applyBorder="1" applyAlignment="1">
      <alignment wrapText="1"/>
    </xf>
    <xf numFmtId="0" fontId="10" fillId="3" borderId="12" xfId="0" applyFont="1" applyFill="1" applyBorder="1"/>
    <xf numFmtId="0" fontId="5" fillId="0" borderId="0" xfId="0" applyFont="1" applyFill="1" applyBorder="1" applyAlignment="1">
      <alignment wrapText="1"/>
    </xf>
    <xf numFmtId="0" fontId="19" fillId="13" borderId="14" xfId="0" applyFont="1" applyFill="1" applyBorder="1" applyAlignment="1">
      <alignment horizontal="left" vertical="center" wrapText="1" indent="1"/>
    </xf>
    <xf numFmtId="0" fontId="10" fillId="9" borderId="13" xfId="0" applyFont="1" applyFill="1" applyBorder="1" applyAlignment="1">
      <alignment horizontal="center" vertical="center"/>
    </xf>
    <xf numFmtId="0" fontId="4" fillId="2" borderId="0" xfId="0" applyFont="1" applyFill="1" applyAlignment="1">
      <alignment horizontal="center"/>
    </xf>
    <xf numFmtId="0" fontId="4" fillId="9" borderId="4" xfId="0" applyFont="1" applyFill="1" applyBorder="1" applyAlignment="1">
      <alignment horizontal="center" vertical="center"/>
    </xf>
    <xf numFmtId="14" fontId="13" fillId="8" borderId="1" xfId="0" applyNumberFormat="1" applyFont="1" applyFill="1" applyBorder="1" applyAlignment="1">
      <alignment horizontal="center" vertical="center" wrapText="1"/>
    </xf>
    <xf numFmtId="0" fontId="5" fillId="8" borderId="0" xfId="0" applyFont="1" applyFill="1" applyAlignment="1">
      <alignment wrapText="1"/>
    </xf>
    <xf numFmtId="0" fontId="5" fillId="8" borderId="0" xfId="0" applyFont="1" applyFill="1" applyBorder="1"/>
    <xf numFmtId="0" fontId="5" fillId="8" borderId="0" xfId="0" applyFont="1" applyFill="1" applyAlignment="1">
      <alignment vertical="center" wrapText="1"/>
    </xf>
    <xf numFmtId="0" fontId="0" fillId="8" borderId="0" xfId="0" applyFill="1"/>
    <xf numFmtId="0" fontId="22" fillId="8" borderId="1" xfId="0" applyFont="1" applyFill="1" applyBorder="1" applyAlignment="1">
      <alignment wrapText="1"/>
    </xf>
    <xf numFmtId="0" fontId="22" fillId="8" borderId="1" xfId="0" applyFont="1" applyFill="1" applyBorder="1"/>
    <xf numFmtId="0" fontId="7" fillId="8" borderId="0" xfId="0" applyFont="1" applyFill="1" applyBorder="1" applyAlignment="1">
      <alignment wrapText="1"/>
    </xf>
    <xf numFmtId="1" fontId="22" fillId="8" borderId="1" xfId="0" applyNumberFormat="1" applyFont="1" applyFill="1" applyBorder="1" applyAlignment="1">
      <alignment wrapText="1"/>
    </xf>
    <xf numFmtId="14" fontId="44" fillId="8" borderId="1" xfId="0" applyNumberFormat="1" applyFont="1" applyFill="1" applyBorder="1" applyAlignment="1">
      <alignment horizontal="center" vertical="center" wrapText="1"/>
    </xf>
    <xf numFmtId="0" fontId="11" fillId="2" borderId="12" xfId="0" applyFont="1" applyFill="1" applyBorder="1" applyAlignment="1">
      <alignment vertical="center" wrapText="1"/>
    </xf>
    <xf numFmtId="0" fontId="24" fillId="2" borderId="0" xfId="0" applyFont="1" applyFill="1" applyAlignment="1">
      <alignment wrapText="1"/>
    </xf>
    <xf numFmtId="1" fontId="5" fillId="8" borderId="1" xfId="0" applyNumberFormat="1" applyFont="1" applyFill="1" applyBorder="1"/>
    <xf numFmtId="1" fontId="5" fillId="8" borderId="0" xfId="0" applyNumberFormat="1" applyFont="1" applyFill="1" applyBorder="1"/>
    <xf numFmtId="0" fontId="5" fillId="0" borderId="0" xfId="1" applyFont="1" applyAlignment="1">
      <alignment horizontal="left" vertical="center"/>
    </xf>
    <xf numFmtId="0" fontId="11" fillId="0" borderId="0" xfId="1" applyFont="1" applyAlignment="1">
      <alignment horizontal="left" vertical="center"/>
    </xf>
    <xf numFmtId="0" fontId="19" fillId="0" borderId="0" xfId="0" applyFont="1" applyFill="1" applyAlignment="1">
      <alignment horizontal="left" vertical="center" wrapText="1" indent="1"/>
    </xf>
    <xf numFmtId="0" fontId="45" fillId="2" borderId="1" xfId="0" applyFont="1" applyFill="1" applyBorder="1" applyAlignment="1">
      <alignment horizontal="left" vertical="center" wrapText="1" indent="1"/>
    </xf>
    <xf numFmtId="0" fontId="10" fillId="7" borderId="12" xfId="0" applyFont="1" applyFill="1" applyBorder="1"/>
    <xf numFmtId="0" fontId="10" fillId="7" borderId="12" xfId="0" applyFont="1" applyFill="1" applyBorder="1" applyAlignment="1">
      <alignment vertical="center" wrapText="1"/>
    </xf>
    <xf numFmtId="0" fontId="11" fillId="14" borderId="1" xfId="0" applyFont="1" applyFill="1" applyBorder="1" applyAlignment="1">
      <alignment vertical="center"/>
    </xf>
    <xf numFmtId="0" fontId="4" fillId="2" borderId="0" xfId="1" applyFont="1" applyFill="1" applyAlignment="1">
      <alignment horizontal="left" vertical="center"/>
    </xf>
    <xf numFmtId="0" fontId="10" fillId="3" borderId="12" xfId="1" applyFont="1" applyFill="1" applyBorder="1" applyAlignment="1">
      <alignment horizontal="left" vertical="center"/>
    </xf>
    <xf numFmtId="0" fontId="16" fillId="0" borderId="0" xfId="1" applyFont="1" applyFill="1" applyAlignment="1">
      <alignment vertical="center" wrapText="1"/>
    </xf>
    <xf numFmtId="0" fontId="11" fillId="0" borderId="0" xfId="1" applyFont="1" applyFill="1"/>
    <xf numFmtId="0" fontId="24" fillId="2" borderId="0" xfId="1" applyFont="1" applyFill="1"/>
    <xf numFmtId="0" fontId="5" fillId="2" borderId="15" xfId="0" applyFont="1" applyFill="1" applyBorder="1"/>
    <xf numFmtId="0" fontId="11" fillId="2" borderId="15" xfId="0" applyFont="1" applyFill="1" applyBorder="1" applyAlignment="1">
      <alignment vertical="center" wrapText="1"/>
    </xf>
    <xf numFmtId="0" fontId="11" fillId="2" borderId="16" xfId="0" applyFont="1" applyFill="1" applyBorder="1" applyAlignment="1">
      <alignment vertical="center" wrapText="1"/>
    </xf>
    <xf numFmtId="0" fontId="11" fillId="0" borderId="0" xfId="0" applyFont="1" applyFill="1" applyBorder="1" applyAlignment="1">
      <alignment vertical="center" wrapText="1"/>
    </xf>
    <xf numFmtId="0" fontId="11" fillId="8" borderId="0" xfId="0" applyFont="1" applyFill="1"/>
    <xf numFmtId="0" fontId="5" fillId="2" borderId="16" xfId="0" applyFont="1" applyFill="1" applyBorder="1" applyAlignment="1">
      <alignment horizontal="left" vertical="top" wrapText="1"/>
    </xf>
    <xf numFmtId="0" fontId="5" fillId="14" borderId="1" xfId="0" applyFont="1" applyFill="1" applyBorder="1" applyAlignment="1">
      <alignment vertical="center"/>
    </xf>
    <xf numFmtId="0" fontId="48" fillId="2" borderId="1" xfId="0" applyFont="1" applyFill="1" applyBorder="1" applyAlignment="1">
      <alignment horizontal="center" vertical="center" wrapText="1"/>
    </xf>
    <xf numFmtId="0" fontId="5" fillId="8" borderId="0" xfId="0" applyFont="1" applyFill="1" applyBorder="1" applyAlignment="1">
      <alignment horizontal="right"/>
    </xf>
    <xf numFmtId="0" fontId="19" fillId="13" borderId="1" xfId="0" applyFont="1" applyFill="1" applyBorder="1" applyAlignment="1">
      <alignment horizontal="left" vertical="center" wrapText="1" indent="1"/>
    </xf>
    <xf numFmtId="0" fontId="14" fillId="3" borderId="0" xfId="9" applyFont="1" applyFill="1" applyBorder="1" applyAlignment="1">
      <alignment horizontal="left" vertical="top"/>
    </xf>
    <xf numFmtId="0" fontId="5" fillId="8" borderId="0" xfId="0" applyFont="1" applyFill="1" applyAlignment="1">
      <alignment vertical="center"/>
    </xf>
    <xf numFmtId="0" fontId="5" fillId="8" borderId="2" xfId="0" applyFont="1" applyFill="1" applyBorder="1" applyAlignment="1">
      <alignment horizontal="left" vertical="center" wrapText="1"/>
    </xf>
    <xf numFmtId="0" fontId="5" fillId="8" borderId="0" xfId="0" applyFont="1" applyFill="1" applyAlignment="1">
      <alignment horizontal="center" vertical="center"/>
    </xf>
    <xf numFmtId="0" fontId="23" fillId="6" borderId="0" xfId="0" applyFont="1" applyFill="1" applyAlignment="1">
      <alignment horizontal="center" vertical="center" wrapText="1"/>
    </xf>
    <xf numFmtId="0" fontId="11" fillId="0" borderId="0" xfId="0" applyFont="1" applyFill="1" applyAlignment="1">
      <alignment horizontal="left" vertical="center" wrapText="1"/>
    </xf>
    <xf numFmtId="0" fontId="50" fillId="2" borderId="0" xfId="0" applyFont="1" applyFill="1" applyAlignment="1">
      <alignment wrapText="1"/>
    </xf>
    <xf numFmtId="0" fontId="51" fillId="8" borderId="0" xfId="0" applyFont="1" applyFill="1"/>
    <xf numFmtId="14" fontId="52" fillId="8" borderId="1" xfId="0" applyNumberFormat="1" applyFont="1" applyFill="1" applyBorder="1" applyAlignment="1">
      <alignment horizontal="center" vertical="center" wrapText="1"/>
    </xf>
    <xf numFmtId="1" fontId="51" fillId="8" borderId="1" xfId="0" applyNumberFormat="1" applyFont="1" applyFill="1" applyBorder="1"/>
    <xf numFmtId="1" fontId="51" fillId="8" borderId="0" xfId="0" applyNumberFormat="1" applyFont="1" applyFill="1" applyBorder="1"/>
    <xf numFmtId="0" fontId="10" fillId="0" borderId="0" xfId="1" applyFont="1" applyAlignment="1">
      <alignment horizontal="left" vertical="center"/>
    </xf>
    <xf numFmtId="0" fontId="5" fillId="0" borderId="0" xfId="0" applyFont="1" applyFill="1" applyAlignment="1">
      <alignment horizontal="left" vertical="center" wrapText="1"/>
    </xf>
    <xf numFmtId="0" fontId="53" fillId="7" borderId="1" xfId="0" applyFont="1" applyFill="1" applyBorder="1" applyAlignment="1">
      <alignment horizontal="left" vertical="center" wrapText="1"/>
    </xf>
    <xf numFmtId="0" fontId="54" fillId="0" borderId="1" xfId="0" applyFont="1" applyFill="1" applyBorder="1" applyAlignment="1">
      <alignment horizontal="left" vertical="center" wrapText="1"/>
    </xf>
    <xf numFmtId="0" fontId="55" fillId="0" borderId="1" xfId="0" applyFont="1" applyFill="1" applyBorder="1" applyAlignment="1">
      <alignment horizontal="left" vertical="center" wrapText="1"/>
    </xf>
    <xf numFmtId="0" fontId="55" fillId="0" borderId="1" xfId="0" applyFont="1" applyFill="1" applyBorder="1" applyAlignment="1">
      <alignment horizontal="left" vertical="center"/>
    </xf>
    <xf numFmtId="0" fontId="56" fillId="0" borderId="1" xfId="0" applyFont="1" applyFill="1" applyBorder="1" applyAlignment="1">
      <alignment horizontal="left" vertical="center" wrapText="1" indent="1"/>
    </xf>
    <xf numFmtId="0" fontId="0" fillId="0" borderId="1" xfId="0" applyFill="1" applyBorder="1" applyAlignment="1">
      <alignment wrapText="1"/>
    </xf>
    <xf numFmtId="0" fontId="58" fillId="2" borderId="1" xfId="0" applyFont="1" applyFill="1" applyBorder="1" applyAlignment="1">
      <alignment horizontal="left" vertical="center" wrapText="1" inden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51" fillId="0" borderId="0" xfId="0" applyFont="1" applyFill="1"/>
    <xf numFmtId="14" fontId="52" fillId="0" borderId="1" xfId="0" applyNumberFormat="1" applyFont="1" applyFill="1" applyBorder="1" applyAlignment="1">
      <alignment horizontal="center" vertical="center" wrapText="1"/>
    </xf>
    <xf numFmtId="0" fontId="51" fillId="8" borderId="0" xfId="0" applyFont="1" applyFill="1" applyAlignment="1">
      <alignment wrapText="1"/>
    </xf>
    <xf numFmtId="0" fontId="51" fillId="8" borderId="1" xfId="0" applyFont="1" applyFill="1" applyBorder="1"/>
    <xf numFmtId="0" fontId="51" fillId="8" borderId="0" xfId="0" applyFont="1" applyFill="1" applyBorder="1"/>
    <xf numFmtId="0" fontId="51" fillId="8" borderId="0" xfId="0" applyFont="1" applyFill="1" applyAlignment="1">
      <alignment vertical="center" wrapText="1"/>
    </xf>
    <xf numFmtId="0" fontId="10" fillId="2" borderId="12" xfId="0" applyFont="1" applyFill="1" applyBorder="1" applyAlignment="1">
      <alignment horizontal="left" vertical="center"/>
    </xf>
    <xf numFmtId="14" fontId="60" fillId="0" borderId="1" xfId="0" applyNumberFormat="1" applyFont="1" applyFill="1" applyBorder="1" applyAlignment="1">
      <alignment horizontal="center" vertical="center" wrapText="1"/>
    </xf>
    <xf numFmtId="0" fontId="11" fillId="8" borderId="0" xfId="0" applyFont="1" applyFill="1" applyAlignment="1">
      <alignment wrapText="1"/>
    </xf>
    <xf numFmtId="0" fontId="11" fillId="8" borderId="1" xfId="0" applyFont="1" applyFill="1" applyBorder="1"/>
    <xf numFmtId="0" fontId="11" fillId="8" borderId="0" xfId="0" applyFont="1" applyFill="1" applyBorder="1"/>
    <xf numFmtId="0" fontId="11" fillId="8" borderId="0" xfId="0" applyFont="1" applyFill="1" applyAlignment="1">
      <alignment vertical="center" wrapText="1"/>
    </xf>
    <xf numFmtId="0" fontId="61" fillId="8" borderId="0" xfId="0" applyFont="1" applyFill="1"/>
    <xf numFmtId="0" fontId="62" fillId="8" borderId="1" xfId="0" applyFont="1" applyFill="1" applyBorder="1" applyAlignment="1">
      <alignment wrapText="1"/>
    </xf>
    <xf numFmtId="0" fontId="62" fillId="8" borderId="1" xfId="0" applyFont="1" applyFill="1" applyBorder="1"/>
    <xf numFmtId="0" fontId="63" fillId="8" borderId="0" xfId="0" applyFont="1" applyFill="1" applyBorder="1" applyAlignment="1">
      <alignment wrapText="1"/>
    </xf>
    <xf numFmtId="1" fontId="62" fillId="8" borderId="1" xfId="0" applyNumberFormat="1" applyFont="1" applyFill="1" applyBorder="1" applyAlignment="1">
      <alignment wrapText="1"/>
    </xf>
    <xf numFmtId="0" fontId="61" fillId="0" borderId="0" xfId="0" applyFont="1" applyFill="1"/>
    <xf numFmtId="1" fontId="62" fillId="0" borderId="1" xfId="0" applyNumberFormat="1" applyFont="1" applyFill="1" applyBorder="1" applyAlignment="1">
      <alignment wrapText="1"/>
    </xf>
    <xf numFmtId="0" fontId="64" fillId="0" borderId="0" xfId="0" applyFont="1"/>
    <xf numFmtId="0" fontId="64" fillId="0" borderId="0" xfId="0" applyFont="1" applyFill="1"/>
    <xf numFmtId="0" fontId="4" fillId="2" borderId="15" xfId="0" applyFont="1" applyFill="1" applyBorder="1"/>
    <xf numFmtId="0" fontId="10" fillId="7" borderId="5" xfId="0" applyFont="1" applyFill="1" applyBorder="1" applyAlignment="1">
      <alignment horizontal="left" vertical="center"/>
    </xf>
    <xf numFmtId="0" fontId="16" fillId="0" borderId="1" xfId="0" applyFont="1" applyFill="1" applyBorder="1" applyAlignment="1">
      <alignment vertical="center" wrapText="1"/>
    </xf>
    <xf numFmtId="0" fontId="61" fillId="0" borderId="0" xfId="0" applyFont="1"/>
    <xf numFmtId="14" fontId="52" fillId="2" borderId="1" xfId="0" applyNumberFormat="1"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3" fillId="0" borderId="11"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2" borderId="11" xfId="0" applyFont="1" applyFill="1" applyBorder="1" applyAlignment="1">
      <alignment horizontal="center" vertical="center" wrapText="1"/>
    </xf>
  </cellXfs>
  <cellStyles count="13">
    <cellStyle name="Normal 2" xfId="9" xr:uid="{00000000-0005-0000-0000-000000000000}"/>
    <cellStyle name="Обычный" xfId="0" builtinId="0"/>
    <cellStyle name="Обычный 2" xfId="1" xr:uid="{00000000-0005-0000-0000-000002000000}"/>
    <cellStyle name="Обычный 3" xfId="2" xr:uid="{00000000-0005-0000-0000-000003000000}"/>
    <cellStyle name="Обычный 3 2" xfId="3" xr:uid="{00000000-0005-0000-0000-000004000000}"/>
    <cellStyle name="Обычный 3 3" xfId="6" xr:uid="{00000000-0005-0000-0000-000005000000}"/>
    <cellStyle name="Обычный 3 3 2" xfId="12" xr:uid="{00000000-0005-0000-0000-000006000000}"/>
    <cellStyle name="Обычный 3 4" xfId="10" xr:uid="{00000000-0005-0000-0000-000007000000}"/>
    <cellStyle name="Обычный 4" xfId="7" xr:uid="{00000000-0005-0000-0000-000008000000}"/>
    <cellStyle name="Обычный 4 2" xfId="8" xr:uid="{00000000-0005-0000-0000-000009000000}"/>
    <cellStyle name="Обычный 5" xfId="5" xr:uid="{00000000-0005-0000-0000-00000A000000}"/>
    <cellStyle name="Обычный 5 2" xfId="11" xr:uid="{00000000-0005-0000-0000-00000B000000}"/>
    <cellStyle name="Обычный 7" xfId="4"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30"/>
  <sheetViews>
    <sheetView tabSelected="1" zoomScaleNormal="100" workbookViewId="0">
      <pane xSplit="1" topLeftCell="B1" activePane="topRight" state="frozen"/>
      <selection pane="topRight" activeCell="A30" sqref="A30"/>
    </sheetView>
  </sheetViews>
  <sheetFormatPr defaultColWidth="8.5703125" defaultRowHeight="12" x14ac:dyDescent="0.2"/>
  <cols>
    <col min="1" max="1" width="78.28515625" style="1" bestFit="1" customWidth="1"/>
    <col min="2" max="10" width="10" style="1" customWidth="1"/>
    <col min="11" max="11" width="9.85546875" style="1" bestFit="1" customWidth="1"/>
    <col min="12" max="20" width="9.85546875" style="1" customWidth="1"/>
    <col min="21" max="47" width="9.85546875" style="1" bestFit="1" customWidth="1"/>
    <col min="48" max="50" width="9.5703125" style="1" customWidth="1"/>
    <col min="51" max="71" width="9.85546875" style="1" bestFit="1" customWidth="1"/>
    <col min="72" max="16384" width="8.5703125" style="1"/>
  </cols>
  <sheetData>
    <row r="1" spans="1:71" ht="10.7" customHeight="1" x14ac:dyDescent="0.2">
      <c r="A1" s="9" t="s">
        <v>172</v>
      </c>
    </row>
    <row r="2" spans="1:71" ht="10.7" customHeight="1" x14ac:dyDescent="0.2">
      <c r="A2" s="19" t="s">
        <v>10</v>
      </c>
    </row>
    <row r="3" spans="1:71" ht="10.7" customHeight="1" x14ac:dyDescent="0.2">
      <c r="A3" s="10"/>
    </row>
    <row r="4" spans="1:71" x14ac:dyDescent="0.2">
      <c r="A4" s="95" t="s">
        <v>1</v>
      </c>
    </row>
    <row r="5" spans="1:71" s="117" customFormat="1" ht="25.5" customHeight="1" x14ac:dyDescent="0.2">
      <c r="A5" s="116" t="s">
        <v>0</v>
      </c>
      <c r="B5" s="129">
        <v>45966</v>
      </c>
      <c r="C5" s="129">
        <v>45968</v>
      </c>
      <c r="D5" s="129">
        <v>45970</v>
      </c>
      <c r="E5" s="129">
        <v>45975</v>
      </c>
      <c r="F5" s="129">
        <v>45977</v>
      </c>
      <c r="G5" s="46">
        <v>45978</v>
      </c>
      <c r="H5" s="129">
        <v>45982</v>
      </c>
      <c r="I5" s="129">
        <v>45984</v>
      </c>
      <c r="J5" s="129">
        <v>45989</v>
      </c>
      <c r="K5" s="129">
        <v>45991</v>
      </c>
      <c r="L5" s="129">
        <v>45992</v>
      </c>
      <c r="M5" s="129">
        <v>45996</v>
      </c>
      <c r="N5" s="129">
        <v>45998</v>
      </c>
      <c r="O5" s="129">
        <v>46003</v>
      </c>
      <c r="P5" s="129">
        <v>46010</v>
      </c>
      <c r="Q5" s="129">
        <v>46012</v>
      </c>
      <c r="R5" s="129">
        <v>46013</v>
      </c>
      <c r="S5" s="129">
        <v>46014</v>
      </c>
      <c r="T5" s="129">
        <v>46015</v>
      </c>
      <c r="U5" s="129">
        <v>46017</v>
      </c>
      <c r="V5" s="129">
        <v>46019</v>
      </c>
      <c r="W5" s="129">
        <v>46020</v>
      </c>
      <c r="X5" s="129">
        <v>46021</v>
      </c>
      <c r="Y5" s="129">
        <v>46022</v>
      </c>
      <c r="Z5" s="129">
        <v>46023</v>
      </c>
      <c r="AA5" s="129">
        <v>46026</v>
      </c>
      <c r="AB5" s="129">
        <v>46027</v>
      </c>
      <c r="AC5" s="129">
        <v>46028</v>
      </c>
      <c r="AD5" s="129">
        <v>46029</v>
      </c>
      <c r="AE5" s="129">
        <v>46030</v>
      </c>
      <c r="AF5" s="129">
        <v>46031</v>
      </c>
      <c r="AG5" s="129">
        <v>46032</v>
      </c>
      <c r="AH5" s="129">
        <v>46033</v>
      </c>
      <c r="AI5" s="129">
        <v>46036</v>
      </c>
      <c r="AJ5" s="129">
        <v>46038</v>
      </c>
      <c r="AK5" s="129">
        <v>46040</v>
      </c>
      <c r="AL5" s="129">
        <v>46042</v>
      </c>
      <c r="AM5" s="129">
        <v>46043</v>
      </c>
      <c r="AN5" s="129">
        <v>46045</v>
      </c>
      <c r="AO5" s="129">
        <v>46047</v>
      </c>
      <c r="AP5" s="129">
        <v>46052</v>
      </c>
      <c r="AQ5" s="129">
        <v>46054</v>
      </c>
      <c r="AR5" s="129">
        <v>46058</v>
      </c>
      <c r="AS5" s="129">
        <v>46059</v>
      </c>
      <c r="AT5" s="129">
        <v>46060</v>
      </c>
      <c r="AU5" s="129">
        <v>46061</v>
      </c>
      <c r="AV5" s="129">
        <v>46066</v>
      </c>
      <c r="AW5" s="129">
        <v>46068</v>
      </c>
      <c r="AX5" s="129">
        <v>46069</v>
      </c>
      <c r="AY5" s="129">
        <v>46073</v>
      </c>
      <c r="AZ5" s="129">
        <v>46076</v>
      </c>
      <c r="BA5" s="129">
        <v>46077</v>
      </c>
      <c r="BB5" s="129">
        <v>46080</v>
      </c>
      <c r="BC5" s="129">
        <v>46082</v>
      </c>
      <c r="BD5" s="129">
        <v>46087</v>
      </c>
      <c r="BE5" s="129">
        <v>46090</v>
      </c>
      <c r="BF5" s="129">
        <v>46091</v>
      </c>
      <c r="BG5" s="129">
        <v>46097</v>
      </c>
      <c r="BH5" s="129">
        <v>46101</v>
      </c>
      <c r="BI5" s="129">
        <v>46103</v>
      </c>
      <c r="BJ5" s="129">
        <v>46108</v>
      </c>
      <c r="BK5" s="129">
        <v>46110</v>
      </c>
      <c r="BL5" s="129">
        <v>46113</v>
      </c>
      <c r="BM5" s="129">
        <v>46117</v>
      </c>
      <c r="BN5" s="129">
        <v>46124</v>
      </c>
      <c r="BO5" s="129">
        <v>46129</v>
      </c>
      <c r="BP5" s="129">
        <v>46131</v>
      </c>
      <c r="BQ5" s="129">
        <v>46136</v>
      </c>
      <c r="BR5" s="129">
        <v>46138</v>
      </c>
      <c r="BS5" s="129">
        <v>46142</v>
      </c>
    </row>
    <row r="6" spans="1:71" s="117" customFormat="1" ht="25.5" customHeight="1" x14ac:dyDescent="0.2">
      <c r="A6" s="116"/>
      <c r="B6" s="129">
        <v>45967</v>
      </c>
      <c r="C6" s="129">
        <v>45969</v>
      </c>
      <c r="D6" s="129">
        <v>45974</v>
      </c>
      <c r="E6" s="129">
        <v>45976</v>
      </c>
      <c r="F6" s="129">
        <v>45977</v>
      </c>
      <c r="G6" s="46">
        <v>45981</v>
      </c>
      <c r="H6" s="129">
        <v>45983</v>
      </c>
      <c r="I6" s="129">
        <v>45988</v>
      </c>
      <c r="J6" s="129">
        <v>45990</v>
      </c>
      <c r="K6" s="129">
        <v>45991</v>
      </c>
      <c r="L6" s="129">
        <v>45995</v>
      </c>
      <c r="M6" s="129">
        <v>45997</v>
      </c>
      <c r="N6" s="129">
        <v>46002</v>
      </c>
      <c r="O6" s="129">
        <v>46009</v>
      </c>
      <c r="P6" s="129">
        <v>46011</v>
      </c>
      <c r="Q6" s="129">
        <v>46012</v>
      </c>
      <c r="R6" s="129">
        <v>46013</v>
      </c>
      <c r="S6" s="129">
        <v>46014</v>
      </c>
      <c r="T6" s="129">
        <v>46016</v>
      </c>
      <c r="U6" s="129">
        <v>46018</v>
      </c>
      <c r="V6" s="129">
        <v>46019</v>
      </c>
      <c r="W6" s="129">
        <v>46020</v>
      </c>
      <c r="X6" s="129">
        <v>46021</v>
      </c>
      <c r="Y6" s="129">
        <v>46022</v>
      </c>
      <c r="Z6" s="129">
        <v>46025</v>
      </c>
      <c r="AA6" s="129">
        <v>46026</v>
      </c>
      <c r="AB6" s="129">
        <v>46027</v>
      </c>
      <c r="AC6" s="129">
        <v>46028</v>
      </c>
      <c r="AD6" s="129">
        <v>46029</v>
      </c>
      <c r="AE6" s="129">
        <v>46030</v>
      </c>
      <c r="AF6" s="129">
        <v>46031</v>
      </c>
      <c r="AG6" s="129">
        <v>46032</v>
      </c>
      <c r="AH6" s="129">
        <v>46035</v>
      </c>
      <c r="AI6" s="129">
        <v>46037</v>
      </c>
      <c r="AJ6" s="129">
        <v>46039</v>
      </c>
      <c r="AK6" s="129">
        <v>46041</v>
      </c>
      <c r="AL6" s="129">
        <v>46042</v>
      </c>
      <c r="AM6" s="129">
        <v>46044</v>
      </c>
      <c r="AN6" s="129">
        <v>46046</v>
      </c>
      <c r="AO6" s="129">
        <v>46051</v>
      </c>
      <c r="AP6" s="129">
        <v>46053</v>
      </c>
      <c r="AQ6" s="129">
        <v>46057</v>
      </c>
      <c r="AR6" s="129">
        <v>46058</v>
      </c>
      <c r="AS6" s="129">
        <v>46059</v>
      </c>
      <c r="AT6" s="129">
        <v>46060</v>
      </c>
      <c r="AU6" s="129">
        <v>46065</v>
      </c>
      <c r="AV6" s="129">
        <v>46067</v>
      </c>
      <c r="AW6" s="129">
        <v>46068</v>
      </c>
      <c r="AX6" s="129">
        <v>46072</v>
      </c>
      <c r="AY6" s="129">
        <v>46075</v>
      </c>
      <c r="AZ6" s="129">
        <v>46076</v>
      </c>
      <c r="BA6" s="129">
        <v>46079</v>
      </c>
      <c r="BB6" s="129">
        <v>46081</v>
      </c>
      <c r="BC6" s="129">
        <v>46086</v>
      </c>
      <c r="BD6" s="129">
        <v>46089</v>
      </c>
      <c r="BE6" s="129">
        <v>46090</v>
      </c>
      <c r="BF6" s="129">
        <v>46096</v>
      </c>
      <c r="BG6" s="129">
        <v>46100</v>
      </c>
      <c r="BH6" s="129">
        <v>46102</v>
      </c>
      <c r="BI6" s="129">
        <v>46107</v>
      </c>
      <c r="BJ6" s="129">
        <v>46109</v>
      </c>
      <c r="BK6" s="129">
        <v>46112</v>
      </c>
      <c r="BL6" s="129">
        <v>46116</v>
      </c>
      <c r="BM6" s="129">
        <v>46123</v>
      </c>
      <c r="BN6" s="129">
        <v>46128</v>
      </c>
      <c r="BO6" s="129">
        <v>46130</v>
      </c>
      <c r="BP6" s="129">
        <v>46135</v>
      </c>
      <c r="BQ6" s="129">
        <v>46137</v>
      </c>
      <c r="BR6" s="129">
        <v>46141</v>
      </c>
      <c r="BS6" s="129">
        <v>46142</v>
      </c>
    </row>
    <row r="7" spans="1:71" ht="10.7" customHeight="1" x14ac:dyDescent="0.2">
      <c r="A7" s="11" t="s">
        <v>11</v>
      </c>
    </row>
    <row r="8" spans="1:71" ht="10.7" customHeight="1" x14ac:dyDescent="0.2">
      <c r="A8" s="3">
        <v>1</v>
      </c>
      <c r="B8" s="119">
        <v>6000</v>
      </c>
      <c r="C8" s="119">
        <v>6000</v>
      </c>
      <c r="D8" s="119">
        <v>5400</v>
      </c>
      <c r="E8" s="119">
        <v>5800</v>
      </c>
      <c r="F8" s="119">
        <v>5800</v>
      </c>
      <c r="G8" s="119">
        <v>8200</v>
      </c>
      <c r="H8" s="119">
        <v>5600</v>
      </c>
      <c r="I8" s="119">
        <v>5400</v>
      </c>
      <c r="J8" s="119">
        <v>5600</v>
      </c>
      <c r="K8" s="119">
        <v>5400</v>
      </c>
      <c r="L8" s="119">
        <v>5400</v>
      </c>
      <c r="M8" s="119">
        <v>5800</v>
      </c>
      <c r="N8" s="119">
        <v>5600</v>
      </c>
      <c r="O8" s="119">
        <v>7000</v>
      </c>
      <c r="P8" s="119">
        <v>9000</v>
      </c>
      <c r="Q8" s="119">
        <v>9000</v>
      </c>
      <c r="R8" s="119">
        <v>9600</v>
      </c>
      <c r="S8" s="119">
        <v>9600</v>
      </c>
      <c r="T8" s="119">
        <v>10200</v>
      </c>
      <c r="U8" s="119">
        <v>9600</v>
      </c>
      <c r="V8" s="119">
        <v>9600</v>
      </c>
      <c r="W8" s="119">
        <v>16000</v>
      </c>
      <c r="X8" s="119">
        <v>23500</v>
      </c>
      <c r="Y8" s="119">
        <v>27500</v>
      </c>
      <c r="Z8" s="119">
        <v>27500</v>
      </c>
      <c r="AA8" s="119">
        <v>27500</v>
      </c>
      <c r="AB8" s="119">
        <v>28700</v>
      </c>
      <c r="AC8" s="119">
        <v>28700</v>
      </c>
      <c r="AD8" s="119">
        <v>28700</v>
      </c>
      <c r="AE8" s="119">
        <v>25100</v>
      </c>
      <c r="AF8" s="119">
        <v>24750</v>
      </c>
      <c r="AG8" s="119">
        <v>15450</v>
      </c>
      <c r="AH8" s="119">
        <v>15450</v>
      </c>
      <c r="AI8" s="119">
        <v>14550</v>
      </c>
      <c r="AJ8" s="119">
        <v>14550</v>
      </c>
      <c r="AK8" s="119">
        <v>14550</v>
      </c>
      <c r="AL8" s="119">
        <v>15450</v>
      </c>
      <c r="AM8" s="119">
        <v>15450</v>
      </c>
      <c r="AN8" s="119">
        <v>15450</v>
      </c>
      <c r="AO8" s="119">
        <v>16350</v>
      </c>
      <c r="AP8" s="119">
        <v>16350</v>
      </c>
      <c r="AQ8" s="119">
        <v>17550</v>
      </c>
      <c r="AR8" s="119">
        <v>18750</v>
      </c>
      <c r="AS8" s="119">
        <v>18750</v>
      </c>
      <c r="AT8" s="119">
        <v>18750</v>
      </c>
      <c r="AU8" s="119">
        <v>17550</v>
      </c>
      <c r="AV8" s="119">
        <v>21150</v>
      </c>
      <c r="AW8" s="119">
        <v>21150</v>
      </c>
      <c r="AX8" s="119">
        <v>23550</v>
      </c>
      <c r="AY8" s="119">
        <v>25950</v>
      </c>
      <c r="AZ8" s="119">
        <v>25950</v>
      </c>
      <c r="BA8" s="119">
        <v>22350</v>
      </c>
      <c r="BB8" s="119">
        <v>22350</v>
      </c>
      <c r="BC8" s="119">
        <v>13650</v>
      </c>
      <c r="BD8" s="119">
        <v>15450</v>
      </c>
      <c r="BE8" s="119">
        <v>14550</v>
      </c>
      <c r="BF8" s="119">
        <v>11250</v>
      </c>
      <c r="BG8" s="119">
        <v>9350</v>
      </c>
      <c r="BH8" s="119">
        <v>10550</v>
      </c>
      <c r="BI8" s="119">
        <v>9350</v>
      </c>
      <c r="BJ8" s="119">
        <v>10550</v>
      </c>
      <c r="BK8" s="119">
        <v>9350</v>
      </c>
      <c r="BL8" s="119">
        <v>9150</v>
      </c>
      <c r="BM8" s="119">
        <v>8150</v>
      </c>
      <c r="BN8" s="119">
        <v>6250</v>
      </c>
      <c r="BO8" s="119">
        <v>6850</v>
      </c>
      <c r="BP8" s="119">
        <v>6250</v>
      </c>
      <c r="BQ8" s="119">
        <v>6850</v>
      </c>
      <c r="BR8" s="119">
        <v>6250</v>
      </c>
      <c r="BS8" s="119">
        <v>7650</v>
      </c>
    </row>
    <row r="9" spans="1:71" ht="10.7" customHeight="1" x14ac:dyDescent="0.2">
      <c r="A9" s="3">
        <v>2</v>
      </c>
      <c r="B9" s="119">
        <f t="shared" ref="B9:J9" si="0">B8+1400</f>
        <v>7400</v>
      </c>
      <c r="C9" s="119">
        <f t="shared" si="0"/>
        <v>7400</v>
      </c>
      <c r="D9" s="119">
        <f t="shared" si="0"/>
        <v>6800</v>
      </c>
      <c r="E9" s="119">
        <f t="shared" si="0"/>
        <v>7200</v>
      </c>
      <c r="F9" s="119">
        <f t="shared" ref="F9" si="1">F8+1400</f>
        <v>7200</v>
      </c>
      <c r="G9" s="119">
        <f t="shared" si="0"/>
        <v>9600</v>
      </c>
      <c r="H9" s="119">
        <f t="shared" si="0"/>
        <v>7000</v>
      </c>
      <c r="I9" s="119">
        <f t="shared" si="0"/>
        <v>6800</v>
      </c>
      <c r="J9" s="119">
        <f t="shared" si="0"/>
        <v>7000</v>
      </c>
      <c r="K9" s="119">
        <f t="shared" ref="K9:T9" si="2">K8+1400</f>
        <v>6800</v>
      </c>
      <c r="L9" s="119">
        <f t="shared" si="2"/>
        <v>6800</v>
      </c>
      <c r="M9" s="119">
        <f t="shared" ref="M9" si="3">M8+1400</f>
        <v>7200</v>
      </c>
      <c r="N9" s="119">
        <f t="shared" si="2"/>
        <v>7000</v>
      </c>
      <c r="O9" s="119">
        <f t="shared" si="2"/>
        <v>8400</v>
      </c>
      <c r="P9" s="119">
        <f t="shared" si="2"/>
        <v>10400</v>
      </c>
      <c r="Q9" s="119">
        <f t="shared" ref="Q9:S9" si="4">Q8+1400</f>
        <v>10400</v>
      </c>
      <c r="R9" s="119">
        <f t="shared" si="4"/>
        <v>11000</v>
      </c>
      <c r="S9" s="119">
        <f t="shared" si="4"/>
        <v>11000</v>
      </c>
      <c r="T9" s="119">
        <f t="shared" si="2"/>
        <v>11600</v>
      </c>
      <c r="U9" s="119">
        <f t="shared" ref="U9:V9" si="5">U8+1400</f>
        <v>11000</v>
      </c>
      <c r="V9" s="119">
        <f t="shared" si="5"/>
        <v>11000</v>
      </c>
      <c r="W9" s="119">
        <f>W8+2000</f>
        <v>18000</v>
      </c>
      <c r="X9" s="119">
        <f t="shared" ref="X9:AB9" si="6">X8+2000</f>
        <v>25500</v>
      </c>
      <c r="Y9" s="119">
        <f t="shared" si="6"/>
        <v>29500</v>
      </c>
      <c r="Z9" s="119">
        <f t="shared" si="6"/>
        <v>29500</v>
      </c>
      <c r="AA9" s="119">
        <f t="shared" ref="AA9" si="7">AA8+2000</f>
        <v>29500</v>
      </c>
      <c r="AB9" s="119">
        <f t="shared" si="6"/>
        <v>30700</v>
      </c>
      <c r="AC9" s="119">
        <f t="shared" ref="AC9" si="8">AC8+2000</f>
        <v>30700</v>
      </c>
      <c r="AD9" s="119">
        <f t="shared" ref="AD9" si="9">AD8+2000</f>
        <v>30700</v>
      </c>
      <c r="AE9" s="119">
        <f t="shared" ref="AE9" si="10">AE8+2000</f>
        <v>27100</v>
      </c>
      <c r="AF9" s="119">
        <f>AF8+1850</f>
        <v>26600</v>
      </c>
      <c r="AG9" s="119">
        <f>AG8+1850</f>
        <v>17300</v>
      </c>
      <c r="AH9" s="119">
        <f t="shared" ref="AH9" si="11">AH8+1850</f>
        <v>17300</v>
      </c>
      <c r="AI9" s="119">
        <f t="shared" ref="AI9:AV9" si="12">AI8+1850</f>
        <v>16400</v>
      </c>
      <c r="AJ9" s="119">
        <f t="shared" si="12"/>
        <v>16400</v>
      </c>
      <c r="AK9" s="119">
        <f t="shared" ref="AK9" si="13">AK8+1850</f>
        <v>16400</v>
      </c>
      <c r="AL9" s="119">
        <f t="shared" si="12"/>
        <v>17300</v>
      </c>
      <c r="AM9" s="119">
        <f t="shared" ref="AM9:AN9" si="14">AM8+1850</f>
        <v>17300</v>
      </c>
      <c r="AN9" s="119">
        <f t="shared" si="14"/>
        <v>17300</v>
      </c>
      <c r="AO9" s="119">
        <f t="shared" si="12"/>
        <v>18200</v>
      </c>
      <c r="AP9" s="119">
        <f t="shared" si="12"/>
        <v>18200</v>
      </c>
      <c r="AQ9" s="119">
        <f t="shared" ref="AQ9" si="15">AQ8+1850</f>
        <v>19400</v>
      </c>
      <c r="AR9" s="119">
        <f t="shared" si="12"/>
        <v>20600</v>
      </c>
      <c r="AS9" s="119">
        <f t="shared" ref="AS9:AT9" si="16">AS8+1850</f>
        <v>20600</v>
      </c>
      <c r="AT9" s="119">
        <f t="shared" si="16"/>
        <v>20600</v>
      </c>
      <c r="AU9" s="119">
        <f t="shared" si="12"/>
        <v>19400</v>
      </c>
      <c r="AV9" s="119">
        <f t="shared" si="12"/>
        <v>23000</v>
      </c>
      <c r="AW9" s="119">
        <f t="shared" ref="AW9:AX9" si="17">AW8+1850</f>
        <v>23000</v>
      </c>
      <c r="AX9" s="119">
        <f t="shared" si="17"/>
        <v>25400</v>
      </c>
      <c r="AY9" s="119">
        <f t="shared" ref="AY9" si="18">AY8+1850</f>
        <v>27800</v>
      </c>
      <c r="AZ9" s="119">
        <f t="shared" ref="AZ9" si="19">AZ8+1850</f>
        <v>27800</v>
      </c>
      <c r="BA9" s="119">
        <f t="shared" ref="BA9" si="20">BA8+1850</f>
        <v>24200</v>
      </c>
      <c r="BB9" s="119">
        <f t="shared" ref="BB9" si="21">BB8+1850</f>
        <v>24200</v>
      </c>
      <c r="BC9" s="119">
        <f t="shared" ref="BC9" si="22">BC8+1850</f>
        <v>15500</v>
      </c>
      <c r="BD9" s="119">
        <f t="shared" ref="BD9" si="23">BD8+1850</f>
        <v>17300</v>
      </c>
      <c r="BE9" s="119">
        <f t="shared" ref="BE9" si="24">BE8+1850</f>
        <v>16400</v>
      </c>
      <c r="BF9" s="119">
        <f t="shared" ref="BF9" si="25">BF8+1850</f>
        <v>13100</v>
      </c>
      <c r="BG9" s="119">
        <f t="shared" ref="BG9" si="26">BG8+1850</f>
        <v>11200</v>
      </c>
      <c r="BH9" s="119">
        <f t="shared" ref="BH9" si="27">BH8+1850</f>
        <v>12400</v>
      </c>
      <c r="BI9" s="119">
        <f t="shared" ref="BI9" si="28">BI8+1850</f>
        <v>11200</v>
      </c>
      <c r="BJ9" s="119">
        <f t="shared" ref="BJ9:BK9" si="29">BJ8+1850</f>
        <v>12400</v>
      </c>
      <c r="BK9" s="119">
        <f t="shared" si="29"/>
        <v>11200</v>
      </c>
      <c r="BL9" s="119">
        <f>BL8+1650</f>
        <v>10800</v>
      </c>
      <c r="BM9" s="119">
        <f t="shared" ref="BM9:BQ9" si="30">BM8+1650</f>
        <v>9800</v>
      </c>
      <c r="BN9" s="119">
        <f t="shared" si="30"/>
        <v>7900</v>
      </c>
      <c r="BO9" s="119">
        <f t="shared" si="30"/>
        <v>8500</v>
      </c>
      <c r="BP9" s="119">
        <f t="shared" si="30"/>
        <v>7900</v>
      </c>
      <c r="BQ9" s="119">
        <f t="shared" si="30"/>
        <v>8500</v>
      </c>
      <c r="BR9" s="119">
        <f t="shared" ref="BR9" si="31">BR8+1650</f>
        <v>7900</v>
      </c>
      <c r="BS9" s="119">
        <f t="shared" ref="BS9" si="32">BS8+1650</f>
        <v>9300</v>
      </c>
    </row>
    <row r="10" spans="1:71" s="118" customFormat="1" ht="10.7" customHeight="1" x14ac:dyDescent="0.2">
      <c r="A10" s="120" t="s">
        <v>107</v>
      </c>
    </row>
    <row r="11" spans="1:71" s="118" customFormat="1" ht="10.7" customHeight="1" x14ac:dyDescent="0.2">
      <c r="A11" s="121">
        <v>1</v>
      </c>
      <c r="B11" s="119">
        <f t="shared" ref="B11:J11" si="33">B8+1500</f>
        <v>7500</v>
      </c>
      <c r="C11" s="119">
        <f t="shared" si="33"/>
        <v>7500</v>
      </c>
      <c r="D11" s="119">
        <f t="shared" si="33"/>
        <v>6900</v>
      </c>
      <c r="E11" s="119">
        <f t="shared" si="33"/>
        <v>7300</v>
      </c>
      <c r="F11" s="119">
        <f t="shared" ref="F11" si="34">F8+1500</f>
        <v>7300</v>
      </c>
      <c r="G11" s="119">
        <f t="shared" si="33"/>
        <v>9700</v>
      </c>
      <c r="H11" s="119">
        <f t="shared" si="33"/>
        <v>7100</v>
      </c>
      <c r="I11" s="119">
        <f t="shared" si="33"/>
        <v>6900</v>
      </c>
      <c r="J11" s="119">
        <f t="shared" si="33"/>
        <v>7100</v>
      </c>
      <c r="K11" s="119">
        <f t="shared" ref="K11:T11" si="35">K8+1500</f>
        <v>6900</v>
      </c>
      <c r="L11" s="119">
        <f t="shared" si="35"/>
        <v>6900</v>
      </c>
      <c r="M11" s="119">
        <f t="shared" ref="M11" si="36">M8+1500</f>
        <v>7300</v>
      </c>
      <c r="N11" s="119">
        <f t="shared" si="35"/>
        <v>7100</v>
      </c>
      <c r="O11" s="119">
        <f t="shared" si="35"/>
        <v>8500</v>
      </c>
      <c r="P11" s="119">
        <f t="shared" si="35"/>
        <v>10500</v>
      </c>
      <c r="Q11" s="119">
        <f t="shared" ref="Q11:S11" si="37">Q8+1500</f>
        <v>10500</v>
      </c>
      <c r="R11" s="119">
        <f t="shared" si="37"/>
        <v>11100</v>
      </c>
      <c r="S11" s="119">
        <f t="shared" si="37"/>
        <v>11100</v>
      </c>
      <c r="T11" s="119">
        <f t="shared" si="35"/>
        <v>11700</v>
      </c>
      <c r="U11" s="119">
        <f t="shared" ref="U11:V11" si="38">U8+1500</f>
        <v>11100</v>
      </c>
      <c r="V11" s="119">
        <f t="shared" si="38"/>
        <v>11100</v>
      </c>
      <c r="W11" s="119">
        <f>W8+2000</f>
        <v>18000</v>
      </c>
      <c r="X11" s="119">
        <f t="shared" ref="X11:AB11" si="39">X8+2000</f>
        <v>25500</v>
      </c>
      <c r="Y11" s="119">
        <f t="shared" si="39"/>
        <v>29500</v>
      </c>
      <c r="Z11" s="119">
        <f t="shared" si="39"/>
        <v>29500</v>
      </c>
      <c r="AA11" s="119">
        <f t="shared" ref="AA11" si="40">AA8+2000</f>
        <v>29500</v>
      </c>
      <c r="AB11" s="119">
        <f t="shared" si="39"/>
        <v>30700</v>
      </c>
      <c r="AC11" s="119">
        <f t="shared" ref="AC11:AE11" si="41">AC8+2000</f>
        <v>30700</v>
      </c>
      <c r="AD11" s="119">
        <f t="shared" si="41"/>
        <v>30700</v>
      </c>
      <c r="AE11" s="119">
        <f t="shared" si="41"/>
        <v>27100</v>
      </c>
      <c r="AF11" s="119">
        <f>AF8+1800</f>
        <v>26550</v>
      </c>
      <c r="AG11" s="119">
        <f>AG8+1800</f>
        <v>17250</v>
      </c>
      <c r="AH11" s="119">
        <f t="shared" ref="AH11" si="42">AH8+1800</f>
        <v>17250</v>
      </c>
      <c r="AI11" s="119">
        <f t="shared" ref="AI11:AW11" si="43">AI8+1800</f>
        <v>16350</v>
      </c>
      <c r="AJ11" s="119">
        <f t="shared" si="43"/>
        <v>16350</v>
      </c>
      <c r="AK11" s="119">
        <f t="shared" ref="AK11" si="44">AK8+1800</f>
        <v>16350</v>
      </c>
      <c r="AL11" s="119">
        <f t="shared" si="43"/>
        <v>17250</v>
      </c>
      <c r="AM11" s="119">
        <f t="shared" ref="AM11:AN11" si="45">AM8+1800</f>
        <v>17250</v>
      </c>
      <c r="AN11" s="119">
        <f t="shared" si="45"/>
        <v>17250</v>
      </c>
      <c r="AO11" s="119">
        <f t="shared" si="43"/>
        <v>18150</v>
      </c>
      <c r="AP11" s="119">
        <f t="shared" si="43"/>
        <v>18150</v>
      </c>
      <c r="AQ11" s="119">
        <f t="shared" ref="AQ11" si="46">AQ8+1800</f>
        <v>19350</v>
      </c>
      <c r="AR11" s="119">
        <f t="shared" si="43"/>
        <v>20550</v>
      </c>
      <c r="AS11" s="119">
        <f t="shared" ref="AS11:AT11" si="47">AS8+1800</f>
        <v>20550</v>
      </c>
      <c r="AT11" s="119">
        <f t="shared" si="47"/>
        <v>20550</v>
      </c>
      <c r="AU11" s="119">
        <f t="shared" si="43"/>
        <v>19350</v>
      </c>
      <c r="AV11" s="119">
        <f t="shared" ref="AV11" si="48">AV8+1800</f>
        <v>22950</v>
      </c>
      <c r="AW11" s="119">
        <f t="shared" si="43"/>
        <v>22950</v>
      </c>
      <c r="AX11" s="119">
        <f t="shared" ref="AX11:BD11" si="49">AX8+1800</f>
        <v>25350</v>
      </c>
      <c r="AY11" s="119">
        <f t="shared" si="49"/>
        <v>27750</v>
      </c>
      <c r="AZ11" s="119">
        <f t="shared" si="49"/>
        <v>27750</v>
      </c>
      <c r="BA11" s="119">
        <f t="shared" si="49"/>
        <v>24150</v>
      </c>
      <c r="BB11" s="119">
        <f t="shared" si="49"/>
        <v>24150</v>
      </c>
      <c r="BC11" s="119">
        <f t="shared" si="49"/>
        <v>15450</v>
      </c>
      <c r="BD11" s="119">
        <f t="shared" si="49"/>
        <v>17250</v>
      </c>
      <c r="BE11" s="119">
        <f t="shared" ref="BE11" si="50">BE8+1800</f>
        <v>16350</v>
      </c>
      <c r="BF11" s="119">
        <f>BF8+1500</f>
        <v>12750</v>
      </c>
      <c r="BG11" s="119">
        <f t="shared" ref="BG11:BH11" si="51">BG8+1500</f>
        <v>10850</v>
      </c>
      <c r="BH11" s="119">
        <f t="shared" si="51"/>
        <v>12050</v>
      </c>
      <c r="BI11" s="119">
        <f t="shared" ref="BI11:BJ11" si="52">BI8+1500</f>
        <v>10850</v>
      </c>
      <c r="BJ11" s="119">
        <f t="shared" si="52"/>
        <v>12050</v>
      </c>
      <c r="BK11" s="119">
        <f t="shared" ref="BK11" si="53">BK8+1500</f>
        <v>10850</v>
      </c>
      <c r="BL11" s="119">
        <f>BL8+1000</f>
        <v>10150</v>
      </c>
      <c r="BM11" s="119">
        <f t="shared" ref="BM11:BQ11" si="54">BM8+1000</f>
        <v>9150</v>
      </c>
      <c r="BN11" s="119">
        <f t="shared" si="54"/>
        <v>7250</v>
      </c>
      <c r="BO11" s="119">
        <f t="shared" si="54"/>
        <v>7850</v>
      </c>
      <c r="BP11" s="119">
        <f t="shared" si="54"/>
        <v>7250</v>
      </c>
      <c r="BQ11" s="119">
        <f t="shared" si="54"/>
        <v>7850</v>
      </c>
      <c r="BR11" s="119">
        <f t="shared" ref="BR11:BS11" si="55">BR8+1000</f>
        <v>7250</v>
      </c>
      <c r="BS11" s="119">
        <f t="shared" si="55"/>
        <v>8650</v>
      </c>
    </row>
    <row r="12" spans="1:71" s="118" customFormat="1" ht="10.7" customHeight="1" x14ac:dyDescent="0.2">
      <c r="A12" s="121">
        <v>2</v>
      </c>
      <c r="B12" s="119">
        <f t="shared" ref="B12:J12" si="56">B11+1400</f>
        <v>8900</v>
      </c>
      <c r="C12" s="119">
        <f t="shared" si="56"/>
        <v>8900</v>
      </c>
      <c r="D12" s="119">
        <f t="shared" si="56"/>
        <v>8300</v>
      </c>
      <c r="E12" s="119">
        <f t="shared" si="56"/>
        <v>8700</v>
      </c>
      <c r="F12" s="119">
        <f t="shared" ref="F12" si="57">F11+1400</f>
        <v>8700</v>
      </c>
      <c r="G12" s="119">
        <f t="shared" si="56"/>
        <v>11100</v>
      </c>
      <c r="H12" s="119">
        <f t="shared" si="56"/>
        <v>8500</v>
      </c>
      <c r="I12" s="119">
        <f t="shared" si="56"/>
        <v>8300</v>
      </c>
      <c r="J12" s="119">
        <f t="shared" si="56"/>
        <v>8500</v>
      </c>
      <c r="K12" s="119">
        <f t="shared" ref="K12:T12" si="58">K11+1400</f>
        <v>8300</v>
      </c>
      <c r="L12" s="119">
        <f t="shared" si="58"/>
        <v>8300</v>
      </c>
      <c r="M12" s="119">
        <f t="shared" ref="M12" si="59">M11+1400</f>
        <v>8700</v>
      </c>
      <c r="N12" s="119">
        <f t="shared" si="58"/>
        <v>8500</v>
      </c>
      <c r="O12" s="119">
        <f t="shared" si="58"/>
        <v>9900</v>
      </c>
      <c r="P12" s="119">
        <f t="shared" si="58"/>
        <v>11900</v>
      </c>
      <c r="Q12" s="119">
        <f t="shared" ref="Q12:S12" si="60">Q11+1400</f>
        <v>11900</v>
      </c>
      <c r="R12" s="119">
        <f t="shared" si="60"/>
        <v>12500</v>
      </c>
      <c r="S12" s="119">
        <f t="shared" si="60"/>
        <v>12500</v>
      </c>
      <c r="T12" s="119">
        <f t="shared" si="58"/>
        <v>13100</v>
      </c>
      <c r="U12" s="119">
        <f t="shared" ref="U12:V12" si="61">U11+1400</f>
        <v>12500</v>
      </c>
      <c r="V12" s="119">
        <f t="shared" si="61"/>
        <v>12500</v>
      </c>
      <c r="W12" s="119">
        <f>W11+2000</f>
        <v>20000</v>
      </c>
      <c r="X12" s="119">
        <f t="shared" ref="X12:AB12" si="62">X11+2000</f>
        <v>27500</v>
      </c>
      <c r="Y12" s="119">
        <f t="shared" si="62"/>
        <v>31500</v>
      </c>
      <c r="Z12" s="119">
        <f t="shared" si="62"/>
        <v>31500</v>
      </c>
      <c r="AA12" s="119">
        <f t="shared" ref="AA12" si="63">AA11+2000</f>
        <v>31500</v>
      </c>
      <c r="AB12" s="119">
        <f t="shared" si="62"/>
        <v>32700</v>
      </c>
      <c r="AC12" s="119">
        <f t="shared" ref="AC12" si="64">AC11+2000</f>
        <v>32700</v>
      </c>
      <c r="AD12" s="119">
        <f t="shared" ref="AD12" si="65">AD11+2000</f>
        <v>32700</v>
      </c>
      <c r="AE12" s="119">
        <f t="shared" ref="AE12" si="66">AE11+2000</f>
        <v>29100</v>
      </c>
      <c r="AF12" s="119">
        <f>AF11+1850</f>
        <v>28400</v>
      </c>
      <c r="AG12" s="119">
        <f>AG11+1850</f>
        <v>19100</v>
      </c>
      <c r="AH12" s="119">
        <f t="shared" ref="AH12" si="67">AH11+1850</f>
        <v>19100</v>
      </c>
      <c r="AI12" s="119">
        <f t="shared" ref="AI12:AV12" si="68">AI11+1850</f>
        <v>18200</v>
      </c>
      <c r="AJ12" s="119">
        <f t="shared" si="68"/>
        <v>18200</v>
      </c>
      <c r="AK12" s="119">
        <f t="shared" ref="AK12" si="69">AK11+1850</f>
        <v>18200</v>
      </c>
      <c r="AL12" s="119">
        <f t="shared" si="68"/>
        <v>19100</v>
      </c>
      <c r="AM12" s="119">
        <f t="shared" ref="AM12:AN12" si="70">AM11+1850</f>
        <v>19100</v>
      </c>
      <c r="AN12" s="119">
        <f t="shared" si="70"/>
        <v>19100</v>
      </c>
      <c r="AO12" s="119">
        <f t="shared" si="68"/>
        <v>20000</v>
      </c>
      <c r="AP12" s="119">
        <f t="shared" si="68"/>
        <v>20000</v>
      </c>
      <c r="AQ12" s="119">
        <f t="shared" ref="AQ12" si="71">AQ11+1850</f>
        <v>21200</v>
      </c>
      <c r="AR12" s="119">
        <f t="shared" si="68"/>
        <v>22400</v>
      </c>
      <c r="AS12" s="119">
        <f t="shared" ref="AS12:AT12" si="72">AS11+1850</f>
        <v>22400</v>
      </c>
      <c r="AT12" s="119">
        <f t="shared" si="72"/>
        <v>22400</v>
      </c>
      <c r="AU12" s="119">
        <f t="shared" si="68"/>
        <v>21200</v>
      </c>
      <c r="AV12" s="119">
        <f t="shared" si="68"/>
        <v>24800</v>
      </c>
      <c r="AW12" s="119">
        <f t="shared" ref="AW12:AX12" si="73">AW11+1850</f>
        <v>24800</v>
      </c>
      <c r="AX12" s="119">
        <f t="shared" si="73"/>
        <v>27200</v>
      </c>
      <c r="AY12" s="119">
        <f t="shared" ref="AY12" si="74">AY11+1850</f>
        <v>29600</v>
      </c>
      <c r="AZ12" s="119">
        <f t="shared" ref="AZ12" si="75">AZ11+1850</f>
        <v>29600</v>
      </c>
      <c r="BA12" s="119">
        <f t="shared" ref="BA12" si="76">BA11+1850</f>
        <v>26000</v>
      </c>
      <c r="BB12" s="119">
        <f t="shared" ref="BB12" si="77">BB11+1850</f>
        <v>26000</v>
      </c>
      <c r="BC12" s="119">
        <f t="shared" ref="BC12" si="78">BC11+1850</f>
        <v>17300</v>
      </c>
      <c r="BD12" s="119">
        <f t="shared" ref="BD12" si="79">BD11+1850</f>
        <v>19100</v>
      </c>
      <c r="BE12" s="119">
        <f t="shared" ref="BE12" si="80">BE11+1850</f>
        <v>18200</v>
      </c>
      <c r="BF12" s="119">
        <f t="shared" ref="BF12" si="81">BF11+1850</f>
        <v>14600</v>
      </c>
      <c r="BG12" s="119">
        <f t="shared" ref="BG12" si="82">BG11+1850</f>
        <v>12700</v>
      </c>
      <c r="BH12" s="119">
        <f t="shared" ref="BH12" si="83">BH11+1850</f>
        <v>13900</v>
      </c>
      <c r="BI12" s="119">
        <f t="shared" ref="BI12" si="84">BI11+1850</f>
        <v>12700</v>
      </c>
      <c r="BJ12" s="119">
        <f t="shared" ref="BJ12:BK12" si="85">BJ11+1850</f>
        <v>13900</v>
      </c>
      <c r="BK12" s="119">
        <f t="shared" si="85"/>
        <v>12700</v>
      </c>
      <c r="BL12" s="119">
        <f>BL11+1650</f>
        <v>11800</v>
      </c>
      <c r="BM12" s="119">
        <f t="shared" ref="BM12:BQ12" si="86">BM11+1650</f>
        <v>10800</v>
      </c>
      <c r="BN12" s="119">
        <f t="shared" si="86"/>
        <v>8900</v>
      </c>
      <c r="BO12" s="119">
        <f t="shared" si="86"/>
        <v>9500</v>
      </c>
      <c r="BP12" s="119">
        <f t="shared" si="86"/>
        <v>8900</v>
      </c>
      <c r="BQ12" s="119">
        <f t="shared" si="86"/>
        <v>9500</v>
      </c>
      <c r="BR12" s="119">
        <f t="shared" ref="BR12" si="87">BR11+1650</f>
        <v>8900</v>
      </c>
      <c r="BS12" s="119">
        <f t="shared" ref="BS12" si="88">BS11+1650</f>
        <v>10300</v>
      </c>
    </row>
    <row r="13" spans="1:71" s="118" customFormat="1" ht="10.7" customHeight="1" x14ac:dyDescent="0.2">
      <c r="A13" s="120" t="s">
        <v>86</v>
      </c>
    </row>
    <row r="14" spans="1:71" s="118" customFormat="1" ht="10.7" customHeight="1" x14ac:dyDescent="0.2">
      <c r="A14" s="121">
        <v>1</v>
      </c>
      <c r="B14" s="119">
        <f t="shared" ref="B14:J14" si="89">B8+3500</f>
        <v>9500</v>
      </c>
      <c r="C14" s="119">
        <f t="shared" si="89"/>
        <v>9500</v>
      </c>
      <c r="D14" s="119">
        <f t="shared" si="89"/>
        <v>8900</v>
      </c>
      <c r="E14" s="119">
        <f t="shared" si="89"/>
        <v>9300</v>
      </c>
      <c r="F14" s="119">
        <f t="shared" ref="F14" si="90">F8+3500</f>
        <v>9300</v>
      </c>
      <c r="G14" s="119">
        <f t="shared" si="89"/>
        <v>11700</v>
      </c>
      <c r="H14" s="119">
        <f t="shared" si="89"/>
        <v>9100</v>
      </c>
      <c r="I14" s="119">
        <f t="shared" si="89"/>
        <v>8900</v>
      </c>
      <c r="J14" s="119">
        <f t="shared" si="89"/>
        <v>9100</v>
      </c>
      <c r="K14" s="119">
        <f t="shared" ref="K14:T14" si="91">K8+3500</f>
        <v>8900</v>
      </c>
      <c r="L14" s="119">
        <f t="shared" si="91"/>
        <v>8900</v>
      </c>
      <c r="M14" s="119">
        <f t="shared" ref="M14" si="92">M8+3500</f>
        <v>9300</v>
      </c>
      <c r="N14" s="119">
        <f t="shared" si="91"/>
        <v>9100</v>
      </c>
      <c r="O14" s="119">
        <f t="shared" si="91"/>
        <v>10500</v>
      </c>
      <c r="P14" s="119">
        <f t="shared" si="91"/>
        <v>12500</v>
      </c>
      <c r="Q14" s="119">
        <f t="shared" ref="Q14:S14" si="93">Q8+3500</f>
        <v>12500</v>
      </c>
      <c r="R14" s="119">
        <f t="shared" si="93"/>
        <v>13100</v>
      </c>
      <c r="S14" s="119">
        <f t="shared" si="93"/>
        <v>13100</v>
      </c>
      <c r="T14" s="119">
        <f t="shared" si="91"/>
        <v>13700</v>
      </c>
      <c r="U14" s="119">
        <f t="shared" ref="U14:V14" si="94">U8+3500</f>
        <v>13100</v>
      </c>
      <c r="V14" s="119">
        <f t="shared" si="94"/>
        <v>13100</v>
      </c>
      <c r="W14" s="119">
        <f>W8+4000</f>
        <v>20000</v>
      </c>
      <c r="X14" s="119">
        <f t="shared" ref="X14:AB14" si="95">X8+4000</f>
        <v>27500</v>
      </c>
      <c r="Y14" s="119">
        <f t="shared" si="95"/>
        <v>31500</v>
      </c>
      <c r="Z14" s="119">
        <f t="shared" si="95"/>
        <v>31500</v>
      </c>
      <c r="AA14" s="119">
        <f t="shared" ref="AA14" si="96">AA8+4000</f>
        <v>31500</v>
      </c>
      <c r="AB14" s="119">
        <f t="shared" si="95"/>
        <v>32700</v>
      </c>
      <c r="AC14" s="119">
        <f t="shared" ref="AC14:AE14" si="97">AC8+4000</f>
        <v>32700</v>
      </c>
      <c r="AD14" s="119">
        <f t="shared" si="97"/>
        <v>32700</v>
      </c>
      <c r="AE14" s="119">
        <f t="shared" si="97"/>
        <v>29100</v>
      </c>
      <c r="AF14" s="119">
        <f>AF8+4000</f>
        <v>28750</v>
      </c>
      <c r="AG14" s="119">
        <f>AG8+4000</f>
        <v>19450</v>
      </c>
      <c r="AH14" s="119">
        <f t="shared" ref="AH14" si="98">AH8+4000</f>
        <v>19450</v>
      </c>
      <c r="AI14" s="119">
        <f t="shared" ref="AI14:AW14" si="99">AI8+4000</f>
        <v>18550</v>
      </c>
      <c r="AJ14" s="119">
        <f t="shared" si="99"/>
        <v>18550</v>
      </c>
      <c r="AK14" s="119">
        <f t="shared" ref="AK14" si="100">AK8+4000</f>
        <v>18550</v>
      </c>
      <c r="AL14" s="119">
        <f t="shared" si="99"/>
        <v>19450</v>
      </c>
      <c r="AM14" s="119">
        <f t="shared" ref="AM14:AN14" si="101">AM8+4000</f>
        <v>19450</v>
      </c>
      <c r="AN14" s="119">
        <f t="shared" si="101"/>
        <v>19450</v>
      </c>
      <c r="AO14" s="119">
        <f t="shared" si="99"/>
        <v>20350</v>
      </c>
      <c r="AP14" s="119">
        <f t="shared" si="99"/>
        <v>20350</v>
      </c>
      <c r="AQ14" s="119">
        <f t="shared" ref="AQ14" si="102">AQ8+4000</f>
        <v>21550</v>
      </c>
      <c r="AR14" s="119">
        <f t="shared" si="99"/>
        <v>22750</v>
      </c>
      <c r="AS14" s="119">
        <f t="shared" ref="AS14:AT14" si="103">AS8+4000</f>
        <v>22750</v>
      </c>
      <c r="AT14" s="119">
        <f t="shared" si="103"/>
        <v>22750</v>
      </c>
      <c r="AU14" s="119">
        <f t="shared" si="99"/>
        <v>21550</v>
      </c>
      <c r="AV14" s="119">
        <f t="shared" ref="AV14" si="104">AV8+4000</f>
        <v>25150</v>
      </c>
      <c r="AW14" s="119">
        <f t="shared" si="99"/>
        <v>25150</v>
      </c>
      <c r="AX14" s="119">
        <f t="shared" ref="AX14:BD14" si="105">AX8+4000</f>
        <v>27550</v>
      </c>
      <c r="AY14" s="119">
        <f t="shared" si="105"/>
        <v>29950</v>
      </c>
      <c r="AZ14" s="119">
        <f t="shared" si="105"/>
        <v>29950</v>
      </c>
      <c r="BA14" s="119">
        <f t="shared" si="105"/>
        <v>26350</v>
      </c>
      <c r="BB14" s="119">
        <f t="shared" si="105"/>
        <v>26350</v>
      </c>
      <c r="BC14" s="119">
        <f t="shared" si="105"/>
        <v>17650</v>
      </c>
      <c r="BD14" s="119">
        <f t="shared" si="105"/>
        <v>19450</v>
      </c>
      <c r="BE14" s="119">
        <f t="shared" ref="BE14" si="106">BE8+4000</f>
        <v>18550</v>
      </c>
      <c r="BF14" s="119">
        <f>BF8+3500</f>
        <v>14750</v>
      </c>
      <c r="BG14" s="119">
        <f t="shared" ref="BG14:BH14" si="107">BG8+3500</f>
        <v>12850</v>
      </c>
      <c r="BH14" s="119">
        <f t="shared" si="107"/>
        <v>14050</v>
      </c>
      <c r="BI14" s="119">
        <f t="shared" ref="BI14:BJ14" si="108">BI8+3500</f>
        <v>12850</v>
      </c>
      <c r="BJ14" s="119">
        <f t="shared" si="108"/>
        <v>14050</v>
      </c>
      <c r="BK14" s="119">
        <f t="shared" ref="BK14" si="109">BK8+3500</f>
        <v>12850</v>
      </c>
      <c r="BL14" s="119">
        <f>BL8+3500</f>
        <v>12650</v>
      </c>
      <c r="BM14" s="119">
        <f t="shared" ref="BM14:BQ14" si="110">BM8+3500</f>
        <v>11650</v>
      </c>
      <c r="BN14" s="119">
        <f t="shared" si="110"/>
        <v>9750</v>
      </c>
      <c r="BO14" s="119">
        <f t="shared" si="110"/>
        <v>10350</v>
      </c>
      <c r="BP14" s="119">
        <f t="shared" si="110"/>
        <v>9750</v>
      </c>
      <c r="BQ14" s="119">
        <f t="shared" si="110"/>
        <v>10350</v>
      </c>
      <c r="BR14" s="119">
        <f t="shared" ref="BR14:BS14" si="111">BR8+3500</f>
        <v>9750</v>
      </c>
      <c r="BS14" s="119">
        <f t="shared" si="111"/>
        <v>11150</v>
      </c>
    </row>
    <row r="15" spans="1:71" s="118" customFormat="1" ht="10.7" customHeight="1" x14ac:dyDescent="0.2">
      <c r="A15" s="121">
        <v>2</v>
      </c>
      <c r="B15" s="119">
        <f t="shared" ref="B15:J15" si="112">B14+1400</f>
        <v>10900</v>
      </c>
      <c r="C15" s="119">
        <f t="shared" si="112"/>
        <v>10900</v>
      </c>
      <c r="D15" s="119">
        <f t="shared" si="112"/>
        <v>10300</v>
      </c>
      <c r="E15" s="119">
        <f t="shared" si="112"/>
        <v>10700</v>
      </c>
      <c r="F15" s="119">
        <f t="shared" ref="F15" si="113">F14+1400</f>
        <v>10700</v>
      </c>
      <c r="G15" s="119">
        <f t="shared" si="112"/>
        <v>13100</v>
      </c>
      <c r="H15" s="119">
        <f t="shared" si="112"/>
        <v>10500</v>
      </c>
      <c r="I15" s="119">
        <f t="shared" si="112"/>
        <v>10300</v>
      </c>
      <c r="J15" s="119">
        <f t="shared" si="112"/>
        <v>10500</v>
      </c>
      <c r="K15" s="119">
        <f t="shared" ref="K15:T15" si="114">K14+1400</f>
        <v>10300</v>
      </c>
      <c r="L15" s="119">
        <f t="shared" si="114"/>
        <v>10300</v>
      </c>
      <c r="M15" s="119">
        <f t="shared" ref="M15" si="115">M14+1400</f>
        <v>10700</v>
      </c>
      <c r="N15" s="119">
        <f t="shared" si="114"/>
        <v>10500</v>
      </c>
      <c r="O15" s="119">
        <f t="shared" si="114"/>
        <v>11900</v>
      </c>
      <c r="P15" s="119">
        <f t="shared" si="114"/>
        <v>13900</v>
      </c>
      <c r="Q15" s="119">
        <f t="shared" ref="Q15:S15" si="116">Q14+1400</f>
        <v>13900</v>
      </c>
      <c r="R15" s="119">
        <f t="shared" si="116"/>
        <v>14500</v>
      </c>
      <c r="S15" s="119">
        <f t="shared" si="116"/>
        <v>14500</v>
      </c>
      <c r="T15" s="119">
        <f t="shared" si="114"/>
        <v>15100</v>
      </c>
      <c r="U15" s="119">
        <f t="shared" ref="U15:V15" si="117">U14+1400</f>
        <v>14500</v>
      </c>
      <c r="V15" s="119">
        <f t="shared" si="117"/>
        <v>14500</v>
      </c>
      <c r="W15" s="119">
        <f>W14+2000</f>
        <v>22000</v>
      </c>
      <c r="X15" s="119">
        <f t="shared" ref="X15:AB15" si="118">X14+2000</f>
        <v>29500</v>
      </c>
      <c r="Y15" s="119">
        <f t="shared" si="118"/>
        <v>33500</v>
      </c>
      <c r="Z15" s="119">
        <f t="shared" si="118"/>
        <v>33500</v>
      </c>
      <c r="AA15" s="119">
        <f t="shared" ref="AA15" si="119">AA14+2000</f>
        <v>33500</v>
      </c>
      <c r="AB15" s="119">
        <f t="shared" si="118"/>
        <v>34700</v>
      </c>
      <c r="AC15" s="119">
        <f t="shared" ref="AC15" si="120">AC14+2000</f>
        <v>34700</v>
      </c>
      <c r="AD15" s="119">
        <f t="shared" ref="AD15" si="121">AD14+2000</f>
        <v>34700</v>
      </c>
      <c r="AE15" s="119">
        <f t="shared" ref="AE15" si="122">AE14+2000</f>
        <v>31100</v>
      </c>
      <c r="AF15" s="119">
        <f>AF14+1850</f>
        <v>30600</v>
      </c>
      <c r="AG15" s="119">
        <f>AG14+1850</f>
        <v>21300</v>
      </c>
      <c r="AH15" s="119">
        <f t="shared" ref="AH15" si="123">AH14+1850</f>
        <v>21300</v>
      </c>
      <c r="AI15" s="119">
        <f t="shared" ref="AI15:AV15" si="124">AI14+1850</f>
        <v>20400</v>
      </c>
      <c r="AJ15" s="119">
        <f t="shared" si="124"/>
        <v>20400</v>
      </c>
      <c r="AK15" s="119">
        <f t="shared" ref="AK15" si="125">AK14+1850</f>
        <v>20400</v>
      </c>
      <c r="AL15" s="119">
        <f t="shared" si="124"/>
        <v>21300</v>
      </c>
      <c r="AM15" s="119">
        <f t="shared" ref="AM15:AN15" si="126">AM14+1850</f>
        <v>21300</v>
      </c>
      <c r="AN15" s="119">
        <f t="shared" si="126"/>
        <v>21300</v>
      </c>
      <c r="AO15" s="119">
        <f t="shared" si="124"/>
        <v>22200</v>
      </c>
      <c r="AP15" s="119">
        <f t="shared" si="124"/>
        <v>22200</v>
      </c>
      <c r="AQ15" s="119">
        <f t="shared" ref="AQ15" si="127">AQ14+1850</f>
        <v>23400</v>
      </c>
      <c r="AR15" s="119">
        <f t="shared" si="124"/>
        <v>24600</v>
      </c>
      <c r="AS15" s="119">
        <f t="shared" ref="AS15:AT15" si="128">AS14+1850</f>
        <v>24600</v>
      </c>
      <c r="AT15" s="119">
        <f t="shared" si="128"/>
        <v>24600</v>
      </c>
      <c r="AU15" s="119">
        <f t="shared" si="124"/>
        <v>23400</v>
      </c>
      <c r="AV15" s="119">
        <f t="shared" si="124"/>
        <v>27000</v>
      </c>
      <c r="AW15" s="119">
        <f t="shared" ref="AW15:AX15" si="129">AW14+1850</f>
        <v>27000</v>
      </c>
      <c r="AX15" s="119">
        <f t="shared" si="129"/>
        <v>29400</v>
      </c>
      <c r="AY15" s="119">
        <f t="shared" ref="AY15" si="130">AY14+1850</f>
        <v>31800</v>
      </c>
      <c r="AZ15" s="119">
        <f t="shared" ref="AZ15" si="131">AZ14+1850</f>
        <v>31800</v>
      </c>
      <c r="BA15" s="119">
        <f t="shared" ref="BA15" si="132">BA14+1850</f>
        <v>28200</v>
      </c>
      <c r="BB15" s="119">
        <f t="shared" ref="BB15" si="133">BB14+1850</f>
        <v>28200</v>
      </c>
      <c r="BC15" s="119">
        <f t="shared" ref="BC15" si="134">BC14+1850</f>
        <v>19500</v>
      </c>
      <c r="BD15" s="119">
        <f t="shared" ref="BD15" si="135">BD14+1850</f>
        <v>21300</v>
      </c>
      <c r="BE15" s="119">
        <f t="shared" ref="BE15" si="136">BE14+1850</f>
        <v>20400</v>
      </c>
      <c r="BF15" s="119">
        <f t="shared" ref="BF15" si="137">BF14+1850</f>
        <v>16600</v>
      </c>
      <c r="BG15" s="119">
        <f t="shared" ref="BG15" si="138">BG14+1850</f>
        <v>14700</v>
      </c>
      <c r="BH15" s="119">
        <f t="shared" ref="BH15" si="139">BH14+1850</f>
        <v>15900</v>
      </c>
      <c r="BI15" s="119">
        <f t="shared" ref="BI15" si="140">BI14+1850</f>
        <v>14700</v>
      </c>
      <c r="BJ15" s="119">
        <f t="shared" ref="BJ15:BK15" si="141">BJ14+1850</f>
        <v>15900</v>
      </c>
      <c r="BK15" s="119">
        <f t="shared" si="141"/>
        <v>14700</v>
      </c>
      <c r="BL15" s="119">
        <f>BL14+1650</f>
        <v>14300</v>
      </c>
      <c r="BM15" s="119">
        <f t="shared" ref="BM15:BQ15" si="142">BM14+1650</f>
        <v>13300</v>
      </c>
      <c r="BN15" s="119">
        <f t="shared" si="142"/>
        <v>11400</v>
      </c>
      <c r="BO15" s="119">
        <f t="shared" si="142"/>
        <v>12000</v>
      </c>
      <c r="BP15" s="119">
        <f t="shared" si="142"/>
        <v>11400</v>
      </c>
      <c r="BQ15" s="119">
        <f t="shared" si="142"/>
        <v>12000</v>
      </c>
      <c r="BR15" s="119">
        <f t="shared" ref="BR15" si="143">BR14+1650</f>
        <v>11400</v>
      </c>
      <c r="BS15" s="119">
        <f t="shared" ref="BS15" si="144">BS14+1650</f>
        <v>12800</v>
      </c>
    </row>
    <row r="16" spans="1:71" s="118" customFormat="1" ht="10.7" customHeight="1" x14ac:dyDescent="0.2">
      <c r="A16" s="122" t="s">
        <v>91</v>
      </c>
    </row>
    <row r="17" spans="1:71" s="118" customFormat="1" ht="10.7" customHeight="1" x14ac:dyDescent="0.2">
      <c r="A17" s="121">
        <v>1</v>
      </c>
      <c r="B17" s="119">
        <f t="shared" ref="B17:J17" si="145">B8+4500</f>
        <v>10500</v>
      </c>
      <c r="C17" s="119">
        <f t="shared" si="145"/>
        <v>10500</v>
      </c>
      <c r="D17" s="119">
        <f t="shared" si="145"/>
        <v>9900</v>
      </c>
      <c r="E17" s="119">
        <f t="shared" si="145"/>
        <v>10300</v>
      </c>
      <c r="F17" s="119">
        <f t="shared" ref="F17" si="146">F8+4500</f>
        <v>10300</v>
      </c>
      <c r="G17" s="119">
        <f t="shared" si="145"/>
        <v>12700</v>
      </c>
      <c r="H17" s="119">
        <f t="shared" si="145"/>
        <v>10100</v>
      </c>
      <c r="I17" s="119">
        <f t="shared" si="145"/>
        <v>9900</v>
      </c>
      <c r="J17" s="119">
        <f t="shared" si="145"/>
        <v>10100</v>
      </c>
      <c r="K17" s="119">
        <f t="shared" ref="K17:T17" si="147">K8+4500</f>
        <v>9900</v>
      </c>
      <c r="L17" s="119">
        <f t="shared" si="147"/>
        <v>9900</v>
      </c>
      <c r="M17" s="119">
        <f t="shared" ref="M17" si="148">M8+4500</f>
        <v>10300</v>
      </c>
      <c r="N17" s="119">
        <f t="shared" si="147"/>
        <v>10100</v>
      </c>
      <c r="O17" s="119">
        <f t="shared" si="147"/>
        <v>11500</v>
      </c>
      <c r="P17" s="119">
        <f t="shared" si="147"/>
        <v>13500</v>
      </c>
      <c r="Q17" s="119">
        <f t="shared" ref="Q17:S17" si="149">Q8+4500</f>
        <v>13500</v>
      </c>
      <c r="R17" s="119">
        <f t="shared" si="149"/>
        <v>14100</v>
      </c>
      <c r="S17" s="119">
        <f t="shared" si="149"/>
        <v>14100</v>
      </c>
      <c r="T17" s="119">
        <f t="shared" si="147"/>
        <v>14700</v>
      </c>
      <c r="U17" s="119">
        <f t="shared" ref="U17:V17" si="150">U8+4500</f>
        <v>14100</v>
      </c>
      <c r="V17" s="119">
        <f t="shared" si="150"/>
        <v>14100</v>
      </c>
      <c r="W17" s="119">
        <f>W8+6000</f>
        <v>22000</v>
      </c>
      <c r="X17" s="119">
        <f t="shared" ref="X17:AB17" si="151">X8+6000</f>
        <v>29500</v>
      </c>
      <c r="Y17" s="119">
        <f t="shared" si="151"/>
        <v>33500</v>
      </c>
      <c r="Z17" s="119">
        <f t="shared" si="151"/>
        <v>33500</v>
      </c>
      <c r="AA17" s="119">
        <f t="shared" ref="AA17" si="152">AA8+6000</f>
        <v>33500</v>
      </c>
      <c r="AB17" s="119">
        <f t="shared" si="151"/>
        <v>34700</v>
      </c>
      <c r="AC17" s="119">
        <f t="shared" ref="AC17:AE17" si="153">AC8+6000</f>
        <v>34700</v>
      </c>
      <c r="AD17" s="119">
        <f t="shared" si="153"/>
        <v>34700</v>
      </c>
      <c r="AE17" s="119">
        <f t="shared" si="153"/>
        <v>31100</v>
      </c>
      <c r="AF17" s="119">
        <f>AF8+6000</f>
        <v>30750</v>
      </c>
      <c r="AG17" s="119">
        <f>AG8+6000</f>
        <v>21450</v>
      </c>
      <c r="AH17" s="119">
        <f t="shared" ref="AH17" si="154">AH8+6000</f>
        <v>21450</v>
      </c>
      <c r="AI17" s="119">
        <f t="shared" ref="AI17:AW17" si="155">AI8+6000</f>
        <v>20550</v>
      </c>
      <c r="AJ17" s="119">
        <f t="shared" si="155"/>
        <v>20550</v>
      </c>
      <c r="AK17" s="119">
        <f t="shared" ref="AK17" si="156">AK8+6000</f>
        <v>20550</v>
      </c>
      <c r="AL17" s="119">
        <f t="shared" si="155"/>
        <v>21450</v>
      </c>
      <c r="AM17" s="119">
        <f t="shared" ref="AM17:AN17" si="157">AM8+6000</f>
        <v>21450</v>
      </c>
      <c r="AN17" s="119">
        <f t="shared" si="157"/>
        <v>21450</v>
      </c>
      <c r="AO17" s="119">
        <f t="shared" si="155"/>
        <v>22350</v>
      </c>
      <c r="AP17" s="119">
        <f t="shared" si="155"/>
        <v>22350</v>
      </c>
      <c r="AQ17" s="119">
        <f t="shared" ref="AQ17" si="158">AQ8+6000</f>
        <v>23550</v>
      </c>
      <c r="AR17" s="119">
        <f t="shared" si="155"/>
        <v>24750</v>
      </c>
      <c r="AS17" s="119">
        <f t="shared" ref="AS17:AT17" si="159">AS8+6000</f>
        <v>24750</v>
      </c>
      <c r="AT17" s="119">
        <f t="shared" si="159"/>
        <v>24750</v>
      </c>
      <c r="AU17" s="119">
        <f t="shared" si="155"/>
        <v>23550</v>
      </c>
      <c r="AV17" s="119">
        <f t="shared" ref="AV17" si="160">AV8+6000</f>
        <v>27150</v>
      </c>
      <c r="AW17" s="119">
        <f t="shared" si="155"/>
        <v>27150</v>
      </c>
      <c r="AX17" s="119">
        <f t="shared" ref="AX17:BD17" si="161">AX8+6000</f>
        <v>29550</v>
      </c>
      <c r="AY17" s="119">
        <f t="shared" si="161"/>
        <v>31950</v>
      </c>
      <c r="AZ17" s="119">
        <f t="shared" si="161"/>
        <v>31950</v>
      </c>
      <c r="BA17" s="119">
        <f t="shared" si="161"/>
        <v>28350</v>
      </c>
      <c r="BB17" s="119">
        <f t="shared" si="161"/>
        <v>28350</v>
      </c>
      <c r="BC17" s="119">
        <f t="shared" si="161"/>
        <v>19650</v>
      </c>
      <c r="BD17" s="119">
        <f t="shared" si="161"/>
        <v>21450</v>
      </c>
      <c r="BE17" s="119">
        <f t="shared" ref="BE17" si="162">BE8+6000</f>
        <v>20550</v>
      </c>
      <c r="BF17" s="119">
        <f>BF8+5000</f>
        <v>16250</v>
      </c>
      <c r="BG17" s="119">
        <f t="shared" ref="BG17:BH17" si="163">BG8+5000</f>
        <v>14350</v>
      </c>
      <c r="BH17" s="119">
        <f t="shared" si="163"/>
        <v>15550</v>
      </c>
      <c r="BI17" s="119">
        <f t="shared" ref="BI17:BJ17" si="164">BI8+5000</f>
        <v>14350</v>
      </c>
      <c r="BJ17" s="119">
        <f t="shared" si="164"/>
        <v>15550</v>
      </c>
      <c r="BK17" s="119">
        <f t="shared" ref="BK17" si="165">BK8+5000</f>
        <v>14350</v>
      </c>
      <c r="BL17" s="119">
        <f>BL8+4500</f>
        <v>13650</v>
      </c>
      <c r="BM17" s="119">
        <f t="shared" ref="BM17:BQ17" si="166">BM8+4500</f>
        <v>12650</v>
      </c>
      <c r="BN17" s="119">
        <f t="shared" si="166"/>
        <v>10750</v>
      </c>
      <c r="BO17" s="119">
        <f t="shared" si="166"/>
        <v>11350</v>
      </c>
      <c r="BP17" s="119">
        <f t="shared" si="166"/>
        <v>10750</v>
      </c>
      <c r="BQ17" s="119">
        <f t="shared" si="166"/>
        <v>11350</v>
      </c>
      <c r="BR17" s="119">
        <f t="shared" ref="BR17:BS17" si="167">BR8+4500</f>
        <v>10750</v>
      </c>
      <c r="BS17" s="119">
        <f t="shared" si="167"/>
        <v>12150</v>
      </c>
    </row>
    <row r="18" spans="1:71" s="118" customFormat="1" ht="10.7" customHeight="1" x14ac:dyDescent="0.2">
      <c r="A18" s="121">
        <v>2</v>
      </c>
      <c r="B18" s="119">
        <f t="shared" ref="B18:J18" si="168">B17+1400</f>
        <v>11900</v>
      </c>
      <c r="C18" s="119">
        <f t="shared" si="168"/>
        <v>11900</v>
      </c>
      <c r="D18" s="119">
        <f t="shared" si="168"/>
        <v>11300</v>
      </c>
      <c r="E18" s="119">
        <f t="shared" si="168"/>
        <v>11700</v>
      </c>
      <c r="F18" s="119">
        <f t="shared" ref="F18" si="169">F17+1400</f>
        <v>11700</v>
      </c>
      <c r="G18" s="119">
        <f t="shared" si="168"/>
        <v>14100</v>
      </c>
      <c r="H18" s="119">
        <f t="shared" si="168"/>
        <v>11500</v>
      </c>
      <c r="I18" s="119">
        <f t="shared" si="168"/>
        <v>11300</v>
      </c>
      <c r="J18" s="119">
        <f t="shared" si="168"/>
        <v>11500</v>
      </c>
      <c r="K18" s="119">
        <f t="shared" ref="K18:T18" si="170">K17+1400</f>
        <v>11300</v>
      </c>
      <c r="L18" s="119">
        <f t="shared" si="170"/>
        <v>11300</v>
      </c>
      <c r="M18" s="119">
        <f t="shared" ref="M18" si="171">M17+1400</f>
        <v>11700</v>
      </c>
      <c r="N18" s="119">
        <f t="shared" si="170"/>
        <v>11500</v>
      </c>
      <c r="O18" s="119">
        <f t="shared" si="170"/>
        <v>12900</v>
      </c>
      <c r="P18" s="119">
        <f t="shared" si="170"/>
        <v>14900</v>
      </c>
      <c r="Q18" s="119">
        <f t="shared" ref="Q18:S18" si="172">Q17+1400</f>
        <v>14900</v>
      </c>
      <c r="R18" s="119">
        <f t="shared" si="172"/>
        <v>15500</v>
      </c>
      <c r="S18" s="119">
        <f t="shared" si="172"/>
        <v>15500</v>
      </c>
      <c r="T18" s="119">
        <f t="shared" si="170"/>
        <v>16100</v>
      </c>
      <c r="U18" s="119">
        <f t="shared" ref="U18:V18" si="173">U17+1400</f>
        <v>15500</v>
      </c>
      <c r="V18" s="119">
        <f t="shared" si="173"/>
        <v>15500</v>
      </c>
      <c r="W18" s="119">
        <f>W17+2000</f>
        <v>24000</v>
      </c>
      <c r="X18" s="119">
        <f t="shared" ref="X18:AB18" si="174">X17+2000</f>
        <v>31500</v>
      </c>
      <c r="Y18" s="119">
        <f t="shared" si="174"/>
        <v>35500</v>
      </c>
      <c r="Z18" s="119">
        <f t="shared" si="174"/>
        <v>35500</v>
      </c>
      <c r="AA18" s="119">
        <f t="shared" ref="AA18" si="175">AA17+2000</f>
        <v>35500</v>
      </c>
      <c r="AB18" s="119">
        <f t="shared" si="174"/>
        <v>36700</v>
      </c>
      <c r="AC18" s="119">
        <f t="shared" ref="AC18" si="176">AC17+2000</f>
        <v>36700</v>
      </c>
      <c r="AD18" s="119">
        <f t="shared" ref="AD18" si="177">AD17+2000</f>
        <v>36700</v>
      </c>
      <c r="AE18" s="119">
        <f t="shared" ref="AE18" si="178">AE17+2000</f>
        <v>33100</v>
      </c>
      <c r="AF18" s="119">
        <f>AF17+1850</f>
        <v>32600</v>
      </c>
      <c r="AG18" s="119">
        <f>AG17+1850</f>
        <v>23300</v>
      </c>
      <c r="AH18" s="119">
        <f t="shared" ref="AH18" si="179">AH17+1850</f>
        <v>23300</v>
      </c>
      <c r="AI18" s="119">
        <f t="shared" ref="AI18:AV18" si="180">AI17+1850</f>
        <v>22400</v>
      </c>
      <c r="AJ18" s="119">
        <f t="shared" si="180"/>
        <v>22400</v>
      </c>
      <c r="AK18" s="119">
        <f t="shared" ref="AK18" si="181">AK17+1850</f>
        <v>22400</v>
      </c>
      <c r="AL18" s="119">
        <f t="shared" si="180"/>
        <v>23300</v>
      </c>
      <c r="AM18" s="119">
        <f t="shared" ref="AM18:AN18" si="182">AM17+1850</f>
        <v>23300</v>
      </c>
      <c r="AN18" s="119">
        <f t="shared" si="182"/>
        <v>23300</v>
      </c>
      <c r="AO18" s="119">
        <f t="shared" si="180"/>
        <v>24200</v>
      </c>
      <c r="AP18" s="119">
        <f t="shared" si="180"/>
        <v>24200</v>
      </c>
      <c r="AQ18" s="119">
        <f t="shared" ref="AQ18" si="183">AQ17+1850</f>
        <v>25400</v>
      </c>
      <c r="AR18" s="119">
        <f t="shared" si="180"/>
        <v>26600</v>
      </c>
      <c r="AS18" s="119">
        <f t="shared" ref="AS18:AT18" si="184">AS17+1850</f>
        <v>26600</v>
      </c>
      <c r="AT18" s="119">
        <f t="shared" si="184"/>
        <v>26600</v>
      </c>
      <c r="AU18" s="119">
        <f t="shared" si="180"/>
        <v>25400</v>
      </c>
      <c r="AV18" s="119">
        <f t="shared" si="180"/>
        <v>29000</v>
      </c>
      <c r="AW18" s="119">
        <f t="shared" ref="AW18:AX18" si="185">AW17+1850</f>
        <v>29000</v>
      </c>
      <c r="AX18" s="119">
        <f t="shared" si="185"/>
        <v>31400</v>
      </c>
      <c r="AY18" s="119">
        <f t="shared" ref="AY18" si="186">AY17+1850</f>
        <v>33800</v>
      </c>
      <c r="AZ18" s="119">
        <f t="shared" ref="AZ18" si="187">AZ17+1850</f>
        <v>33800</v>
      </c>
      <c r="BA18" s="119">
        <f t="shared" ref="BA18" si="188">BA17+1850</f>
        <v>30200</v>
      </c>
      <c r="BB18" s="119">
        <f t="shared" ref="BB18" si="189">BB17+1850</f>
        <v>30200</v>
      </c>
      <c r="BC18" s="119">
        <f t="shared" ref="BC18" si="190">BC17+1850</f>
        <v>21500</v>
      </c>
      <c r="BD18" s="119">
        <f t="shared" ref="BD18" si="191">BD17+1850</f>
        <v>23300</v>
      </c>
      <c r="BE18" s="119">
        <f t="shared" ref="BE18" si="192">BE17+1850</f>
        <v>22400</v>
      </c>
      <c r="BF18" s="119">
        <f t="shared" ref="BF18" si="193">BF17+1850</f>
        <v>18100</v>
      </c>
      <c r="BG18" s="119">
        <f t="shared" ref="BG18" si="194">BG17+1850</f>
        <v>16200</v>
      </c>
      <c r="BH18" s="119">
        <f t="shared" ref="BH18" si="195">BH17+1850</f>
        <v>17400</v>
      </c>
      <c r="BI18" s="119">
        <f t="shared" ref="BI18" si="196">BI17+1850</f>
        <v>16200</v>
      </c>
      <c r="BJ18" s="119">
        <f t="shared" ref="BJ18:BK18" si="197">BJ17+1850</f>
        <v>17400</v>
      </c>
      <c r="BK18" s="119">
        <f t="shared" si="197"/>
        <v>16200</v>
      </c>
      <c r="BL18" s="119">
        <f>BL17+1650</f>
        <v>15300</v>
      </c>
      <c r="BM18" s="119">
        <f t="shared" ref="BM18:BQ18" si="198">BM17+1650</f>
        <v>14300</v>
      </c>
      <c r="BN18" s="119">
        <f t="shared" si="198"/>
        <v>12400</v>
      </c>
      <c r="BO18" s="119">
        <f t="shared" si="198"/>
        <v>13000</v>
      </c>
      <c r="BP18" s="119">
        <f t="shared" si="198"/>
        <v>12400</v>
      </c>
      <c r="BQ18" s="119">
        <f t="shared" si="198"/>
        <v>13000</v>
      </c>
      <c r="BR18" s="119">
        <f t="shared" ref="BR18" si="199">BR17+1650</f>
        <v>12400</v>
      </c>
      <c r="BS18" s="119">
        <f t="shared" ref="BS18" si="200">BS17+1650</f>
        <v>13800</v>
      </c>
    </row>
    <row r="19" spans="1:71" s="118" customFormat="1" ht="10.7" customHeight="1" x14ac:dyDescent="0.2">
      <c r="A19" s="119" t="s">
        <v>92</v>
      </c>
    </row>
    <row r="20" spans="1:71" s="118" customFormat="1" ht="10.7" customHeight="1" x14ac:dyDescent="0.2">
      <c r="A20" s="121">
        <v>1</v>
      </c>
      <c r="B20" s="119">
        <f t="shared" ref="B20:J20" si="201">B8+6000</f>
        <v>12000</v>
      </c>
      <c r="C20" s="119">
        <f t="shared" si="201"/>
        <v>12000</v>
      </c>
      <c r="D20" s="119">
        <f t="shared" si="201"/>
        <v>11400</v>
      </c>
      <c r="E20" s="119">
        <f t="shared" si="201"/>
        <v>11800</v>
      </c>
      <c r="F20" s="119">
        <f t="shared" ref="F20" si="202">F8+6000</f>
        <v>11800</v>
      </c>
      <c r="G20" s="119">
        <f t="shared" si="201"/>
        <v>14200</v>
      </c>
      <c r="H20" s="119">
        <f t="shared" si="201"/>
        <v>11600</v>
      </c>
      <c r="I20" s="119">
        <f t="shared" si="201"/>
        <v>11400</v>
      </c>
      <c r="J20" s="119">
        <f t="shared" si="201"/>
        <v>11600</v>
      </c>
      <c r="K20" s="119">
        <f t="shared" ref="K20:T20" si="203">K8+6000</f>
        <v>11400</v>
      </c>
      <c r="L20" s="119">
        <f t="shared" si="203"/>
        <v>11400</v>
      </c>
      <c r="M20" s="119">
        <f t="shared" ref="M20" si="204">M8+6000</f>
        <v>11800</v>
      </c>
      <c r="N20" s="119">
        <f t="shared" si="203"/>
        <v>11600</v>
      </c>
      <c r="O20" s="119">
        <f t="shared" si="203"/>
        <v>13000</v>
      </c>
      <c r="P20" s="119">
        <f t="shared" si="203"/>
        <v>15000</v>
      </c>
      <c r="Q20" s="119">
        <f t="shared" ref="Q20:S20" si="205">Q8+6000</f>
        <v>15000</v>
      </c>
      <c r="R20" s="119">
        <f t="shared" si="205"/>
        <v>15600</v>
      </c>
      <c r="S20" s="119">
        <f t="shared" si="205"/>
        <v>15600</v>
      </c>
      <c r="T20" s="119">
        <f t="shared" si="203"/>
        <v>16200</v>
      </c>
      <c r="U20" s="119">
        <f t="shared" ref="U20:V20" si="206">U8+6000</f>
        <v>15600</v>
      </c>
      <c r="V20" s="119">
        <f t="shared" si="206"/>
        <v>15600</v>
      </c>
      <c r="W20" s="119">
        <f>W8+8000</f>
        <v>24000</v>
      </c>
      <c r="X20" s="119">
        <f t="shared" ref="X20:AB20" si="207">X8+8000</f>
        <v>31500</v>
      </c>
      <c r="Y20" s="119">
        <f t="shared" si="207"/>
        <v>35500</v>
      </c>
      <c r="Z20" s="119">
        <f t="shared" si="207"/>
        <v>35500</v>
      </c>
      <c r="AA20" s="119">
        <f t="shared" ref="AA20" si="208">AA8+8000</f>
        <v>35500</v>
      </c>
      <c r="AB20" s="119">
        <f t="shared" si="207"/>
        <v>36700</v>
      </c>
      <c r="AC20" s="119">
        <f t="shared" ref="AC20:AE20" si="209">AC8+8000</f>
        <v>36700</v>
      </c>
      <c r="AD20" s="119">
        <f t="shared" si="209"/>
        <v>36700</v>
      </c>
      <c r="AE20" s="119">
        <f t="shared" si="209"/>
        <v>33100</v>
      </c>
      <c r="AF20" s="119">
        <f>AF8+8000</f>
        <v>32750</v>
      </c>
      <c r="AG20" s="119">
        <f>AG8+8000</f>
        <v>23450</v>
      </c>
      <c r="AH20" s="119">
        <f t="shared" ref="AH20" si="210">AH8+8000</f>
        <v>23450</v>
      </c>
      <c r="AI20" s="119">
        <f t="shared" ref="AI20:AW20" si="211">AI8+8000</f>
        <v>22550</v>
      </c>
      <c r="AJ20" s="119">
        <f t="shared" si="211"/>
        <v>22550</v>
      </c>
      <c r="AK20" s="119">
        <f t="shared" ref="AK20" si="212">AK8+8000</f>
        <v>22550</v>
      </c>
      <c r="AL20" s="119">
        <f t="shared" si="211"/>
        <v>23450</v>
      </c>
      <c r="AM20" s="119">
        <f t="shared" ref="AM20:AN20" si="213">AM8+8000</f>
        <v>23450</v>
      </c>
      <c r="AN20" s="119">
        <f t="shared" si="213"/>
        <v>23450</v>
      </c>
      <c r="AO20" s="119">
        <f t="shared" si="211"/>
        <v>24350</v>
      </c>
      <c r="AP20" s="119">
        <f t="shared" si="211"/>
        <v>24350</v>
      </c>
      <c r="AQ20" s="119">
        <f t="shared" ref="AQ20" si="214">AQ8+8000</f>
        <v>25550</v>
      </c>
      <c r="AR20" s="119">
        <f t="shared" si="211"/>
        <v>26750</v>
      </c>
      <c r="AS20" s="119">
        <f t="shared" ref="AS20:AT20" si="215">AS8+8000</f>
        <v>26750</v>
      </c>
      <c r="AT20" s="119">
        <f t="shared" si="215"/>
        <v>26750</v>
      </c>
      <c r="AU20" s="119">
        <f t="shared" si="211"/>
        <v>25550</v>
      </c>
      <c r="AV20" s="119">
        <f t="shared" ref="AV20" si="216">AV8+8000</f>
        <v>29150</v>
      </c>
      <c r="AW20" s="119">
        <f t="shared" si="211"/>
        <v>29150</v>
      </c>
      <c r="AX20" s="119">
        <f t="shared" ref="AX20:BD20" si="217">AX8+8000</f>
        <v>31550</v>
      </c>
      <c r="AY20" s="119">
        <f t="shared" si="217"/>
        <v>33950</v>
      </c>
      <c r="AZ20" s="119">
        <f t="shared" si="217"/>
        <v>33950</v>
      </c>
      <c r="BA20" s="119">
        <f t="shared" si="217"/>
        <v>30350</v>
      </c>
      <c r="BB20" s="119">
        <f t="shared" si="217"/>
        <v>30350</v>
      </c>
      <c r="BC20" s="119">
        <f t="shared" si="217"/>
        <v>21650</v>
      </c>
      <c r="BD20" s="119">
        <f t="shared" si="217"/>
        <v>23450</v>
      </c>
      <c r="BE20" s="119">
        <f t="shared" ref="BE20" si="218">BE8+8000</f>
        <v>22550</v>
      </c>
      <c r="BF20" s="119">
        <f>BF8+6000</f>
        <v>17250</v>
      </c>
      <c r="BG20" s="119">
        <f t="shared" ref="BG20:BH20" si="219">BG8+6000</f>
        <v>15350</v>
      </c>
      <c r="BH20" s="119">
        <f t="shared" si="219"/>
        <v>16550</v>
      </c>
      <c r="BI20" s="119">
        <f t="shared" ref="BI20:BJ20" si="220">BI8+6000</f>
        <v>15350</v>
      </c>
      <c r="BJ20" s="119">
        <f t="shared" si="220"/>
        <v>16550</v>
      </c>
      <c r="BK20" s="119">
        <f t="shared" ref="BK20:BL20" si="221">BK8+6000</f>
        <v>15350</v>
      </c>
      <c r="BL20" s="119">
        <f t="shared" si="221"/>
        <v>15150</v>
      </c>
      <c r="BM20" s="119">
        <f t="shared" ref="BM20:BQ20" si="222">BM8+6000</f>
        <v>14150</v>
      </c>
      <c r="BN20" s="119">
        <f t="shared" si="222"/>
        <v>12250</v>
      </c>
      <c r="BO20" s="119">
        <f t="shared" si="222"/>
        <v>12850</v>
      </c>
      <c r="BP20" s="119">
        <f t="shared" si="222"/>
        <v>12250</v>
      </c>
      <c r="BQ20" s="119">
        <f t="shared" si="222"/>
        <v>12850</v>
      </c>
      <c r="BR20" s="119">
        <f t="shared" ref="BR20:BS20" si="223">BR8+6000</f>
        <v>12250</v>
      </c>
      <c r="BS20" s="119">
        <f t="shared" si="223"/>
        <v>13650</v>
      </c>
    </row>
    <row r="21" spans="1:71" s="118" customFormat="1" ht="10.7" customHeight="1" x14ac:dyDescent="0.2">
      <c r="A21" s="121">
        <v>2</v>
      </c>
      <c r="B21" s="119">
        <f t="shared" ref="B21:J21" si="224">B20+1400</f>
        <v>13400</v>
      </c>
      <c r="C21" s="119">
        <f t="shared" si="224"/>
        <v>13400</v>
      </c>
      <c r="D21" s="119">
        <f t="shared" si="224"/>
        <v>12800</v>
      </c>
      <c r="E21" s="119">
        <f t="shared" si="224"/>
        <v>13200</v>
      </c>
      <c r="F21" s="119">
        <f t="shared" ref="F21" si="225">F20+1400</f>
        <v>13200</v>
      </c>
      <c r="G21" s="119">
        <f t="shared" si="224"/>
        <v>15600</v>
      </c>
      <c r="H21" s="119">
        <f t="shared" si="224"/>
        <v>13000</v>
      </c>
      <c r="I21" s="119">
        <f t="shared" si="224"/>
        <v>12800</v>
      </c>
      <c r="J21" s="119">
        <f t="shared" si="224"/>
        <v>13000</v>
      </c>
      <c r="K21" s="119">
        <f t="shared" ref="K21:T21" si="226">K20+1400</f>
        <v>12800</v>
      </c>
      <c r="L21" s="119">
        <f t="shared" si="226"/>
        <v>12800</v>
      </c>
      <c r="M21" s="119">
        <f t="shared" ref="M21" si="227">M20+1400</f>
        <v>13200</v>
      </c>
      <c r="N21" s="119">
        <f t="shared" si="226"/>
        <v>13000</v>
      </c>
      <c r="O21" s="119">
        <f t="shared" si="226"/>
        <v>14400</v>
      </c>
      <c r="P21" s="119">
        <f t="shared" si="226"/>
        <v>16400</v>
      </c>
      <c r="Q21" s="119">
        <f t="shared" ref="Q21:S21" si="228">Q20+1400</f>
        <v>16400</v>
      </c>
      <c r="R21" s="119">
        <f t="shared" si="228"/>
        <v>17000</v>
      </c>
      <c r="S21" s="119">
        <f t="shared" si="228"/>
        <v>17000</v>
      </c>
      <c r="T21" s="119">
        <f t="shared" si="226"/>
        <v>17600</v>
      </c>
      <c r="U21" s="119">
        <f t="shared" ref="U21:V21" si="229">U20+1400</f>
        <v>17000</v>
      </c>
      <c r="V21" s="119">
        <f t="shared" si="229"/>
        <v>17000</v>
      </c>
      <c r="W21" s="119">
        <f>W20+2000</f>
        <v>26000</v>
      </c>
      <c r="X21" s="119">
        <f t="shared" ref="X21:AB21" si="230">X20+2000</f>
        <v>33500</v>
      </c>
      <c r="Y21" s="119">
        <f t="shared" si="230"/>
        <v>37500</v>
      </c>
      <c r="Z21" s="119">
        <f t="shared" si="230"/>
        <v>37500</v>
      </c>
      <c r="AA21" s="119">
        <f t="shared" ref="AA21" si="231">AA20+2000</f>
        <v>37500</v>
      </c>
      <c r="AB21" s="119">
        <f t="shared" si="230"/>
        <v>38700</v>
      </c>
      <c r="AC21" s="119">
        <f t="shared" ref="AC21" si="232">AC20+2000</f>
        <v>38700</v>
      </c>
      <c r="AD21" s="119">
        <f t="shared" ref="AD21" si="233">AD20+2000</f>
        <v>38700</v>
      </c>
      <c r="AE21" s="119">
        <f t="shared" ref="AE21" si="234">AE20+2000</f>
        <v>35100</v>
      </c>
      <c r="AF21" s="119">
        <f>AF20+1850</f>
        <v>34600</v>
      </c>
      <c r="AG21" s="119">
        <f>AG20+1850</f>
        <v>25300</v>
      </c>
      <c r="AH21" s="119">
        <f t="shared" ref="AH21" si="235">AH20+1850</f>
        <v>25300</v>
      </c>
      <c r="AI21" s="119">
        <f t="shared" ref="AI21:AV21" si="236">AI20+1850</f>
        <v>24400</v>
      </c>
      <c r="AJ21" s="119">
        <f t="shared" si="236"/>
        <v>24400</v>
      </c>
      <c r="AK21" s="119">
        <f t="shared" ref="AK21" si="237">AK20+1850</f>
        <v>24400</v>
      </c>
      <c r="AL21" s="119">
        <f t="shared" si="236"/>
        <v>25300</v>
      </c>
      <c r="AM21" s="119">
        <f t="shared" ref="AM21:AN21" si="238">AM20+1850</f>
        <v>25300</v>
      </c>
      <c r="AN21" s="119">
        <f t="shared" si="238"/>
        <v>25300</v>
      </c>
      <c r="AO21" s="119">
        <f t="shared" si="236"/>
        <v>26200</v>
      </c>
      <c r="AP21" s="119">
        <f t="shared" si="236"/>
        <v>26200</v>
      </c>
      <c r="AQ21" s="119">
        <f t="shared" ref="AQ21" si="239">AQ20+1850</f>
        <v>27400</v>
      </c>
      <c r="AR21" s="119">
        <f t="shared" si="236"/>
        <v>28600</v>
      </c>
      <c r="AS21" s="119">
        <f t="shared" ref="AS21:AT21" si="240">AS20+1850</f>
        <v>28600</v>
      </c>
      <c r="AT21" s="119">
        <f t="shared" si="240"/>
        <v>28600</v>
      </c>
      <c r="AU21" s="119">
        <f t="shared" si="236"/>
        <v>27400</v>
      </c>
      <c r="AV21" s="119">
        <f t="shared" si="236"/>
        <v>31000</v>
      </c>
      <c r="AW21" s="119">
        <f t="shared" ref="AW21:AX21" si="241">AW20+1850</f>
        <v>31000</v>
      </c>
      <c r="AX21" s="119">
        <f t="shared" si="241"/>
        <v>33400</v>
      </c>
      <c r="AY21" s="119">
        <f t="shared" ref="AY21" si="242">AY20+1850</f>
        <v>35800</v>
      </c>
      <c r="AZ21" s="119">
        <f t="shared" ref="AZ21" si="243">AZ20+1850</f>
        <v>35800</v>
      </c>
      <c r="BA21" s="119">
        <f t="shared" ref="BA21" si="244">BA20+1850</f>
        <v>32200</v>
      </c>
      <c r="BB21" s="119">
        <f t="shared" ref="BB21" si="245">BB20+1850</f>
        <v>32200</v>
      </c>
      <c r="BC21" s="119">
        <f t="shared" ref="BC21" si="246">BC20+1850</f>
        <v>23500</v>
      </c>
      <c r="BD21" s="119">
        <f t="shared" ref="BD21" si="247">BD20+1850</f>
        <v>25300</v>
      </c>
      <c r="BE21" s="119">
        <f t="shared" ref="BE21" si="248">BE20+1850</f>
        <v>24400</v>
      </c>
      <c r="BF21" s="119">
        <f t="shared" ref="BF21" si="249">BF20+1850</f>
        <v>19100</v>
      </c>
      <c r="BG21" s="119">
        <f t="shared" ref="BG21" si="250">BG20+1850</f>
        <v>17200</v>
      </c>
      <c r="BH21" s="119">
        <f t="shared" ref="BH21" si="251">BH20+1850</f>
        <v>18400</v>
      </c>
      <c r="BI21" s="119">
        <f t="shared" ref="BI21" si="252">BI20+1850</f>
        <v>17200</v>
      </c>
      <c r="BJ21" s="119">
        <f t="shared" ref="BJ21:BK21" si="253">BJ20+1850</f>
        <v>18400</v>
      </c>
      <c r="BK21" s="119">
        <f t="shared" si="253"/>
        <v>17200</v>
      </c>
      <c r="BL21" s="119">
        <f>BL20+1650</f>
        <v>16800</v>
      </c>
      <c r="BM21" s="119">
        <f t="shared" ref="BM21:BQ21" si="254">BM20+1650</f>
        <v>15800</v>
      </c>
      <c r="BN21" s="119">
        <f t="shared" si="254"/>
        <v>13900</v>
      </c>
      <c r="BO21" s="119">
        <f t="shared" si="254"/>
        <v>14500</v>
      </c>
      <c r="BP21" s="119">
        <f t="shared" si="254"/>
        <v>13900</v>
      </c>
      <c r="BQ21" s="119">
        <f t="shared" si="254"/>
        <v>14500</v>
      </c>
      <c r="BR21" s="119">
        <f t="shared" ref="BR21" si="255">BR20+1650</f>
        <v>13900</v>
      </c>
      <c r="BS21" s="119">
        <f t="shared" ref="BS21" si="256">BS20+1650</f>
        <v>15300</v>
      </c>
    </row>
    <row r="22" spans="1:71" ht="11.45" customHeight="1" x14ac:dyDescent="0.2"/>
    <row r="23" spans="1:71" x14ac:dyDescent="0.2">
      <c r="A23" s="36" t="s">
        <v>3</v>
      </c>
    </row>
    <row r="24" spans="1:71" x14ac:dyDescent="0.2">
      <c r="A24" s="20" t="s">
        <v>4</v>
      </c>
    </row>
    <row r="25" spans="1:71" x14ac:dyDescent="0.2">
      <c r="A25" s="20" t="s">
        <v>5</v>
      </c>
    </row>
    <row r="26" spans="1:71" ht="24" x14ac:dyDescent="0.2">
      <c r="A26" s="21" t="s">
        <v>6</v>
      </c>
    </row>
    <row r="27" spans="1:71" x14ac:dyDescent="0.2">
      <c r="A27" s="42" t="s">
        <v>75</v>
      </c>
    </row>
    <row r="28" spans="1:71" ht="10.7" customHeight="1" x14ac:dyDescent="0.2">
      <c r="A28" s="20"/>
    </row>
    <row r="29" spans="1:71" ht="22.5" customHeight="1" thickBot="1" x14ac:dyDescent="0.25">
      <c r="A29" s="43" t="s">
        <v>8</v>
      </c>
    </row>
    <row r="30" spans="1:71" ht="96.75" thickBot="1" x14ac:dyDescent="0.25">
      <c r="A30" s="139" t="s">
        <v>244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Q80"/>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17" width="9.85546875" style="1" bestFit="1" customWidth="1"/>
    <col min="18" max="16384" width="8.5703125" style="1"/>
  </cols>
  <sheetData>
    <row r="1" spans="1:17" ht="11.45" customHeight="1" x14ac:dyDescent="0.2">
      <c r="A1" s="9" t="s">
        <v>172</v>
      </c>
    </row>
    <row r="2" spans="1:17" ht="11.45" customHeight="1" x14ac:dyDescent="0.2">
      <c r="A2" s="19"/>
    </row>
    <row r="3" spans="1:17" ht="11.45" customHeight="1" x14ac:dyDescent="0.2">
      <c r="A3" s="76" t="s">
        <v>173</v>
      </c>
    </row>
    <row r="4" spans="1:17" ht="11.25" customHeight="1" x14ac:dyDescent="0.2">
      <c r="A4" s="51" t="s">
        <v>1</v>
      </c>
    </row>
    <row r="5" spans="1:17" s="12" customFormat="1" ht="25.5" customHeight="1" x14ac:dyDescent="0.2">
      <c r="A5" s="8" t="s">
        <v>0</v>
      </c>
      <c r="B5" s="129" t="e">
        <f>'Каникулы в горах 25 | comiss'!#REF!</f>
        <v>#REF!</v>
      </c>
      <c r="C5" s="129" t="e">
        <f>'Каникулы в горах 25 | comiss'!#REF!</f>
        <v>#REF!</v>
      </c>
      <c r="D5" s="129" t="e">
        <f>'Каникулы в горах 25 | comiss'!#REF!</f>
        <v>#REF!</v>
      </c>
      <c r="E5" s="129" t="e">
        <f>'Каникулы в горах 25 | comiss'!#REF!</f>
        <v>#REF!</v>
      </c>
      <c r="F5" s="129" t="e">
        <f>'Каникулы в горах 25 | comiss'!#REF!</f>
        <v>#REF!</v>
      </c>
      <c r="G5" s="129" t="e">
        <f>'Каникулы в горах 25 | comiss'!#REF!</f>
        <v>#REF!</v>
      </c>
      <c r="H5" s="129" t="e">
        <f>'Каникулы в горах 25 | comiss'!#REF!</f>
        <v>#REF!</v>
      </c>
      <c r="I5" s="129">
        <f>'Каникулы в горах 25 | comiss'!B5</f>
        <v>45966</v>
      </c>
      <c r="J5" s="129">
        <f>'Каникулы в горах 25 | comiss'!C5</f>
        <v>45968</v>
      </c>
      <c r="K5" s="129">
        <f>'Каникулы в горах 25 | comiss'!D5</f>
        <v>45970</v>
      </c>
      <c r="L5" s="129">
        <f>'Каникулы в горах 25 | comiss'!E5</f>
        <v>45975</v>
      </c>
      <c r="M5" s="129">
        <f>'Каникулы в горах 25 | comiss'!F5</f>
        <v>45977</v>
      </c>
      <c r="N5" s="129">
        <f>'Каникулы в горах 25 | comiss'!G5</f>
        <v>45978</v>
      </c>
      <c r="O5" s="129">
        <f>'Каникулы в горах 25 | comiss'!H5</f>
        <v>45982</v>
      </c>
      <c r="P5" s="129">
        <f>'Каникулы в горах 25 | comiss'!I5</f>
        <v>45984</v>
      </c>
      <c r="Q5" s="129">
        <f>'Каникулы в горах 25 | comiss'!J5</f>
        <v>45989</v>
      </c>
    </row>
    <row r="6" spans="1:17" s="12" customFormat="1" ht="25.5" customHeight="1" x14ac:dyDescent="0.2">
      <c r="A6" s="37"/>
      <c r="B6" s="129" t="e">
        <f>'Каникулы в горах 25 | comiss'!#REF!</f>
        <v>#REF!</v>
      </c>
      <c r="C6" s="129" t="e">
        <f>'Каникулы в горах 25 | comiss'!#REF!</f>
        <v>#REF!</v>
      </c>
      <c r="D6" s="129" t="e">
        <f>'Каникулы в горах 25 | comiss'!#REF!</f>
        <v>#REF!</v>
      </c>
      <c r="E6" s="129" t="e">
        <f>'Каникулы в горах 25 | comiss'!#REF!</f>
        <v>#REF!</v>
      </c>
      <c r="F6" s="129" t="e">
        <f>'Каникулы в горах 25 | comiss'!#REF!</f>
        <v>#REF!</v>
      </c>
      <c r="G6" s="129" t="e">
        <f>'Каникулы в горах 25 | comiss'!#REF!</f>
        <v>#REF!</v>
      </c>
      <c r="H6" s="129" t="e">
        <f>'Каникулы в горах 25 | comiss'!#REF!</f>
        <v>#REF!</v>
      </c>
      <c r="I6" s="129">
        <f>'Каникулы в горах 25 | comiss'!B6</f>
        <v>45967</v>
      </c>
      <c r="J6" s="129">
        <f>'Каникулы в горах 25 | comiss'!C6</f>
        <v>45969</v>
      </c>
      <c r="K6" s="129">
        <f>'Каникулы в горах 25 | comiss'!D6</f>
        <v>45974</v>
      </c>
      <c r="L6" s="129">
        <f>'Каникулы в горах 25 | comiss'!E6</f>
        <v>45976</v>
      </c>
      <c r="M6" s="129">
        <f>'Каникулы в горах 25 | comiss'!F6</f>
        <v>45977</v>
      </c>
      <c r="N6" s="129">
        <f>'Каникулы в горах 25 | comiss'!G6</f>
        <v>45981</v>
      </c>
      <c r="O6" s="129">
        <f>'Каникулы в горах 25 | comiss'!H6</f>
        <v>45983</v>
      </c>
      <c r="P6" s="129">
        <f>'Каникулы в горах 25 | comiss'!I6</f>
        <v>45988</v>
      </c>
      <c r="Q6" s="129">
        <f>'Каникулы в горах 25 | comiss'!J6</f>
        <v>45990</v>
      </c>
    </row>
    <row r="7" spans="1:17" ht="11.45" customHeight="1" x14ac:dyDescent="0.2">
      <c r="A7" s="11" t="s">
        <v>11</v>
      </c>
      <c r="B7" s="118"/>
      <c r="C7" s="118"/>
      <c r="D7" s="118"/>
      <c r="E7" s="118"/>
      <c r="F7" s="118"/>
      <c r="G7" s="118"/>
      <c r="H7" s="118"/>
      <c r="I7" s="118"/>
      <c r="J7" s="118"/>
      <c r="K7" s="118"/>
      <c r="L7" s="118"/>
      <c r="M7" s="118"/>
      <c r="N7" s="118"/>
      <c r="O7" s="118"/>
      <c r="P7" s="118"/>
      <c r="Q7" s="118"/>
    </row>
    <row r="8" spans="1:17" ht="11.45" customHeight="1" x14ac:dyDescent="0.2">
      <c r="A8" s="3">
        <v>1</v>
      </c>
      <c r="B8" s="141" t="e">
        <f>'Каникулы в горах 25 | comiss'!#REF!</f>
        <v>#REF!</v>
      </c>
      <c r="C8" s="141" t="e">
        <f>'Каникулы в горах 25 | comiss'!#REF!</f>
        <v>#REF!</v>
      </c>
      <c r="D8" s="141" t="e">
        <f>'Каникулы в горах 25 | comiss'!#REF!</f>
        <v>#REF!</v>
      </c>
      <c r="E8" s="141" t="e">
        <f>'Каникулы в горах 25 | comiss'!#REF!</f>
        <v>#REF!</v>
      </c>
      <c r="F8" s="141" t="e">
        <f>'Каникулы в горах 25 | comiss'!#REF!</f>
        <v>#REF!</v>
      </c>
      <c r="G8" s="141" t="e">
        <f>'Каникулы в горах 25 | comiss'!#REF!</f>
        <v>#REF!</v>
      </c>
      <c r="H8" s="141" t="e">
        <f>'Каникулы в горах 25 | comiss'!#REF!</f>
        <v>#REF!</v>
      </c>
      <c r="I8" s="141">
        <f>'Каникулы в горах 25 | comiss'!B8</f>
        <v>5400</v>
      </c>
      <c r="J8" s="141">
        <f>'Каникулы в горах 25 | comiss'!C8</f>
        <v>5400</v>
      </c>
      <c r="K8" s="141">
        <f>'Каникулы в горах 25 | comiss'!D8</f>
        <v>4860</v>
      </c>
      <c r="L8" s="141">
        <f>'Каникулы в горах 25 | comiss'!E8</f>
        <v>5220</v>
      </c>
      <c r="M8" s="141">
        <f>'Каникулы в горах 25 | comiss'!F8</f>
        <v>5220</v>
      </c>
      <c r="N8" s="141">
        <f>'Каникулы в горах 25 | comiss'!G8</f>
        <v>7380</v>
      </c>
      <c r="O8" s="141">
        <f>'Каникулы в горах 25 | comiss'!H8</f>
        <v>5040</v>
      </c>
      <c r="P8" s="141">
        <f>'Каникулы в горах 25 | comiss'!I8</f>
        <v>4860</v>
      </c>
      <c r="Q8" s="141">
        <f>'Каникулы в горах 25 | comiss'!J8</f>
        <v>5040</v>
      </c>
    </row>
    <row r="9" spans="1:17" ht="11.45" customHeight="1" x14ac:dyDescent="0.2">
      <c r="A9" s="3">
        <v>2</v>
      </c>
      <c r="B9" s="141" t="e">
        <f>'Каникулы в горах 25 | comiss'!#REF!</f>
        <v>#REF!</v>
      </c>
      <c r="C9" s="141" t="e">
        <f>'Каникулы в горах 25 | comiss'!#REF!</f>
        <v>#REF!</v>
      </c>
      <c r="D9" s="141" t="e">
        <f>'Каникулы в горах 25 | comiss'!#REF!</f>
        <v>#REF!</v>
      </c>
      <c r="E9" s="141" t="e">
        <f>'Каникулы в горах 25 | comiss'!#REF!</f>
        <v>#REF!</v>
      </c>
      <c r="F9" s="141" t="e">
        <f>'Каникулы в горах 25 | comiss'!#REF!</f>
        <v>#REF!</v>
      </c>
      <c r="G9" s="141" t="e">
        <f>'Каникулы в горах 25 | comiss'!#REF!</f>
        <v>#REF!</v>
      </c>
      <c r="H9" s="141" t="e">
        <f>'Каникулы в горах 25 | comiss'!#REF!</f>
        <v>#REF!</v>
      </c>
      <c r="I9" s="141">
        <f>'Каникулы в горах 25 | comiss'!B9</f>
        <v>6660</v>
      </c>
      <c r="J9" s="141">
        <f>'Каникулы в горах 25 | comiss'!C9</f>
        <v>6660</v>
      </c>
      <c r="K9" s="141">
        <f>'Каникулы в горах 25 | comiss'!D9</f>
        <v>6120</v>
      </c>
      <c r="L9" s="141">
        <f>'Каникулы в горах 25 | comiss'!E9</f>
        <v>6480</v>
      </c>
      <c r="M9" s="141">
        <f>'Каникулы в горах 25 | comiss'!F9</f>
        <v>6480</v>
      </c>
      <c r="N9" s="141">
        <f>'Каникулы в горах 25 | comiss'!G9</f>
        <v>8640</v>
      </c>
      <c r="O9" s="141">
        <f>'Каникулы в горах 25 | comiss'!H9</f>
        <v>6300</v>
      </c>
      <c r="P9" s="141">
        <f>'Каникулы в горах 25 | comiss'!I9</f>
        <v>6120</v>
      </c>
      <c r="Q9" s="141">
        <f>'Каникулы в горах 25 | comiss'!J9</f>
        <v>6300</v>
      </c>
    </row>
    <row r="10" spans="1:17" ht="11.45" customHeight="1" x14ac:dyDescent="0.2">
      <c r="A10" s="120" t="s">
        <v>107</v>
      </c>
      <c r="B10" s="141"/>
      <c r="C10" s="141"/>
      <c r="D10" s="141"/>
      <c r="E10" s="141"/>
      <c r="F10" s="141"/>
      <c r="G10" s="141"/>
      <c r="H10" s="141"/>
      <c r="I10" s="141"/>
      <c r="J10" s="141"/>
      <c r="K10" s="141"/>
      <c r="L10" s="141"/>
      <c r="M10" s="141"/>
      <c r="N10" s="141"/>
      <c r="O10" s="141"/>
      <c r="P10" s="141"/>
      <c r="Q10" s="141"/>
    </row>
    <row r="11" spans="1:17" ht="11.45" customHeight="1" x14ac:dyDescent="0.2">
      <c r="A11" s="3">
        <v>1</v>
      </c>
      <c r="B11" s="141" t="e">
        <f>'Каникулы в горах 25 | comiss'!#REF!</f>
        <v>#REF!</v>
      </c>
      <c r="C11" s="141" t="e">
        <f>'Каникулы в горах 25 | comiss'!#REF!</f>
        <v>#REF!</v>
      </c>
      <c r="D11" s="141" t="e">
        <f>'Каникулы в горах 25 | comiss'!#REF!</f>
        <v>#REF!</v>
      </c>
      <c r="E11" s="141" t="e">
        <f>'Каникулы в горах 25 | comiss'!#REF!</f>
        <v>#REF!</v>
      </c>
      <c r="F11" s="141" t="e">
        <f>'Каникулы в горах 25 | comiss'!#REF!</f>
        <v>#REF!</v>
      </c>
      <c r="G11" s="141" t="e">
        <f>'Каникулы в горах 25 | comiss'!#REF!</f>
        <v>#REF!</v>
      </c>
      <c r="H11" s="141" t="e">
        <f>'Каникулы в горах 25 | comiss'!#REF!</f>
        <v>#REF!</v>
      </c>
      <c r="I11" s="141">
        <f>'Каникулы в горах 25 | comiss'!B11</f>
        <v>6750</v>
      </c>
      <c r="J11" s="141">
        <f>'Каникулы в горах 25 | comiss'!C11</f>
        <v>6750</v>
      </c>
      <c r="K11" s="141">
        <f>'Каникулы в горах 25 | comiss'!D11</f>
        <v>6210</v>
      </c>
      <c r="L11" s="141">
        <f>'Каникулы в горах 25 | comiss'!E11</f>
        <v>6570</v>
      </c>
      <c r="M11" s="141">
        <f>'Каникулы в горах 25 | comiss'!F11</f>
        <v>6570</v>
      </c>
      <c r="N11" s="141">
        <f>'Каникулы в горах 25 | comiss'!G11</f>
        <v>8730</v>
      </c>
      <c r="O11" s="141">
        <f>'Каникулы в горах 25 | comiss'!H11</f>
        <v>6390</v>
      </c>
      <c r="P11" s="141">
        <f>'Каникулы в горах 25 | comiss'!I11</f>
        <v>6210</v>
      </c>
      <c r="Q11" s="141">
        <f>'Каникулы в горах 25 | comiss'!J11</f>
        <v>6390</v>
      </c>
    </row>
    <row r="12" spans="1:17" ht="11.45" customHeight="1" x14ac:dyDescent="0.2">
      <c r="A12" s="3">
        <v>2</v>
      </c>
      <c r="B12" s="141" t="e">
        <f>'Каникулы в горах 25 | comiss'!#REF!</f>
        <v>#REF!</v>
      </c>
      <c r="C12" s="141" t="e">
        <f>'Каникулы в горах 25 | comiss'!#REF!</f>
        <v>#REF!</v>
      </c>
      <c r="D12" s="141" t="e">
        <f>'Каникулы в горах 25 | comiss'!#REF!</f>
        <v>#REF!</v>
      </c>
      <c r="E12" s="141" t="e">
        <f>'Каникулы в горах 25 | comiss'!#REF!</f>
        <v>#REF!</v>
      </c>
      <c r="F12" s="141" t="e">
        <f>'Каникулы в горах 25 | comiss'!#REF!</f>
        <v>#REF!</v>
      </c>
      <c r="G12" s="141" t="e">
        <f>'Каникулы в горах 25 | comiss'!#REF!</f>
        <v>#REF!</v>
      </c>
      <c r="H12" s="141" t="e">
        <f>'Каникулы в горах 25 | comiss'!#REF!</f>
        <v>#REF!</v>
      </c>
      <c r="I12" s="141">
        <f>'Каникулы в горах 25 | comiss'!B12</f>
        <v>8010</v>
      </c>
      <c r="J12" s="141">
        <f>'Каникулы в горах 25 | comiss'!C12</f>
        <v>8010</v>
      </c>
      <c r="K12" s="141">
        <f>'Каникулы в горах 25 | comiss'!D12</f>
        <v>7470</v>
      </c>
      <c r="L12" s="141">
        <f>'Каникулы в горах 25 | comiss'!E12</f>
        <v>7830</v>
      </c>
      <c r="M12" s="141">
        <f>'Каникулы в горах 25 | comiss'!F12</f>
        <v>7830</v>
      </c>
      <c r="N12" s="141">
        <f>'Каникулы в горах 25 | comiss'!G12</f>
        <v>9990</v>
      </c>
      <c r="O12" s="141">
        <f>'Каникулы в горах 25 | comiss'!H12</f>
        <v>7650</v>
      </c>
      <c r="P12" s="141">
        <f>'Каникулы в горах 25 | comiss'!I12</f>
        <v>7470</v>
      </c>
      <c r="Q12" s="141">
        <f>'Каникулы в горах 25 | comiss'!J12</f>
        <v>7650</v>
      </c>
    </row>
    <row r="13" spans="1:17" ht="11.45" customHeight="1" x14ac:dyDescent="0.2">
      <c r="A13" s="120" t="s">
        <v>86</v>
      </c>
      <c r="B13" s="141"/>
      <c r="C13" s="141"/>
      <c r="D13" s="141"/>
      <c r="E13" s="141"/>
      <c r="F13" s="141"/>
      <c r="G13" s="141"/>
      <c r="H13" s="141"/>
      <c r="I13" s="141"/>
      <c r="J13" s="141"/>
      <c r="K13" s="141"/>
      <c r="L13" s="141"/>
      <c r="M13" s="141"/>
      <c r="N13" s="141"/>
      <c r="O13" s="141"/>
      <c r="P13" s="141"/>
      <c r="Q13" s="141"/>
    </row>
    <row r="14" spans="1:17" ht="11.45" customHeight="1" x14ac:dyDescent="0.2">
      <c r="A14" s="3">
        <v>1</v>
      </c>
      <c r="B14" s="141" t="e">
        <f>'Каникулы в горах 25 | comiss'!#REF!</f>
        <v>#REF!</v>
      </c>
      <c r="C14" s="141" t="e">
        <f>'Каникулы в горах 25 | comiss'!#REF!</f>
        <v>#REF!</v>
      </c>
      <c r="D14" s="141" t="e">
        <f>'Каникулы в горах 25 | comiss'!#REF!</f>
        <v>#REF!</v>
      </c>
      <c r="E14" s="141" t="e">
        <f>'Каникулы в горах 25 | comiss'!#REF!</f>
        <v>#REF!</v>
      </c>
      <c r="F14" s="141" t="e">
        <f>'Каникулы в горах 25 | comiss'!#REF!</f>
        <v>#REF!</v>
      </c>
      <c r="G14" s="141" t="e">
        <f>'Каникулы в горах 25 | comiss'!#REF!</f>
        <v>#REF!</v>
      </c>
      <c r="H14" s="141" t="e">
        <f>'Каникулы в горах 25 | comiss'!#REF!</f>
        <v>#REF!</v>
      </c>
      <c r="I14" s="141">
        <f>'Каникулы в горах 25 | comiss'!B14</f>
        <v>8550</v>
      </c>
      <c r="J14" s="141">
        <f>'Каникулы в горах 25 | comiss'!C14</f>
        <v>8550</v>
      </c>
      <c r="K14" s="141">
        <f>'Каникулы в горах 25 | comiss'!D14</f>
        <v>8010</v>
      </c>
      <c r="L14" s="141">
        <f>'Каникулы в горах 25 | comiss'!E14</f>
        <v>8370</v>
      </c>
      <c r="M14" s="141">
        <f>'Каникулы в горах 25 | comiss'!F14</f>
        <v>8370</v>
      </c>
      <c r="N14" s="141">
        <f>'Каникулы в горах 25 | comiss'!G14</f>
        <v>10530</v>
      </c>
      <c r="O14" s="141">
        <f>'Каникулы в горах 25 | comiss'!H14</f>
        <v>8190</v>
      </c>
      <c r="P14" s="141">
        <f>'Каникулы в горах 25 | comiss'!I14</f>
        <v>8010</v>
      </c>
      <c r="Q14" s="141">
        <f>'Каникулы в горах 25 | comiss'!J14</f>
        <v>8190</v>
      </c>
    </row>
    <row r="15" spans="1:17" ht="11.45" customHeight="1" x14ac:dyDescent="0.2">
      <c r="A15" s="3">
        <v>2</v>
      </c>
      <c r="B15" s="141" t="e">
        <f>'Каникулы в горах 25 | comiss'!#REF!</f>
        <v>#REF!</v>
      </c>
      <c r="C15" s="141" t="e">
        <f>'Каникулы в горах 25 | comiss'!#REF!</f>
        <v>#REF!</v>
      </c>
      <c r="D15" s="141" t="e">
        <f>'Каникулы в горах 25 | comiss'!#REF!</f>
        <v>#REF!</v>
      </c>
      <c r="E15" s="141" t="e">
        <f>'Каникулы в горах 25 | comiss'!#REF!</f>
        <v>#REF!</v>
      </c>
      <c r="F15" s="141" t="e">
        <f>'Каникулы в горах 25 | comiss'!#REF!</f>
        <v>#REF!</v>
      </c>
      <c r="G15" s="141" t="e">
        <f>'Каникулы в горах 25 | comiss'!#REF!</f>
        <v>#REF!</v>
      </c>
      <c r="H15" s="141" t="e">
        <f>'Каникулы в горах 25 | comiss'!#REF!</f>
        <v>#REF!</v>
      </c>
      <c r="I15" s="141">
        <f>'Каникулы в горах 25 | comiss'!B15</f>
        <v>9810</v>
      </c>
      <c r="J15" s="141">
        <f>'Каникулы в горах 25 | comiss'!C15</f>
        <v>9810</v>
      </c>
      <c r="K15" s="141">
        <f>'Каникулы в горах 25 | comiss'!D15</f>
        <v>9270</v>
      </c>
      <c r="L15" s="141">
        <f>'Каникулы в горах 25 | comiss'!E15</f>
        <v>9630</v>
      </c>
      <c r="M15" s="141">
        <f>'Каникулы в горах 25 | comiss'!F15</f>
        <v>9630</v>
      </c>
      <c r="N15" s="141">
        <f>'Каникулы в горах 25 | comiss'!G15</f>
        <v>11790</v>
      </c>
      <c r="O15" s="141">
        <f>'Каникулы в горах 25 | comiss'!H15</f>
        <v>9450</v>
      </c>
      <c r="P15" s="141">
        <f>'Каникулы в горах 25 | comiss'!I15</f>
        <v>9270</v>
      </c>
      <c r="Q15" s="141">
        <f>'Каникулы в горах 25 | comiss'!J15</f>
        <v>9450</v>
      </c>
    </row>
    <row r="16" spans="1:17" ht="11.45" customHeight="1" x14ac:dyDescent="0.2">
      <c r="A16" s="122" t="s">
        <v>91</v>
      </c>
      <c r="B16" s="141"/>
      <c r="C16" s="141"/>
      <c r="D16" s="141"/>
      <c r="E16" s="141"/>
      <c r="F16" s="141"/>
      <c r="G16" s="141"/>
      <c r="H16" s="141"/>
      <c r="I16" s="141"/>
      <c r="J16" s="141"/>
      <c r="K16" s="141"/>
      <c r="L16" s="141"/>
      <c r="M16" s="141"/>
      <c r="N16" s="141"/>
      <c r="O16" s="141"/>
      <c r="P16" s="141"/>
      <c r="Q16" s="141"/>
    </row>
    <row r="17" spans="1:17" ht="11.45" customHeight="1" x14ac:dyDescent="0.2">
      <c r="A17" s="3">
        <v>1</v>
      </c>
      <c r="B17" s="141" t="e">
        <f>'Каникулы в горах 25 | comiss'!#REF!</f>
        <v>#REF!</v>
      </c>
      <c r="C17" s="141" t="e">
        <f>'Каникулы в горах 25 | comiss'!#REF!</f>
        <v>#REF!</v>
      </c>
      <c r="D17" s="141" t="e">
        <f>'Каникулы в горах 25 | comiss'!#REF!</f>
        <v>#REF!</v>
      </c>
      <c r="E17" s="141" t="e">
        <f>'Каникулы в горах 25 | comiss'!#REF!</f>
        <v>#REF!</v>
      </c>
      <c r="F17" s="141" t="e">
        <f>'Каникулы в горах 25 | comiss'!#REF!</f>
        <v>#REF!</v>
      </c>
      <c r="G17" s="141" t="e">
        <f>'Каникулы в горах 25 | comiss'!#REF!</f>
        <v>#REF!</v>
      </c>
      <c r="H17" s="141" t="e">
        <f>'Каникулы в горах 25 | comiss'!#REF!</f>
        <v>#REF!</v>
      </c>
      <c r="I17" s="141">
        <f>'Каникулы в горах 25 | comiss'!B17</f>
        <v>9450</v>
      </c>
      <c r="J17" s="141">
        <f>'Каникулы в горах 25 | comiss'!C17</f>
        <v>9450</v>
      </c>
      <c r="K17" s="141">
        <f>'Каникулы в горах 25 | comiss'!D17</f>
        <v>8910</v>
      </c>
      <c r="L17" s="141">
        <f>'Каникулы в горах 25 | comiss'!E17</f>
        <v>9270</v>
      </c>
      <c r="M17" s="141">
        <f>'Каникулы в горах 25 | comiss'!F17</f>
        <v>9270</v>
      </c>
      <c r="N17" s="141">
        <f>'Каникулы в горах 25 | comiss'!G17</f>
        <v>11430</v>
      </c>
      <c r="O17" s="141">
        <f>'Каникулы в горах 25 | comiss'!H17</f>
        <v>9090</v>
      </c>
      <c r="P17" s="141">
        <f>'Каникулы в горах 25 | comiss'!I17</f>
        <v>8910</v>
      </c>
      <c r="Q17" s="141">
        <f>'Каникулы в горах 25 | comiss'!J17</f>
        <v>9090</v>
      </c>
    </row>
    <row r="18" spans="1:17" ht="11.45" customHeight="1" x14ac:dyDescent="0.2">
      <c r="A18" s="3">
        <v>2</v>
      </c>
      <c r="B18" s="141" t="e">
        <f>'Каникулы в горах 25 | comiss'!#REF!</f>
        <v>#REF!</v>
      </c>
      <c r="C18" s="141" t="e">
        <f>'Каникулы в горах 25 | comiss'!#REF!</f>
        <v>#REF!</v>
      </c>
      <c r="D18" s="141" t="e">
        <f>'Каникулы в горах 25 | comiss'!#REF!</f>
        <v>#REF!</v>
      </c>
      <c r="E18" s="141" t="e">
        <f>'Каникулы в горах 25 | comiss'!#REF!</f>
        <v>#REF!</v>
      </c>
      <c r="F18" s="141" t="e">
        <f>'Каникулы в горах 25 | comiss'!#REF!</f>
        <v>#REF!</v>
      </c>
      <c r="G18" s="141" t="e">
        <f>'Каникулы в горах 25 | comiss'!#REF!</f>
        <v>#REF!</v>
      </c>
      <c r="H18" s="141" t="e">
        <f>'Каникулы в горах 25 | comiss'!#REF!</f>
        <v>#REF!</v>
      </c>
      <c r="I18" s="141">
        <f>'Каникулы в горах 25 | comiss'!B18</f>
        <v>10710</v>
      </c>
      <c r="J18" s="141">
        <f>'Каникулы в горах 25 | comiss'!C18</f>
        <v>10710</v>
      </c>
      <c r="K18" s="141">
        <f>'Каникулы в горах 25 | comiss'!D18</f>
        <v>10170</v>
      </c>
      <c r="L18" s="141">
        <f>'Каникулы в горах 25 | comiss'!E18</f>
        <v>10530</v>
      </c>
      <c r="M18" s="141">
        <f>'Каникулы в горах 25 | comiss'!F18</f>
        <v>10530</v>
      </c>
      <c r="N18" s="141">
        <f>'Каникулы в горах 25 | comiss'!G18</f>
        <v>12690</v>
      </c>
      <c r="O18" s="141">
        <f>'Каникулы в горах 25 | comiss'!H18</f>
        <v>10350</v>
      </c>
      <c r="P18" s="141">
        <f>'Каникулы в горах 25 | comiss'!I18</f>
        <v>10170</v>
      </c>
      <c r="Q18" s="141">
        <f>'Каникулы в горах 25 | comiss'!J18</f>
        <v>10350</v>
      </c>
    </row>
    <row r="19" spans="1:17" s="118" customFormat="1" ht="11.45" customHeight="1" x14ac:dyDescent="0.2">
      <c r="A19" s="119" t="s">
        <v>92</v>
      </c>
      <c r="B19" s="141"/>
      <c r="C19" s="141"/>
      <c r="D19" s="141"/>
      <c r="E19" s="141"/>
      <c r="F19" s="141"/>
      <c r="G19" s="141"/>
      <c r="H19" s="141"/>
      <c r="I19" s="141"/>
      <c r="J19" s="141"/>
      <c r="K19" s="141"/>
      <c r="L19" s="141"/>
      <c r="M19" s="141"/>
      <c r="N19" s="141"/>
      <c r="O19" s="141"/>
      <c r="P19" s="141"/>
      <c r="Q19" s="141"/>
    </row>
    <row r="20" spans="1:17" s="118" customFormat="1" ht="11.45" customHeight="1" x14ac:dyDescent="0.2">
      <c r="A20" s="121">
        <v>1</v>
      </c>
      <c r="B20" s="141" t="e">
        <f>'Каникулы в горах 25 | comiss'!#REF!</f>
        <v>#REF!</v>
      </c>
      <c r="C20" s="141" t="e">
        <f>'Каникулы в горах 25 | comiss'!#REF!</f>
        <v>#REF!</v>
      </c>
      <c r="D20" s="141" t="e">
        <f>'Каникулы в горах 25 | comiss'!#REF!</f>
        <v>#REF!</v>
      </c>
      <c r="E20" s="141" t="e">
        <f>'Каникулы в горах 25 | comiss'!#REF!</f>
        <v>#REF!</v>
      </c>
      <c r="F20" s="141" t="e">
        <f>'Каникулы в горах 25 | comiss'!#REF!</f>
        <v>#REF!</v>
      </c>
      <c r="G20" s="141" t="e">
        <f>'Каникулы в горах 25 | comiss'!#REF!</f>
        <v>#REF!</v>
      </c>
      <c r="H20" s="141" t="e">
        <f>'Каникулы в горах 25 | comiss'!#REF!</f>
        <v>#REF!</v>
      </c>
      <c r="I20" s="141">
        <f>'Каникулы в горах 25 | comiss'!B20</f>
        <v>10800</v>
      </c>
      <c r="J20" s="141">
        <f>'Каникулы в горах 25 | comiss'!C20</f>
        <v>10800</v>
      </c>
      <c r="K20" s="141">
        <f>'Каникулы в горах 25 | comiss'!D20</f>
        <v>10260</v>
      </c>
      <c r="L20" s="141">
        <f>'Каникулы в горах 25 | comiss'!E20</f>
        <v>10620</v>
      </c>
      <c r="M20" s="141">
        <f>'Каникулы в горах 25 | comiss'!F20</f>
        <v>10620</v>
      </c>
      <c r="N20" s="141">
        <f>'Каникулы в горах 25 | comiss'!G20</f>
        <v>12780</v>
      </c>
      <c r="O20" s="141">
        <f>'Каникулы в горах 25 | comiss'!H20</f>
        <v>10440</v>
      </c>
      <c r="P20" s="141">
        <f>'Каникулы в горах 25 | comiss'!I20</f>
        <v>10260</v>
      </c>
      <c r="Q20" s="141">
        <f>'Каникулы в горах 25 | comiss'!J20</f>
        <v>10440</v>
      </c>
    </row>
    <row r="21" spans="1:17" s="118" customFormat="1" ht="11.45" customHeight="1" x14ac:dyDescent="0.2">
      <c r="A21" s="121">
        <v>2</v>
      </c>
      <c r="B21" s="141" t="e">
        <f>'Каникулы в горах 25 | comiss'!#REF!</f>
        <v>#REF!</v>
      </c>
      <c r="C21" s="141" t="e">
        <f>'Каникулы в горах 25 | comiss'!#REF!</f>
        <v>#REF!</v>
      </c>
      <c r="D21" s="141" t="e">
        <f>'Каникулы в горах 25 | comiss'!#REF!</f>
        <v>#REF!</v>
      </c>
      <c r="E21" s="141" t="e">
        <f>'Каникулы в горах 25 | comiss'!#REF!</f>
        <v>#REF!</v>
      </c>
      <c r="F21" s="141" t="e">
        <f>'Каникулы в горах 25 | comiss'!#REF!</f>
        <v>#REF!</v>
      </c>
      <c r="G21" s="141" t="e">
        <f>'Каникулы в горах 25 | comiss'!#REF!</f>
        <v>#REF!</v>
      </c>
      <c r="H21" s="141" t="e">
        <f>'Каникулы в горах 25 | comiss'!#REF!</f>
        <v>#REF!</v>
      </c>
      <c r="I21" s="141">
        <f>'Каникулы в горах 25 | comiss'!B21</f>
        <v>12060</v>
      </c>
      <c r="J21" s="141">
        <f>'Каникулы в горах 25 | comiss'!C21</f>
        <v>12060</v>
      </c>
      <c r="K21" s="141">
        <f>'Каникулы в горах 25 | comiss'!D21</f>
        <v>11520</v>
      </c>
      <c r="L21" s="141">
        <f>'Каникулы в горах 25 | comiss'!E21</f>
        <v>11880</v>
      </c>
      <c r="M21" s="141">
        <f>'Каникулы в горах 25 | comiss'!F21</f>
        <v>11880</v>
      </c>
      <c r="N21" s="141">
        <f>'Каникулы в горах 25 | comiss'!G21</f>
        <v>14040</v>
      </c>
      <c r="O21" s="141">
        <f>'Каникулы в горах 25 | comiss'!H21</f>
        <v>11700</v>
      </c>
      <c r="P21" s="141">
        <f>'Каникулы в горах 25 | comiss'!I21</f>
        <v>11520</v>
      </c>
      <c r="Q21" s="141">
        <f>'Каникулы в горах 25 | comiss'!J21</f>
        <v>11700</v>
      </c>
    </row>
    <row r="22" spans="1:17" ht="11.45" customHeight="1" x14ac:dyDescent="0.2">
      <c r="A22" s="51" t="s">
        <v>24</v>
      </c>
      <c r="B22" s="142"/>
      <c r="C22" s="142"/>
      <c r="D22" s="142"/>
      <c r="E22" s="142"/>
      <c r="F22" s="142"/>
      <c r="G22" s="142"/>
      <c r="H22" s="142"/>
      <c r="I22" s="142"/>
      <c r="J22" s="142"/>
      <c r="K22" s="142"/>
      <c r="L22" s="142"/>
      <c r="M22" s="142"/>
      <c r="N22" s="142"/>
      <c r="O22" s="142"/>
      <c r="P22" s="142"/>
      <c r="Q22" s="142"/>
    </row>
    <row r="23" spans="1:17" ht="24.6" customHeight="1" x14ac:dyDescent="0.2">
      <c r="A23" s="8" t="s">
        <v>0</v>
      </c>
      <c r="B23" s="129" t="e">
        <f t="shared" ref="B23" si="0">B5</f>
        <v>#REF!</v>
      </c>
      <c r="C23" s="129" t="e">
        <f t="shared" ref="C23:Q23" si="1">C5</f>
        <v>#REF!</v>
      </c>
      <c r="D23" s="129" t="e">
        <f t="shared" si="1"/>
        <v>#REF!</v>
      </c>
      <c r="E23" s="129" t="e">
        <f t="shared" si="1"/>
        <v>#REF!</v>
      </c>
      <c r="F23" s="129" t="e">
        <f t="shared" si="1"/>
        <v>#REF!</v>
      </c>
      <c r="G23" s="129" t="e">
        <f t="shared" si="1"/>
        <v>#REF!</v>
      </c>
      <c r="H23" s="129" t="e">
        <f t="shared" si="1"/>
        <v>#REF!</v>
      </c>
      <c r="I23" s="129">
        <f t="shared" si="1"/>
        <v>45966</v>
      </c>
      <c r="J23" s="129">
        <f t="shared" si="1"/>
        <v>45968</v>
      </c>
      <c r="K23" s="129">
        <f t="shared" si="1"/>
        <v>45970</v>
      </c>
      <c r="L23" s="129">
        <f t="shared" si="1"/>
        <v>45975</v>
      </c>
      <c r="M23" s="129">
        <f t="shared" si="1"/>
        <v>45977</v>
      </c>
      <c r="N23" s="129">
        <f t="shared" si="1"/>
        <v>45978</v>
      </c>
      <c r="O23" s="129">
        <f t="shared" si="1"/>
        <v>45982</v>
      </c>
      <c r="P23" s="129">
        <f t="shared" si="1"/>
        <v>45984</v>
      </c>
      <c r="Q23" s="129">
        <f t="shared" si="1"/>
        <v>45989</v>
      </c>
    </row>
    <row r="24" spans="1:17" ht="24.6" customHeight="1" x14ac:dyDescent="0.2">
      <c r="A24" s="37"/>
      <c r="B24" s="129" t="e">
        <f t="shared" ref="B24" si="2">B6</f>
        <v>#REF!</v>
      </c>
      <c r="C24" s="129" t="e">
        <f t="shared" ref="C24:Q24" si="3">C6</f>
        <v>#REF!</v>
      </c>
      <c r="D24" s="129" t="e">
        <f t="shared" si="3"/>
        <v>#REF!</v>
      </c>
      <c r="E24" s="129" t="e">
        <f t="shared" si="3"/>
        <v>#REF!</v>
      </c>
      <c r="F24" s="129" t="e">
        <f t="shared" si="3"/>
        <v>#REF!</v>
      </c>
      <c r="G24" s="129" t="e">
        <f t="shared" si="3"/>
        <v>#REF!</v>
      </c>
      <c r="H24" s="129" t="e">
        <f t="shared" si="3"/>
        <v>#REF!</v>
      </c>
      <c r="I24" s="129">
        <f t="shared" si="3"/>
        <v>45967</v>
      </c>
      <c r="J24" s="129">
        <f t="shared" si="3"/>
        <v>45969</v>
      </c>
      <c r="K24" s="129">
        <f t="shared" si="3"/>
        <v>45974</v>
      </c>
      <c r="L24" s="129">
        <f t="shared" si="3"/>
        <v>45976</v>
      </c>
      <c r="M24" s="129">
        <f t="shared" si="3"/>
        <v>45977</v>
      </c>
      <c r="N24" s="129">
        <f t="shared" si="3"/>
        <v>45981</v>
      </c>
      <c r="O24" s="129">
        <f t="shared" si="3"/>
        <v>45983</v>
      </c>
      <c r="P24" s="129">
        <f t="shared" si="3"/>
        <v>45988</v>
      </c>
      <c r="Q24" s="129">
        <f t="shared" si="3"/>
        <v>45990</v>
      </c>
    </row>
    <row r="25" spans="1:17" ht="11.45" customHeight="1" x14ac:dyDescent="0.2">
      <c r="A25" s="11" t="s">
        <v>11</v>
      </c>
    </row>
    <row r="26" spans="1:17" ht="11.45" customHeight="1" x14ac:dyDescent="0.2">
      <c r="A26" s="3">
        <v>1</v>
      </c>
      <c r="B26" s="29" t="e">
        <f t="shared" ref="B26" si="4">B8*0.9</f>
        <v>#REF!</v>
      </c>
      <c r="C26" s="29" t="e">
        <f t="shared" ref="C26:Q26" si="5">C8*0.9</f>
        <v>#REF!</v>
      </c>
      <c r="D26" s="29" t="e">
        <f t="shared" si="5"/>
        <v>#REF!</v>
      </c>
      <c r="E26" s="29" t="e">
        <f t="shared" si="5"/>
        <v>#REF!</v>
      </c>
      <c r="F26" s="29" t="e">
        <f t="shared" si="5"/>
        <v>#REF!</v>
      </c>
      <c r="G26" s="29" t="e">
        <f t="shared" si="5"/>
        <v>#REF!</v>
      </c>
      <c r="H26" s="29" t="e">
        <f t="shared" si="5"/>
        <v>#REF!</v>
      </c>
      <c r="I26" s="29">
        <f t="shared" si="5"/>
        <v>4860</v>
      </c>
      <c r="J26" s="29">
        <f t="shared" si="5"/>
        <v>4860</v>
      </c>
      <c r="K26" s="29">
        <f t="shared" si="5"/>
        <v>4374</v>
      </c>
      <c r="L26" s="29">
        <f t="shared" si="5"/>
        <v>4698</v>
      </c>
      <c r="M26" s="29">
        <f t="shared" si="5"/>
        <v>4698</v>
      </c>
      <c r="N26" s="29">
        <f t="shared" si="5"/>
        <v>6642</v>
      </c>
      <c r="O26" s="29">
        <f t="shared" si="5"/>
        <v>4536</v>
      </c>
      <c r="P26" s="29">
        <f t="shared" si="5"/>
        <v>4374</v>
      </c>
      <c r="Q26" s="29">
        <f t="shared" si="5"/>
        <v>4536</v>
      </c>
    </row>
    <row r="27" spans="1:17" ht="11.45" customHeight="1" x14ac:dyDescent="0.2">
      <c r="A27" s="3">
        <v>2</v>
      </c>
      <c r="B27" s="29" t="e">
        <f t="shared" ref="B27" si="6">B9*0.9</f>
        <v>#REF!</v>
      </c>
      <c r="C27" s="29" t="e">
        <f t="shared" ref="C27:Q27" si="7">C9*0.9</f>
        <v>#REF!</v>
      </c>
      <c r="D27" s="29" t="e">
        <f t="shared" si="7"/>
        <v>#REF!</v>
      </c>
      <c r="E27" s="29" t="e">
        <f t="shared" si="7"/>
        <v>#REF!</v>
      </c>
      <c r="F27" s="29" t="e">
        <f t="shared" si="7"/>
        <v>#REF!</v>
      </c>
      <c r="G27" s="29" t="e">
        <f t="shared" si="7"/>
        <v>#REF!</v>
      </c>
      <c r="H27" s="29" t="e">
        <f t="shared" si="7"/>
        <v>#REF!</v>
      </c>
      <c r="I27" s="29">
        <f t="shared" si="7"/>
        <v>5994</v>
      </c>
      <c r="J27" s="29">
        <f t="shared" si="7"/>
        <v>5994</v>
      </c>
      <c r="K27" s="29">
        <f t="shared" si="7"/>
        <v>5508</v>
      </c>
      <c r="L27" s="29">
        <f t="shared" si="7"/>
        <v>5832</v>
      </c>
      <c r="M27" s="29">
        <f t="shared" si="7"/>
        <v>5832</v>
      </c>
      <c r="N27" s="29">
        <f t="shared" si="7"/>
        <v>7776</v>
      </c>
      <c r="O27" s="29">
        <f t="shared" si="7"/>
        <v>5670</v>
      </c>
      <c r="P27" s="29">
        <f t="shared" si="7"/>
        <v>5508</v>
      </c>
      <c r="Q27" s="29">
        <f t="shared" si="7"/>
        <v>5670</v>
      </c>
    </row>
    <row r="28" spans="1:17" ht="11.45" customHeight="1" x14ac:dyDescent="0.2">
      <c r="A28" s="120" t="s">
        <v>107</v>
      </c>
      <c r="B28" s="29"/>
      <c r="C28" s="29"/>
      <c r="D28" s="29"/>
      <c r="E28" s="29"/>
      <c r="F28" s="29"/>
      <c r="G28" s="29"/>
      <c r="H28" s="29"/>
      <c r="I28" s="29"/>
      <c r="J28" s="29"/>
      <c r="K28" s="29"/>
      <c r="L28" s="29"/>
      <c r="M28" s="29"/>
      <c r="N28" s="29"/>
      <c r="O28" s="29"/>
      <c r="P28" s="29"/>
      <c r="Q28" s="29"/>
    </row>
    <row r="29" spans="1:17" ht="11.45" customHeight="1" x14ac:dyDescent="0.2">
      <c r="A29" s="3">
        <v>1</v>
      </c>
      <c r="B29" s="29" t="e">
        <f t="shared" ref="B29" si="8">B11*0.9</f>
        <v>#REF!</v>
      </c>
      <c r="C29" s="29" t="e">
        <f t="shared" ref="C29:Q29" si="9">C11*0.9</f>
        <v>#REF!</v>
      </c>
      <c r="D29" s="29" t="e">
        <f t="shared" si="9"/>
        <v>#REF!</v>
      </c>
      <c r="E29" s="29" t="e">
        <f t="shared" si="9"/>
        <v>#REF!</v>
      </c>
      <c r="F29" s="29" t="e">
        <f t="shared" si="9"/>
        <v>#REF!</v>
      </c>
      <c r="G29" s="29" t="e">
        <f t="shared" si="9"/>
        <v>#REF!</v>
      </c>
      <c r="H29" s="29" t="e">
        <f t="shared" si="9"/>
        <v>#REF!</v>
      </c>
      <c r="I29" s="29">
        <f t="shared" si="9"/>
        <v>6075</v>
      </c>
      <c r="J29" s="29">
        <f t="shared" si="9"/>
        <v>6075</v>
      </c>
      <c r="K29" s="29">
        <f t="shared" si="9"/>
        <v>5589</v>
      </c>
      <c r="L29" s="29">
        <f t="shared" si="9"/>
        <v>5913</v>
      </c>
      <c r="M29" s="29">
        <f t="shared" si="9"/>
        <v>5913</v>
      </c>
      <c r="N29" s="29">
        <f t="shared" si="9"/>
        <v>7857</v>
      </c>
      <c r="O29" s="29">
        <f t="shared" si="9"/>
        <v>5751</v>
      </c>
      <c r="P29" s="29">
        <f t="shared" si="9"/>
        <v>5589</v>
      </c>
      <c r="Q29" s="29">
        <f t="shared" si="9"/>
        <v>5751</v>
      </c>
    </row>
    <row r="30" spans="1:17" ht="11.45" customHeight="1" x14ac:dyDescent="0.2">
      <c r="A30" s="3">
        <v>2</v>
      </c>
      <c r="B30" s="29" t="e">
        <f t="shared" ref="B30" si="10">B12*0.9</f>
        <v>#REF!</v>
      </c>
      <c r="C30" s="29" t="e">
        <f t="shared" ref="C30:Q30" si="11">C12*0.9</f>
        <v>#REF!</v>
      </c>
      <c r="D30" s="29" t="e">
        <f t="shared" si="11"/>
        <v>#REF!</v>
      </c>
      <c r="E30" s="29" t="e">
        <f t="shared" si="11"/>
        <v>#REF!</v>
      </c>
      <c r="F30" s="29" t="e">
        <f t="shared" si="11"/>
        <v>#REF!</v>
      </c>
      <c r="G30" s="29" t="e">
        <f t="shared" si="11"/>
        <v>#REF!</v>
      </c>
      <c r="H30" s="29" t="e">
        <f t="shared" si="11"/>
        <v>#REF!</v>
      </c>
      <c r="I30" s="29">
        <f t="shared" si="11"/>
        <v>7209</v>
      </c>
      <c r="J30" s="29">
        <f t="shared" si="11"/>
        <v>7209</v>
      </c>
      <c r="K30" s="29">
        <f t="shared" si="11"/>
        <v>6723</v>
      </c>
      <c r="L30" s="29">
        <f t="shared" si="11"/>
        <v>7047</v>
      </c>
      <c r="M30" s="29">
        <f t="shared" si="11"/>
        <v>7047</v>
      </c>
      <c r="N30" s="29">
        <f t="shared" si="11"/>
        <v>8991</v>
      </c>
      <c r="O30" s="29">
        <f t="shared" si="11"/>
        <v>6885</v>
      </c>
      <c r="P30" s="29">
        <f t="shared" si="11"/>
        <v>6723</v>
      </c>
      <c r="Q30" s="29">
        <f t="shared" si="11"/>
        <v>6885</v>
      </c>
    </row>
    <row r="31" spans="1:17" ht="11.45" customHeight="1" x14ac:dyDescent="0.2">
      <c r="A31" s="120" t="s">
        <v>86</v>
      </c>
      <c r="B31" s="29"/>
      <c r="C31" s="29"/>
      <c r="D31" s="29"/>
      <c r="E31" s="29"/>
      <c r="F31" s="29"/>
      <c r="G31" s="29"/>
      <c r="H31" s="29"/>
      <c r="I31" s="29"/>
      <c r="J31" s="29"/>
      <c r="K31" s="29"/>
      <c r="L31" s="29"/>
      <c r="M31" s="29"/>
      <c r="N31" s="29"/>
      <c r="O31" s="29"/>
      <c r="P31" s="29"/>
      <c r="Q31" s="29"/>
    </row>
    <row r="32" spans="1:17" ht="11.45" customHeight="1" x14ac:dyDescent="0.2">
      <c r="A32" s="3">
        <v>1</v>
      </c>
      <c r="B32" s="29" t="e">
        <f t="shared" ref="B32" si="12">B14*0.9</f>
        <v>#REF!</v>
      </c>
      <c r="C32" s="29" t="e">
        <f t="shared" ref="C32:Q32" si="13">C14*0.9</f>
        <v>#REF!</v>
      </c>
      <c r="D32" s="29" t="e">
        <f t="shared" si="13"/>
        <v>#REF!</v>
      </c>
      <c r="E32" s="29" t="e">
        <f t="shared" si="13"/>
        <v>#REF!</v>
      </c>
      <c r="F32" s="29" t="e">
        <f t="shared" si="13"/>
        <v>#REF!</v>
      </c>
      <c r="G32" s="29" t="e">
        <f t="shared" si="13"/>
        <v>#REF!</v>
      </c>
      <c r="H32" s="29" t="e">
        <f t="shared" si="13"/>
        <v>#REF!</v>
      </c>
      <c r="I32" s="29">
        <f t="shared" si="13"/>
        <v>7695</v>
      </c>
      <c r="J32" s="29">
        <f t="shared" si="13"/>
        <v>7695</v>
      </c>
      <c r="K32" s="29">
        <f t="shared" si="13"/>
        <v>7209</v>
      </c>
      <c r="L32" s="29">
        <f t="shared" si="13"/>
        <v>7533</v>
      </c>
      <c r="M32" s="29">
        <f t="shared" si="13"/>
        <v>7533</v>
      </c>
      <c r="N32" s="29">
        <f t="shared" si="13"/>
        <v>9477</v>
      </c>
      <c r="O32" s="29">
        <f t="shared" si="13"/>
        <v>7371</v>
      </c>
      <c r="P32" s="29">
        <f t="shared" si="13"/>
        <v>7209</v>
      </c>
      <c r="Q32" s="29">
        <f t="shared" si="13"/>
        <v>7371</v>
      </c>
    </row>
    <row r="33" spans="1:17" ht="11.45" customHeight="1" x14ac:dyDescent="0.2">
      <c r="A33" s="3">
        <v>2</v>
      </c>
      <c r="B33" s="29" t="e">
        <f t="shared" ref="B33" si="14">B15*0.9</f>
        <v>#REF!</v>
      </c>
      <c r="C33" s="29" t="e">
        <f t="shared" ref="C33:Q33" si="15">C15*0.9</f>
        <v>#REF!</v>
      </c>
      <c r="D33" s="29" t="e">
        <f t="shared" si="15"/>
        <v>#REF!</v>
      </c>
      <c r="E33" s="29" t="e">
        <f t="shared" si="15"/>
        <v>#REF!</v>
      </c>
      <c r="F33" s="29" t="e">
        <f t="shared" si="15"/>
        <v>#REF!</v>
      </c>
      <c r="G33" s="29" t="e">
        <f t="shared" si="15"/>
        <v>#REF!</v>
      </c>
      <c r="H33" s="29" t="e">
        <f t="shared" si="15"/>
        <v>#REF!</v>
      </c>
      <c r="I33" s="29">
        <f t="shared" si="15"/>
        <v>8829</v>
      </c>
      <c r="J33" s="29">
        <f t="shared" si="15"/>
        <v>8829</v>
      </c>
      <c r="K33" s="29">
        <f t="shared" si="15"/>
        <v>8343</v>
      </c>
      <c r="L33" s="29">
        <f t="shared" si="15"/>
        <v>8667</v>
      </c>
      <c r="M33" s="29">
        <f t="shared" si="15"/>
        <v>8667</v>
      </c>
      <c r="N33" s="29">
        <f t="shared" si="15"/>
        <v>10611</v>
      </c>
      <c r="O33" s="29">
        <f t="shared" si="15"/>
        <v>8505</v>
      </c>
      <c r="P33" s="29">
        <f t="shared" si="15"/>
        <v>8343</v>
      </c>
      <c r="Q33" s="29">
        <f t="shared" si="15"/>
        <v>8505</v>
      </c>
    </row>
    <row r="34" spans="1:17" ht="11.45" customHeight="1" x14ac:dyDescent="0.2">
      <c r="A34" s="122" t="s">
        <v>91</v>
      </c>
      <c r="B34" s="29"/>
      <c r="C34" s="29"/>
      <c r="D34" s="29"/>
      <c r="E34" s="29"/>
      <c r="F34" s="29"/>
      <c r="G34" s="29"/>
      <c r="H34" s="29"/>
      <c r="I34" s="29"/>
      <c r="J34" s="29"/>
      <c r="K34" s="29"/>
      <c r="L34" s="29"/>
      <c r="M34" s="29"/>
      <c r="N34" s="29"/>
      <c r="O34" s="29"/>
      <c r="P34" s="29"/>
      <c r="Q34" s="29"/>
    </row>
    <row r="35" spans="1:17" ht="11.45" customHeight="1" x14ac:dyDescent="0.2">
      <c r="A35" s="3">
        <v>1</v>
      </c>
      <c r="B35" s="29" t="e">
        <f t="shared" ref="B35" si="16">B17*0.9</f>
        <v>#REF!</v>
      </c>
      <c r="C35" s="29" t="e">
        <f t="shared" ref="C35:Q35" si="17">C17*0.9</f>
        <v>#REF!</v>
      </c>
      <c r="D35" s="29" t="e">
        <f t="shared" si="17"/>
        <v>#REF!</v>
      </c>
      <c r="E35" s="29" t="e">
        <f t="shared" si="17"/>
        <v>#REF!</v>
      </c>
      <c r="F35" s="29" t="e">
        <f t="shared" si="17"/>
        <v>#REF!</v>
      </c>
      <c r="G35" s="29" t="e">
        <f t="shared" si="17"/>
        <v>#REF!</v>
      </c>
      <c r="H35" s="29" t="e">
        <f t="shared" si="17"/>
        <v>#REF!</v>
      </c>
      <c r="I35" s="29">
        <f t="shared" si="17"/>
        <v>8505</v>
      </c>
      <c r="J35" s="29">
        <f t="shared" si="17"/>
        <v>8505</v>
      </c>
      <c r="K35" s="29">
        <f t="shared" si="17"/>
        <v>8019</v>
      </c>
      <c r="L35" s="29">
        <f t="shared" si="17"/>
        <v>8343</v>
      </c>
      <c r="M35" s="29">
        <f t="shared" si="17"/>
        <v>8343</v>
      </c>
      <c r="N35" s="29">
        <f t="shared" si="17"/>
        <v>10287</v>
      </c>
      <c r="O35" s="29">
        <f t="shared" si="17"/>
        <v>8181</v>
      </c>
      <c r="P35" s="29">
        <f t="shared" si="17"/>
        <v>8019</v>
      </c>
      <c r="Q35" s="29">
        <f t="shared" si="17"/>
        <v>8181</v>
      </c>
    </row>
    <row r="36" spans="1:17" ht="11.45" customHeight="1" x14ac:dyDescent="0.2">
      <c r="A36" s="3">
        <v>2</v>
      </c>
      <c r="B36" s="29" t="e">
        <f t="shared" ref="B36" si="18">B18*0.9</f>
        <v>#REF!</v>
      </c>
      <c r="C36" s="29" t="e">
        <f t="shared" ref="C36:Q36" si="19">C18*0.9</f>
        <v>#REF!</v>
      </c>
      <c r="D36" s="29" t="e">
        <f t="shared" si="19"/>
        <v>#REF!</v>
      </c>
      <c r="E36" s="29" t="e">
        <f t="shared" si="19"/>
        <v>#REF!</v>
      </c>
      <c r="F36" s="29" t="e">
        <f t="shared" si="19"/>
        <v>#REF!</v>
      </c>
      <c r="G36" s="29" t="e">
        <f t="shared" si="19"/>
        <v>#REF!</v>
      </c>
      <c r="H36" s="29" t="e">
        <f t="shared" si="19"/>
        <v>#REF!</v>
      </c>
      <c r="I36" s="29">
        <f t="shared" si="19"/>
        <v>9639</v>
      </c>
      <c r="J36" s="29">
        <f t="shared" si="19"/>
        <v>9639</v>
      </c>
      <c r="K36" s="29">
        <f t="shared" si="19"/>
        <v>9153</v>
      </c>
      <c r="L36" s="29">
        <f t="shared" si="19"/>
        <v>9477</v>
      </c>
      <c r="M36" s="29">
        <f t="shared" si="19"/>
        <v>9477</v>
      </c>
      <c r="N36" s="29">
        <f t="shared" si="19"/>
        <v>11421</v>
      </c>
      <c r="O36" s="29">
        <f t="shared" si="19"/>
        <v>9315</v>
      </c>
      <c r="P36" s="29">
        <f t="shared" si="19"/>
        <v>9153</v>
      </c>
      <c r="Q36" s="29">
        <f t="shared" si="19"/>
        <v>9315</v>
      </c>
    </row>
    <row r="37" spans="1:17" s="118" customFormat="1" ht="11.45" customHeight="1" x14ac:dyDescent="0.2">
      <c r="A37" s="119" t="s">
        <v>92</v>
      </c>
      <c r="B37" s="141"/>
      <c r="C37" s="141"/>
      <c r="D37" s="141"/>
      <c r="E37" s="141"/>
      <c r="F37" s="141"/>
      <c r="G37" s="141"/>
      <c r="H37" s="141"/>
      <c r="I37" s="141"/>
      <c r="J37" s="141"/>
      <c r="K37" s="141"/>
      <c r="L37" s="141"/>
      <c r="M37" s="141"/>
      <c r="N37" s="141"/>
      <c r="O37" s="141"/>
      <c r="P37" s="141"/>
      <c r="Q37" s="141"/>
    </row>
    <row r="38" spans="1:17" s="118" customFormat="1" ht="11.45" customHeight="1" x14ac:dyDescent="0.2">
      <c r="A38" s="121">
        <v>1</v>
      </c>
      <c r="B38" s="141" t="e">
        <f t="shared" ref="B38" si="20">B20*0.9</f>
        <v>#REF!</v>
      </c>
      <c r="C38" s="141" t="e">
        <f t="shared" ref="C38:Q38" si="21">C20*0.9</f>
        <v>#REF!</v>
      </c>
      <c r="D38" s="141" t="e">
        <f t="shared" si="21"/>
        <v>#REF!</v>
      </c>
      <c r="E38" s="141" t="e">
        <f t="shared" si="21"/>
        <v>#REF!</v>
      </c>
      <c r="F38" s="141" t="e">
        <f t="shared" si="21"/>
        <v>#REF!</v>
      </c>
      <c r="G38" s="141" t="e">
        <f t="shared" si="21"/>
        <v>#REF!</v>
      </c>
      <c r="H38" s="141" t="e">
        <f t="shared" si="21"/>
        <v>#REF!</v>
      </c>
      <c r="I38" s="141">
        <f t="shared" si="21"/>
        <v>9720</v>
      </c>
      <c r="J38" s="141">
        <f t="shared" si="21"/>
        <v>9720</v>
      </c>
      <c r="K38" s="141">
        <f t="shared" si="21"/>
        <v>9234</v>
      </c>
      <c r="L38" s="141">
        <f t="shared" si="21"/>
        <v>9558</v>
      </c>
      <c r="M38" s="141">
        <f t="shared" si="21"/>
        <v>9558</v>
      </c>
      <c r="N38" s="141">
        <f t="shared" si="21"/>
        <v>11502</v>
      </c>
      <c r="O38" s="141">
        <f t="shared" si="21"/>
        <v>9396</v>
      </c>
      <c r="P38" s="141">
        <f t="shared" si="21"/>
        <v>9234</v>
      </c>
      <c r="Q38" s="141">
        <f t="shared" si="21"/>
        <v>9396</v>
      </c>
    </row>
    <row r="39" spans="1:17" s="118" customFormat="1" ht="11.45" customHeight="1" x14ac:dyDescent="0.2">
      <c r="A39" s="121">
        <v>2</v>
      </c>
      <c r="B39" s="141" t="e">
        <f t="shared" ref="B39" si="22">B21*0.9</f>
        <v>#REF!</v>
      </c>
      <c r="C39" s="141" t="e">
        <f t="shared" ref="C39:Q39" si="23">C21*0.9</f>
        <v>#REF!</v>
      </c>
      <c r="D39" s="141" t="e">
        <f t="shared" si="23"/>
        <v>#REF!</v>
      </c>
      <c r="E39" s="141" t="e">
        <f t="shared" si="23"/>
        <v>#REF!</v>
      </c>
      <c r="F39" s="141" t="e">
        <f t="shared" si="23"/>
        <v>#REF!</v>
      </c>
      <c r="G39" s="141" t="e">
        <f t="shared" si="23"/>
        <v>#REF!</v>
      </c>
      <c r="H39" s="141" t="e">
        <f t="shared" si="23"/>
        <v>#REF!</v>
      </c>
      <c r="I39" s="141">
        <f t="shared" si="23"/>
        <v>10854</v>
      </c>
      <c r="J39" s="141">
        <f t="shared" si="23"/>
        <v>10854</v>
      </c>
      <c r="K39" s="141">
        <f t="shared" si="23"/>
        <v>10368</v>
      </c>
      <c r="L39" s="141">
        <f t="shared" si="23"/>
        <v>10692</v>
      </c>
      <c r="M39" s="141">
        <f t="shared" si="23"/>
        <v>10692</v>
      </c>
      <c r="N39" s="141">
        <f t="shared" si="23"/>
        <v>12636</v>
      </c>
      <c r="O39" s="141">
        <f t="shared" si="23"/>
        <v>10530</v>
      </c>
      <c r="P39" s="141">
        <f t="shared" si="23"/>
        <v>10368</v>
      </c>
      <c r="Q39" s="141">
        <f t="shared" si="23"/>
        <v>10530</v>
      </c>
    </row>
    <row r="40" spans="1:17" ht="11.45" customHeight="1" x14ac:dyDescent="0.2">
      <c r="A40" s="24"/>
    </row>
    <row r="41" spans="1:17" s="7" customFormat="1" ht="135" x14ac:dyDescent="0.2">
      <c r="A41" s="77" t="s">
        <v>228</v>
      </c>
    </row>
    <row r="42" spans="1:17" s="7" customFormat="1" ht="12.75" x14ac:dyDescent="0.2">
      <c r="A42" s="1"/>
    </row>
    <row r="43" spans="1:17" s="7" customFormat="1" ht="12.75" x14ac:dyDescent="0.2">
      <c r="A43" s="80" t="s">
        <v>18</v>
      </c>
    </row>
    <row r="44" spans="1:17" s="7" customFormat="1" ht="12.75" x14ac:dyDescent="0.2">
      <c r="A44" s="81" t="s">
        <v>229</v>
      </c>
    </row>
    <row r="45" spans="1:17" s="7" customFormat="1" ht="12.75" x14ac:dyDescent="0.2">
      <c r="A45" s="81" t="s">
        <v>230</v>
      </c>
    </row>
    <row r="46" spans="1:17" s="7" customFormat="1" ht="12.75" x14ac:dyDescent="0.2">
      <c r="A46" s="1"/>
    </row>
    <row r="47" spans="1:17" s="7" customFormat="1" ht="12.75" x14ac:dyDescent="0.2">
      <c r="A47" s="80" t="s">
        <v>3</v>
      </c>
    </row>
    <row r="48" spans="1:17" s="7" customFormat="1" ht="12.75" x14ac:dyDescent="0.2">
      <c r="A48" s="143" t="s">
        <v>140</v>
      </c>
    </row>
    <row r="49" spans="1:1" s="7" customFormat="1" ht="12.75" x14ac:dyDescent="0.2">
      <c r="A49" s="144" t="s">
        <v>4</v>
      </c>
    </row>
    <row r="50" spans="1:1" s="7" customFormat="1" ht="12.75" x14ac:dyDescent="0.2">
      <c r="A50" s="144" t="s">
        <v>5</v>
      </c>
    </row>
    <row r="51" spans="1:1" s="7" customFormat="1" ht="24" x14ac:dyDescent="0.2">
      <c r="A51" s="66" t="s">
        <v>6</v>
      </c>
    </row>
    <row r="52" spans="1:1" s="7" customFormat="1" ht="12.75" x14ac:dyDescent="0.2">
      <c r="A52" s="42" t="s">
        <v>75</v>
      </c>
    </row>
    <row r="53" spans="1:1" s="7" customFormat="1" ht="12.75" x14ac:dyDescent="0.2">
      <c r="A53" s="177" t="s">
        <v>201</v>
      </c>
    </row>
    <row r="54" spans="1:1" ht="24" x14ac:dyDescent="0.2">
      <c r="A54" s="66" t="s">
        <v>141</v>
      </c>
    </row>
    <row r="55" spans="1:1" s="7" customFormat="1" ht="12.75" x14ac:dyDescent="0.2">
      <c r="A55" s="145"/>
    </row>
    <row r="56" spans="1:1" s="7" customFormat="1" ht="25.5" x14ac:dyDescent="0.2">
      <c r="A56" s="93" t="s">
        <v>231</v>
      </c>
    </row>
    <row r="57" spans="1:1" s="7" customFormat="1" ht="45" x14ac:dyDescent="0.2">
      <c r="A57" s="146" t="s">
        <v>142</v>
      </c>
    </row>
    <row r="58" spans="1:1" s="7" customFormat="1" ht="22.5" x14ac:dyDescent="0.2">
      <c r="A58" s="146" t="s">
        <v>223</v>
      </c>
    </row>
    <row r="59" spans="1:1" s="7" customFormat="1" ht="22.5" x14ac:dyDescent="0.2">
      <c r="A59" s="146" t="s">
        <v>224</v>
      </c>
    </row>
    <row r="60" spans="1:1" s="7" customFormat="1" ht="33.75" x14ac:dyDescent="0.2">
      <c r="A60" s="146" t="s">
        <v>225</v>
      </c>
    </row>
    <row r="61" spans="1:1" s="7" customFormat="1" ht="22.5" x14ac:dyDescent="0.2">
      <c r="A61" s="146" t="s">
        <v>226</v>
      </c>
    </row>
    <row r="62" spans="1:1" s="7" customFormat="1" ht="22.5" x14ac:dyDescent="0.2">
      <c r="A62" s="146" t="s">
        <v>227</v>
      </c>
    </row>
    <row r="63" spans="1:1" s="7" customFormat="1" ht="45" x14ac:dyDescent="0.2">
      <c r="A63" s="184" t="s">
        <v>232</v>
      </c>
    </row>
    <row r="64" spans="1:1" s="7" customFormat="1" ht="78.75" x14ac:dyDescent="0.2">
      <c r="A64" s="184" t="s">
        <v>233</v>
      </c>
    </row>
    <row r="65" spans="1:1" s="7" customFormat="1" ht="31.5" x14ac:dyDescent="0.2">
      <c r="A65" s="70" t="s">
        <v>42</v>
      </c>
    </row>
    <row r="66" spans="1:1" s="7" customFormat="1" ht="21" x14ac:dyDescent="0.2">
      <c r="A66" s="71" t="s">
        <v>43</v>
      </c>
    </row>
    <row r="67" spans="1:1" s="7" customFormat="1" ht="42.75" x14ac:dyDescent="0.2">
      <c r="A67" s="72" t="s">
        <v>178</v>
      </c>
    </row>
    <row r="68" spans="1:1" s="7" customFormat="1" ht="21" x14ac:dyDescent="0.2">
      <c r="A68" s="73" t="s">
        <v>45</v>
      </c>
    </row>
    <row r="69" spans="1:1" s="7" customFormat="1" ht="12.75" x14ac:dyDescent="0.2">
      <c r="A69" s="74"/>
    </row>
    <row r="70" spans="1:1" s="7" customFormat="1" ht="12.75" x14ac:dyDescent="0.2">
      <c r="A70" s="75" t="s">
        <v>8</v>
      </c>
    </row>
    <row r="71" spans="1:1" ht="24" x14ac:dyDescent="0.2">
      <c r="A71" s="185" t="s">
        <v>46</v>
      </c>
    </row>
    <row r="72" spans="1:1" ht="24" x14ac:dyDescent="0.2">
      <c r="A72" s="186" t="s">
        <v>47</v>
      </c>
    </row>
    <row r="73" spans="1:1" x14ac:dyDescent="0.2">
      <c r="A73" s="74"/>
    </row>
    <row r="80" spans="1:1" ht="12.75" x14ac:dyDescent="0.2">
      <c r="A80" s="7"/>
    </row>
  </sheetData>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Q81"/>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17" width="9.85546875" style="1" bestFit="1" customWidth="1"/>
    <col min="18" max="16384" width="8.5703125" style="1"/>
  </cols>
  <sheetData>
    <row r="1" spans="1:17" ht="11.45" customHeight="1" x14ac:dyDescent="0.2">
      <c r="A1" s="9" t="s">
        <v>172</v>
      </c>
    </row>
    <row r="2" spans="1:17" ht="11.45" customHeight="1" x14ac:dyDescent="0.2">
      <c r="A2" s="19"/>
    </row>
    <row r="3" spans="1:17" ht="11.45" customHeight="1" x14ac:dyDescent="0.2">
      <c r="A3" s="76" t="s">
        <v>173</v>
      </c>
    </row>
    <row r="4" spans="1:17" ht="11.25" customHeight="1" x14ac:dyDescent="0.2">
      <c r="A4" s="51" t="s">
        <v>1</v>
      </c>
    </row>
    <row r="5" spans="1:17" s="12" customFormat="1" ht="25.5" customHeight="1" x14ac:dyDescent="0.2">
      <c r="A5" s="8" t="s">
        <v>0</v>
      </c>
      <c r="B5" s="129" t="e">
        <f>'Каникулы в горах 25 | comiss'!#REF!</f>
        <v>#REF!</v>
      </c>
      <c r="C5" s="129" t="e">
        <f>'Каникулы в горах 25 | comiss'!#REF!</f>
        <v>#REF!</v>
      </c>
      <c r="D5" s="129" t="e">
        <f>'Каникулы в горах 25 | comiss'!#REF!</f>
        <v>#REF!</v>
      </c>
      <c r="E5" s="129" t="e">
        <f>'Каникулы в горах 25 | comiss'!#REF!</f>
        <v>#REF!</v>
      </c>
      <c r="F5" s="129" t="e">
        <f>'Каникулы в горах 25 | comiss'!#REF!</f>
        <v>#REF!</v>
      </c>
      <c r="G5" s="129" t="e">
        <f>'Каникулы в горах 25 | comiss'!#REF!</f>
        <v>#REF!</v>
      </c>
      <c r="H5" s="129" t="e">
        <f>'Каникулы в горах 25 | comiss'!#REF!</f>
        <v>#REF!</v>
      </c>
      <c r="I5" s="129">
        <f>'Каникулы в горах 25 | comiss'!B5</f>
        <v>45966</v>
      </c>
      <c r="J5" s="129">
        <f>'Каникулы в горах 25 | comiss'!C5</f>
        <v>45968</v>
      </c>
      <c r="K5" s="129">
        <f>'Каникулы в горах 25 | comiss'!D5</f>
        <v>45970</v>
      </c>
      <c r="L5" s="129">
        <f>'Каникулы в горах 25 | comiss'!E5</f>
        <v>45975</v>
      </c>
      <c r="M5" s="129">
        <f>'Каникулы в горах 25 | comiss'!F5</f>
        <v>45977</v>
      </c>
      <c r="N5" s="129">
        <f>'Каникулы в горах 25 | comiss'!G5</f>
        <v>45978</v>
      </c>
      <c r="O5" s="129">
        <f>'Каникулы в горах 25 | comiss'!H5</f>
        <v>45982</v>
      </c>
      <c r="P5" s="129">
        <f>'Каникулы в горах 25 | comiss'!I5</f>
        <v>45984</v>
      </c>
      <c r="Q5" s="129">
        <f>'Каникулы в горах 25 | comiss'!J5</f>
        <v>45989</v>
      </c>
    </row>
    <row r="6" spans="1:17" s="12" customFormat="1" ht="25.5" customHeight="1" x14ac:dyDescent="0.2">
      <c r="A6" s="37"/>
      <c r="B6" s="129" t="e">
        <f>'Каникулы в горах 25 | comiss'!#REF!</f>
        <v>#REF!</v>
      </c>
      <c r="C6" s="129" t="e">
        <f>'Каникулы в горах 25 | comiss'!#REF!</f>
        <v>#REF!</v>
      </c>
      <c r="D6" s="129" t="e">
        <f>'Каникулы в горах 25 | comiss'!#REF!</f>
        <v>#REF!</v>
      </c>
      <c r="E6" s="129" t="e">
        <f>'Каникулы в горах 25 | comiss'!#REF!</f>
        <v>#REF!</v>
      </c>
      <c r="F6" s="129" t="e">
        <f>'Каникулы в горах 25 | comiss'!#REF!</f>
        <v>#REF!</v>
      </c>
      <c r="G6" s="129" t="e">
        <f>'Каникулы в горах 25 | comiss'!#REF!</f>
        <v>#REF!</v>
      </c>
      <c r="H6" s="129" t="e">
        <f>'Каникулы в горах 25 | comiss'!#REF!</f>
        <v>#REF!</v>
      </c>
      <c r="I6" s="129">
        <f>'Каникулы в горах 25 | comiss'!B6</f>
        <v>45967</v>
      </c>
      <c r="J6" s="129">
        <f>'Каникулы в горах 25 | comiss'!C6</f>
        <v>45969</v>
      </c>
      <c r="K6" s="129">
        <f>'Каникулы в горах 25 | comiss'!D6</f>
        <v>45974</v>
      </c>
      <c r="L6" s="129">
        <f>'Каникулы в горах 25 | comiss'!E6</f>
        <v>45976</v>
      </c>
      <c r="M6" s="129">
        <f>'Каникулы в горах 25 | comiss'!F6</f>
        <v>45977</v>
      </c>
      <c r="N6" s="129">
        <f>'Каникулы в горах 25 | comiss'!G6</f>
        <v>45981</v>
      </c>
      <c r="O6" s="129">
        <f>'Каникулы в горах 25 | comiss'!H6</f>
        <v>45983</v>
      </c>
      <c r="P6" s="129">
        <f>'Каникулы в горах 25 | comiss'!I6</f>
        <v>45988</v>
      </c>
      <c r="Q6" s="129">
        <f>'Каникулы в горах 25 | comiss'!J6</f>
        <v>45990</v>
      </c>
    </row>
    <row r="7" spans="1:17" ht="11.45" customHeight="1" x14ac:dyDescent="0.2">
      <c r="A7" s="11" t="s">
        <v>11</v>
      </c>
      <c r="B7" s="118"/>
      <c r="C7" s="118"/>
      <c r="D7" s="118"/>
      <c r="E7" s="118"/>
      <c r="F7" s="118"/>
      <c r="G7" s="118"/>
      <c r="H7" s="118"/>
      <c r="I7" s="118"/>
      <c r="J7" s="118"/>
      <c r="K7" s="118"/>
      <c r="L7" s="118"/>
      <c r="M7" s="118"/>
      <c r="N7" s="118"/>
      <c r="O7" s="118"/>
      <c r="P7" s="118"/>
      <c r="Q7" s="118"/>
    </row>
    <row r="8" spans="1:17" ht="11.45" customHeight="1" x14ac:dyDescent="0.2">
      <c r="A8" s="3">
        <v>1</v>
      </c>
      <c r="B8" s="141" t="e">
        <f>'Каникулы в горах 25 | comiss'!#REF!</f>
        <v>#REF!</v>
      </c>
      <c r="C8" s="141" t="e">
        <f>'Каникулы в горах 25 | comiss'!#REF!</f>
        <v>#REF!</v>
      </c>
      <c r="D8" s="141" t="e">
        <f>'Каникулы в горах 25 | comiss'!#REF!</f>
        <v>#REF!</v>
      </c>
      <c r="E8" s="141" t="e">
        <f>'Каникулы в горах 25 | comiss'!#REF!</f>
        <v>#REF!</v>
      </c>
      <c r="F8" s="141" t="e">
        <f>'Каникулы в горах 25 | comiss'!#REF!</f>
        <v>#REF!</v>
      </c>
      <c r="G8" s="141" t="e">
        <f>'Каникулы в горах 25 | comiss'!#REF!</f>
        <v>#REF!</v>
      </c>
      <c r="H8" s="141" t="e">
        <f>'Каникулы в горах 25 | comiss'!#REF!</f>
        <v>#REF!</v>
      </c>
      <c r="I8" s="141">
        <f>'Каникулы в горах 25 | comiss'!B8</f>
        <v>5400</v>
      </c>
      <c r="J8" s="141">
        <f>'Каникулы в горах 25 | comiss'!C8</f>
        <v>5400</v>
      </c>
      <c r="K8" s="141">
        <f>'Каникулы в горах 25 | comiss'!D8</f>
        <v>4860</v>
      </c>
      <c r="L8" s="141">
        <f>'Каникулы в горах 25 | comiss'!E8</f>
        <v>5220</v>
      </c>
      <c r="M8" s="141">
        <f>'Каникулы в горах 25 | comiss'!F8</f>
        <v>5220</v>
      </c>
      <c r="N8" s="141">
        <f>'Каникулы в горах 25 | comiss'!G8</f>
        <v>7380</v>
      </c>
      <c r="O8" s="141">
        <f>'Каникулы в горах 25 | comiss'!H8</f>
        <v>5040</v>
      </c>
      <c r="P8" s="141">
        <f>'Каникулы в горах 25 | comiss'!I8</f>
        <v>4860</v>
      </c>
      <c r="Q8" s="141">
        <f>'Каникулы в горах 25 | comiss'!J8</f>
        <v>5040</v>
      </c>
    </row>
    <row r="9" spans="1:17" ht="11.45" customHeight="1" x14ac:dyDescent="0.2">
      <c r="A9" s="3">
        <v>2</v>
      </c>
      <c r="B9" s="141" t="e">
        <f>'Каникулы в горах 25 | comiss'!#REF!</f>
        <v>#REF!</v>
      </c>
      <c r="C9" s="141" t="e">
        <f>'Каникулы в горах 25 | comiss'!#REF!</f>
        <v>#REF!</v>
      </c>
      <c r="D9" s="141" t="e">
        <f>'Каникулы в горах 25 | comiss'!#REF!</f>
        <v>#REF!</v>
      </c>
      <c r="E9" s="141" t="e">
        <f>'Каникулы в горах 25 | comiss'!#REF!</f>
        <v>#REF!</v>
      </c>
      <c r="F9" s="141" t="e">
        <f>'Каникулы в горах 25 | comiss'!#REF!</f>
        <v>#REF!</v>
      </c>
      <c r="G9" s="141" t="e">
        <f>'Каникулы в горах 25 | comiss'!#REF!</f>
        <v>#REF!</v>
      </c>
      <c r="H9" s="141" t="e">
        <f>'Каникулы в горах 25 | comiss'!#REF!</f>
        <v>#REF!</v>
      </c>
      <c r="I9" s="141">
        <f>'Каникулы в горах 25 | comiss'!B9</f>
        <v>6660</v>
      </c>
      <c r="J9" s="141">
        <f>'Каникулы в горах 25 | comiss'!C9</f>
        <v>6660</v>
      </c>
      <c r="K9" s="141">
        <f>'Каникулы в горах 25 | comiss'!D9</f>
        <v>6120</v>
      </c>
      <c r="L9" s="141">
        <f>'Каникулы в горах 25 | comiss'!E9</f>
        <v>6480</v>
      </c>
      <c r="M9" s="141">
        <f>'Каникулы в горах 25 | comiss'!F9</f>
        <v>6480</v>
      </c>
      <c r="N9" s="141">
        <f>'Каникулы в горах 25 | comiss'!G9</f>
        <v>8640</v>
      </c>
      <c r="O9" s="141">
        <f>'Каникулы в горах 25 | comiss'!H9</f>
        <v>6300</v>
      </c>
      <c r="P9" s="141">
        <f>'Каникулы в горах 25 | comiss'!I9</f>
        <v>6120</v>
      </c>
      <c r="Q9" s="141">
        <f>'Каникулы в горах 25 | comiss'!J9</f>
        <v>6300</v>
      </c>
    </row>
    <row r="10" spans="1:17" ht="11.45" customHeight="1" x14ac:dyDescent="0.2">
      <c r="A10" s="120" t="s">
        <v>107</v>
      </c>
      <c r="B10" s="141"/>
      <c r="C10" s="141"/>
      <c r="D10" s="141"/>
      <c r="E10" s="141"/>
      <c r="F10" s="141"/>
      <c r="G10" s="141"/>
      <c r="H10" s="141"/>
      <c r="I10" s="141"/>
      <c r="J10" s="141"/>
      <c r="K10" s="141"/>
      <c r="L10" s="141"/>
      <c r="M10" s="141"/>
      <c r="N10" s="141"/>
      <c r="O10" s="141"/>
      <c r="P10" s="141"/>
      <c r="Q10" s="141"/>
    </row>
    <row r="11" spans="1:17" ht="11.45" customHeight="1" x14ac:dyDescent="0.2">
      <c r="A11" s="3">
        <v>1</v>
      </c>
      <c r="B11" s="141" t="e">
        <f>'Каникулы в горах 25 | comiss'!#REF!</f>
        <v>#REF!</v>
      </c>
      <c r="C11" s="141" t="e">
        <f>'Каникулы в горах 25 | comiss'!#REF!</f>
        <v>#REF!</v>
      </c>
      <c r="D11" s="141" t="e">
        <f>'Каникулы в горах 25 | comiss'!#REF!</f>
        <v>#REF!</v>
      </c>
      <c r="E11" s="141" t="e">
        <f>'Каникулы в горах 25 | comiss'!#REF!</f>
        <v>#REF!</v>
      </c>
      <c r="F11" s="141" t="e">
        <f>'Каникулы в горах 25 | comiss'!#REF!</f>
        <v>#REF!</v>
      </c>
      <c r="G11" s="141" t="e">
        <f>'Каникулы в горах 25 | comiss'!#REF!</f>
        <v>#REF!</v>
      </c>
      <c r="H11" s="141" t="e">
        <f>'Каникулы в горах 25 | comiss'!#REF!</f>
        <v>#REF!</v>
      </c>
      <c r="I11" s="141">
        <f>'Каникулы в горах 25 | comiss'!B11</f>
        <v>6750</v>
      </c>
      <c r="J11" s="141">
        <f>'Каникулы в горах 25 | comiss'!C11</f>
        <v>6750</v>
      </c>
      <c r="K11" s="141">
        <f>'Каникулы в горах 25 | comiss'!D11</f>
        <v>6210</v>
      </c>
      <c r="L11" s="141">
        <f>'Каникулы в горах 25 | comiss'!E11</f>
        <v>6570</v>
      </c>
      <c r="M11" s="141">
        <f>'Каникулы в горах 25 | comiss'!F11</f>
        <v>6570</v>
      </c>
      <c r="N11" s="141">
        <f>'Каникулы в горах 25 | comiss'!G11</f>
        <v>8730</v>
      </c>
      <c r="O11" s="141">
        <f>'Каникулы в горах 25 | comiss'!H11</f>
        <v>6390</v>
      </c>
      <c r="P11" s="141">
        <f>'Каникулы в горах 25 | comiss'!I11</f>
        <v>6210</v>
      </c>
      <c r="Q11" s="141">
        <f>'Каникулы в горах 25 | comiss'!J11</f>
        <v>6390</v>
      </c>
    </row>
    <row r="12" spans="1:17" ht="11.45" customHeight="1" x14ac:dyDescent="0.2">
      <c r="A12" s="3">
        <v>2</v>
      </c>
      <c r="B12" s="141" t="e">
        <f>'Каникулы в горах 25 | comiss'!#REF!</f>
        <v>#REF!</v>
      </c>
      <c r="C12" s="141" t="e">
        <f>'Каникулы в горах 25 | comiss'!#REF!</f>
        <v>#REF!</v>
      </c>
      <c r="D12" s="141" t="e">
        <f>'Каникулы в горах 25 | comiss'!#REF!</f>
        <v>#REF!</v>
      </c>
      <c r="E12" s="141" t="e">
        <f>'Каникулы в горах 25 | comiss'!#REF!</f>
        <v>#REF!</v>
      </c>
      <c r="F12" s="141" t="e">
        <f>'Каникулы в горах 25 | comiss'!#REF!</f>
        <v>#REF!</v>
      </c>
      <c r="G12" s="141" t="e">
        <f>'Каникулы в горах 25 | comiss'!#REF!</f>
        <v>#REF!</v>
      </c>
      <c r="H12" s="141" t="e">
        <f>'Каникулы в горах 25 | comiss'!#REF!</f>
        <v>#REF!</v>
      </c>
      <c r="I12" s="141">
        <f>'Каникулы в горах 25 | comiss'!B12</f>
        <v>8010</v>
      </c>
      <c r="J12" s="141">
        <f>'Каникулы в горах 25 | comiss'!C12</f>
        <v>8010</v>
      </c>
      <c r="K12" s="141">
        <f>'Каникулы в горах 25 | comiss'!D12</f>
        <v>7470</v>
      </c>
      <c r="L12" s="141">
        <f>'Каникулы в горах 25 | comiss'!E12</f>
        <v>7830</v>
      </c>
      <c r="M12" s="141">
        <f>'Каникулы в горах 25 | comiss'!F12</f>
        <v>7830</v>
      </c>
      <c r="N12" s="141">
        <f>'Каникулы в горах 25 | comiss'!G12</f>
        <v>9990</v>
      </c>
      <c r="O12" s="141">
        <f>'Каникулы в горах 25 | comiss'!H12</f>
        <v>7650</v>
      </c>
      <c r="P12" s="141">
        <f>'Каникулы в горах 25 | comiss'!I12</f>
        <v>7470</v>
      </c>
      <c r="Q12" s="141">
        <f>'Каникулы в горах 25 | comiss'!J12</f>
        <v>7650</v>
      </c>
    </row>
    <row r="13" spans="1:17" ht="11.45" customHeight="1" x14ac:dyDescent="0.2">
      <c r="A13" s="120" t="s">
        <v>86</v>
      </c>
      <c r="B13" s="141"/>
      <c r="C13" s="141"/>
      <c r="D13" s="141"/>
      <c r="E13" s="141"/>
      <c r="F13" s="141"/>
      <c r="G13" s="141"/>
      <c r="H13" s="141"/>
      <c r="I13" s="141"/>
      <c r="J13" s="141"/>
      <c r="K13" s="141"/>
      <c r="L13" s="141"/>
      <c r="M13" s="141"/>
      <c r="N13" s="141"/>
      <c r="O13" s="141"/>
      <c r="P13" s="141"/>
      <c r="Q13" s="141"/>
    </row>
    <row r="14" spans="1:17" ht="11.45" customHeight="1" x14ac:dyDescent="0.2">
      <c r="A14" s="3">
        <v>1</v>
      </c>
      <c r="B14" s="141" t="e">
        <f>'Каникулы в горах 25 | comiss'!#REF!</f>
        <v>#REF!</v>
      </c>
      <c r="C14" s="141" t="e">
        <f>'Каникулы в горах 25 | comiss'!#REF!</f>
        <v>#REF!</v>
      </c>
      <c r="D14" s="141" t="e">
        <f>'Каникулы в горах 25 | comiss'!#REF!</f>
        <v>#REF!</v>
      </c>
      <c r="E14" s="141" t="e">
        <f>'Каникулы в горах 25 | comiss'!#REF!</f>
        <v>#REF!</v>
      </c>
      <c r="F14" s="141" t="e">
        <f>'Каникулы в горах 25 | comiss'!#REF!</f>
        <v>#REF!</v>
      </c>
      <c r="G14" s="141" t="e">
        <f>'Каникулы в горах 25 | comiss'!#REF!</f>
        <v>#REF!</v>
      </c>
      <c r="H14" s="141" t="e">
        <f>'Каникулы в горах 25 | comiss'!#REF!</f>
        <v>#REF!</v>
      </c>
      <c r="I14" s="141">
        <f>'Каникулы в горах 25 | comiss'!B14</f>
        <v>8550</v>
      </c>
      <c r="J14" s="141">
        <f>'Каникулы в горах 25 | comiss'!C14</f>
        <v>8550</v>
      </c>
      <c r="K14" s="141">
        <f>'Каникулы в горах 25 | comiss'!D14</f>
        <v>8010</v>
      </c>
      <c r="L14" s="141">
        <f>'Каникулы в горах 25 | comiss'!E14</f>
        <v>8370</v>
      </c>
      <c r="M14" s="141">
        <f>'Каникулы в горах 25 | comiss'!F14</f>
        <v>8370</v>
      </c>
      <c r="N14" s="141">
        <f>'Каникулы в горах 25 | comiss'!G14</f>
        <v>10530</v>
      </c>
      <c r="O14" s="141">
        <f>'Каникулы в горах 25 | comiss'!H14</f>
        <v>8190</v>
      </c>
      <c r="P14" s="141">
        <f>'Каникулы в горах 25 | comiss'!I14</f>
        <v>8010</v>
      </c>
      <c r="Q14" s="141">
        <f>'Каникулы в горах 25 | comiss'!J14</f>
        <v>8190</v>
      </c>
    </row>
    <row r="15" spans="1:17" ht="11.45" customHeight="1" x14ac:dyDescent="0.2">
      <c r="A15" s="3">
        <v>2</v>
      </c>
      <c r="B15" s="141" t="e">
        <f>'Каникулы в горах 25 | comiss'!#REF!</f>
        <v>#REF!</v>
      </c>
      <c r="C15" s="141" t="e">
        <f>'Каникулы в горах 25 | comiss'!#REF!</f>
        <v>#REF!</v>
      </c>
      <c r="D15" s="141" t="e">
        <f>'Каникулы в горах 25 | comiss'!#REF!</f>
        <v>#REF!</v>
      </c>
      <c r="E15" s="141" t="e">
        <f>'Каникулы в горах 25 | comiss'!#REF!</f>
        <v>#REF!</v>
      </c>
      <c r="F15" s="141" t="e">
        <f>'Каникулы в горах 25 | comiss'!#REF!</f>
        <v>#REF!</v>
      </c>
      <c r="G15" s="141" t="e">
        <f>'Каникулы в горах 25 | comiss'!#REF!</f>
        <v>#REF!</v>
      </c>
      <c r="H15" s="141" t="e">
        <f>'Каникулы в горах 25 | comiss'!#REF!</f>
        <v>#REF!</v>
      </c>
      <c r="I15" s="141">
        <f>'Каникулы в горах 25 | comiss'!B15</f>
        <v>9810</v>
      </c>
      <c r="J15" s="141">
        <f>'Каникулы в горах 25 | comiss'!C15</f>
        <v>9810</v>
      </c>
      <c r="K15" s="141">
        <f>'Каникулы в горах 25 | comiss'!D15</f>
        <v>9270</v>
      </c>
      <c r="L15" s="141">
        <f>'Каникулы в горах 25 | comiss'!E15</f>
        <v>9630</v>
      </c>
      <c r="M15" s="141">
        <f>'Каникулы в горах 25 | comiss'!F15</f>
        <v>9630</v>
      </c>
      <c r="N15" s="141">
        <f>'Каникулы в горах 25 | comiss'!G15</f>
        <v>11790</v>
      </c>
      <c r="O15" s="141">
        <f>'Каникулы в горах 25 | comiss'!H15</f>
        <v>9450</v>
      </c>
      <c r="P15" s="141">
        <f>'Каникулы в горах 25 | comiss'!I15</f>
        <v>9270</v>
      </c>
      <c r="Q15" s="141">
        <f>'Каникулы в горах 25 | comiss'!J15</f>
        <v>9450</v>
      </c>
    </row>
    <row r="16" spans="1:17" ht="11.45" customHeight="1" x14ac:dyDescent="0.2">
      <c r="A16" s="122" t="s">
        <v>91</v>
      </c>
      <c r="B16" s="141"/>
      <c r="C16" s="141"/>
      <c r="D16" s="141"/>
      <c r="E16" s="141"/>
      <c r="F16" s="141"/>
      <c r="G16" s="141"/>
      <c r="H16" s="141"/>
      <c r="I16" s="141"/>
      <c r="J16" s="141"/>
      <c r="K16" s="141"/>
      <c r="L16" s="141"/>
      <c r="M16" s="141"/>
      <c r="N16" s="141"/>
      <c r="O16" s="141"/>
      <c r="P16" s="141"/>
      <c r="Q16" s="141"/>
    </row>
    <row r="17" spans="1:17" ht="11.45" customHeight="1" x14ac:dyDescent="0.2">
      <c r="A17" s="3">
        <v>1</v>
      </c>
      <c r="B17" s="141" t="e">
        <f>'Каникулы в горах 25 | comiss'!#REF!</f>
        <v>#REF!</v>
      </c>
      <c r="C17" s="141" t="e">
        <f>'Каникулы в горах 25 | comiss'!#REF!</f>
        <v>#REF!</v>
      </c>
      <c r="D17" s="141" t="e">
        <f>'Каникулы в горах 25 | comiss'!#REF!</f>
        <v>#REF!</v>
      </c>
      <c r="E17" s="141" t="e">
        <f>'Каникулы в горах 25 | comiss'!#REF!</f>
        <v>#REF!</v>
      </c>
      <c r="F17" s="141" t="e">
        <f>'Каникулы в горах 25 | comiss'!#REF!</f>
        <v>#REF!</v>
      </c>
      <c r="G17" s="141" t="e">
        <f>'Каникулы в горах 25 | comiss'!#REF!</f>
        <v>#REF!</v>
      </c>
      <c r="H17" s="141" t="e">
        <f>'Каникулы в горах 25 | comiss'!#REF!</f>
        <v>#REF!</v>
      </c>
      <c r="I17" s="141">
        <f>'Каникулы в горах 25 | comiss'!B17</f>
        <v>9450</v>
      </c>
      <c r="J17" s="141">
        <f>'Каникулы в горах 25 | comiss'!C17</f>
        <v>9450</v>
      </c>
      <c r="K17" s="141">
        <f>'Каникулы в горах 25 | comiss'!D17</f>
        <v>8910</v>
      </c>
      <c r="L17" s="141">
        <f>'Каникулы в горах 25 | comiss'!E17</f>
        <v>9270</v>
      </c>
      <c r="M17" s="141">
        <f>'Каникулы в горах 25 | comiss'!F17</f>
        <v>9270</v>
      </c>
      <c r="N17" s="141">
        <f>'Каникулы в горах 25 | comiss'!G17</f>
        <v>11430</v>
      </c>
      <c r="O17" s="141">
        <f>'Каникулы в горах 25 | comiss'!H17</f>
        <v>9090</v>
      </c>
      <c r="P17" s="141">
        <f>'Каникулы в горах 25 | comiss'!I17</f>
        <v>8910</v>
      </c>
      <c r="Q17" s="141">
        <f>'Каникулы в горах 25 | comiss'!J17</f>
        <v>9090</v>
      </c>
    </row>
    <row r="18" spans="1:17" ht="11.45" customHeight="1" x14ac:dyDescent="0.2">
      <c r="A18" s="3">
        <v>2</v>
      </c>
      <c r="B18" s="141" t="e">
        <f>'Каникулы в горах 25 | comiss'!#REF!</f>
        <v>#REF!</v>
      </c>
      <c r="C18" s="141" t="e">
        <f>'Каникулы в горах 25 | comiss'!#REF!</f>
        <v>#REF!</v>
      </c>
      <c r="D18" s="141" t="e">
        <f>'Каникулы в горах 25 | comiss'!#REF!</f>
        <v>#REF!</v>
      </c>
      <c r="E18" s="141" t="e">
        <f>'Каникулы в горах 25 | comiss'!#REF!</f>
        <v>#REF!</v>
      </c>
      <c r="F18" s="141" t="e">
        <f>'Каникулы в горах 25 | comiss'!#REF!</f>
        <v>#REF!</v>
      </c>
      <c r="G18" s="141" t="e">
        <f>'Каникулы в горах 25 | comiss'!#REF!</f>
        <v>#REF!</v>
      </c>
      <c r="H18" s="141" t="e">
        <f>'Каникулы в горах 25 | comiss'!#REF!</f>
        <v>#REF!</v>
      </c>
      <c r="I18" s="141">
        <f>'Каникулы в горах 25 | comiss'!B18</f>
        <v>10710</v>
      </c>
      <c r="J18" s="141">
        <f>'Каникулы в горах 25 | comiss'!C18</f>
        <v>10710</v>
      </c>
      <c r="K18" s="141">
        <f>'Каникулы в горах 25 | comiss'!D18</f>
        <v>10170</v>
      </c>
      <c r="L18" s="141">
        <f>'Каникулы в горах 25 | comiss'!E18</f>
        <v>10530</v>
      </c>
      <c r="M18" s="141">
        <f>'Каникулы в горах 25 | comiss'!F18</f>
        <v>10530</v>
      </c>
      <c r="N18" s="141">
        <f>'Каникулы в горах 25 | comiss'!G18</f>
        <v>12690</v>
      </c>
      <c r="O18" s="141">
        <f>'Каникулы в горах 25 | comiss'!H18</f>
        <v>10350</v>
      </c>
      <c r="P18" s="141">
        <f>'Каникулы в горах 25 | comiss'!I18</f>
        <v>10170</v>
      </c>
      <c r="Q18" s="141">
        <f>'Каникулы в горах 25 | comiss'!J18</f>
        <v>10350</v>
      </c>
    </row>
    <row r="19" spans="1:17" s="118" customFormat="1" ht="11.45" customHeight="1" x14ac:dyDescent="0.2">
      <c r="A19" s="119" t="s">
        <v>92</v>
      </c>
      <c r="B19" s="141"/>
      <c r="C19" s="141"/>
      <c r="D19" s="141"/>
      <c r="E19" s="141"/>
      <c r="F19" s="141"/>
      <c r="G19" s="141"/>
      <c r="H19" s="141"/>
      <c r="I19" s="141"/>
      <c r="J19" s="141"/>
      <c r="K19" s="141"/>
      <c r="L19" s="141"/>
      <c r="M19" s="141"/>
      <c r="N19" s="141"/>
      <c r="O19" s="141"/>
      <c r="P19" s="141"/>
      <c r="Q19" s="141"/>
    </row>
    <row r="20" spans="1:17" s="118" customFormat="1" ht="11.45" customHeight="1" x14ac:dyDescent="0.2">
      <c r="A20" s="121">
        <v>1</v>
      </c>
      <c r="B20" s="141" t="e">
        <f>'Каникулы в горах 25 | comiss'!#REF!</f>
        <v>#REF!</v>
      </c>
      <c r="C20" s="141" t="e">
        <f>'Каникулы в горах 25 | comiss'!#REF!</f>
        <v>#REF!</v>
      </c>
      <c r="D20" s="141" t="e">
        <f>'Каникулы в горах 25 | comiss'!#REF!</f>
        <v>#REF!</v>
      </c>
      <c r="E20" s="141" t="e">
        <f>'Каникулы в горах 25 | comiss'!#REF!</f>
        <v>#REF!</v>
      </c>
      <c r="F20" s="141" t="e">
        <f>'Каникулы в горах 25 | comiss'!#REF!</f>
        <v>#REF!</v>
      </c>
      <c r="G20" s="141" t="e">
        <f>'Каникулы в горах 25 | comiss'!#REF!</f>
        <v>#REF!</v>
      </c>
      <c r="H20" s="141" t="e">
        <f>'Каникулы в горах 25 | comiss'!#REF!</f>
        <v>#REF!</v>
      </c>
      <c r="I20" s="141">
        <f>'Каникулы в горах 25 | comiss'!B20</f>
        <v>10800</v>
      </c>
      <c r="J20" s="141">
        <f>'Каникулы в горах 25 | comiss'!C20</f>
        <v>10800</v>
      </c>
      <c r="K20" s="141">
        <f>'Каникулы в горах 25 | comiss'!D20</f>
        <v>10260</v>
      </c>
      <c r="L20" s="141">
        <f>'Каникулы в горах 25 | comiss'!E20</f>
        <v>10620</v>
      </c>
      <c r="M20" s="141">
        <f>'Каникулы в горах 25 | comiss'!F20</f>
        <v>10620</v>
      </c>
      <c r="N20" s="141">
        <f>'Каникулы в горах 25 | comiss'!G20</f>
        <v>12780</v>
      </c>
      <c r="O20" s="141">
        <f>'Каникулы в горах 25 | comiss'!H20</f>
        <v>10440</v>
      </c>
      <c r="P20" s="141">
        <f>'Каникулы в горах 25 | comiss'!I20</f>
        <v>10260</v>
      </c>
      <c r="Q20" s="141">
        <f>'Каникулы в горах 25 | comiss'!J20</f>
        <v>10440</v>
      </c>
    </row>
    <row r="21" spans="1:17" s="118" customFormat="1" ht="11.45" customHeight="1" x14ac:dyDescent="0.2">
      <c r="A21" s="121">
        <v>2</v>
      </c>
      <c r="B21" s="141" t="e">
        <f>'Каникулы в горах 25 | comiss'!#REF!</f>
        <v>#REF!</v>
      </c>
      <c r="C21" s="141" t="e">
        <f>'Каникулы в горах 25 | comiss'!#REF!</f>
        <v>#REF!</v>
      </c>
      <c r="D21" s="141" t="e">
        <f>'Каникулы в горах 25 | comiss'!#REF!</f>
        <v>#REF!</v>
      </c>
      <c r="E21" s="141" t="e">
        <f>'Каникулы в горах 25 | comiss'!#REF!</f>
        <v>#REF!</v>
      </c>
      <c r="F21" s="141" t="e">
        <f>'Каникулы в горах 25 | comiss'!#REF!</f>
        <v>#REF!</v>
      </c>
      <c r="G21" s="141" t="e">
        <f>'Каникулы в горах 25 | comiss'!#REF!</f>
        <v>#REF!</v>
      </c>
      <c r="H21" s="141" t="e">
        <f>'Каникулы в горах 25 | comiss'!#REF!</f>
        <v>#REF!</v>
      </c>
      <c r="I21" s="141">
        <f>'Каникулы в горах 25 | comiss'!B21</f>
        <v>12060</v>
      </c>
      <c r="J21" s="141">
        <f>'Каникулы в горах 25 | comiss'!C21</f>
        <v>12060</v>
      </c>
      <c r="K21" s="141">
        <f>'Каникулы в горах 25 | comiss'!D21</f>
        <v>11520</v>
      </c>
      <c r="L21" s="141">
        <f>'Каникулы в горах 25 | comiss'!E21</f>
        <v>11880</v>
      </c>
      <c r="M21" s="141">
        <f>'Каникулы в горах 25 | comiss'!F21</f>
        <v>11880</v>
      </c>
      <c r="N21" s="141">
        <f>'Каникулы в горах 25 | comiss'!G21</f>
        <v>14040</v>
      </c>
      <c r="O21" s="141">
        <f>'Каникулы в горах 25 | comiss'!H21</f>
        <v>11700</v>
      </c>
      <c r="P21" s="141">
        <f>'Каникулы в горах 25 | comiss'!I21</f>
        <v>11520</v>
      </c>
      <c r="Q21" s="141">
        <f>'Каникулы в горах 25 | comiss'!J21</f>
        <v>11700</v>
      </c>
    </row>
    <row r="22" spans="1:17" ht="11.45" customHeight="1" x14ac:dyDescent="0.2">
      <c r="A22" s="51" t="s">
        <v>24</v>
      </c>
      <c r="B22" s="142"/>
      <c r="C22" s="142"/>
      <c r="D22" s="142"/>
      <c r="E22" s="142"/>
      <c r="F22" s="142"/>
      <c r="G22" s="142"/>
      <c r="H22" s="142"/>
      <c r="I22" s="142"/>
      <c r="J22" s="142"/>
      <c r="K22" s="142"/>
      <c r="L22" s="142"/>
      <c r="M22" s="142"/>
      <c r="N22" s="142"/>
      <c r="O22" s="142"/>
      <c r="P22" s="142"/>
      <c r="Q22" s="142"/>
    </row>
    <row r="23" spans="1:17" ht="24.6" customHeight="1" x14ac:dyDescent="0.2">
      <c r="A23" s="8" t="s">
        <v>0</v>
      </c>
      <c r="B23" s="129" t="e">
        <f t="shared" ref="B23" si="0">B5</f>
        <v>#REF!</v>
      </c>
      <c r="C23" s="129" t="e">
        <f t="shared" ref="C23:Q23" si="1">C5</f>
        <v>#REF!</v>
      </c>
      <c r="D23" s="129" t="e">
        <f t="shared" si="1"/>
        <v>#REF!</v>
      </c>
      <c r="E23" s="129" t="e">
        <f t="shared" si="1"/>
        <v>#REF!</v>
      </c>
      <c r="F23" s="129" t="e">
        <f t="shared" si="1"/>
        <v>#REF!</v>
      </c>
      <c r="G23" s="129" t="e">
        <f t="shared" si="1"/>
        <v>#REF!</v>
      </c>
      <c r="H23" s="129" t="e">
        <f t="shared" si="1"/>
        <v>#REF!</v>
      </c>
      <c r="I23" s="129">
        <f t="shared" si="1"/>
        <v>45966</v>
      </c>
      <c r="J23" s="129">
        <f t="shared" si="1"/>
        <v>45968</v>
      </c>
      <c r="K23" s="129">
        <f t="shared" si="1"/>
        <v>45970</v>
      </c>
      <c r="L23" s="129">
        <f t="shared" si="1"/>
        <v>45975</v>
      </c>
      <c r="M23" s="129">
        <f t="shared" si="1"/>
        <v>45977</v>
      </c>
      <c r="N23" s="129">
        <f t="shared" si="1"/>
        <v>45978</v>
      </c>
      <c r="O23" s="129">
        <f t="shared" si="1"/>
        <v>45982</v>
      </c>
      <c r="P23" s="129">
        <f t="shared" si="1"/>
        <v>45984</v>
      </c>
      <c r="Q23" s="129">
        <f t="shared" si="1"/>
        <v>45989</v>
      </c>
    </row>
    <row r="24" spans="1:17" ht="24.6" customHeight="1" x14ac:dyDescent="0.2">
      <c r="A24" s="37"/>
      <c r="B24" s="129" t="e">
        <f t="shared" ref="B24" si="2">B6</f>
        <v>#REF!</v>
      </c>
      <c r="C24" s="129" t="e">
        <f t="shared" ref="C24:Q24" si="3">C6</f>
        <v>#REF!</v>
      </c>
      <c r="D24" s="129" t="e">
        <f t="shared" si="3"/>
        <v>#REF!</v>
      </c>
      <c r="E24" s="129" t="e">
        <f t="shared" si="3"/>
        <v>#REF!</v>
      </c>
      <c r="F24" s="129" t="e">
        <f t="shared" si="3"/>
        <v>#REF!</v>
      </c>
      <c r="G24" s="129" t="e">
        <f t="shared" si="3"/>
        <v>#REF!</v>
      </c>
      <c r="H24" s="129" t="e">
        <f t="shared" si="3"/>
        <v>#REF!</v>
      </c>
      <c r="I24" s="129">
        <f t="shared" si="3"/>
        <v>45967</v>
      </c>
      <c r="J24" s="129">
        <f t="shared" si="3"/>
        <v>45969</v>
      </c>
      <c r="K24" s="129">
        <f t="shared" si="3"/>
        <v>45974</v>
      </c>
      <c r="L24" s="129">
        <f t="shared" si="3"/>
        <v>45976</v>
      </c>
      <c r="M24" s="129">
        <f t="shared" si="3"/>
        <v>45977</v>
      </c>
      <c r="N24" s="129">
        <f t="shared" si="3"/>
        <v>45981</v>
      </c>
      <c r="O24" s="129">
        <f t="shared" si="3"/>
        <v>45983</v>
      </c>
      <c r="P24" s="129">
        <f t="shared" si="3"/>
        <v>45988</v>
      </c>
      <c r="Q24" s="129">
        <f t="shared" si="3"/>
        <v>45990</v>
      </c>
    </row>
    <row r="25" spans="1:17" ht="11.45" customHeight="1" x14ac:dyDescent="0.2">
      <c r="A25" s="11" t="s">
        <v>11</v>
      </c>
      <c r="B25" s="118"/>
      <c r="C25" s="118"/>
      <c r="D25" s="118"/>
      <c r="E25" s="118"/>
      <c r="F25" s="118"/>
      <c r="G25" s="118"/>
      <c r="H25" s="118"/>
      <c r="I25" s="118"/>
      <c r="J25" s="118"/>
      <c r="K25" s="118"/>
      <c r="L25" s="118"/>
      <c r="M25" s="118"/>
      <c r="N25" s="118"/>
      <c r="O25" s="118"/>
      <c r="P25" s="118"/>
      <c r="Q25" s="118"/>
    </row>
    <row r="26" spans="1:17" ht="11.45" customHeight="1" x14ac:dyDescent="0.2">
      <c r="A26" s="3">
        <v>1</v>
      </c>
      <c r="B26" s="141" t="e">
        <f t="shared" ref="B26" si="4">B8*0.87</f>
        <v>#REF!</v>
      </c>
      <c r="C26" s="141" t="e">
        <f t="shared" ref="C26:Q26" si="5">C8*0.87</f>
        <v>#REF!</v>
      </c>
      <c r="D26" s="141" t="e">
        <f t="shared" si="5"/>
        <v>#REF!</v>
      </c>
      <c r="E26" s="141" t="e">
        <f t="shared" si="5"/>
        <v>#REF!</v>
      </c>
      <c r="F26" s="141" t="e">
        <f t="shared" si="5"/>
        <v>#REF!</v>
      </c>
      <c r="G26" s="141" t="e">
        <f t="shared" si="5"/>
        <v>#REF!</v>
      </c>
      <c r="H26" s="141" t="e">
        <f t="shared" si="5"/>
        <v>#REF!</v>
      </c>
      <c r="I26" s="141">
        <f t="shared" si="5"/>
        <v>4698</v>
      </c>
      <c r="J26" s="141">
        <f t="shared" si="5"/>
        <v>4698</v>
      </c>
      <c r="K26" s="141">
        <f t="shared" si="5"/>
        <v>4228.2</v>
      </c>
      <c r="L26" s="141">
        <f t="shared" si="5"/>
        <v>4541.3999999999996</v>
      </c>
      <c r="M26" s="141">
        <f t="shared" si="5"/>
        <v>4541.3999999999996</v>
      </c>
      <c r="N26" s="141">
        <f t="shared" si="5"/>
        <v>6420.6</v>
      </c>
      <c r="O26" s="141">
        <f t="shared" si="5"/>
        <v>4384.8</v>
      </c>
      <c r="P26" s="141">
        <f t="shared" si="5"/>
        <v>4228.2</v>
      </c>
      <c r="Q26" s="141">
        <f t="shared" si="5"/>
        <v>4384.8</v>
      </c>
    </row>
    <row r="27" spans="1:17" ht="11.45" customHeight="1" x14ac:dyDescent="0.2">
      <c r="A27" s="3">
        <v>2</v>
      </c>
      <c r="B27" s="141" t="e">
        <f t="shared" ref="B27" si="6">B9*0.87</f>
        <v>#REF!</v>
      </c>
      <c r="C27" s="141" t="e">
        <f t="shared" ref="C27:Q27" si="7">C9*0.87</f>
        <v>#REF!</v>
      </c>
      <c r="D27" s="141" t="e">
        <f t="shared" si="7"/>
        <v>#REF!</v>
      </c>
      <c r="E27" s="141" t="e">
        <f t="shared" si="7"/>
        <v>#REF!</v>
      </c>
      <c r="F27" s="141" t="e">
        <f t="shared" si="7"/>
        <v>#REF!</v>
      </c>
      <c r="G27" s="141" t="e">
        <f t="shared" si="7"/>
        <v>#REF!</v>
      </c>
      <c r="H27" s="141" t="e">
        <f t="shared" si="7"/>
        <v>#REF!</v>
      </c>
      <c r="I27" s="141">
        <f t="shared" si="7"/>
        <v>5794.2</v>
      </c>
      <c r="J27" s="141">
        <f t="shared" si="7"/>
        <v>5794.2</v>
      </c>
      <c r="K27" s="141">
        <f t="shared" si="7"/>
        <v>5324.4</v>
      </c>
      <c r="L27" s="141">
        <f t="shared" si="7"/>
        <v>5637.6</v>
      </c>
      <c r="M27" s="141">
        <f t="shared" si="7"/>
        <v>5637.6</v>
      </c>
      <c r="N27" s="141">
        <f t="shared" si="7"/>
        <v>7516.8</v>
      </c>
      <c r="O27" s="141">
        <f t="shared" si="7"/>
        <v>5481</v>
      </c>
      <c r="P27" s="141">
        <f t="shared" si="7"/>
        <v>5324.4</v>
      </c>
      <c r="Q27" s="141">
        <f t="shared" si="7"/>
        <v>5481</v>
      </c>
    </row>
    <row r="28" spans="1:17" ht="11.45" customHeight="1" x14ac:dyDescent="0.2">
      <c r="A28" s="120" t="s">
        <v>107</v>
      </c>
      <c r="B28" s="141"/>
      <c r="C28" s="141"/>
      <c r="D28" s="141"/>
      <c r="E28" s="141"/>
      <c r="F28" s="141"/>
      <c r="G28" s="141"/>
      <c r="H28" s="141"/>
      <c r="I28" s="141"/>
      <c r="J28" s="141"/>
      <c r="K28" s="141"/>
      <c r="L28" s="141"/>
      <c r="M28" s="141"/>
      <c r="N28" s="141"/>
      <c r="O28" s="141"/>
      <c r="P28" s="141"/>
      <c r="Q28" s="141"/>
    </row>
    <row r="29" spans="1:17" ht="11.45" customHeight="1" x14ac:dyDescent="0.2">
      <c r="A29" s="3">
        <v>1</v>
      </c>
      <c r="B29" s="141" t="e">
        <f t="shared" ref="B29" si="8">B11*0.87</f>
        <v>#REF!</v>
      </c>
      <c r="C29" s="141" t="e">
        <f t="shared" ref="C29:Q29" si="9">C11*0.87</f>
        <v>#REF!</v>
      </c>
      <c r="D29" s="141" t="e">
        <f t="shared" si="9"/>
        <v>#REF!</v>
      </c>
      <c r="E29" s="141" t="e">
        <f t="shared" si="9"/>
        <v>#REF!</v>
      </c>
      <c r="F29" s="141" t="e">
        <f t="shared" si="9"/>
        <v>#REF!</v>
      </c>
      <c r="G29" s="141" t="e">
        <f t="shared" si="9"/>
        <v>#REF!</v>
      </c>
      <c r="H29" s="141" t="e">
        <f t="shared" si="9"/>
        <v>#REF!</v>
      </c>
      <c r="I29" s="141">
        <f t="shared" si="9"/>
        <v>5872.5</v>
      </c>
      <c r="J29" s="141">
        <f t="shared" si="9"/>
        <v>5872.5</v>
      </c>
      <c r="K29" s="141">
        <f t="shared" si="9"/>
        <v>5402.7</v>
      </c>
      <c r="L29" s="141">
        <f t="shared" si="9"/>
        <v>5715.9</v>
      </c>
      <c r="M29" s="141">
        <f t="shared" si="9"/>
        <v>5715.9</v>
      </c>
      <c r="N29" s="141">
        <f t="shared" si="9"/>
        <v>7595.1</v>
      </c>
      <c r="O29" s="141">
        <f t="shared" si="9"/>
        <v>5559.3</v>
      </c>
      <c r="P29" s="141">
        <f t="shared" si="9"/>
        <v>5402.7</v>
      </c>
      <c r="Q29" s="141">
        <f t="shared" si="9"/>
        <v>5559.3</v>
      </c>
    </row>
    <row r="30" spans="1:17" ht="11.45" customHeight="1" x14ac:dyDescent="0.2">
      <c r="A30" s="3">
        <v>2</v>
      </c>
      <c r="B30" s="141" t="e">
        <f t="shared" ref="B30" si="10">B12*0.87</f>
        <v>#REF!</v>
      </c>
      <c r="C30" s="141" t="e">
        <f t="shared" ref="C30:Q30" si="11">C12*0.87</f>
        <v>#REF!</v>
      </c>
      <c r="D30" s="141" t="e">
        <f t="shared" si="11"/>
        <v>#REF!</v>
      </c>
      <c r="E30" s="141" t="e">
        <f t="shared" si="11"/>
        <v>#REF!</v>
      </c>
      <c r="F30" s="141" t="e">
        <f t="shared" si="11"/>
        <v>#REF!</v>
      </c>
      <c r="G30" s="141" t="e">
        <f t="shared" si="11"/>
        <v>#REF!</v>
      </c>
      <c r="H30" s="141" t="e">
        <f t="shared" si="11"/>
        <v>#REF!</v>
      </c>
      <c r="I30" s="141">
        <f t="shared" si="11"/>
        <v>6968.7</v>
      </c>
      <c r="J30" s="141">
        <f t="shared" si="11"/>
        <v>6968.7</v>
      </c>
      <c r="K30" s="141">
        <f t="shared" si="11"/>
        <v>6498.9</v>
      </c>
      <c r="L30" s="141">
        <f t="shared" si="11"/>
        <v>6812.1</v>
      </c>
      <c r="M30" s="141">
        <f t="shared" si="11"/>
        <v>6812.1</v>
      </c>
      <c r="N30" s="141">
        <f t="shared" si="11"/>
        <v>8691.2999999999993</v>
      </c>
      <c r="O30" s="141">
        <f t="shared" si="11"/>
        <v>6655.5</v>
      </c>
      <c r="P30" s="141">
        <f t="shared" si="11"/>
        <v>6498.9</v>
      </c>
      <c r="Q30" s="141">
        <f t="shared" si="11"/>
        <v>6655.5</v>
      </c>
    </row>
    <row r="31" spans="1:17" ht="11.45" customHeight="1" x14ac:dyDescent="0.2">
      <c r="A31" s="120" t="s">
        <v>86</v>
      </c>
      <c r="B31" s="141"/>
      <c r="C31" s="141"/>
      <c r="D31" s="141"/>
      <c r="E31" s="141"/>
      <c r="F31" s="141"/>
      <c r="G31" s="141"/>
      <c r="H31" s="141"/>
      <c r="I31" s="141"/>
      <c r="J31" s="141"/>
      <c r="K31" s="141"/>
      <c r="L31" s="141"/>
      <c r="M31" s="141"/>
      <c r="N31" s="141"/>
      <c r="O31" s="141"/>
      <c r="P31" s="141"/>
      <c r="Q31" s="141"/>
    </row>
    <row r="32" spans="1:17" ht="11.45" customHeight="1" x14ac:dyDescent="0.2">
      <c r="A32" s="3">
        <v>1</v>
      </c>
      <c r="B32" s="29" t="e">
        <f t="shared" ref="B32" si="12">B14*0.87</f>
        <v>#REF!</v>
      </c>
      <c r="C32" s="29" t="e">
        <f t="shared" ref="C32:Q32" si="13">C14*0.87</f>
        <v>#REF!</v>
      </c>
      <c r="D32" s="29" t="e">
        <f t="shared" si="13"/>
        <v>#REF!</v>
      </c>
      <c r="E32" s="29" t="e">
        <f t="shared" si="13"/>
        <v>#REF!</v>
      </c>
      <c r="F32" s="29" t="e">
        <f t="shared" si="13"/>
        <v>#REF!</v>
      </c>
      <c r="G32" s="29" t="e">
        <f t="shared" si="13"/>
        <v>#REF!</v>
      </c>
      <c r="H32" s="29" t="e">
        <f t="shared" si="13"/>
        <v>#REF!</v>
      </c>
      <c r="I32" s="29">
        <f t="shared" si="13"/>
        <v>7438.5</v>
      </c>
      <c r="J32" s="29">
        <f t="shared" si="13"/>
        <v>7438.5</v>
      </c>
      <c r="K32" s="29">
        <f t="shared" si="13"/>
        <v>6968.7</v>
      </c>
      <c r="L32" s="29">
        <f t="shared" si="13"/>
        <v>7281.9</v>
      </c>
      <c r="M32" s="29">
        <f t="shared" si="13"/>
        <v>7281.9</v>
      </c>
      <c r="N32" s="29">
        <f t="shared" si="13"/>
        <v>9161.1</v>
      </c>
      <c r="O32" s="29">
        <f t="shared" si="13"/>
        <v>7125.3</v>
      </c>
      <c r="P32" s="29">
        <f t="shared" si="13"/>
        <v>6968.7</v>
      </c>
      <c r="Q32" s="29">
        <f t="shared" si="13"/>
        <v>7125.3</v>
      </c>
    </row>
    <row r="33" spans="1:17" ht="11.45" customHeight="1" x14ac:dyDescent="0.2">
      <c r="A33" s="3">
        <v>2</v>
      </c>
      <c r="B33" s="29" t="e">
        <f t="shared" ref="B33" si="14">B15*0.87</f>
        <v>#REF!</v>
      </c>
      <c r="C33" s="29" t="e">
        <f t="shared" ref="C33:Q33" si="15">C15*0.87</f>
        <v>#REF!</v>
      </c>
      <c r="D33" s="29" t="e">
        <f t="shared" si="15"/>
        <v>#REF!</v>
      </c>
      <c r="E33" s="29" t="e">
        <f t="shared" si="15"/>
        <v>#REF!</v>
      </c>
      <c r="F33" s="29" t="e">
        <f t="shared" si="15"/>
        <v>#REF!</v>
      </c>
      <c r="G33" s="29" t="e">
        <f t="shared" si="15"/>
        <v>#REF!</v>
      </c>
      <c r="H33" s="29" t="e">
        <f t="shared" si="15"/>
        <v>#REF!</v>
      </c>
      <c r="I33" s="29">
        <f t="shared" si="15"/>
        <v>8534.7000000000007</v>
      </c>
      <c r="J33" s="29">
        <f t="shared" si="15"/>
        <v>8534.7000000000007</v>
      </c>
      <c r="K33" s="29">
        <f t="shared" si="15"/>
        <v>8064.9</v>
      </c>
      <c r="L33" s="29">
        <f t="shared" si="15"/>
        <v>8378.1</v>
      </c>
      <c r="M33" s="29">
        <f t="shared" si="15"/>
        <v>8378.1</v>
      </c>
      <c r="N33" s="29">
        <f t="shared" si="15"/>
        <v>10257.299999999999</v>
      </c>
      <c r="O33" s="29">
        <f t="shared" si="15"/>
        <v>8221.5</v>
      </c>
      <c r="P33" s="29">
        <f t="shared" si="15"/>
        <v>8064.9</v>
      </c>
      <c r="Q33" s="29">
        <f t="shared" si="15"/>
        <v>8221.5</v>
      </c>
    </row>
    <row r="34" spans="1:17" ht="11.45" customHeight="1" x14ac:dyDescent="0.2">
      <c r="A34" s="122" t="s">
        <v>91</v>
      </c>
      <c r="B34" s="29"/>
      <c r="C34" s="29"/>
      <c r="D34" s="29"/>
      <c r="E34" s="29"/>
      <c r="F34" s="29"/>
      <c r="G34" s="29"/>
      <c r="H34" s="29"/>
      <c r="I34" s="29"/>
      <c r="J34" s="29"/>
      <c r="K34" s="29"/>
      <c r="L34" s="29"/>
      <c r="M34" s="29"/>
      <c r="N34" s="29"/>
      <c r="O34" s="29"/>
      <c r="P34" s="29"/>
      <c r="Q34" s="29"/>
    </row>
    <row r="35" spans="1:17" ht="11.45" customHeight="1" x14ac:dyDescent="0.2">
      <c r="A35" s="3">
        <v>1</v>
      </c>
      <c r="B35" s="29" t="e">
        <f t="shared" ref="B35" si="16">B17*0.87</f>
        <v>#REF!</v>
      </c>
      <c r="C35" s="29" t="e">
        <f t="shared" ref="C35:Q35" si="17">C17*0.87</f>
        <v>#REF!</v>
      </c>
      <c r="D35" s="29" t="e">
        <f t="shared" si="17"/>
        <v>#REF!</v>
      </c>
      <c r="E35" s="29" t="e">
        <f t="shared" si="17"/>
        <v>#REF!</v>
      </c>
      <c r="F35" s="29" t="e">
        <f t="shared" si="17"/>
        <v>#REF!</v>
      </c>
      <c r="G35" s="29" t="e">
        <f t="shared" si="17"/>
        <v>#REF!</v>
      </c>
      <c r="H35" s="29" t="e">
        <f t="shared" si="17"/>
        <v>#REF!</v>
      </c>
      <c r="I35" s="29">
        <f t="shared" si="17"/>
        <v>8221.5</v>
      </c>
      <c r="J35" s="29">
        <f t="shared" si="17"/>
        <v>8221.5</v>
      </c>
      <c r="K35" s="29">
        <f t="shared" si="17"/>
        <v>7751.7</v>
      </c>
      <c r="L35" s="29">
        <f t="shared" si="17"/>
        <v>8064.9</v>
      </c>
      <c r="M35" s="29">
        <f t="shared" si="17"/>
        <v>8064.9</v>
      </c>
      <c r="N35" s="29">
        <f t="shared" si="17"/>
        <v>9944.1</v>
      </c>
      <c r="O35" s="29">
        <f t="shared" si="17"/>
        <v>7908.3</v>
      </c>
      <c r="P35" s="29">
        <f t="shared" si="17"/>
        <v>7751.7</v>
      </c>
      <c r="Q35" s="29">
        <f t="shared" si="17"/>
        <v>7908.3</v>
      </c>
    </row>
    <row r="36" spans="1:17" ht="11.45" customHeight="1" x14ac:dyDescent="0.2">
      <c r="A36" s="3">
        <v>2</v>
      </c>
      <c r="B36" s="29" t="e">
        <f t="shared" ref="B36" si="18">B18*0.87</f>
        <v>#REF!</v>
      </c>
      <c r="C36" s="29" t="e">
        <f t="shared" ref="C36:Q36" si="19">C18*0.87</f>
        <v>#REF!</v>
      </c>
      <c r="D36" s="29" t="e">
        <f t="shared" si="19"/>
        <v>#REF!</v>
      </c>
      <c r="E36" s="29" t="e">
        <f t="shared" si="19"/>
        <v>#REF!</v>
      </c>
      <c r="F36" s="29" t="e">
        <f t="shared" si="19"/>
        <v>#REF!</v>
      </c>
      <c r="G36" s="29" t="e">
        <f t="shared" si="19"/>
        <v>#REF!</v>
      </c>
      <c r="H36" s="29" t="e">
        <f t="shared" si="19"/>
        <v>#REF!</v>
      </c>
      <c r="I36" s="29">
        <f t="shared" si="19"/>
        <v>9317.7000000000007</v>
      </c>
      <c r="J36" s="29">
        <f t="shared" si="19"/>
        <v>9317.7000000000007</v>
      </c>
      <c r="K36" s="29">
        <f t="shared" si="19"/>
        <v>8847.9</v>
      </c>
      <c r="L36" s="29">
        <f t="shared" si="19"/>
        <v>9161.1</v>
      </c>
      <c r="M36" s="29">
        <f t="shared" si="19"/>
        <v>9161.1</v>
      </c>
      <c r="N36" s="29">
        <f t="shared" si="19"/>
        <v>11040.3</v>
      </c>
      <c r="O36" s="29">
        <f t="shared" si="19"/>
        <v>9004.5</v>
      </c>
      <c r="P36" s="29">
        <f t="shared" si="19"/>
        <v>8847.9</v>
      </c>
      <c r="Q36" s="29">
        <f t="shared" si="19"/>
        <v>9004.5</v>
      </c>
    </row>
    <row r="37" spans="1:17" s="118" customFormat="1" ht="11.45" customHeight="1" x14ac:dyDescent="0.2">
      <c r="A37" s="119" t="s">
        <v>92</v>
      </c>
      <c r="B37" s="141"/>
      <c r="C37" s="141"/>
      <c r="D37" s="141"/>
      <c r="E37" s="141"/>
      <c r="F37" s="141"/>
      <c r="G37" s="141"/>
      <c r="H37" s="141"/>
      <c r="I37" s="141"/>
      <c r="J37" s="141"/>
      <c r="K37" s="141"/>
      <c r="L37" s="141"/>
      <c r="M37" s="141"/>
      <c r="N37" s="141"/>
      <c r="O37" s="141"/>
      <c r="P37" s="141"/>
      <c r="Q37" s="141"/>
    </row>
    <row r="38" spans="1:17" s="118" customFormat="1" ht="11.45" customHeight="1" x14ac:dyDescent="0.2">
      <c r="A38" s="121">
        <v>1</v>
      </c>
      <c r="B38" s="141" t="e">
        <f t="shared" ref="B38" si="20">B20*0.87</f>
        <v>#REF!</v>
      </c>
      <c r="C38" s="141" t="e">
        <f t="shared" ref="C38:Q38" si="21">C20*0.87</f>
        <v>#REF!</v>
      </c>
      <c r="D38" s="141" t="e">
        <f t="shared" si="21"/>
        <v>#REF!</v>
      </c>
      <c r="E38" s="141" t="e">
        <f t="shared" si="21"/>
        <v>#REF!</v>
      </c>
      <c r="F38" s="141" t="e">
        <f t="shared" si="21"/>
        <v>#REF!</v>
      </c>
      <c r="G38" s="141" t="e">
        <f t="shared" si="21"/>
        <v>#REF!</v>
      </c>
      <c r="H38" s="141" t="e">
        <f t="shared" si="21"/>
        <v>#REF!</v>
      </c>
      <c r="I38" s="141">
        <f t="shared" si="21"/>
        <v>9396</v>
      </c>
      <c r="J38" s="141">
        <f t="shared" si="21"/>
        <v>9396</v>
      </c>
      <c r="K38" s="141">
        <f t="shared" si="21"/>
        <v>8926.2000000000007</v>
      </c>
      <c r="L38" s="141">
        <f t="shared" si="21"/>
        <v>9239.4</v>
      </c>
      <c r="M38" s="141">
        <f t="shared" si="21"/>
        <v>9239.4</v>
      </c>
      <c r="N38" s="141">
        <f t="shared" si="21"/>
        <v>11118.6</v>
      </c>
      <c r="O38" s="141">
        <f t="shared" si="21"/>
        <v>9082.7999999999993</v>
      </c>
      <c r="P38" s="141">
        <f t="shared" si="21"/>
        <v>8926.2000000000007</v>
      </c>
      <c r="Q38" s="141">
        <f t="shared" si="21"/>
        <v>9082.7999999999993</v>
      </c>
    </row>
    <row r="39" spans="1:17" s="118" customFormat="1" ht="11.45" customHeight="1" x14ac:dyDescent="0.2">
      <c r="A39" s="121">
        <v>2</v>
      </c>
      <c r="B39" s="141" t="e">
        <f t="shared" ref="B39" si="22">B21*0.87</f>
        <v>#REF!</v>
      </c>
      <c r="C39" s="141" t="e">
        <f t="shared" ref="C39:Q39" si="23">C21*0.87</f>
        <v>#REF!</v>
      </c>
      <c r="D39" s="141" t="e">
        <f t="shared" si="23"/>
        <v>#REF!</v>
      </c>
      <c r="E39" s="141" t="e">
        <f t="shared" si="23"/>
        <v>#REF!</v>
      </c>
      <c r="F39" s="141" t="e">
        <f t="shared" si="23"/>
        <v>#REF!</v>
      </c>
      <c r="G39" s="141" t="e">
        <f t="shared" si="23"/>
        <v>#REF!</v>
      </c>
      <c r="H39" s="141" t="e">
        <f t="shared" si="23"/>
        <v>#REF!</v>
      </c>
      <c r="I39" s="141">
        <f t="shared" si="23"/>
        <v>10492.2</v>
      </c>
      <c r="J39" s="141">
        <f t="shared" si="23"/>
        <v>10492.2</v>
      </c>
      <c r="K39" s="141">
        <f t="shared" si="23"/>
        <v>10022.4</v>
      </c>
      <c r="L39" s="141">
        <f t="shared" si="23"/>
        <v>10335.6</v>
      </c>
      <c r="M39" s="141">
        <f t="shared" si="23"/>
        <v>10335.6</v>
      </c>
      <c r="N39" s="141">
        <f t="shared" si="23"/>
        <v>12214.8</v>
      </c>
      <c r="O39" s="141">
        <f t="shared" si="23"/>
        <v>10179</v>
      </c>
      <c r="P39" s="141">
        <f t="shared" si="23"/>
        <v>10022.4</v>
      </c>
      <c r="Q39" s="141">
        <f t="shared" si="23"/>
        <v>10179</v>
      </c>
    </row>
    <row r="40" spans="1:17" ht="11.45" customHeight="1" x14ac:dyDescent="0.2">
      <c r="A40" s="24"/>
    </row>
    <row r="41" spans="1:17" ht="11.45" customHeight="1" x14ac:dyDescent="0.2">
      <c r="A41" s="24"/>
    </row>
    <row r="42" spans="1:17" s="7" customFormat="1" ht="135" x14ac:dyDescent="0.2">
      <c r="A42" s="77" t="s">
        <v>228</v>
      </c>
    </row>
    <row r="43" spans="1:17" s="7" customFormat="1" ht="12.75" x14ac:dyDescent="0.2">
      <c r="A43" s="1"/>
    </row>
    <row r="44" spans="1:17" s="7" customFormat="1" ht="12.75" x14ac:dyDescent="0.2">
      <c r="A44" s="80" t="s">
        <v>18</v>
      </c>
    </row>
    <row r="45" spans="1:17" s="7" customFormat="1" ht="12.75" x14ac:dyDescent="0.2">
      <c r="A45" s="81" t="s">
        <v>229</v>
      </c>
    </row>
    <row r="46" spans="1:17" s="7" customFormat="1" ht="12.75" x14ac:dyDescent="0.2">
      <c r="A46" s="81" t="s">
        <v>230</v>
      </c>
    </row>
    <row r="47" spans="1:17" s="7" customFormat="1" ht="12.75" x14ac:dyDescent="0.2">
      <c r="A47" s="1"/>
    </row>
    <row r="48" spans="1:17" s="7" customFormat="1" ht="12.75" x14ac:dyDescent="0.2">
      <c r="A48" s="80" t="s">
        <v>3</v>
      </c>
    </row>
    <row r="49" spans="1:1" s="7" customFormat="1" ht="12.75" x14ac:dyDescent="0.2">
      <c r="A49" s="143" t="s">
        <v>140</v>
      </c>
    </row>
    <row r="50" spans="1:1" s="7" customFormat="1" ht="12.75" x14ac:dyDescent="0.2">
      <c r="A50" s="144" t="s">
        <v>4</v>
      </c>
    </row>
    <row r="51" spans="1:1" s="7" customFormat="1" ht="12.75" x14ac:dyDescent="0.2">
      <c r="A51" s="144" t="s">
        <v>5</v>
      </c>
    </row>
    <row r="52" spans="1:1" s="7" customFormat="1" ht="24" x14ac:dyDescent="0.2">
      <c r="A52" s="66" t="s">
        <v>6</v>
      </c>
    </row>
    <row r="53" spans="1:1" s="7" customFormat="1" ht="12.75" x14ac:dyDescent="0.2">
      <c r="A53" s="42" t="s">
        <v>75</v>
      </c>
    </row>
    <row r="54" spans="1:1" s="7" customFormat="1" ht="12.75" x14ac:dyDescent="0.2">
      <c r="A54" s="177" t="s">
        <v>201</v>
      </c>
    </row>
    <row r="55" spans="1:1" ht="24" x14ac:dyDescent="0.2">
      <c r="A55" s="66" t="s">
        <v>141</v>
      </c>
    </row>
    <row r="56" spans="1:1" s="7" customFormat="1" ht="12.75" x14ac:dyDescent="0.2">
      <c r="A56" s="145"/>
    </row>
    <row r="57" spans="1:1" s="7" customFormat="1" ht="25.5" x14ac:dyDescent="0.2">
      <c r="A57" s="93" t="s">
        <v>231</v>
      </c>
    </row>
    <row r="58" spans="1:1" s="7" customFormat="1" ht="45" x14ac:dyDescent="0.2">
      <c r="A58" s="146" t="s">
        <v>142</v>
      </c>
    </row>
    <row r="59" spans="1:1" s="7" customFormat="1" ht="22.5" x14ac:dyDescent="0.2">
      <c r="A59" s="146" t="s">
        <v>223</v>
      </c>
    </row>
    <row r="60" spans="1:1" s="7" customFormat="1" ht="22.5" x14ac:dyDescent="0.2">
      <c r="A60" s="146" t="s">
        <v>224</v>
      </c>
    </row>
    <row r="61" spans="1:1" s="7" customFormat="1" ht="33.75" x14ac:dyDescent="0.2">
      <c r="A61" s="146" t="s">
        <v>225</v>
      </c>
    </row>
    <row r="62" spans="1:1" s="7" customFormat="1" ht="22.5" x14ac:dyDescent="0.2">
      <c r="A62" s="146" t="s">
        <v>226</v>
      </c>
    </row>
    <row r="63" spans="1:1" s="7" customFormat="1" ht="22.5" x14ac:dyDescent="0.2">
      <c r="A63" s="146" t="s">
        <v>227</v>
      </c>
    </row>
    <row r="64" spans="1:1" s="7" customFormat="1" ht="45" x14ac:dyDescent="0.2">
      <c r="A64" s="184" t="s">
        <v>232</v>
      </c>
    </row>
    <row r="65" spans="1:1" s="7" customFormat="1" ht="78.75" x14ac:dyDescent="0.2">
      <c r="A65" s="184" t="s">
        <v>233</v>
      </c>
    </row>
    <row r="66" spans="1:1" s="7" customFormat="1" ht="31.5" x14ac:dyDescent="0.2">
      <c r="A66" s="70" t="s">
        <v>42</v>
      </c>
    </row>
    <row r="67" spans="1:1" s="7" customFormat="1" ht="21" x14ac:dyDescent="0.2">
      <c r="A67" s="71" t="s">
        <v>43</v>
      </c>
    </row>
    <row r="68" spans="1:1" s="7" customFormat="1" ht="42.75" x14ac:dyDescent="0.2">
      <c r="A68" s="72" t="s">
        <v>178</v>
      </c>
    </row>
    <row r="69" spans="1:1" s="7" customFormat="1" ht="21" x14ac:dyDescent="0.2">
      <c r="A69" s="73" t="s">
        <v>45</v>
      </c>
    </row>
    <row r="70" spans="1:1" s="7" customFormat="1" ht="12.75" x14ac:dyDescent="0.2">
      <c r="A70" s="74"/>
    </row>
    <row r="71" spans="1:1" s="7" customFormat="1" ht="12.75" x14ac:dyDescent="0.2">
      <c r="A71" s="75" t="s">
        <v>8</v>
      </c>
    </row>
    <row r="72" spans="1:1" ht="24" x14ac:dyDescent="0.2">
      <c r="A72" s="185" t="s">
        <v>46</v>
      </c>
    </row>
    <row r="73" spans="1:1" ht="24" x14ac:dyDescent="0.2">
      <c r="A73" s="186" t="s">
        <v>47</v>
      </c>
    </row>
    <row r="74" spans="1:1" x14ac:dyDescent="0.2">
      <c r="A74" s="74"/>
    </row>
    <row r="81" spans="1:1" ht="12.75" x14ac:dyDescent="0.2">
      <c r="A81" s="7"/>
    </row>
  </sheetData>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Q80"/>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17" width="9.85546875" style="1" bestFit="1" customWidth="1"/>
    <col min="18" max="16384" width="8.5703125" style="1"/>
  </cols>
  <sheetData>
    <row r="1" spans="1:17" ht="11.45" customHeight="1" x14ac:dyDescent="0.2">
      <c r="A1" s="9" t="s">
        <v>172</v>
      </c>
    </row>
    <row r="2" spans="1:17" ht="11.45" customHeight="1" x14ac:dyDescent="0.2">
      <c r="A2" s="19"/>
    </row>
    <row r="3" spans="1:17" ht="11.45" customHeight="1" x14ac:dyDescent="0.2">
      <c r="A3" s="76" t="s">
        <v>173</v>
      </c>
    </row>
    <row r="4" spans="1:17" ht="11.25" customHeight="1" x14ac:dyDescent="0.2">
      <c r="A4" s="51" t="s">
        <v>1</v>
      </c>
    </row>
    <row r="5" spans="1:17" s="12" customFormat="1" ht="25.5" customHeight="1" x14ac:dyDescent="0.2">
      <c r="A5" s="8" t="s">
        <v>0</v>
      </c>
      <c r="B5" s="129" t="e">
        <f>'Каникулы в горах 25 | comiss'!#REF!</f>
        <v>#REF!</v>
      </c>
      <c r="C5" s="129" t="e">
        <f>'Каникулы в горах 25 | comiss'!#REF!</f>
        <v>#REF!</v>
      </c>
      <c r="D5" s="129" t="e">
        <f>'Каникулы в горах 25 | comiss'!#REF!</f>
        <v>#REF!</v>
      </c>
      <c r="E5" s="129" t="e">
        <f>'Каникулы в горах 25 | comiss'!#REF!</f>
        <v>#REF!</v>
      </c>
      <c r="F5" s="129" t="e">
        <f>'Каникулы в горах 25 | comiss'!#REF!</f>
        <v>#REF!</v>
      </c>
      <c r="G5" s="129" t="e">
        <f>'Каникулы в горах 25 | comiss'!#REF!</f>
        <v>#REF!</v>
      </c>
      <c r="H5" s="129" t="e">
        <f>'Каникулы в горах 25 | comiss'!#REF!</f>
        <v>#REF!</v>
      </c>
      <c r="I5" s="129">
        <f>'Каникулы в горах 25 | comiss'!B5</f>
        <v>45966</v>
      </c>
      <c r="J5" s="129">
        <f>'Каникулы в горах 25 | comiss'!C5</f>
        <v>45968</v>
      </c>
      <c r="K5" s="129">
        <f>'Каникулы в горах 25 | comiss'!D5</f>
        <v>45970</v>
      </c>
      <c r="L5" s="129">
        <f>'Каникулы в горах 25 | comiss'!E5</f>
        <v>45975</v>
      </c>
      <c r="M5" s="129">
        <f>'Каникулы в горах 25 | comiss'!F5</f>
        <v>45977</v>
      </c>
      <c r="N5" s="129">
        <f>'Каникулы в горах 25 | comiss'!G5</f>
        <v>45978</v>
      </c>
      <c r="O5" s="129">
        <f>'Каникулы в горах 25 | comiss'!H5</f>
        <v>45982</v>
      </c>
      <c r="P5" s="129">
        <f>'Каникулы в горах 25 | comiss'!I5</f>
        <v>45984</v>
      </c>
      <c r="Q5" s="129">
        <f>'Каникулы в горах 25 | comiss'!J5</f>
        <v>45989</v>
      </c>
    </row>
    <row r="6" spans="1:17" s="12" customFormat="1" ht="25.5" customHeight="1" x14ac:dyDescent="0.2">
      <c r="A6" s="37"/>
      <c r="B6" s="129" t="e">
        <f>'Каникулы в горах 25 | comiss'!#REF!</f>
        <v>#REF!</v>
      </c>
      <c r="C6" s="129" t="e">
        <f>'Каникулы в горах 25 | comiss'!#REF!</f>
        <v>#REF!</v>
      </c>
      <c r="D6" s="129" t="e">
        <f>'Каникулы в горах 25 | comiss'!#REF!</f>
        <v>#REF!</v>
      </c>
      <c r="E6" s="129" t="e">
        <f>'Каникулы в горах 25 | comiss'!#REF!</f>
        <v>#REF!</v>
      </c>
      <c r="F6" s="129" t="e">
        <f>'Каникулы в горах 25 | comiss'!#REF!</f>
        <v>#REF!</v>
      </c>
      <c r="G6" s="129" t="e">
        <f>'Каникулы в горах 25 | comiss'!#REF!</f>
        <v>#REF!</v>
      </c>
      <c r="H6" s="129" t="e">
        <f>'Каникулы в горах 25 | comiss'!#REF!</f>
        <v>#REF!</v>
      </c>
      <c r="I6" s="129">
        <f>'Каникулы в горах 25 | comiss'!B6</f>
        <v>45967</v>
      </c>
      <c r="J6" s="129">
        <f>'Каникулы в горах 25 | comiss'!C6</f>
        <v>45969</v>
      </c>
      <c r="K6" s="129">
        <f>'Каникулы в горах 25 | comiss'!D6</f>
        <v>45974</v>
      </c>
      <c r="L6" s="129">
        <f>'Каникулы в горах 25 | comiss'!E6</f>
        <v>45976</v>
      </c>
      <c r="M6" s="129">
        <f>'Каникулы в горах 25 | comiss'!F6</f>
        <v>45977</v>
      </c>
      <c r="N6" s="129">
        <f>'Каникулы в горах 25 | comiss'!G6</f>
        <v>45981</v>
      </c>
      <c r="O6" s="129">
        <f>'Каникулы в горах 25 | comiss'!H6</f>
        <v>45983</v>
      </c>
      <c r="P6" s="129">
        <f>'Каникулы в горах 25 | comiss'!I6</f>
        <v>45988</v>
      </c>
      <c r="Q6" s="129">
        <f>'Каникулы в горах 25 | comiss'!J6</f>
        <v>45990</v>
      </c>
    </row>
    <row r="7" spans="1:17" ht="11.45" customHeight="1" x14ac:dyDescent="0.2">
      <c r="A7" s="11" t="s">
        <v>11</v>
      </c>
      <c r="B7" s="118"/>
      <c r="C7" s="118"/>
      <c r="D7" s="118"/>
      <c r="E7" s="118"/>
      <c r="F7" s="118"/>
      <c r="G7" s="118"/>
      <c r="H7" s="118"/>
      <c r="I7" s="118"/>
      <c r="J7" s="118"/>
      <c r="K7" s="118"/>
      <c r="L7" s="118"/>
      <c r="M7" s="118"/>
      <c r="N7" s="118"/>
      <c r="O7" s="118"/>
      <c r="P7" s="118"/>
      <c r="Q7" s="118"/>
    </row>
    <row r="8" spans="1:17" ht="11.45" customHeight="1" x14ac:dyDescent="0.2">
      <c r="A8" s="3">
        <v>1</v>
      </c>
      <c r="B8" s="141" t="e">
        <f>'Каникулы в горах 25 | comiss'!#REF!</f>
        <v>#REF!</v>
      </c>
      <c r="C8" s="141" t="e">
        <f>'Каникулы в горах 25 | comiss'!#REF!</f>
        <v>#REF!</v>
      </c>
      <c r="D8" s="141" t="e">
        <f>'Каникулы в горах 25 | comiss'!#REF!</f>
        <v>#REF!</v>
      </c>
      <c r="E8" s="141" t="e">
        <f>'Каникулы в горах 25 | comiss'!#REF!</f>
        <v>#REF!</v>
      </c>
      <c r="F8" s="141" t="e">
        <f>'Каникулы в горах 25 | comiss'!#REF!</f>
        <v>#REF!</v>
      </c>
      <c r="G8" s="141" t="e">
        <f>'Каникулы в горах 25 | comiss'!#REF!</f>
        <v>#REF!</v>
      </c>
      <c r="H8" s="141" t="e">
        <f>'Каникулы в горах 25 | comiss'!#REF!</f>
        <v>#REF!</v>
      </c>
      <c r="I8" s="141">
        <f>'Каникулы в горах 25 | comiss'!B8</f>
        <v>5400</v>
      </c>
      <c r="J8" s="141">
        <f>'Каникулы в горах 25 | comiss'!C8</f>
        <v>5400</v>
      </c>
      <c r="K8" s="141">
        <f>'Каникулы в горах 25 | comiss'!D8</f>
        <v>4860</v>
      </c>
      <c r="L8" s="141">
        <f>'Каникулы в горах 25 | comiss'!E8</f>
        <v>5220</v>
      </c>
      <c r="M8" s="141">
        <f>'Каникулы в горах 25 | comiss'!F8</f>
        <v>5220</v>
      </c>
      <c r="N8" s="141">
        <f>'Каникулы в горах 25 | comiss'!G8</f>
        <v>7380</v>
      </c>
      <c r="O8" s="141">
        <f>'Каникулы в горах 25 | comiss'!H8</f>
        <v>5040</v>
      </c>
      <c r="P8" s="141">
        <f>'Каникулы в горах 25 | comiss'!I8</f>
        <v>4860</v>
      </c>
      <c r="Q8" s="141">
        <f>'Каникулы в горах 25 | comiss'!J8</f>
        <v>5040</v>
      </c>
    </row>
    <row r="9" spans="1:17" ht="11.45" customHeight="1" x14ac:dyDescent="0.2">
      <c r="A9" s="3">
        <v>2</v>
      </c>
      <c r="B9" s="141" t="e">
        <f>'Каникулы в горах 25 | comiss'!#REF!</f>
        <v>#REF!</v>
      </c>
      <c r="C9" s="141" t="e">
        <f>'Каникулы в горах 25 | comiss'!#REF!</f>
        <v>#REF!</v>
      </c>
      <c r="D9" s="141" t="e">
        <f>'Каникулы в горах 25 | comiss'!#REF!</f>
        <v>#REF!</v>
      </c>
      <c r="E9" s="141" t="e">
        <f>'Каникулы в горах 25 | comiss'!#REF!</f>
        <v>#REF!</v>
      </c>
      <c r="F9" s="141" t="e">
        <f>'Каникулы в горах 25 | comiss'!#REF!</f>
        <v>#REF!</v>
      </c>
      <c r="G9" s="141" t="e">
        <f>'Каникулы в горах 25 | comiss'!#REF!</f>
        <v>#REF!</v>
      </c>
      <c r="H9" s="141" t="e">
        <f>'Каникулы в горах 25 | comiss'!#REF!</f>
        <v>#REF!</v>
      </c>
      <c r="I9" s="141">
        <f>'Каникулы в горах 25 | comiss'!B9</f>
        <v>6660</v>
      </c>
      <c r="J9" s="141">
        <f>'Каникулы в горах 25 | comiss'!C9</f>
        <v>6660</v>
      </c>
      <c r="K9" s="141">
        <f>'Каникулы в горах 25 | comiss'!D9</f>
        <v>6120</v>
      </c>
      <c r="L9" s="141">
        <f>'Каникулы в горах 25 | comiss'!E9</f>
        <v>6480</v>
      </c>
      <c r="M9" s="141">
        <f>'Каникулы в горах 25 | comiss'!F9</f>
        <v>6480</v>
      </c>
      <c r="N9" s="141">
        <f>'Каникулы в горах 25 | comiss'!G9</f>
        <v>8640</v>
      </c>
      <c r="O9" s="141">
        <f>'Каникулы в горах 25 | comiss'!H9</f>
        <v>6300</v>
      </c>
      <c r="P9" s="141">
        <f>'Каникулы в горах 25 | comiss'!I9</f>
        <v>6120</v>
      </c>
      <c r="Q9" s="141">
        <f>'Каникулы в горах 25 | comiss'!J9</f>
        <v>6300</v>
      </c>
    </row>
    <row r="10" spans="1:17" ht="11.45" customHeight="1" x14ac:dyDescent="0.2">
      <c r="A10" s="120" t="s">
        <v>107</v>
      </c>
      <c r="B10" s="141"/>
      <c r="C10" s="141"/>
      <c r="D10" s="141"/>
      <c r="E10" s="141"/>
      <c r="F10" s="141"/>
      <c r="G10" s="141"/>
      <c r="H10" s="141"/>
      <c r="I10" s="141"/>
      <c r="J10" s="141"/>
      <c r="K10" s="141"/>
      <c r="L10" s="141"/>
      <c r="M10" s="141"/>
      <c r="N10" s="141"/>
      <c r="O10" s="141"/>
      <c r="P10" s="141"/>
      <c r="Q10" s="141"/>
    </row>
    <row r="11" spans="1:17" ht="11.45" customHeight="1" x14ac:dyDescent="0.2">
      <c r="A11" s="3">
        <v>1</v>
      </c>
      <c r="B11" s="141" t="e">
        <f>'Каникулы в горах 25 | comiss'!#REF!</f>
        <v>#REF!</v>
      </c>
      <c r="C11" s="141" t="e">
        <f>'Каникулы в горах 25 | comiss'!#REF!</f>
        <v>#REF!</v>
      </c>
      <c r="D11" s="141" t="e">
        <f>'Каникулы в горах 25 | comiss'!#REF!</f>
        <v>#REF!</v>
      </c>
      <c r="E11" s="141" t="e">
        <f>'Каникулы в горах 25 | comiss'!#REF!</f>
        <v>#REF!</v>
      </c>
      <c r="F11" s="141" t="e">
        <f>'Каникулы в горах 25 | comiss'!#REF!</f>
        <v>#REF!</v>
      </c>
      <c r="G11" s="141" t="e">
        <f>'Каникулы в горах 25 | comiss'!#REF!</f>
        <v>#REF!</v>
      </c>
      <c r="H11" s="141" t="e">
        <f>'Каникулы в горах 25 | comiss'!#REF!</f>
        <v>#REF!</v>
      </c>
      <c r="I11" s="141">
        <f>'Каникулы в горах 25 | comiss'!B11</f>
        <v>6750</v>
      </c>
      <c r="J11" s="141">
        <f>'Каникулы в горах 25 | comiss'!C11</f>
        <v>6750</v>
      </c>
      <c r="K11" s="141">
        <f>'Каникулы в горах 25 | comiss'!D11</f>
        <v>6210</v>
      </c>
      <c r="L11" s="141">
        <f>'Каникулы в горах 25 | comiss'!E11</f>
        <v>6570</v>
      </c>
      <c r="M11" s="141">
        <f>'Каникулы в горах 25 | comiss'!F11</f>
        <v>6570</v>
      </c>
      <c r="N11" s="141">
        <f>'Каникулы в горах 25 | comiss'!G11</f>
        <v>8730</v>
      </c>
      <c r="O11" s="141">
        <f>'Каникулы в горах 25 | comiss'!H11</f>
        <v>6390</v>
      </c>
      <c r="P11" s="141">
        <f>'Каникулы в горах 25 | comiss'!I11</f>
        <v>6210</v>
      </c>
      <c r="Q11" s="141">
        <f>'Каникулы в горах 25 | comiss'!J11</f>
        <v>6390</v>
      </c>
    </row>
    <row r="12" spans="1:17" ht="11.45" customHeight="1" x14ac:dyDescent="0.2">
      <c r="A12" s="3">
        <v>2</v>
      </c>
      <c r="B12" s="141" t="e">
        <f>'Каникулы в горах 25 | comiss'!#REF!</f>
        <v>#REF!</v>
      </c>
      <c r="C12" s="141" t="e">
        <f>'Каникулы в горах 25 | comiss'!#REF!</f>
        <v>#REF!</v>
      </c>
      <c r="D12" s="141" t="e">
        <f>'Каникулы в горах 25 | comiss'!#REF!</f>
        <v>#REF!</v>
      </c>
      <c r="E12" s="141" t="e">
        <f>'Каникулы в горах 25 | comiss'!#REF!</f>
        <v>#REF!</v>
      </c>
      <c r="F12" s="141" t="e">
        <f>'Каникулы в горах 25 | comiss'!#REF!</f>
        <v>#REF!</v>
      </c>
      <c r="G12" s="141" t="e">
        <f>'Каникулы в горах 25 | comiss'!#REF!</f>
        <v>#REF!</v>
      </c>
      <c r="H12" s="141" t="e">
        <f>'Каникулы в горах 25 | comiss'!#REF!</f>
        <v>#REF!</v>
      </c>
      <c r="I12" s="141">
        <f>'Каникулы в горах 25 | comiss'!B12</f>
        <v>8010</v>
      </c>
      <c r="J12" s="141">
        <f>'Каникулы в горах 25 | comiss'!C12</f>
        <v>8010</v>
      </c>
      <c r="K12" s="141">
        <f>'Каникулы в горах 25 | comiss'!D12</f>
        <v>7470</v>
      </c>
      <c r="L12" s="141">
        <f>'Каникулы в горах 25 | comiss'!E12</f>
        <v>7830</v>
      </c>
      <c r="M12" s="141">
        <f>'Каникулы в горах 25 | comiss'!F12</f>
        <v>7830</v>
      </c>
      <c r="N12" s="141">
        <f>'Каникулы в горах 25 | comiss'!G12</f>
        <v>9990</v>
      </c>
      <c r="O12" s="141">
        <f>'Каникулы в горах 25 | comiss'!H12</f>
        <v>7650</v>
      </c>
      <c r="P12" s="141">
        <f>'Каникулы в горах 25 | comiss'!I12</f>
        <v>7470</v>
      </c>
      <c r="Q12" s="141">
        <f>'Каникулы в горах 25 | comiss'!J12</f>
        <v>7650</v>
      </c>
    </row>
    <row r="13" spans="1:17" ht="11.45" customHeight="1" x14ac:dyDescent="0.2">
      <c r="A13" s="120" t="s">
        <v>86</v>
      </c>
      <c r="B13" s="141"/>
      <c r="C13" s="141"/>
      <c r="D13" s="141"/>
      <c r="E13" s="141"/>
      <c r="F13" s="141"/>
      <c r="G13" s="141"/>
      <c r="H13" s="141"/>
      <c r="I13" s="141"/>
      <c r="J13" s="141"/>
      <c r="K13" s="141"/>
      <c r="L13" s="141"/>
      <c r="M13" s="141"/>
      <c r="N13" s="141"/>
      <c r="O13" s="141"/>
      <c r="P13" s="141"/>
      <c r="Q13" s="141"/>
    </row>
    <row r="14" spans="1:17" ht="11.45" customHeight="1" x14ac:dyDescent="0.2">
      <c r="A14" s="3">
        <v>1</v>
      </c>
      <c r="B14" s="141" t="e">
        <f>'Каникулы в горах 25 | comiss'!#REF!</f>
        <v>#REF!</v>
      </c>
      <c r="C14" s="141" t="e">
        <f>'Каникулы в горах 25 | comiss'!#REF!</f>
        <v>#REF!</v>
      </c>
      <c r="D14" s="141" t="e">
        <f>'Каникулы в горах 25 | comiss'!#REF!</f>
        <v>#REF!</v>
      </c>
      <c r="E14" s="141" t="e">
        <f>'Каникулы в горах 25 | comiss'!#REF!</f>
        <v>#REF!</v>
      </c>
      <c r="F14" s="141" t="e">
        <f>'Каникулы в горах 25 | comiss'!#REF!</f>
        <v>#REF!</v>
      </c>
      <c r="G14" s="141" t="e">
        <f>'Каникулы в горах 25 | comiss'!#REF!</f>
        <v>#REF!</v>
      </c>
      <c r="H14" s="141" t="e">
        <f>'Каникулы в горах 25 | comiss'!#REF!</f>
        <v>#REF!</v>
      </c>
      <c r="I14" s="141">
        <f>'Каникулы в горах 25 | comiss'!B14</f>
        <v>8550</v>
      </c>
      <c r="J14" s="141">
        <f>'Каникулы в горах 25 | comiss'!C14</f>
        <v>8550</v>
      </c>
      <c r="K14" s="141">
        <f>'Каникулы в горах 25 | comiss'!D14</f>
        <v>8010</v>
      </c>
      <c r="L14" s="141">
        <f>'Каникулы в горах 25 | comiss'!E14</f>
        <v>8370</v>
      </c>
      <c r="M14" s="141">
        <f>'Каникулы в горах 25 | comiss'!F14</f>
        <v>8370</v>
      </c>
      <c r="N14" s="141">
        <f>'Каникулы в горах 25 | comiss'!G14</f>
        <v>10530</v>
      </c>
      <c r="O14" s="141">
        <f>'Каникулы в горах 25 | comiss'!H14</f>
        <v>8190</v>
      </c>
      <c r="P14" s="141">
        <f>'Каникулы в горах 25 | comiss'!I14</f>
        <v>8010</v>
      </c>
      <c r="Q14" s="141">
        <f>'Каникулы в горах 25 | comiss'!J14</f>
        <v>8190</v>
      </c>
    </row>
    <row r="15" spans="1:17" ht="11.45" customHeight="1" x14ac:dyDescent="0.2">
      <c r="A15" s="3">
        <v>2</v>
      </c>
      <c r="B15" s="141" t="e">
        <f>'Каникулы в горах 25 | comiss'!#REF!</f>
        <v>#REF!</v>
      </c>
      <c r="C15" s="141" t="e">
        <f>'Каникулы в горах 25 | comiss'!#REF!</f>
        <v>#REF!</v>
      </c>
      <c r="D15" s="141" t="e">
        <f>'Каникулы в горах 25 | comiss'!#REF!</f>
        <v>#REF!</v>
      </c>
      <c r="E15" s="141" t="e">
        <f>'Каникулы в горах 25 | comiss'!#REF!</f>
        <v>#REF!</v>
      </c>
      <c r="F15" s="141" t="e">
        <f>'Каникулы в горах 25 | comiss'!#REF!</f>
        <v>#REF!</v>
      </c>
      <c r="G15" s="141" t="e">
        <f>'Каникулы в горах 25 | comiss'!#REF!</f>
        <v>#REF!</v>
      </c>
      <c r="H15" s="141" t="e">
        <f>'Каникулы в горах 25 | comiss'!#REF!</f>
        <v>#REF!</v>
      </c>
      <c r="I15" s="141">
        <f>'Каникулы в горах 25 | comiss'!B15</f>
        <v>9810</v>
      </c>
      <c r="J15" s="141">
        <f>'Каникулы в горах 25 | comiss'!C15</f>
        <v>9810</v>
      </c>
      <c r="K15" s="141">
        <f>'Каникулы в горах 25 | comiss'!D15</f>
        <v>9270</v>
      </c>
      <c r="L15" s="141">
        <f>'Каникулы в горах 25 | comiss'!E15</f>
        <v>9630</v>
      </c>
      <c r="M15" s="141">
        <f>'Каникулы в горах 25 | comiss'!F15</f>
        <v>9630</v>
      </c>
      <c r="N15" s="141">
        <f>'Каникулы в горах 25 | comiss'!G15</f>
        <v>11790</v>
      </c>
      <c r="O15" s="141">
        <f>'Каникулы в горах 25 | comiss'!H15</f>
        <v>9450</v>
      </c>
      <c r="P15" s="141">
        <f>'Каникулы в горах 25 | comiss'!I15</f>
        <v>9270</v>
      </c>
      <c r="Q15" s="141">
        <f>'Каникулы в горах 25 | comiss'!J15</f>
        <v>9450</v>
      </c>
    </row>
    <row r="16" spans="1:17" ht="11.45" customHeight="1" x14ac:dyDescent="0.2">
      <c r="A16" s="122" t="s">
        <v>91</v>
      </c>
      <c r="B16" s="141"/>
      <c r="C16" s="141"/>
      <c r="D16" s="141"/>
      <c r="E16" s="141"/>
      <c r="F16" s="141"/>
      <c r="G16" s="141"/>
      <c r="H16" s="141"/>
      <c r="I16" s="141"/>
      <c r="J16" s="141"/>
      <c r="K16" s="141"/>
      <c r="L16" s="141"/>
      <c r="M16" s="141"/>
      <c r="N16" s="141"/>
      <c r="O16" s="141"/>
      <c r="P16" s="141"/>
      <c r="Q16" s="141"/>
    </row>
    <row r="17" spans="1:17" ht="11.45" customHeight="1" x14ac:dyDescent="0.2">
      <c r="A17" s="3">
        <v>1</v>
      </c>
      <c r="B17" s="141" t="e">
        <f>'Каникулы в горах 25 | comiss'!#REF!</f>
        <v>#REF!</v>
      </c>
      <c r="C17" s="141" t="e">
        <f>'Каникулы в горах 25 | comiss'!#REF!</f>
        <v>#REF!</v>
      </c>
      <c r="D17" s="141" t="e">
        <f>'Каникулы в горах 25 | comiss'!#REF!</f>
        <v>#REF!</v>
      </c>
      <c r="E17" s="141" t="e">
        <f>'Каникулы в горах 25 | comiss'!#REF!</f>
        <v>#REF!</v>
      </c>
      <c r="F17" s="141" t="e">
        <f>'Каникулы в горах 25 | comiss'!#REF!</f>
        <v>#REF!</v>
      </c>
      <c r="G17" s="141" t="e">
        <f>'Каникулы в горах 25 | comiss'!#REF!</f>
        <v>#REF!</v>
      </c>
      <c r="H17" s="141" t="e">
        <f>'Каникулы в горах 25 | comiss'!#REF!</f>
        <v>#REF!</v>
      </c>
      <c r="I17" s="141">
        <f>'Каникулы в горах 25 | comiss'!B17</f>
        <v>9450</v>
      </c>
      <c r="J17" s="141">
        <f>'Каникулы в горах 25 | comiss'!C17</f>
        <v>9450</v>
      </c>
      <c r="K17" s="141">
        <f>'Каникулы в горах 25 | comiss'!D17</f>
        <v>8910</v>
      </c>
      <c r="L17" s="141">
        <f>'Каникулы в горах 25 | comiss'!E17</f>
        <v>9270</v>
      </c>
      <c r="M17" s="141">
        <f>'Каникулы в горах 25 | comiss'!F17</f>
        <v>9270</v>
      </c>
      <c r="N17" s="141">
        <f>'Каникулы в горах 25 | comiss'!G17</f>
        <v>11430</v>
      </c>
      <c r="O17" s="141">
        <f>'Каникулы в горах 25 | comiss'!H17</f>
        <v>9090</v>
      </c>
      <c r="P17" s="141">
        <f>'Каникулы в горах 25 | comiss'!I17</f>
        <v>8910</v>
      </c>
      <c r="Q17" s="141">
        <f>'Каникулы в горах 25 | comiss'!J17</f>
        <v>9090</v>
      </c>
    </row>
    <row r="18" spans="1:17" ht="11.45" customHeight="1" x14ac:dyDescent="0.2">
      <c r="A18" s="3">
        <v>2</v>
      </c>
      <c r="B18" s="141" t="e">
        <f>'Каникулы в горах 25 | comiss'!#REF!</f>
        <v>#REF!</v>
      </c>
      <c r="C18" s="141" t="e">
        <f>'Каникулы в горах 25 | comiss'!#REF!</f>
        <v>#REF!</v>
      </c>
      <c r="D18" s="141" t="e">
        <f>'Каникулы в горах 25 | comiss'!#REF!</f>
        <v>#REF!</v>
      </c>
      <c r="E18" s="141" t="e">
        <f>'Каникулы в горах 25 | comiss'!#REF!</f>
        <v>#REF!</v>
      </c>
      <c r="F18" s="141" t="e">
        <f>'Каникулы в горах 25 | comiss'!#REF!</f>
        <v>#REF!</v>
      </c>
      <c r="G18" s="141" t="e">
        <f>'Каникулы в горах 25 | comiss'!#REF!</f>
        <v>#REF!</v>
      </c>
      <c r="H18" s="141" t="e">
        <f>'Каникулы в горах 25 | comiss'!#REF!</f>
        <v>#REF!</v>
      </c>
      <c r="I18" s="141">
        <f>'Каникулы в горах 25 | comiss'!B18</f>
        <v>10710</v>
      </c>
      <c r="J18" s="141">
        <f>'Каникулы в горах 25 | comiss'!C18</f>
        <v>10710</v>
      </c>
      <c r="K18" s="141">
        <f>'Каникулы в горах 25 | comiss'!D18</f>
        <v>10170</v>
      </c>
      <c r="L18" s="141">
        <f>'Каникулы в горах 25 | comiss'!E18</f>
        <v>10530</v>
      </c>
      <c r="M18" s="141">
        <f>'Каникулы в горах 25 | comiss'!F18</f>
        <v>10530</v>
      </c>
      <c r="N18" s="141">
        <f>'Каникулы в горах 25 | comiss'!G18</f>
        <v>12690</v>
      </c>
      <c r="O18" s="141">
        <f>'Каникулы в горах 25 | comiss'!H18</f>
        <v>10350</v>
      </c>
      <c r="P18" s="141">
        <f>'Каникулы в горах 25 | comiss'!I18</f>
        <v>10170</v>
      </c>
      <c r="Q18" s="141">
        <f>'Каникулы в горах 25 | comiss'!J18</f>
        <v>10350</v>
      </c>
    </row>
    <row r="19" spans="1:17" s="118" customFormat="1" ht="11.45" customHeight="1" x14ac:dyDescent="0.2">
      <c r="A19" s="119" t="s">
        <v>92</v>
      </c>
      <c r="B19" s="141"/>
      <c r="C19" s="141"/>
      <c r="D19" s="141"/>
      <c r="E19" s="141"/>
      <c r="F19" s="141"/>
      <c r="G19" s="141"/>
      <c r="H19" s="141"/>
      <c r="I19" s="141"/>
      <c r="J19" s="141"/>
      <c r="K19" s="141"/>
      <c r="L19" s="141"/>
      <c r="M19" s="141"/>
      <c r="N19" s="141"/>
      <c r="O19" s="141"/>
      <c r="P19" s="141"/>
      <c r="Q19" s="141"/>
    </row>
    <row r="20" spans="1:17" s="118" customFormat="1" ht="11.45" customHeight="1" x14ac:dyDescent="0.2">
      <c r="A20" s="121">
        <v>1</v>
      </c>
      <c r="B20" s="141" t="e">
        <f>'Каникулы в горах 25 | comiss'!#REF!</f>
        <v>#REF!</v>
      </c>
      <c r="C20" s="141" t="e">
        <f>'Каникулы в горах 25 | comiss'!#REF!</f>
        <v>#REF!</v>
      </c>
      <c r="D20" s="141" t="e">
        <f>'Каникулы в горах 25 | comiss'!#REF!</f>
        <v>#REF!</v>
      </c>
      <c r="E20" s="141" t="e">
        <f>'Каникулы в горах 25 | comiss'!#REF!</f>
        <v>#REF!</v>
      </c>
      <c r="F20" s="141" t="e">
        <f>'Каникулы в горах 25 | comiss'!#REF!</f>
        <v>#REF!</v>
      </c>
      <c r="G20" s="141" t="e">
        <f>'Каникулы в горах 25 | comiss'!#REF!</f>
        <v>#REF!</v>
      </c>
      <c r="H20" s="141" t="e">
        <f>'Каникулы в горах 25 | comiss'!#REF!</f>
        <v>#REF!</v>
      </c>
      <c r="I20" s="141">
        <f>'Каникулы в горах 25 | comiss'!B20</f>
        <v>10800</v>
      </c>
      <c r="J20" s="141">
        <f>'Каникулы в горах 25 | comiss'!C20</f>
        <v>10800</v>
      </c>
      <c r="K20" s="141">
        <f>'Каникулы в горах 25 | comiss'!D20</f>
        <v>10260</v>
      </c>
      <c r="L20" s="141">
        <f>'Каникулы в горах 25 | comiss'!E20</f>
        <v>10620</v>
      </c>
      <c r="M20" s="141">
        <f>'Каникулы в горах 25 | comiss'!F20</f>
        <v>10620</v>
      </c>
      <c r="N20" s="141">
        <f>'Каникулы в горах 25 | comiss'!G20</f>
        <v>12780</v>
      </c>
      <c r="O20" s="141">
        <f>'Каникулы в горах 25 | comiss'!H20</f>
        <v>10440</v>
      </c>
      <c r="P20" s="141">
        <f>'Каникулы в горах 25 | comiss'!I20</f>
        <v>10260</v>
      </c>
      <c r="Q20" s="141">
        <f>'Каникулы в горах 25 | comiss'!J20</f>
        <v>10440</v>
      </c>
    </row>
    <row r="21" spans="1:17" s="118" customFormat="1" ht="11.45" customHeight="1" x14ac:dyDescent="0.2">
      <c r="A21" s="121">
        <v>2</v>
      </c>
      <c r="B21" s="141" t="e">
        <f>'Каникулы в горах 25 | comiss'!#REF!</f>
        <v>#REF!</v>
      </c>
      <c r="C21" s="141" t="e">
        <f>'Каникулы в горах 25 | comiss'!#REF!</f>
        <v>#REF!</v>
      </c>
      <c r="D21" s="141" t="e">
        <f>'Каникулы в горах 25 | comiss'!#REF!</f>
        <v>#REF!</v>
      </c>
      <c r="E21" s="141" t="e">
        <f>'Каникулы в горах 25 | comiss'!#REF!</f>
        <v>#REF!</v>
      </c>
      <c r="F21" s="141" t="e">
        <f>'Каникулы в горах 25 | comiss'!#REF!</f>
        <v>#REF!</v>
      </c>
      <c r="G21" s="141" t="e">
        <f>'Каникулы в горах 25 | comiss'!#REF!</f>
        <v>#REF!</v>
      </c>
      <c r="H21" s="141" t="e">
        <f>'Каникулы в горах 25 | comiss'!#REF!</f>
        <v>#REF!</v>
      </c>
      <c r="I21" s="141">
        <f>'Каникулы в горах 25 | comiss'!B21</f>
        <v>12060</v>
      </c>
      <c r="J21" s="141">
        <f>'Каникулы в горах 25 | comiss'!C21</f>
        <v>12060</v>
      </c>
      <c r="K21" s="141">
        <f>'Каникулы в горах 25 | comiss'!D21</f>
        <v>11520</v>
      </c>
      <c r="L21" s="141">
        <f>'Каникулы в горах 25 | comiss'!E21</f>
        <v>11880</v>
      </c>
      <c r="M21" s="141">
        <f>'Каникулы в горах 25 | comiss'!F21</f>
        <v>11880</v>
      </c>
      <c r="N21" s="141">
        <f>'Каникулы в горах 25 | comiss'!G21</f>
        <v>14040</v>
      </c>
      <c r="O21" s="141">
        <f>'Каникулы в горах 25 | comiss'!H21</f>
        <v>11700</v>
      </c>
      <c r="P21" s="141">
        <f>'Каникулы в горах 25 | comiss'!I21</f>
        <v>11520</v>
      </c>
      <c r="Q21" s="141">
        <f>'Каникулы в горах 25 | comiss'!J21</f>
        <v>11700</v>
      </c>
    </row>
    <row r="22" spans="1:17" ht="11.45" customHeight="1" x14ac:dyDescent="0.2">
      <c r="A22" s="51" t="s">
        <v>24</v>
      </c>
      <c r="B22" s="142"/>
      <c r="C22" s="142"/>
      <c r="D22" s="142"/>
      <c r="E22" s="142"/>
      <c r="F22" s="142"/>
      <c r="G22" s="142"/>
      <c r="H22" s="142"/>
      <c r="I22" s="142"/>
      <c r="J22" s="142"/>
      <c r="K22" s="142"/>
      <c r="L22" s="142"/>
      <c r="M22" s="142"/>
      <c r="N22" s="142"/>
      <c r="O22" s="142"/>
      <c r="P22" s="142"/>
      <c r="Q22" s="142"/>
    </row>
    <row r="23" spans="1:17" ht="24.6" customHeight="1" x14ac:dyDescent="0.2">
      <c r="A23" s="8" t="s">
        <v>0</v>
      </c>
      <c r="B23" s="129" t="e">
        <f t="shared" ref="B23" si="0">B5</f>
        <v>#REF!</v>
      </c>
      <c r="C23" s="129" t="e">
        <f t="shared" ref="C23:Q23" si="1">C5</f>
        <v>#REF!</v>
      </c>
      <c r="D23" s="129" t="e">
        <f t="shared" si="1"/>
        <v>#REF!</v>
      </c>
      <c r="E23" s="129" t="e">
        <f t="shared" si="1"/>
        <v>#REF!</v>
      </c>
      <c r="F23" s="129" t="e">
        <f t="shared" si="1"/>
        <v>#REF!</v>
      </c>
      <c r="G23" s="129" t="e">
        <f t="shared" si="1"/>
        <v>#REF!</v>
      </c>
      <c r="H23" s="129" t="e">
        <f t="shared" si="1"/>
        <v>#REF!</v>
      </c>
      <c r="I23" s="129">
        <f t="shared" si="1"/>
        <v>45966</v>
      </c>
      <c r="J23" s="129">
        <f t="shared" si="1"/>
        <v>45968</v>
      </c>
      <c r="K23" s="129">
        <f t="shared" si="1"/>
        <v>45970</v>
      </c>
      <c r="L23" s="129">
        <f t="shared" si="1"/>
        <v>45975</v>
      </c>
      <c r="M23" s="129">
        <f t="shared" si="1"/>
        <v>45977</v>
      </c>
      <c r="N23" s="129">
        <f t="shared" si="1"/>
        <v>45978</v>
      </c>
      <c r="O23" s="129">
        <f t="shared" si="1"/>
        <v>45982</v>
      </c>
      <c r="P23" s="129">
        <f t="shared" si="1"/>
        <v>45984</v>
      </c>
      <c r="Q23" s="129">
        <f t="shared" si="1"/>
        <v>45989</v>
      </c>
    </row>
    <row r="24" spans="1:17" ht="24.6" customHeight="1" x14ac:dyDescent="0.2">
      <c r="A24" s="37"/>
      <c r="B24" s="129" t="e">
        <f t="shared" ref="B24" si="2">B6</f>
        <v>#REF!</v>
      </c>
      <c r="C24" s="129" t="e">
        <f t="shared" ref="C24:Q24" si="3">C6</f>
        <v>#REF!</v>
      </c>
      <c r="D24" s="129" t="e">
        <f t="shared" si="3"/>
        <v>#REF!</v>
      </c>
      <c r="E24" s="129" t="e">
        <f t="shared" si="3"/>
        <v>#REF!</v>
      </c>
      <c r="F24" s="129" t="e">
        <f t="shared" si="3"/>
        <v>#REF!</v>
      </c>
      <c r="G24" s="129" t="e">
        <f t="shared" si="3"/>
        <v>#REF!</v>
      </c>
      <c r="H24" s="129" t="e">
        <f t="shared" si="3"/>
        <v>#REF!</v>
      </c>
      <c r="I24" s="129">
        <f t="shared" si="3"/>
        <v>45967</v>
      </c>
      <c r="J24" s="129">
        <f t="shared" si="3"/>
        <v>45969</v>
      </c>
      <c r="K24" s="129">
        <f t="shared" si="3"/>
        <v>45974</v>
      </c>
      <c r="L24" s="129">
        <f t="shared" si="3"/>
        <v>45976</v>
      </c>
      <c r="M24" s="129">
        <f t="shared" si="3"/>
        <v>45977</v>
      </c>
      <c r="N24" s="129">
        <f t="shared" si="3"/>
        <v>45981</v>
      </c>
      <c r="O24" s="129">
        <f t="shared" si="3"/>
        <v>45983</v>
      </c>
      <c r="P24" s="129">
        <f t="shared" si="3"/>
        <v>45988</v>
      </c>
      <c r="Q24" s="129">
        <f t="shared" si="3"/>
        <v>45990</v>
      </c>
    </row>
    <row r="25" spans="1:17" ht="11.45" customHeight="1" x14ac:dyDescent="0.2">
      <c r="A25" s="11" t="s">
        <v>11</v>
      </c>
      <c r="B25" s="118"/>
      <c r="C25" s="118"/>
      <c r="D25" s="118"/>
      <c r="E25" s="118"/>
      <c r="F25" s="118"/>
      <c r="G25" s="118"/>
      <c r="H25" s="118"/>
      <c r="I25" s="118"/>
      <c r="J25" s="118"/>
      <c r="K25" s="118"/>
      <c r="L25" s="118"/>
      <c r="M25" s="118"/>
      <c r="N25" s="118"/>
      <c r="O25" s="118"/>
      <c r="P25" s="118"/>
      <c r="Q25" s="118"/>
    </row>
    <row r="26" spans="1:17" ht="11.45" customHeight="1" x14ac:dyDescent="0.2">
      <c r="A26" s="3">
        <v>1</v>
      </c>
      <c r="B26" s="141" t="e">
        <f t="shared" ref="B26" si="4">B8*0.87+25</f>
        <v>#REF!</v>
      </c>
      <c r="C26" s="141" t="e">
        <f t="shared" ref="C26:Q26" si="5">C8*0.87+25</f>
        <v>#REF!</v>
      </c>
      <c r="D26" s="141" t="e">
        <f t="shared" si="5"/>
        <v>#REF!</v>
      </c>
      <c r="E26" s="141" t="e">
        <f t="shared" si="5"/>
        <v>#REF!</v>
      </c>
      <c r="F26" s="141" t="e">
        <f t="shared" si="5"/>
        <v>#REF!</v>
      </c>
      <c r="G26" s="141" t="e">
        <f t="shared" si="5"/>
        <v>#REF!</v>
      </c>
      <c r="H26" s="141" t="e">
        <f t="shared" si="5"/>
        <v>#REF!</v>
      </c>
      <c r="I26" s="141">
        <f t="shared" si="5"/>
        <v>4723</v>
      </c>
      <c r="J26" s="141">
        <f t="shared" si="5"/>
        <v>4723</v>
      </c>
      <c r="K26" s="141">
        <f t="shared" si="5"/>
        <v>4253.2</v>
      </c>
      <c r="L26" s="141">
        <f t="shared" si="5"/>
        <v>4566.3999999999996</v>
      </c>
      <c r="M26" s="141">
        <f t="shared" si="5"/>
        <v>4566.3999999999996</v>
      </c>
      <c r="N26" s="141">
        <f t="shared" si="5"/>
        <v>6445.6</v>
      </c>
      <c r="O26" s="141">
        <f t="shared" si="5"/>
        <v>4409.8</v>
      </c>
      <c r="P26" s="141">
        <f t="shared" si="5"/>
        <v>4253.2</v>
      </c>
      <c r="Q26" s="141">
        <f t="shared" si="5"/>
        <v>4409.8</v>
      </c>
    </row>
    <row r="27" spans="1:17" ht="11.45" customHeight="1" x14ac:dyDescent="0.2">
      <c r="A27" s="3">
        <v>2</v>
      </c>
      <c r="B27" s="141" t="e">
        <f t="shared" ref="B27" si="6">B9*0.87+25</f>
        <v>#REF!</v>
      </c>
      <c r="C27" s="141" t="e">
        <f t="shared" ref="C27:Q27" si="7">C9*0.87+25</f>
        <v>#REF!</v>
      </c>
      <c r="D27" s="141" t="e">
        <f t="shared" si="7"/>
        <v>#REF!</v>
      </c>
      <c r="E27" s="141" t="e">
        <f t="shared" si="7"/>
        <v>#REF!</v>
      </c>
      <c r="F27" s="141" t="e">
        <f t="shared" si="7"/>
        <v>#REF!</v>
      </c>
      <c r="G27" s="141" t="e">
        <f t="shared" si="7"/>
        <v>#REF!</v>
      </c>
      <c r="H27" s="141" t="e">
        <f t="shared" si="7"/>
        <v>#REF!</v>
      </c>
      <c r="I27" s="141">
        <f t="shared" si="7"/>
        <v>5819.2</v>
      </c>
      <c r="J27" s="141">
        <f t="shared" si="7"/>
        <v>5819.2</v>
      </c>
      <c r="K27" s="141">
        <f t="shared" si="7"/>
        <v>5349.4</v>
      </c>
      <c r="L27" s="141">
        <f t="shared" si="7"/>
        <v>5662.6</v>
      </c>
      <c r="M27" s="141">
        <f t="shared" si="7"/>
        <v>5662.6</v>
      </c>
      <c r="N27" s="141">
        <f t="shared" si="7"/>
        <v>7541.8</v>
      </c>
      <c r="O27" s="141">
        <f t="shared" si="7"/>
        <v>5506</v>
      </c>
      <c r="P27" s="141">
        <f t="shared" si="7"/>
        <v>5349.4</v>
      </c>
      <c r="Q27" s="141">
        <f t="shared" si="7"/>
        <v>5506</v>
      </c>
    </row>
    <row r="28" spans="1:17" ht="11.45" customHeight="1" x14ac:dyDescent="0.2">
      <c r="A28" s="120" t="s">
        <v>107</v>
      </c>
      <c r="B28" s="141"/>
      <c r="C28" s="141"/>
      <c r="D28" s="141"/>
      <c r="E28" s="141"/>
      <c r="F28" s="141"/>
      <c r="G28" s="141"/>
      <c r="H28" s="141"/>
      <c r="I28" s="141"/>
      <c r="J28" s="141"/>
      <c r="K28" s="141"/>
      <c r="L28" s="141"/>
      <c r="M28" s="141"/>
      <c r="N28" s="141"/>
      <c r="O28" s="141"/>
      <c r="P28" s="141"/>
      <c r="Q28" s="141"/>
    </row>
    <row r="29" spans="1:17" ht="11.45" customHeight="1" x14ac:dyDescent="0.2">
      <c r="A29" s="3">
        <v>1</v>
      </c>
      <c r="B29" s="141" t="e">
        <f t="shared" ref="B29" si="8">B11*0.87+25</f>
        <v>#REF!</v>
      </c>
      <c r="C29" s="141" t="e">
        <f t="shared" ref="C29:Q29" si="9">C11*0.87+25</f>
        <v>#REF!</v>
      </c>
      <c r="D29" s="141" t="e">
        <f t="shared" si="9"/>
        <v>#REF!</v>
      </c>
      <c r="E29" s="141" t="e">
        <f t="shared" si="9"/>
        <v>#REF!</v>
      </c>
      <c r="F29" s="141" t="e">
        <f t="shared" si="9"/>
        <v>#REF!</v>
      </c>
      <c r="G29" s="141" t="e">
        <f t="shared" si="9"/>
        <v>#REF!</v>
      </c>
      <c r="H29" s="141" t="e">
        <f t="shared" si="9"/>
        <v>#REF!</v>
      </c>
      <c r="I29" s="141">
        <f t="shared" si="9"/>
        <v>5897.5</v>
      </c>
      <c r="J29" s="141">
        <f t="shared" si="9"/>
        <v>5897.5</v>
      </c>
      <c r="K29" s="141">
        <f t="shared" si="9"/>
        <v>5427.7</v>
      </c>
      <c r="L29" s="141">
        <f t="shared" si="9"/>
        <v>5740.9</v>
      </c>
      <c r="M29" s="141">
        <f t="shared" si="9"/>
        <v>5740.9</v>
      </c>
      <c r="N29" s="141">
        <f t="shared" si="9"/>
        <v>7620.1</v>
      </c>
      <c r="O29" s="141">
        <f t="shared" si="9"/>
        <v>5584.3</v>
      </c>
      <c r="P29" s="141">
        <f t="shared" si="9"/>
        <v>5427.7</v>
      </c>
      <c r="Q29" s="141">
        <f t="shared" si="9"/>
        <v>5584.3</v>
      </c>
    </row>
    <row r="30" spans="1:17" ht="11.45" customHeight="1" x14ac:dyDescent="0.2">
      <c r="A30" s="3">
        <v>2</v>
      </c>
      <c r="B30" s="141" t="e">
        <f t="shared" ref="B30" si="10">B12*0.87+25</f>
        <v>#REF!</v>
      </c>
      <c r="C30" s="141" t="e">
        <f t="shared" ref="C30:Q30" si="11">C12*0.87+25</f>
        <v>#REF!</v>
      </c>
      <c r="D30" s="141" t="e">
        <f t="shared" si="11"/>
        <v>#REF!</v>
      </c>
      <c r="E30" s="141" t="e">
        <f t="shared" si="11"/>
        <v>#REF!</v>
      </c>
      <c r="F30" s="141" t="e">
        <f t="shared" si="11"/>
        <v>#REF!</v>
      </c>
      <c r="G30" s="141" t="e">
        <f t="shared" si="11"/>
        <v>#REF!</v>
      </c>
      <c r="H30" s="141" t="e">
        <f t="shared" si="11"/>
        <v>#REF!</v>
      </c>
      <c r="I30" s="141">
        <f t="shared" si="11"/>
        <v>6993.7</v>
      </c>
      <c r="J30" s="141">
        <f t="shared" si="11"/>
        <v>6993.7</v>
      </c>
      <c r="K30" s="141">
        <f t="shared" si="11"/>
        <v>6523.9</v>
      </c>
      <c r="L30" s="141">
        <f t="shared" si="11"/>
        <v>6837.1</v>
      </c>
      <c r="M30" s="141">
        <f t="shared" si="11"/>
        <v>6837.1</v>
      </c>
      <c r="N30" s="141">
        <f t="shared" si="11"/>
        <v>8716.2999999999993</v>
      </c>
      <c r="O30" s="141">
        <f t="shared" si="11"/>
        <v>6680.5</v>
      </c>
      <c r="P30" s="141">
        <f t="shared" si="11"/>
        <v>6523.9</v>
      </c>
      <c r="Q30" s="141">
        <f t="shared" si="11"/>
        <v>6680.5</v>
      </c>
    </row>
    <row r="31" spans="1:17" ht="11.45" customHeight="1" x14ac:dyDescent="0.2">
      <c r="A31" s="120" t="s">
        <v>86</v>
      </c>
      <c r="B31" s="141"/>
      <c r="C31" s="141"/>
      <c r="D31" s="141"/>
      <c r="E31" s="141"/>
      <c r="F31" s="141"/>
      <c r="G31" s="141"/>
      <c r="H31" s="141"/>
      <c r="I31" s="141"/>
      <c r="J31" s="141"/>
      <c r="K31" s="141"/>
      <c r="L31" s="141"/>
      <c r="M31" s="141"/>
      <c r="N31" s="141"/>
      <c r="O31" s="141"/>
      <c r="P31" s="141"/>
      <c r="Q31" s="141"/>
    </row>
    <row r="32" spans="1:17" ht="11.45" customHeight="1" x14ac:dyDescent="0.2">
      <c r="A32" s="3">
        <v>1</v>
      </c>
      <c r="B32" s="141" t="e">
        <f t="shared" ref="B32" si="12">B14*0.87+25</f>
        <v>#REF!</v>
      </c>
      <c r="C32" s="141" t="e">
        <f t="shared" ref="C32:Q32" si="13">C14*0.87+25</f>
        <v>#REF!</v>
      </c>
      <c r="D32" s="141" t="e">
        <f t="shared" si="13"/>
        <v>#REF!</v>
      </c>
      <c r="E32" s="141" t="e">
        <f t="shared" si="13"/>
        <v>#REF!</v>
      </c>
      <c r="F32" s="141" t="e">
        <f t="shared" si="13"/>
        <v>#REF!</v>
      </c>
      <c r="G32" s="141" t="e">
        <f t="shared" si="13"/>
        <v>#REF!</v>
      </c>
      <c r="H32" s="141" t="e">
        <f t="shared" si="13"/>
        <v>#REF!</v>
      </c>
      <c r="I32" s="141">
        <f t="shared" si="13"/>
        <v>7463.5</v>
      </c>
      <c r="J32" s="141">
        <f t="shared" si="13"/>
        <v>7463.5</v>
      </c>
      <c r="K32" s="141">
        <f t="shared" si="13"/>
        <v>6993.7</v>
      </c>
      <c r="L32" s="141">
        <f t="shared" si="13"/>
        <v>7306.9</v>
      </c>
      <c r="M32" s="141">
        <f t="shared" si="13"/>
        <v>7306.9</v>
      </c>
      <c r="N32" s="141">
        <f t="shared" si="13"/>
        <v>9186.1</v>
      </c>
      <c r="O32" s="141">
        <f t="shared" si="13"/>
        <v>7150.3</v>
      </c>
      <c r="P32" s="141">
        <f t="shared" si="13"/>
        <v>6993.7</v>
      </c>
      <c r="Q32" s="141">
        <f t="shared" si="13"/>
        <v>7150.3</v>
      </c>
    </row>
    <row r="33" spans="1:17" ht="11.45" customHeight="1" x14ac:dyDescent="0.2">
      <c r="A33" s="3">
        <v>2</v>
      </c>
      <c r="B33" s="141" t="e">
        <f t="shared" ref="B33" si="14">B15*0.87+25</f>
        <v>#REF!</v>
      </c>
      <c r="C33" s="141" t="e">
        <f t="shared" ref="C33:Q33" si="15">C15*0.87+25</f>
        <v>#REF!</v>
      </c>
      <c r="D33" s="141" t="e">
        <f t="shared" si="15"/>
        <v>#REF!</v>
      </c>
      <c r="E33" s="141" t="e">
        <f t="shared" si="15"/>
        <v>#REF!</v>
      </c>
      <c r="F33" s="141" t="e">
        <f t="shared" si="15"/>
        <v>#REF!</v>
      </c>
      <c r="G33" s="141" t="e">
        <f t="shared" si="15"/>
        <v>#REF!</v>
      </c>
      <c r="H33" s="141" t="e">
        <f t="shared" si="15"/>
        <v>#REF!</v>
      </c>
      <c r="I33" s="141">
        <f t="shared" si="15"/>
        <v>8559.7000000000007</v>
      </c>
      <c r="J33" s="141">
        <f t="shared" si="15"/>
        <v>8559.7000000000007</v>
      </c>
      <c r="K33" s="141">
        <f t="shared" si="15"/>
        <v>8089.9</v>
      </c>
      <c r="L33" s="141">
        <f t="shared" si="15"/>
        <v>8403.1</v>
      </c>
      <c r="M33" s="141">
        <f t="shared" si="15"/>
        <v>8403.1</v>
      </c>
      <c r="N33" s="141">
        <f t="shared" si="15"/>
        <v>10282.299999999999</v>
      </c>
      <c r="O33" s="141">
        <f t="shared" si="15"/>
        <v>8246.5</v>
      </c>
      <c r="P33" s="141">
        <f t="shared" si="15"/>
        <v>8089.9</v>
      </c>
      <c r="Q33" s="141">
        <f t="shared" si="15"/>
        <v>8246.5</v>
      </c>
    </row>
    <row r="34" spans="1:17" ht="11.45" customHeight="1" x14ac:dyDescent="0.2">
      <c r="A34" s="122" t="s">
        <v>91</v>
      </c>
      <c r="B34" s="141"/>
      <c r="C34" s="141"/>
      <c r="D34" s="141"/>
      <c r="E34" s="141"/>
      <c r="F34" s="141"/>
      <c r="G34" s="141"/>
      <c r="H34" s="141"/>
      <c r="I34" s="141"/>
      <c r="J34" s="141"/>
      <c r="K34" s="141"/>
      <c r="L34" s="141"/>
      <c r="M34" s="141"/>
      <c r="N34" s="141"/>
      <c r="O34" s="141"/>
      <c r="P34" s="141"/>
      <c r="Q34" s="141"/>
    </row>
    <row r="35" spans="1:17" ht="11.45" customHeight="1" x14ac:dyDescent="0.2">
      <c r="A35" s="3">
        <v>1</v>
      </c>
      <c r="B35" s="141" t="e">
        <f t="shared" ref="B35" si="16">B17*0.87+25</f>
        <v>#REF!</v>
      </c>
      <c r="C35" s="141" t="e">
        <f t="shared" ref="C35:Q35" si="17">C17*0.87+25</f>
        <v>#REF!</v>
      </c>
      <c r="D35" s="141" t="e">
        <f t="shared" si="17"/>
        <v>#REF!</v>
      </c>
      <c r="E35" s="141" t="e">
        <f t="shared" si="17"/>
        <v>#REF!</v>
      </c>
      <c r="F35" s="141" t="e">
        <f t="shared" si="17"/>
        <v>#REF!</v>
      </c>
      <c r="G35" s="141" t="e">
        <f t="shared" si="17"/>
        <v>#REF!</v>
      </c>
      <c r="H35" s="141" t="e">
        <f t="shared" si="17"/>
        <v>#REF!</v>
      </c>
      <c r="I35" s="141">
        <f t="shared" si="17"/>
        <v>8246.5</v>
      </c>
      <c r="J35" s="141">
        <f t="shared" si="17"/>
        <v>8246.5</v>
      </c>
      <c r="K35" s="141">
        <f t="shared" si="17"/>
        <v>7776.7</v>
      </c>
      <c r="L35" s="141">
        <f t="shared" si="17"/>
        <v>8089.9</v>
      </c>
      <c r="M35" s="141">
        <f t="shared" si="17"/>
        <v>8089.9</v>
      </c>
      <c r="N35" s="141">
        <f t="shared" si="17"/>
        <v>9969.1</v>
      </c>
      <c r="O35" s="141">
        <f t="shared" si="17"/>
        <v>7933.3</v>
      </c>
      <c r="P35" s="141">
        <f t="shared" si="17"/>
        <v>7776.7</v>
      </c>
      <c r="Q35" s="141">
        <f t="shared" si="17"/>
        <v>7933.3</v>
      </c>
    </row>
    <row r="36" spans="1:17" ht="11.45" customHeight="1" x14ac:dyDescent="0.2">
      <c r="A36" s="3">
        <v>2</v>
      </c>
      <c r="B36" s="141" t="e">
        <f t="shared" ref="B36" si="18">B18*0.87+25</f>
        <v>#REF!</v>
      </c>
      <c r="C36" s="141" t="e">
        <f t="shared" ref="C36:Q36" si="19">C18*0.87+25</f>
        <v>#REF!</v>
      </c>
      <c r="D36" s="141" t="e">
        <f t="shared" si="19"/>
        <v>#REF!</v>
      </c>
      <c r="E36" s="141" t="e">
        <f t="shared" si="19"/>
        <v>#REF!</v>
      </c>
      <c r="F36" s="141" t="e">
        <f t="shared" si="19"/>
        <v>#REF!</v>
      </c>
      <c r="G36" s="141" t="e">
        <f t="shared" si="19"/>
        <v>#REF!</v>
      </c>
      <c r="H36" s="141" t="e">
        <f t="shared" si="19"/>
        <v>#REF!</v>
      </c>
      <c r="I36" s="141">
        <f t="shared" si="19"/>
        <v>9342.7000000000007</v>
      </c>
      <c r="J36" s="141">
        <f t="shared" si="19"/>
        <v>9342.7000000000007</v>
      </c>
      <c r="K36" s="141">
        <f t="shared" si="19"/>
        <v>8872.9</v>
      </c>
      <c r="L36" s="141">
        <f t="shared" si="19"/>
        <v>9186.1</v>
      </c>
      <c r="M36" s="141">
        <f t="shared" si="19"/>
        <v>9186.1</v>
      </c>
      <c r="N36" s="141">
        <f t="shared" si="19"/>
        <v>11065.3</v>
      </c>
      <c r="O36" s="141">
        <f t="shared" si="19"/>
        <v>9029.5</v>
      </c>
      <c r="P36" s="141">
        <f t="shared" si="19"/>
        <v>8872.9</v>
      </c>
      <c r="Q36" s="141">
        <f t="shared" si="19"/>
        <v>9029.5</v>
      </c>
    </row>
    <row r="37" spans="1:17" s="118" customFormat="1" ht="11.45" customHeight="1" x14ac:dyDescent="0.2">
      <c r="A37" s="119" t="s">
        <v>92</v>
      </c>
      <c r="B37" s="141"/>
      <c r="C37" s="141"/>
      <c r="D37" s="141"/>
      <c r="E37" s="141"/>
      <c r="F37" s="141"/>
      <c r="G37" s="141"/>
      <c r="H37" s="141"/>
      <c r="I37" s="141"/>
      <c r="J37" s="141"/>
      <c r="K37" s="141"/>
      <c r="L37" s="141"/>
      <c r="M37" s="141"/>
      <c r="N37" s="141"/>
      <c r="O37" s="141"/>
      <c r="P37" s="141"/>
      <c r="Q37" s="141"/>
    </row>
    <row r="38" spans="1:17" s="118" customFormat="1" ht="11.45" customHeight="1" x14ac:dyDescent="0.2">
      <c r="A38" s="121">
        <v>1</v>
      </c>
      <c r="B38" s="141" t="e">
        <f t="shared" ref="B38" si="20">B20*0.87+25</f>
        <v>#REF!</v>
      </c>
      <c r="C38" s="141" t="e">
        <f t="shared" ref="C38:Q38" si="21">C20*0.87+25</f>
        <v>#REF!</v>
      </c>
      <c r="D38" s="141" t="e">
        <f t="shared" si="21"/>
        <v>#REF!</v>
      </c>
      <c r="E38" s="141" t="e">
        <f t="shared" si="21"/>
        <v>#REF!</v>
      </c>
      <c r="F38" s="141" t="e">
        <f t="shared" si="21"/>
        <v>#REF!</v>
      </c>
      <c r="G38" s="141" t="e">
        <f t="shared" si="21"/>
        <v>#REF!</v>
      </c>
      <c r="H38" s="141" t="e">
        <f t="shared" si="21"/>
        <v>#REF!</v>
      </c>
      <c r="I38" s="141">
        <f t="shared" si="21"/>
        <v>9421</v>
      </c>
      <c r="J38" s="141">
        <f t="shared" si="21"/>
        <v>9421</v>
      </c>
      <c r="K38" s="141">
        <f t="shared" si="21"/>
        <v>8951.2000000000007</v>
      </c>
      <c r="L38" s="141">
        <f t="shared" si="21"/>
        <v>9264.4</v>
      </c>
      <c r="M38" s="141">
        <f t="shared" si="21"/>
        <v>9264.4</v>
      </c>
      <c r="N38" s="141">
        <f t="shared" si="21"/>
        <v>11143.6</v>
      </c>
      <c r="O38" s="141">
        <f t="shared" si="21"/>
        <v>9107.7999999999993</v>
      </c>
      <c r="P38" s="141">
        <f t="shared" si="21"/>
        <v>8951.2000000000007</v>
      </c>
      <c r="Q38" s="141">
        <f t="shared" si="21"/>
        <v>9107.7999999999993</v>
      </c>
    </row>
    <row r="39" spans="1:17" s="118" customFormat="1" ht="11.45" customHeight="1" x14ac:dyDescent="0.2">
      <c r="A39" s="121">
        <v>2</v>
      </c>
      <c r="B39" s="141" t="e">
        <f t="shared" ref="B39" si="22">B21*0.87+25</f>
        <v>#REF!</v>
      </c>
      <c r="C39" s="141" t="e">
        <f t="shared" ref="C39:Q39" si="23">C21*0.87+25</f>
        <v>#REF!</v>
      </c>
      <c r="D39" s="141" t="e">
        <f t="shared" si="23"/>
        <v>#REF!</v>
      </c>
      <c r="E39" s="141" t="e">
        <f t="shared" si="23"/>
        <v>#REF!</v>
      </c>
      <c r="F39" s="141" t="e">
        <f t="shared" si="23"/>
        <v>#REF!</v>
      </c>
      <c r="G39" s="141" t="e">
        <f t="shared" si="23"/>
        <v>#REF!</v>
      </c>
      <c r="H39" s="141" t="e">
        <f t="shared" si="23"/>
        <v>#REF!</v>
      </c>
      <c r="I39" s="141">
        <f t="shared" si="23"/>
        <v>10517.2</v>
      </c>
      <c r="J39" s="141">
        <f t="shared" si="23"/>
        <v>10517.2</v>
      </c>
      <c r="K39" s="141">
        <f t="shared" si="23"/>
        <v>10047.4</v>
      </c>
      <c r="L39" s="141">
        <f t="shared" si="23"/>
        <v>10360.6</v>
      </c>
      <c r="M39" s="141">
        <f t="shared" si="23"/>
        <v>10360.6</v>
      </c>
      <c r="N39" s="141">
        <f t="shared" si="23"/>
        <v>12239.8</v>
      </c>
      <c r="O39" s="141">
        <f t="shared" si="23"/>
        <v>10204</v>
      </c>
      <c r="P39" s="141">
        <f t="shared" si="23"/>
        <v>10047.4</v>
      </c>
      <c r="Q39" s="141">
        <f t="shared" si="23"/>
        <v>10204</v>
      </c>
    </row>
    <row r="40" spans="1:17" ht="11.45" customHeight="1" x14ac:dyDescent="0.2">
      <c r="A40" s="24"/>
    </row>
    <row r="41" spans="1:17" s="7" customFormat="1" ht="135" x14ac:dyDescent="0.2">
      <c r="A41" s="77" t="s">
        <v>228</v>
      </c>
    </row>
    <row r="42" spans="1:17" s="7" customFormat="1" ht="12.75" x14ac:dyDescent="0.2">
      <c r="A42" s="1"/>
    </row>
    <row r="43" spans="1:17" s="7" customFormat="1" ht="12.75" x14ac:dyDescent="0.2">
      <c r="A43" s="80" t="s">
        <v>18</v>
      </c>
    </row>
    <row r="44" spans="1:17" s="7" customFormat="1" ht="12.75" x14ac:dyDescent="0.2">
      <c r="A44" s="81" t="s">
        <v>229</v>
      </c>
    </row>
    <row r="45" spans="1:17" s="7" customFormat="1" ht="12.75" x14ac:dyDescent="0.2">
      <c r="A45" s="81" t="s">
        <v>230</v>
      </c>
    </row>
    <row r="46" spans="1:17" s="7" customFormat="1" ht="12.75" x14ac:dyDescent="0.2">
      <c r="A46" s="1"/>
    </row>
    <row r="47" spans="1:17" s="7" customFormat="1" ht="12.75" x14ac:dyDescent="0.2">
      <c r="A47" s="80" t="s">
        <v>3</v>
      </c>
    </row>
    <row r="48" spans="1:17" s="7" customFormat="1" ht="12.75" x14ac:dyDescent="0.2">
      <c r="A48" s="143" t="s">
        <v>140</v>
      </c>
    </row>
    <row r="49" spans="1:1" s="7" customFormat="1" ht="12.75" x14ac:dyDescent="0.2">
      <c r="A49" s="144" t="s">
        <v>4</v>
      </c>
    </row>
    <row r="50" spans="1:1" s="7" customFormat="1" ht="12.75" x14ac:dyDescent="0.2">
      <c r="A50" s="144" t="s">
        <v>5</v>
      </c>
    </row>
    <row r="51" spans="1:1" s="7" customFormat="1" ht="24" x14ac:dyDescent="0.2">
      <c r="A51" s="66" t="s">
        <v>6</v>
      </c>
    </row>
    <row r="52" spans="1:1" s="7" customFormat="1" ht="12.75" x14ac:dyDescent="0.2">
      <c r="A52" s="42" t="s">
        <v>75</v>
      </c>
    </row>
    <row r="53" spans="1:1" s="7" customFormat="1" ht="12.75" x14ac:dyDescent="0.2">
      <c r="A53" s="177" t="s">
        <v>201</v>
      </c>
    </row>
    <row r="54" spans="1:1" ht="24" x14ac:dyDescent="0.2">
      <c r="A54" s="66" t="s">
        <v>141</v>
      </c>
    </row>
    <row r="55" spans="1:1" s="7" customFormat="1" ht="12.75" x14ac:dyDescent="0.2">
      <c r="A55" s="145"/>
    </row>
    <row r="56" spans="1:1" s="7" customFormat="1" ht="25.5" x14ac:dyDescent="0.2">
      <c r="A56" s="93" t="s">
        <v>231</v>
      </c>
    </row>
    <row r="57" spans="1:1" s="7" customFormat="1" ht="45" x14ac:dyDescent="0.2">
      <c r="A57" s="146" t="s">
        <v>142</v>
      </c>
    </row>
    <row r="58" spans="1:1" s="7" customFormat="1" ht="22.5" x14ac:dyDescent="0.2">
      <c r="A58" s="146" t="s">
        <v>223</v>
      </c>
    </row>
    <row r="59" spans="1:1" s="7" customFormat="1" ht="22.5" x14ac:dyDescent="0.2">
      <c r="A59" s="146" t="s">
        <v>224</v>
      </c>
    </row>
    <row r="60" spans="1:1" s="7" customFormat="1" ht="33.75" x14ac:dyDescent="0.2">
      <c r="A60" s="146" t="s">
        <v>225</v>
      </c>
    </row>
    <row r="61" spans="1:1" s="7" customFormat="1" ht="22.5" x14ac:dyDescent="0.2">
      <c r="A61" s="146" t="s">
        <v>226</v>
      </c>
    </row>
    <row r="62" spans="1:1" s="7" customFormat="1" ht="22.5" x14ac:dyDescent="0.2">
      <c r="A62" s="146" t="s">
        <v>227</v>
      </c>
    </row>
    <row r="63" spans="1:1" s="7" customFormat="1" ht="45" x14ac:dyDescent="0.2">
      <c r="A63" s="184" t="s">
        <v>232</v>
      </c>
    </row>
    <row r="64" spans="1:1" s="7" customFormat="1" ht="78.75" x14ac:dyDescent="0.2">
      <c r="A64" s="184" t="s">
        <v>233</v>
      </c>
    </row>
    <row r="65" spans="1:1" s="7" customFormat="1" ht="31.5" x14ac:dyDescent="0.2">
      <c r="A65" s="70" t="s">
        <v>42</v>
      </c>
    </row>
    <row r="66" spans="1:1" s="7" customFormat="1" ht="21" x14ac:dyDescent="0.2">
      <c r="A66" s="71" t="s">
        <v>43</v>
      </c>
    </row>
    <row r="67" spans="1:1" s="7" customFormat="1" ht="42.75" x14ac:dyDescent="0.2">
      <c r="A67" s="72" t="s">
        <v>178</v>
      </c>
    </row>
    <row r="68" spans="1:1" s="7" customFormat="1" ht="21" x14ac:dyDescent="0.2">
      <c r="A68" s="73" t="s">
        <v>45</v>
      </c>
    </row>
    <row r="69" spans="1:1" s="7" customFormat="1" ht="12.75" x14ac:dyDescent="0.2">
      <c r="A69" s="74"/>
    </row>
    <row r="70" spans="1:1" s="7" customFormat="1" ht="12.75" x14ac:dyDescent="0.2">
      <c r="A70" s="75" t="s">
        <v>8</v>
      </c>
    </row>
    <row r="71" spans="1:1" ht="24" x14ac:dyDescent="0.2">
      <c r="A71" s="185" t="s">
        <v>46</v>
      </c>
    </row>
    <row r="72" spans="1:1" ht="24" x14ac:dyDescent="0.2">
      <c r="A72" s="186" t="s">
        <v>47</v>
      </c>
    </row>
    <row r="73" spans="1:1" x14ac:dyDescent="0.2">
      <c r="A73" s="74"/>
    </row>
    <row r="80" spans="1:1" ht="12.75" x14ac:dyDescent="0.2">
      <c r="A80"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Q81"/>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17" width="9.85546875" style="1" bestFit="1" customWidth="1"/>
    <col min="18" max="16384" width="8.5703125" style="1"/>
  </cols>
  <sheetData>
    <row r="1" spans="1:17" ht="11.45" customHeight="1" x14ac:dyDescent="0.2">
      <c r="A1" s="9" t="s">
        <v>172</v>
      </c>
    </row>
    <row r="2" spans="1:17" ht="11.45" customHeight="1" x14ac:dyDescent="0.2">
      <c r="A2" s="19"/>
    </row>
    <row r="3" spans="1:17" ht="11.45" customHeight="1" x14ac:dyDescent="0.2">
      <c r="A3" s="76" t="s">
        <v>173</v>
      </c>
    </row>
    <row r="4" spans="1:17" ht="11.25" customHeight="1" x14ac:dyDescent="0.2">
      <c r="A4" s="51" t="s">
        <v>1</v>
      </c>
    </row>
    <row r="5" spans="1:17" s="12" customFormat="1" ht="25.5" customHeight="1" x14ac:dyDescent="0.2">
      <c r="A5" s="8" t="s">
        <v>0</v>
      </c>
      <c r="B5" s="129" t="e">
        <f>'Каникулы в горах 25 | comiss'!#REF!</f>
        <v>#REF!</v>
      </c>
      <c r="C5" s="129" t="e">
        <f>'Каникулы в горах 25 | comiss'!#REF!</f>
        <v>#REF!</v>
      </c>
      <c r="D5" s="129" t="e">
        <f>'Каникулы в горах 25 | comiss'!#REF!</f>
        <v>#REF!</v>
      </c>
      <c r="E5" s="129" t="e">
        <f>'Каникулы в горах 25 | comiss'!#REF!</f>
        <v>#REF!</v>
      </c>
      <c r="F5" s="129" t="e">
        <f>'Каникулы в горах 25 | comiss'!#REF!</f>
        <v>#REF!</v>
      </c>
      <c r="G5" s="129" t="e">
        <f>'Каникулы в горах 25 | comiss'!#REF!</f>
        <v>#REF!</v>
      </c>
      <c r="H5" s="129" t="e">
        <f>'Каникулы в горах 25 | comiss'!#REF!</f>
        <v>#REF!</v>
      </c>
      <c r="I5" s="129">
        <f>'Каникулы в горах 25 | comiss'!B5</f>
        <v>45966</v>
      </c>
      <c r="J5" s="129">
        <f>'Каникулы в горах 25 | comiss'!C5</f>
        <v>45968</v>
      </c>
      <c r="K5" s="129">
        <f>'Каникулы в горах 25 | comiss'!D5</f>
        <v>45970</v>
      </c>
      <c r="L5" s="129">
        <f>'Каникулы в горах 25 | comiss'!E5</f>
        <v>45975</v>
      </c>
      <c r="M5" s="129">
        <f>'Каникулы в горах 25 | comiss'!F5</f>
        <v>45977</v>
      </c>
      <c r="N5" s="129">
        <f>'Каникулы в горах 25 | comiss'!G5</f>
        <v>45978</v>
      </c>
      <c r="O5" s="129">
        <f>'Каникулы в горах 25 | comiss'!H5</f>
        <v>45982</v>
      </c>
      <c r="P5" s="129">
        <f>'Каникулы в горах 25 | comiss'!I5</f>
        <v>45984</v>
      </c>
      <c r="Q5" s="129">
        <f>'Каникулы в горах 25 | comiss'!J5</f>
        <v>45989</v>
      </c>
    </row>
    <row r="6" spans="1:17" s="12" customFormat="1" ht="25.5" customHeight="1" x14ac:dyDescent="0.2">
      <c r="A6" s="37"/>
      <c r="B6" s="129" t="e">
        <f>'Каникулы в горах 25 | comiss'!#REF!</f>
        <v>#REF!</v>
      </c>
      <c r="C6" s="129" t="e">
        <f>'Каникулы в горах 25 | comiss'!#REF!</f>
        <v>#REF!</v>
      </c>
      <c r="D6" s="129" t="e">
        <f>'Каникулы в горах 25 | comiss'!#REF!</f>
        <v>#REF!</v>
      </c>
      <c r="E6" s="129" t="e">
        <f>'Каникулы в горах 25 | comiss'!#REF!</f>
        <v>#REF!</v>
      </c>
      <c r="F6" s="129" t="e">
        <f>'Каникулы в горах 25 | comiss'!#REF!</f>
        <v>#REF!</v>
      </c>
      <c r="G6" s="129" t="e">
        <f>'Каникулы в горах 25 | comiss'!#REF!</f>
        <v>#REF!</v>
      </c>
      <c r="H6" s="129" t="e">
        <f>'Каникулы в горах 25 | comiss'!#REF!</f>
        <v>#REF!</v>
      </c>
      <c r="I6" s="129">
        <f>'Каникулы в горах 25 | comiss'!B6</f>
        <v>45967</v>
      </c>
      <c r="J6" s="129">
        <f>'Каникулы в горах 25 | comiss'!C6</f>
        <v>45969</v>
      </c>
      <c r="K6" s="129">
        <f>'Каникулы в горах 25 | comiss'!D6</f>
        <v>45974</v>
      </c>
      <c r="L6" s="129">
        <f>'Каникулы в горах 25 | comiss'!E6</f>
        <v>45976</v>
      </c>
      <c r="M6" s="129">
        <f>'Каникулы в горах 25 | comiss'!F6</f>
        <v>45977</v>
      </c>
      <c r="N6" s="129">
        <f>'Каникулы в горах 25 | comiss'!G6</f>
        <v>45981</v>
      </c>
      <c r="O6" s="129">
        <f>'Каникулы в горах 25 | comiss'!H6</f>
        <v>45983</v>
      </c>
      <c r="P6" s="129">
        <f>'Каникулы в горах 25 | comiss'!I6</f>
        <v>45988</v>
      </c>
      <c r="Q6" s="129">
        <f>'Каникулы в горах 25 | comiss'!J6</f>
        <v>45990</v>
      </c>
    </row>
    <row r="7" spans="1:17" ht="11.45" customHeight="1" x14ac:dyDescent="0.2">
      <c r="A7" s="11" t="s">
        <v>11</v>
      </c>
      <c r="B7" s="118"/>
      <c r="C7" s="118"/>
      <c r="D7" s="118"/>
      <c r="E7" s="118"/>
      <c r="F7" s="118"/>
      <c r="G7" s="118"/>
      <c r="H7" s="118"/>
      <c r="I7" s="118"/>
      <c r="J7" s="118"/>
      <c r="K7" s="118"/>
      <c r="L7" s="118"/>
      <c r="M7" s="118"/>
      <c r="N7" s="118"/>
      <c r="O7" s="118"/>
      <c r="P7" s="118"/>
      <c r="Q7" s="118"/>
    </row>
    <row r="8" spans="1:17" ht="11.45" customHeight="1" x14ac:dyDescent="0.2">
      <c r="A8" s="3">
        <v>1</v>
      </c>
      <c r="B8" s="141" t="e">
        <f>'Каникулы в горах 25 | comiss'!#REF!</f>
        <v>#REF!</v>
      </c>
      <c r="C8" s="141" t="e">
        <f>'Каникулы в горах 25 | comiss'!#REF!</f>
        <v>#REF!</v>
      </c>
      <c r="D8" s="141" t="e">
        <f>'Каникулы в горах 25 | comiss'!#REF!</f>
        <v>#REF!</v>
      </c>
      <c r="E8" s="141" t="e">
        <f>'Каникулы в горах 25 | comiss'!#REF!</f>
        <v>#REF!</v>
      </c>
      <c r="F8" s="141" t="e">
        <f>'Каникулы в горах 25 | comiss'!#REF!</f>
        <v>#REF!</v>
      </c>
      <c r="G8" s="141" t="e">
        <f>'Каникулы в горах 25 | comiss'!#REF!</f>
        <v>#REF!</v>
      </c>
      <c r="H8" s="141" t="e">
        <f>'Каникулы в горах 25 | comiss'!#REF!</f>
        <v>#REF!</v>
      </c>
      <c r="I8" s="141">
        <f>'Каникулы в горах 25 | comiss'!B8</f>
        <v>5400</v>
      </c>
      <c r="J8" s="141">
        <f>'Каникулы в горах 25 | comiss'!C8</f>
        <v>5400</v>
      </c>
      <c r="K8" s="141">
        <f>'Каникулы в горах 25 | comiss'!D8</f>
        <v>4860</v>
      </c>
      <c r="L8" s="141">
        <f>'Каникулы в горах 25 | comiss'!E8</f>
        <v>5220</v>
      </c>
      <c r="M8" s="141">
        <f>'Каникулы в горах 25 | comiss'!F8</f>
        <v>5220</v>
      </c>
      <c r="N8" s="141">
        <f>'Каникулы в горах 25 | comiss'!G8</f>
        <v>7380</v>
      </c>
      <c r="O8" s="141">
        <f>'Каникулы в горах 25 | comiss'!H8</f>
        <v>5040</v>
      </c>
      <c r="P8" s="141">
        <f>'Каникулы в горах 25 | comiss'!I8</f>
        <v>4860</v>
      </c>
      <c r="Q8" s="141">
        <f>'Каникулы в горах 25 | comiss'!J8</f>
        <v>5040</v>
      </c>
    </row>
    <row r="9" spans="1:17" ht="11.45" customHeight="1" x14ac:dyDescent="0.2">
      <c r="A9" s="3">
        <v>2</v>
      </c>
      <c r="B9" s="141" t="e">
        <f>'Каникулы в горах 25 | comiss'!#REF!</f>
        <v>#REF!</v>
      </c>
      <c r="C9" s="141" t="e">
        <f>'Каникулы в горах 25 | comiss'!#REF!</f>
        <v>#REF!</v>
      </c>
      <c r="D9" s="141" t="e">
        <f>'Каникулы в горах 25 | comiss'!#REF!</f>
        <v>#REF!</v>
      </c>
      <c r="E9" s="141" t="e">
        <f>'Каникулы в горах 25 | comiss'!#REF!</f>
        <v>#REF!</v>
      </c>
      <c r="F9" s="141" t="e">
        <f>'Каникулы в горах 25 | comiss'!#REF!</f>
        <v>#REF!</v>
      </c>
      <c r="G9" s="141" t="e">
        <f>'Каникулы в горах 25 | comiss'!#REF!</f>
        <v>#REF!</v>
      </c>
      <c r="H9" s="141" t="e">
        <f>'Каникулы в горах 25 | comiss'!#REF!</f>
        <v>#REF!</v>
      </c>
      <c r="I9" s="141">
        <f>'Каникулы в горах 25 | comiss'!B9</f>
        <v>6660</v>
      </c>
      <c r="J9" s="141">
        <f>'Каникулы в горах 25 | comiss'!C9</f>
        <v>6660</v>
      </c>
      <c r="K9" s="141">
        <f>'Каникулы в горах 25 | comiss'!D9</f>
        <v>6120</v>
      </c>
      <c r="L9" s="141">
        <f>'Каникулы в горах 25 | comiss'!E9</f>
        <v>6480</v>
      </c>
      <c r="M9" s="141">
        <f>'Каникулы в горах 25 | comiss'!F9</f>
        <v>6480</v>
      </c>
      <c r="N9" s="141">
        <f>'Каникулы в горах 25 | comiss'!G9</f>
        <v>8640</v>
      </c>
      <c r="O9" s="141">
        <f>'Каникулы в горах 25 | comiss'!H9</f>
        <v>6300</v>
      </c>
      <c r="P9" s="141">
        <f>'Каникулы в горах 25 | comiss'!I9</f>
        <v>6120</v>
      </c>
      <c r="Q9" s="141">
        <f>'Каникулы в горах 25 | comiss'!J9</f>
        <v>6300</v>
      </c>
    </row>
    <row r="10" spans="1:17" ht="11.45" customHeight="1" x14ac:dyDescent="0.2">
      <c r="A10" s="120" t="s">
        <v>107</v>
      </c>
      <c r="B10" s="141"/>
      <c r="C10" s="141"/>
      <c r="D10" s="141"/>
      <c r="E10" s="141"/>
      <c r="F10" s="141"/>
      <c r="G10" s="141"/>
      <c r="H10" s="141"/>
      <c r="I10" s="141"/>
      <c r="J10" s="141"/>
      <c r="K10" s="141"/>
      <c r="L10" s="141"/>
      <c r="M10" s="141"/>
      <c r="N10" s="141"/>
      <c r="O10" s="141"/>
      <c r="P10" s="141"/>
      <c r="Q10" s="141"/>
    </row>
    <row r="11" spans="1:17" ht="11.45" customHeight="1" x14ac:dyDescent="0.2">
      <c r="A11" s="3">
        <v>1</v>
      </c>
      <c r="B11" s="141" t="e">
        <f>'Каникулы в горах 25 | comiss'!#REF!</f>
        <v>#REF!</v>
      </c>
      <c r="C11" s="141" t="e">
        <f>'Каникулы в горах 25 | comiss'!#REF!</f>
        <v>#REF!</v>
      </c>
      <c r="D11" s="141" t="e">
        <f>'Каникулы в горах 25 | comiss'!#REF!</f>
        <v>#REF!</v>
      </c>
      <c r="E11" s="141" t="e">
        <f>'Каникулы в горах 25 | comiss'!#REF!</f>
        <v>#REF!</v>
      </c>
      <c r="F11" s="141" t="e">
        <f>'Каникулы в горах 25 | comiss'!#REF!</f>
        <v>#REF!</v>
      </c>
      <c r="G11" s="141" t="e">
        <f>'Каникулы в горах 25 | comiss'!#REF!</f>
        <v>#REF!</v>
      </c>
      <c r="H11" s="141" t="e">
        <f>'Каникулы в горах 25 | comiss'!#REF!</f>
        <v>#REF!</v>
      </c>
      <c r="I11" s="141">
        <f>'Каникулы в горах 25 | comiss'!B11</f>
        <v>6750</v>
      </c>
      <c r="J11" s="141">
        <f>'Каникулы в горах 25 | comiss'!C11</f>
        <v>6750</v>
      </c>
      <c r="K11" s="141">
        <f>'Каникулы в горах 25 | comiss'!D11</f>
        <v>6210</v>
      </c>
      <c r="L11" s="141">
        <f>'Каникулы в горах 25 | comiss'!E11</f>
        <v>6570</v>
      </c>
      <c r="M11" s="141">
        <f>'Каникулы в горах 25 | comiss'!F11</f>
        <v>6570</v>
      </c>
      <c r="N11" s="141">
        <f>'Каникулы в горах 25 | comiss'!G11</f>
        <v>8730</v>
      </c>
      <c r="O11" s="141">
        <f>'Каникулы в горах 25 | comiss'!H11</f>
        <v>6390</v>
      </c>
      <c r="P11" s="141">
        <f>'Каникулы в горах 25 | comiss'!I11</f>
        <v>6210</v>
      </c>
      <c r="Q11" s="141">
        <f>'Каникулы в горах 25 | comiss'!J11</f>
        <v>6390</v>
      </c>
    </row>
    <row r="12" spans="1:17" ht="11.45" customHeight="1" x14ac:dyDescent="0.2">
      <c r="A12" s="3">
        <v>2</v>
      </c>
      <c r="B12" s="141" t="e">
        <f>'Каникулы в горах 25 | comiss'!#REF!</f>
        <v>#REF!</v>
      </c>
      <c r="C12" s="141" t="e">
        <f>'Каникулы в горах 25 | comiss'!#REF!</f>
        <v>#REF!</v>
      </c>
      <c r="D12" s="141" t="e">
        <f>'Каникулы в горах 25 | comiss'!#REF!</f>
        <v>#REF!</v>
      </c>
      <c r="E12" s="141" t="e">
        <f>'Каникулы в горах 25 | comiss'!#REF!</f>
        <v>#REF!</v>
      </c>
      <c r="F12" s="141" t="e">
        <f>'Каникулы в горах 25 | comiss'!#REF!</f>
        <v>#REF!</v>
      </c>
      <c r="G12" s="141" t="e">
        <f>'Каникулы в горах 25 | comiss'!#REF!</f>
        <v>#REF!</v>
      </c>
      <c r="H12" s="141" t="e">
        <f>'Каникулы в горах 25 | comiss'!#REF!</f>
        <v>#REF!</v>
      </c>
      <c r="I12" s="141">
        <f>'Каникулы в горах 25 | comiss'!B12</f>
        <v>8010</v>
      </c>
      <c r="J12" s="141">
        <f>'Каникулы в горах 25 | comiss'!C12</f>
        <v>8010</v>
      </c>
      <c r="K12" s="141">
        <f>'Каникулы в горах 25 | comiss'!D12</f>
        <v>7470</v>
      </c>
      <c r="L12" s="141">
        <f>'Каникулы в горах 25 | comiss'!E12</f>
        <v>7830</v>
      </c>
      <c r="M12" s="141">
        <f>'Каникулы в горах 25 | comiss'!F12</f>
        <v>7830</v>
      </c>
      <c r="N12" s="141">
        <f>'Каникулы в горах 25 | comiss'!G12</f>
        <v>9990</v>
      </c>
      <c r="O12" s="141">
        <f>'Каникулы в горах 25 | comiss'!H12</f>
        <v>7650</v>
      </c>
      <c r="P12" s="141">
        <f>'Каникулы в горах 25 | comiss'!I12</f>
        <v>7470</v>
      </c>
      <c r="Q12" s="141">
        <f>'Каникулы в горах 25 | comiss'!J12</f>
        <v>7650</v>
      </c>
    </row>
    <row r="13" spans="1:17" ht="11.45" customHeight="1" x14ac:dyDescent="0.2">
      <c r="A13" s="120" t="s">
        <v>86</v>
      </c>
      <c r="B13" s="141"/>
      <c r="C13" s="141"/>
      <c r="D13" s="141"/>
      <c r="E13" s="141"/>
      <c r="F13" s="141"/>
      <c r="G13" s="141"/>
      <c r="H13" s="141"/>
      <c r="I13" s="141"/>
      <c r="J13" s="141"/>
      <c r="K13" s="141"/>
      <c r="L13" s="141"/>
      <c r="M13" s="141"/>
      <c r="N13" s="141"/>
      <c r="O13" s="141"/>
      <c r="P13" s="141"/>
      <c r="Q13" s="141"/>
    </row>
    <row r="14" spans="1:17" ht="11.45" customHeight="1" x14ac:dyDescent="0.2">
      <c r="A14" s="3">
        <v>1</v>
      </c>
      <c r="B14" s="141" t="e">
        <f>'Каникулы в горах 25 | comiss'!#REF!</f>
        <v>#REF!</v>
      </c>
      <c r="C14" s="141" t="e">
        <f>'Каникулы в горах 25 | comiss'!#REF!</f>
        <v>#REF!</v>
      </c>
      <c r="D14" s="141" t="e">
        <f>'Каникулы в горах 25 | comiss'!#REF!</f>
        <v>#REF!</v>
      </c>
      <c r="E14" s="141" t="e">
        <f>'Каникулы в горах 25 | comiss'!#REF!</f>
        <v>#REF!</v>
      </c>
      <c r="F14" s="141" t="e">
        <f>'Каникулы в горах 25 | comiss'!#REF!</f>
        <v>#REF!</v>
      </c>
      <c r="G14" s="141" t="e">
        <f>'Каникулы в горах 25 | comiss'!#REF!</f>
        <v>#REF!</v>
      </c>
      <c r="H14" s="141" t="e">
        <f>'Каникулы в горах 25 | comiss'!#REF!</f>
        <v>#REF!</v>
      </c>
      <c r="I14" s="141">
        <f>'Каникулы в горах 25 | comiss'!B14</f>
        <v>8550</v>
      </c>
      <c r="J14" s="141">
        <f>'Каникулы в горах 25 | comiss'!C14</f>
        <v>8550</v>
      </c>
      <c r="K14" s="141">
        <f>'Каникулы в горах 25 | comiss'!D14</f>
        <v>8010</v>
      </c>
      <c r="L14" s="141">
        <f>'Каникулы в горах 25 | comiss'!E14</f>
        <v>8370</v>
      </c>
      <c r="M14" s="141">
        <f>'Каникулы в горах 25 | comiss'!F14</f>
        <v>8370</v>
      </c>
      <c r="N14" s="141">
        <f>'Каникулы в горах 25 | comiss'!G14</f>
        <v>10530</v>
      </c>
      <c r="O14" s="141">
        <f>'Каникулы в горах 25 | comiss'!H14</f>
        <v>8190</v>
      </c>
      <c r="P14" s="141">
        <f>'Каникулы в горах 25 | comiss'!I14</f>
        <v>8010</v>
      </c>
      <c r="Q14" s="141">
        <f>'Каникулы в горах 25 | comiss'!J14</f>
        <v>8190</v>
      </c>
    </row>
    <row r="15" spans="1:17" ht="11.45" customHeight="1" x14ac:dyDescent="0.2">
      <c r="A15" s="3">
        <v>2</v>
      </c>
      <c r="B15" s="141" t="e">
        <f>'Каникулы в горах 25 | comiss'!#REF!</f>
        <v>#REF!</v>
      </c>
      <c r="C15" s="141" t="e">
        <f>'Каникулы в горах 25 | comiss'!#REF!</f>
        <v>#REF!</v>
      </c>
      <c r="D15" s="141" t="e">
        <f>'Каникулы в горах 25 | comiss'!#REF!</f>
        <v>#REF!</v>
      </c>
      <c r="E15" s="141" t="e">
        <f>'Каникулы в горах 25 | comiss'!#REF!</f>
        <v>#REF!</v>
      </c>
      <c r="F15" s="141" t="e">
        <f>'Каникулы в горах 25 | comiss'!#REF!</f>
        <v>#REF!</v>
      </c>
      <c r="G15" s="141" t="e">
        <f>'Каникулы в горах 25 | comiss'!#REF!</f>
        <v>#REF!</v>
      </c>
      <c r="H15" s="141" t="e">
        <f>'Каникулы в горах 25 | comiss'!#REF!</f>
        <v>#REF!</v>
      </c>
      <c r="I15" s="141">
        <f>'Каникулы в горах 25 | comiss'!B15</f>
        <v>9810</v>
      </c>
      <c r="J15" s="141">
        <f>'Каникулы в горах 25 | comiss'!C15</f>
        <v>9810</v>
      </c>
      <c r="K15" s="141">
        <f>'Каникулы в горах 25 | comiss'!D15</f>
        <v>9270</v>
      </c>
      <c r="L15" s="141">
        <f>'Каникулы в горах 25 | comiss'!E15</f>
        <v>9630</v>
      </c>
      <c r="M15" s="141">
        <f>'Каникулы в горах 25 | comiss'!F15</f>
        <v>9630</v>
      </c>
      <c r="N15" s="141">
        <f>'Каникулы в горах 25 | comiss'!G15</f>
        <v>11790</v>
      </c>
      <c r="O15" s="141">
        <f>'Каникулы в горах 25 | comiss'!H15</f>
        <v>9450</v>
      </c>
      <c r="P15" s="141">
        <f>'Каникулы в горах 25 | comiss'!I15</f>
        <v>9270</v>
      </c>
      <c r="Q15" s="141">
        <f>'Каникулы в горах 25 | comiss'!J15</f>
        <v>9450</v>
      </c>
    </row>
    <row r="16" spans="1:17" ht="11.45" customHeight="1" x14ac:dyDescent="0.2">
      <c r="A16" s="122" t="s">
        <v>91</v>
      </c>
      <c r="B16" s="141"/>
      <c r="C16" s="141"/>
      <c r="D16" s="141"/>
      <c r="E16" s="141"/>
      <c r="F16" s="141"/>
      <c r="G16" s="141"/>
      <c r="H16" s="141"/>
      <c r="I16" s="141"/>
      <c r="J16" s="141"/>
      <c r="K16" s="141"/>
      <c r="L16" s="141"/>
      <c r="M16" s="141"/>
      <c r="N16" s="141"/>
      <c r="O16" s="141"/>
      <c r="P16" s="141"/>
      <c r="Q16" s="141"/>
    </row>
    <row r="17" spans="1:17" ht="11.45" customHeight="1" x14ac:dyDescent="0.2">
      <c r="A17" s="3">
        <v>1</v>
      </c>
      <c r="B17" s="141" t="e">
        <f>'Каникулы в горах 25 | comiss'!#REF!</f>
        <v>#REF!</v>
      </c>
      <c r="C17" s="141" t="e">
        <f>'Каникулы в горах 25 | comiss'!#REF!</f>
        <v>#REF!</v>
      </c>
      <c r="D17" s="141" t="e">
        <f>'Каникулы в горах 25 | comiss'!#REF!</f>
        <v>#REF!</v>
      </c>
      <c r="E17" s="141" t="e">
        <f>'Каникулы в горах 25 | comiss'!#REF!</f>
        <v>#REF!</v>
      </c>
      <c r="F17" s="141" t="e">
        <f>'Каникулы в горах 25 | comiss'!#REF!</f>
        <v>#REF!</v>
      </c>
      <c r="G17" s="141" t="e">
        <f>'Каникулы в горах 25 | comiss'!#REF!</f>
        <v>#REF!</v>
      </c>
      <c r="H17" s="141" t="e">
        <f>'Каникулы в горах 25 | comiss'!#REF!</f>
        <v>#REF!</v>
      </c>
      <c r="I17" s="141">
        <f>'Каникулы в горах 25 | comiss'!B17</f>
        <v>9450</v>
      </c>
      <c r="J17" s="141">
        <f>'Каникулы в горах 25 | comiss'!C17</f>
        <v>9450</v>
      </c>
      <c r="K17" s="141">
        <f>'Каникулы в горах 25 | comiss'!D17</f>
        <v>8910</v>
      </c>
      <c r="L17" s="141">
        <f>'Каникулы в горах 25 | comiss'!E17</f>
        <v>9270</v>
      </c>
      <c r="M17" s="141">
        <f>'Каникулы в горах 25 | comiss'!F17</f>
        <v>9270</v>
      </c>
      <c r="N17" s="141">
        <f>'Каникулы в горах 25 | comiss'!G17</f>
        <v>11430</v>
      </c>
      <c r="O17" s="141">
        <f>'Каникулы в горах 25 | comiss'!H17</f>
        <v>9090</v>
      </c>
      <c r="P17" s="141">
        <f>'Каникулы в горах 25 | comiss'!I17</f>
        <v>8910</v>
      </c>
      <c r="Q17" s="141">
        <f>'Каникулы в горах 25 | comiss'!J17</f>
        <v>9090</v>
      </c>
    </row>
    <row r="18" spans="1:17" ht="11.45" customHeight="1" x14ac:dyDescent="0.2">
      <c r="A18" s="3">
        <v>2</v>
      </c>
      <c r="B18" s="141" t="e">
        <f>'Каникулы в горах 25 | comiss'!#REF!</f>
        <v>#REF!</v>
      </c>
      <c r="C18" s="141" t="e">
        <f>'Каникулы в горах 25 | comiss'!#REF!</f>
        <v>#REF!</v>
      </c>
      <c r="D18" s="141" t="e">
        <f>'Каникулы в горах 25 | comiss'!#REF!</f>
        <v>#REF!</v>
      </c>
      <c r="E18" s="141" t="e">
        <f>'Каникулы в горах 25 | comiss'!#REF!</f>
        <v>#REF!</v>
      </c>
      <c r="F18" s="141" t="e">
        <f>'Каникулы в горах 25 | comiss'!#REF!</f>
        <v>#REF!</v>
      </c>
      <c r="G18" s="141" t="e">
        <f>'Каникулы в горах 25 | comiss'!#REF!</f>
        <v>#REF!</v>
      </c>
      <c r="H18" s="141" t="e">
        <f>'Каникулы в горах 25 | comiss'!#REF!</f>
        <v>#REF!</v>
      </c>
      <c r="I18" s="141">
        <f>'Каникулы в горах 25 | comiss'!B18</f>
        <v>10710</v>
      </c>
      <c r="J18" s="141">
        <f>'Каникулы в горах 25 | comiss'!C18</f>
        <v>10710</v>
      </c>
      <c r="K18" s="141">
        <f>'Каникулы в горах 25 | comiss'!D18</f>
        <v>10170</v>
      </c>
      <c r="L18" s="141">
        <f>'Каникулы в горах 25 | comiss'!E18</f>
        <v>10530</v>
      </c>
      <c r="M18" s="141">
        <f>'Каникулы в горах 25 | comiss'!F18</f>
        <v>10530</v>
      </c>
      <c r="N18" s="141">
        <f>'Каникулы в горах 25 | comiss'!G18</f>
        <v>12690</v>
      </c>
      <c r="O18" s="141">
        <f>'Каникулы в горах 25 | comiss'!H18</f>
        <v>10350</v>
      </c>
      <c r="P18" s="141">
        <f>'Каникулы в горах 25 | comiss'!I18</f>
        <v>10170</v>
      </c>
      <c r="Q18" s="141">
        <f>'Каникулы в горах 25 | comiss'!J18</f>
        <v>10350</v>
      </c>
    </row>
    <row r="19" spans="1:17" s="118" customFormat="1" ht="11.45" customHeight="1" x14ac:dyDescent="0.2">
      <c r="A19" s="119" t="s">
        <v>92</v>
      </c>
      <c r="B19" s="141"/>
      <c r="C19" s="141"/>
      <c r="D19" s="141"/>
      <c r="E19" s="141"/>
      <c r="F19" s="141"/>
      <c r="G19" s="141"/>
      <c r="H19" s="141"/>
      <c r="I19" s="141"/>
      <c r="J19" s="141"/>
      <c r="K19" s="141"/>
      <c r="L19" s="141"/>
      <c r="M19" s="141"/>
      <c r="N19" s="141"/>
      <c r="O19" s="141"/>
      <c r="P19" s="141"/>
      <c r="Q19" s="141"/>
    </row>
    <row r="20" spans="1:17" s="118" customFormat="1" ht="11.45" customHeight="1" x14ac:dyDescent="0.2">
      <c r="A20" s="121">
        <v>1</v>
      </c>
      <c r="B20" s="141" t="e">
        <f>'Каникулы в горах 25 | comiss'!#REF!</f>
        <v>#REF!</v>
      </c>
      <c r="C20" s="141" t="e">
        <f>'Каникулы в горах 25 | comiss'!#REF!</f>
        <v>#REF!</v>
      </c>
      <c r="D20" s="141" t="e">
        <f>'Каникулы в горах 25 | comiss'!#REF!</f>
        <v>#REF!</v>
      </c>
      <c r="E20" s="141" t="e">
        <f>'Каникулы в горах 25 | comiss'!#REF!</f>
        <v>#REF!</v>
      </c>
      <c r="F20" s="141" t="e">
        <f>'Каникулы в горах 25 | comiss'!#REF!</f>
        <v>#REF!</v>
      </c>
      <c r="G20" s="141" t="e">
        <f>'Каникулы в горах 25 | comiss'!#REF!</f>
        <v>#REF!</v>
      </c>
      <c r="H20" s="141" t="e">
        <f>'Каникулы в горах 25 | comiss'!#REF!</f>
        <v>#REF!</v>
      </c>
      <c r="I20" s="141">
        <f>'Каникулы в горах 25 | comiss'!B20</f>
        <v>10800</v>
      </c>
      <c r="J20" s="141">
        <f>'Каникулы в горах 25 | comiss'!C20</f>
        <v>10800</v>
      </c>
      <c r="K20" s="141">
        <f>'Каникулы в горах 25 | comiss'!D20</f>
        <v>10260</v>
      </c>
      <c r="L20" s="141">
        <f>'Каникулы в горах 25 | comiss'!E20</f>
        <v>10620</v>
      </c>
      <c r="M20" s="141">
        <f>'Каникулы в горах 25 | comiss'!F20</f>
        <v>10620</v>
      </c>
      <c r="N20" s="141">
        <f>'Каникулы в горах 25 | comiss'!G20</f>
        <v>12780</v>
      </c>
      <c r="O20" s="141">
        <f>'Каникулы в горах 25 | comiss'!H20</f>
        <v>10440</v>
      </c>
      <c r="P20" s="141">
        <f>'Каникулы в горах 25 | comiss'!I20</f>
        <v>10260</v>
      </c>
      <c r="Q20" s="141">
        <f>'Каникулы в горах 25 | comiss'!J20</f>
        <v>10440</v>
      </c>
    </row>
    <row r="21" spans="1:17" s="118" customFormat="1" ht="11.45" customHeight="1" x14ac:dyDescent="0.2">
      <c r="A21" s="121">
        <v>2</v>
      </c>
      <c r="B21" s="141" t="e">
        <f>'Каникулы в горах 25 | comiss'!#REF!</f>
        <v>#REF!</v>
      </c>
      <c r="C21" s="141" t="e">
        <f>'Каникулы в горах 25 | comiss'!#REF!</f>
        <v>#REF!</v>
      </c>
      <c r="D21" s="141" t="e">
        <f>'Каникулы в горах 25 | comiss'!#REF!</f>
        <v>#REF!</v>
      </c>
      <c r="E21" s="141" t="e">
        <f>'Каникулы в горах 25 | comiss'!#REF!</f>
        <v>#REF!</v>
      </c>
      <c r="F21" s="141" t="e">
        <f>'Каникулы в горах 25 | comiss'!#REF!</f>
        <v>#REF!</v>
      </c>
      <c r="G21" s="141" t="e">
        <f>'Каникулы в горах 25 | comiss'!#REF!</f>
        <v>#REF!</v>
      </c>
      <c r="H21" s="141" t="e">
        <f>'Каникулы в горах 25 | comiss'!#REF!</f>
        <v>#REF!</v>
      </c>
      <c r="I21" s="141">
        <f>'Каникулы в горах 25 | comiss'!B21</f>
        <v>12060</v>
      </c>
      <c r="J21" s="141">
        <f>'Каникулы в горах 25 | comiss'!C21</f>
        <v>12060</v>
      </c>
      <c r="K21" s="141">
        <f>'Каникулы в горах 25 | comiss'!D21</f>
        <v>11520</v>
      </c>
      <c r="L21" s="141">
        <f>'Каникулы в горах 25 | comiss'!E21</f>
        <v>11880</v>
      </c>
      <c r="M21" s="141">
        <f>'Каникулы в горах 25 | comiss'!F21</f>
        <v>11880</v>
      </c>
      <c r="N21" s="141">
        <f>'Каникулы в горах 25 | comiss'!G21</f>
        <v>14040</v>
      </c>
      <c r="O21" s="141">
        <f>'Каникулы в горах 25 | comiss'!H21</f>
        <v>11700</v>
      </c>
      <c r="P21" s="141">
        <f>'Каникулы в горах 25 | comiss'!I21</f>
        <v>11520</v>
      </c>
      <c r="Q21" s="141">
        <f>'Каникулы в горах 25 | comiss'!J21</f>
        <v>11700</v>
      </c>
    </row>
    <row r="22" spans="1:17" ht="11.45" customHeight="1" x14ac:dyDescent="0.2">
      <c r="A22" s="24"/>
      <c r="B22" s="142"/>
      <c r="C22" s="142"/>
      <c r="D22" s="142"/>
      <c r="E22" s="142"/>
      <c r="F22" s="142"/>
      <c r="G22" s="142"/>
      <c r="H22" s="142"/>
      <c r="I22" s="142"/>
      <c r="J22" s="142"/>
      <c r="K22" s="142"/>
      <c r="L22" s="142"/>
      <c r="M22" s="142"/>
      <c r="N22" s="142"/>
      <c r="O22" s="142"/>
      <c r="P22" s="142"/>
      <c r="Q22" s="142"/>
    </row>
    <row r="23" spans="1:17" ht="11.45" customHeight="1" x14ac:dyDescent="0.2">
      <c r="A23" s="51" t="s">
        <v>24</v>
      </c>
      <c r="B23" s="142"/>
      <c r="C23" s="142"/>
      <c r="D23" s="142"/>
      <c r="E23" s="142"/>
      <c r="F23" s="142"/>
      <c r="G23" s="142"/>
      <c r="H23" s="142"/>
      <c r="I23" s="142"/>
      <c r="J23" s="142"/>
      <c r="K23" s="142"/>
      <c r="L23" s="142"/>
      <c r="M23" s="142"/>
      <c r="N23" s="142"/>
      <c r="O23" s="142"/>
      <c r="P23" s="142"/>
      <c r="Q23" s="142"/>
    </row>
    <row r="24" spans="1:17" ht="24.6" customHeight="1" x14ac:dyDescent="0.2">
      <c r="A24" s="8" t="s">
        <v>0</v>
      </c>
      <c r="B24" s="129" t="e">
        <f t="shared" ref="B24" si="0">B5</f>
        <v>#REF!</v>
      </c>
      <c r="C24" s="129" t="e">
        <f t="shared" ref="C24:Q24" si="1">C5</f>
        <v>#REF!</v>
      </c>
      <c r="D24" s="129" t="e">
        <f t="shared" si="1"/>
        <v>#REF!</v>
      </c>
      <c r="E24" s="129" t="e">
        <f t="shared" si="1"/>
        <v>#REF!</v>
      </c>
      <c r="F24" s="129" t="e">
        <f t="shared" si="1"/>
        <v>#REF!</v>
      </c>
      <c r="G24" s="129" t="e">
        <f t="shared" si="1"/>
        <v>#REF!</v>
      </c>
      <c r="H24" s="129" t="e">
        <f t="shared" si="1"/>
        <v>#REF!</v>
      </c>
      <c r="I24" s="129">
        <f t="shared" si="1"/>
        <v>45966</v>
      </c>
      <c r="J24" s="129">
        <f t="shared" si="1"/>
        <v>45968</v>
      </c>
      <c r="K24" s="129">
        <f t="shared" si="1"/>
        <v>45970</v>
      </c>
      <c r="L24" s="129">
        <f t="shared" si="1"/>
        <v>45975</v>
      </c>
      <c r="M24" s="129">
        <f t="shared" si="1"/>
        <v>45977</v>
      </c>
      <c r="N24" s="129">
        <f t="shared" si="1"/>
        <v>45978</v>
      </c>
      <c r="O24" s="129">
        <f t="shared" si="1"/>
        <v>45982</v>
      </c>
      <c r="P24" s="129">
        <f t="shared" si="1"/>
        <v>45984</v>
      </c>
      <c r="Q24" s="129">
        <f t="shared" si="1"/>
        <v>45989</v>
      </c>
    </row>
    <row r="25" spans="1:17" ht="24.6" customHeight="1" x14ac:dyDescent="0.2">
      <c r="A25" s="37"/>
      <c r="B25" s="129" t="e">
        <f t="shared" ref="B25" si="2">B6</f>
        <v>#REF!</v>
      </c>
      <c r="C25" s="129" t="e">
        <f t="shared" ref="C25:Q25" si="3">C6</f>
        <v>#REF!</v>
      </c>
      <c r="D25" s="129" t="e">
        <f t="shared" si="3"/>
        <v>#REF!</v>
      </c>
      <c r="E25" s="129" t="e">
        <f t="shared" si="3"/>
        <v>#REF!</v>
      </c>
      <c r="F25" s="129" t="e">
        <f t="shared" si="3"/>
        <v>#REF!</v>
      </c>
      <c r="G25" s="129" t="e">
        <f t="shared" si="3"/>
        <v>#REF!</v>
      </c>
      <c r="H25" s="129" t="e">
        <f t="shared" si="3"/>
        <v>#REF!</v>
      </c>
      <c r="I25" s="129">
        <f t="shared" si="3"/>
        <v>45967</v>
      </c>
      <c r="J25" s="129">
        <f t="shared" si="3"/>
        <v>45969</v>
      </c>
      <c r="K25" s="129">
        <f t="shared" si="3"/>
        <v>45974</v>
      </c>
      <c r="L25" s="129">
        <f t="shared" si="3"/>
        <v>45976</v>
      </c>
      <c r="M25" s="129">
        <f t="shared" si="3"/>
        <v>45977</v>
      </c>
      <c r="N25" s="129">
        <f t="shared" si="3"/>
        <v>45981</v>
      </c>
      <c r="O25" s="129">
        <f t="shared" si="3"/>
        <v>45983</v>
      </c>
      <c r="P25" s="129">
        <f t="shared" si="3"/>
        <v>45988</v>
      </c>
      <c r="Q25" s="129">
        <f t="shared" si="3"/>
        <v>45990</v>
      </c>
    </row>
    <row r="26" spans="1:17" ht="11.45" customHeight="1" x14ac:dyDescent="0.2">
      <c r="A26" s="11" t="s">
        <v>11</v>
      </c>
      <c r="B26" s="118"/>
      <c r="C26" s="118"/>
      <c r="D26" s="118"/>
      <c r="E26" s="118"/>
      <c r="F26" s="118"/>
      <c r="G26" s="118"/>
      <c r="H26" s="118"/>
      <c r="I26" s="118"/>
      <c r="J26" s="118"/>
      <c r="K26" s="118"/>
      <c r="L26" s="118"/>
      <c r="M26" s="118"/>
      <c r="N26" s="118"/>
      <c r="O26" s="118"/>
      <c r="P26" s="118"/>
      <c r="Q26" s="118"/>
    </row>
    <row r="27" spans="1:17" ht="11.45" customHeight="1" x14ac:dyDescent="0.2">
      <c r="A27" s="3">
        <v>1</v>
      </c>
      <c r="B27" s="141" t="e">
        <f t="shared" ref="B27" si="4">B8*0.85</f>
        <v>#REF!</v>
      </c>
      <c r="C27" s="141" t="e">
        <f t="shared" ref="C27:Q27" si="5">C8*0.85</f>
        <v>#REF!</v>
      </c>
      <c r="D27" s="141" t="e">
        <f t="shared" si="5"/>
        <v>#REF!</v>
      </c>
      <c r="E27" s="141" t="e">
        <f t="shared" si="5"/>
        <v>#REF!</v>
      </c>
      <c r="F27" s="141" t="e">
        <f t="shared" si="5"/>
        <v>#REF!</v>
      </c>
      <c r="G27" s="141" t="e">
        <f t="shared" si="5"/>
        <v>#REF!</v>
      </c>
      <c r="H27" s="141" t="e">
        <f t="shared" si="5"/>
        <v>#REF!</v>
      </c>
      <c r="I27" s="141">
        <f t="shared" si="5"/>
        <v>4590</v>
      </c>
      <c r="J27" s="141">
        <f t="shared" si="5"/>
        <v>4590</v>
      </c>
      <c r="K27" s="141">
        <f t="shared" si="5"/>
        <v>4131</v>
      </c>
      <c r="L27" s="141">
        <f t="shared" si="5"/>
        <v>4437</v>
      </c>
      <c r="M27" s="141">
        <f t="shared" si="5"/>
        <v>4437</v>
      </c>
      <c r="N27" s="141">
        <f t="shared" si="5"/>
        <v>6273</v>
      </c>
      <c r="O27" s="141">
        <f t="shared" si="5"/>
        <v>4284</v>
      </c>
      <c r="P27" s="141">
        <f t="shared" si="5"/>
        <v>4131</v>
      </c>
      <c r="Q27" s="141">
        <f t="shared" si="5"/>
        <v>4284</v>
      </c>
    </row>
    <row r="28" spans="1:17" ht="11.45" customHeight="1" x14ac:dyDescent="0.2">
      <c r="A28" s="3">
        <v>2</v>
      </c>
      <c r="B28" s="141" t="e">
        <f t="shared" ref="B28" si="6">B9*0.85</f>
        <v>#REF!</v>
      </c>
      <c r="C28" s="141" t="e">
        <f t="shared" ref="C28:Q28" si="7">C9*0.85</f>
        <v>#REF!</v>
      </c>
      <c r="D28" s="141" t="e">
        <f t="shared" si="7"/>
        <v>#REF!</v>
      </c>
      <c r="E28" s="141" t="e">
        <f t="shared" si="7"/>
        <v>#REF!</v>
      </c>
      <c r="F28" s="141" t="e">
        <f t="shared" si="7"/>
        <v>#REF!</v>
      </c>
      <c r="G28" s="141" t="e">
        <f t="shared" si="7"/>
        <v>#REF!</v>
      </c>
      <c r="H28" s="141" t="e">
        <f t="shared" si="7"/>
        <v>#REF!</v>
      </c>
      <c r="I28" s="141">
        <f t="shared" si="7"/>
        <v>5661</v>
      </c>
      <c r="J28" s="141">
        <f t="shared" si="7"/>
        <v>5661</v>
      </c>
      <c r="K28" s="141">
        <f t="shared" si="7"/>
        <v>5202</v>
      </c>
      <c r="L28" s="141">
        <f t="shared" si="7"/>
        <v>5508</v>
      </c>
      <c r="M28" s="141">
        <f t="shared" si="7"/>
        <v>5508</v>
      </c>
      <c r="N28" s="141">
        <f t="shared" si="7"/>
        <v>7344</v>
      </c>
      <c r="O28" s="141">
        <f t="shared" si="7"/>
        <v>5355</v>
      </c>
      <c r="P28" s="141">
        <f t="shared" si="7"/>
        <v>5202</v>
      </c>
      <c r="Q28" s="141">
        <f t="shared" si="7"/>
        <v>5355</v>
      </c>
    </row>
    <row r="29" spans="1:17" ht="11.45" customHeight="1" x14ac:dyDescent="0.2">
      <c r="A29" s="120" t="s">
        <v>107</v>
      </c>
      <c r="B29" s="141"/>
      <c r="C29" s="141"/>
      <c r="D29" s="141"/>
      <c r="E29" s="141"/>
      <c r="F29" s="141"/>
      <c r="G29" s="141"/>
      <c r="H29" s="141"/>
      <c r="I29" s="141"/>
      <c r="J29" s="141"/>
      <c r="K29" s="141"/>
      <c r="L29" s="141"/>
      <c r="M29" s="141"/>
      <c r="N29" s="141"/>
      <c r="O29" s="141"/>
      <c r="P29" s="141"/>
      <c r="Q29" s="141"/>
    </row>
    <row r="30" spans="1:17" ht="11.45" customHeight="1" x14ac:dyDescent="0.2">
      <c r="A30" s="3">
        <v>1</v>
      </c>
      <c r="B30" s="141" t="e">
        <f t="shared" ref="B30" si="8">B11*0.85</f>
        <v>#REF!</v>
      </c>
      <c r="C30" s="141" t="e">
        <f t="shared" ref="C30:Q30" si="9">C11*0.85</f>
        <v>#REF!</v>
      </c>
      <c r="D30" s="141" t="e">
        <f t="shared" si="9"/>
        <v>#REF!</v>
      </c>
      <c r="E30" s="141" t="e">
        <f t="shared" si="9"/>
        <v>#REF!</v>
      </c>
      <c r="F30" s="141" t="e">
        <f t="shared" si="9"/>
        <v>#REF!</v>
      </c>
      <c r="G30" s="141" t="e">
        <f t="shared" si="9"/>
        <v>#REF!</v>
      </c>
      <c r="H30" s="141" t="e">
        <f t="shared" si="9"/>
        <v>#REF!</v>
      </c>
      <c r="I30" s="141">
        <f t="shared" si="9"/>
        <v>5737.5</v>
      </c>
      <c r="J30" s="141">
        <f t="shared" si="9"/>
        <v>5737.5</v>
      </c>
      <c r="K30" s="141">
        <f t="shared" si="9"/>
        <v>5278.5</v>
      </c>
      <c r="L30" s="141">
        <f t="shared" si="9"/>
        <v>5584.5</v>
      </c>
      <c r="M30" s="141">
        <f t="shared" si="9"/>
        <v>5584.5</v>
      </c>
      <c r="N30" s="141">
        <f t="shared" si="9"/>
        <v>7420.5</v>
      </c>
      <c r="O30" s="141">
        <f t="shared" si="9"/>
        <v>5431.5</v>
      </c>
      <c r="P30" s="141">
        <f t="shared" si="9"/>
        <v>5278.5</v>
      </c>
      <c r="Q30" s="141">
        <f t="shared" si="9"/>
        <v>5431.5</v>
      </c>
    </row>
    <row r="31" spans="1:17" ht="11.45" customHeight="1" x14ac:dyDescent="0.2">
      <c r="A31" s="3">
        <v>2</v>
      </c>
      <c r="B31" s="141" t="e">
        <f t="shared" ref="B31" si="10">B12*0.85</f>
        <v>#REF!</v>
      </c>
      <c r="C31" s="141" t="e">
        <f t="shared" ref="C31:Q31" si="11">C12*0.85</f>
        <v>#REF!</v>
      </c>
      <c r="D31" s="141" t="e">
        <f t="shared" si="11"/>
        <v>#REF!</v>
      </c>
      <c r="E31" s="141" t="e">
        <f t="shared" si="11"/>
        <v>#REF!</v>
      </c>
      <c r="F31" s="141" t="e">
        <f t="shared" si="11"/>
        <v>#REF!</v>
      </c>
      <c r="G31" s="141" t="e">
        <f t="shared" si="11"/>
        <v>#REF!</v>
      </c>
      <c r="H31" s="141" t="e">
        <f t="shared" si="11"/>
        <v>#REF!</v>
      </c>
      <c r="I31" s="141">
        <f t="shared" si="11"/>
        <v>6808.5</v>
      </c>
      <c r="J31" s="141">
        <f t="shared" si="11"/>
        <v>6808.5</v>
      </c>
      <c r="K31" s="141">
        <f t="shared" si="11"/>
        <v>6349.5</v>
      </c>
      <c r="L31" s="141">
        <f t="shared" si="11"/>
        <v>6655.5</v>
      </c>
      <c r="M31" s="141">
        <f t="shared" si="11"/>
        <v>6655.5</v>
      </c>
      <c r="N31" s="141">
        <f t="shared" si="11"/>
        <v>8491.5</v>
      </c>
      <c r="O31" s="141">
        <f t="shared" si="11"/>
        <v>6502.5</v>
      </c>
      <c r="P31" s="141">
        <f t="shared" si="11"/>
        <v>6349.5</v>
      </c>
      <c r="Q31" s="141">
        <f t="shared" si="11"/>
        <v>6502.5</v>
      </c>
    </row>
    <row r="32" spans="1:17" ht="11.45" customHeight="1" x14ac:dyDescent="0.2">
      <c r="A32" s="120" t="s">
        <v>86</v>
      </c>
      <c r="B32" s="141"/>
      <c r="C32" s="141"/>
      <c r="D32" s="141"/>
      <c r="E32" s="141"/>
      <c r="F32" s="141"/>
      <c r="G32" s="141"/>
      <c r="H32" s="141"/>
      <c r="I32" s="141"/>
      <c r="J32" s="141"/>
      <c r="K32" s="141"/>
      <c r="L32" s="141"/>
      <c r="M32" s="141"/>
      <c r="N32" s="141"/>
      <c r="O32" s="141"/>
      <c r="P32" s="141"/>
      <c r="Q32" s="141"/>
    </row>
    <row r="33" spans="1:17" ht="11.45" customHeight="1" x14ac:dyDescent="0.2">
      <c r="A33" s="3">
        <v>1</v>
      </c>
      <c r="B33" s="141" t="e">
        <f t="shared" ref="B33" si="12">B14*0.85</f>
        <v>#REF!</v>
      </c>
      <c r="C33" s="141" t="e">
        <f t="shared" ref="C33:Q33" si="13">C14*0.85</f>
        <v>#REF!</v>
      </c>
      <c r="D33" s="141" t="e">
        <f t="shared" si="13"/>
        <v>#REF!</v>
      </c>
      <c r="E33" s="141" t="e">
        <f t="shared" si="13"/>
        <v>#REF!</v>
      </c>
      <c r="F33" s="141" t="e">
        <f t="shared" si="13"/>
        <v>#REF!</v>
      </c>
      <c r="G33" s="141" t="e">
        <f t="shared" si="13"/>
        <v>#REF!</v>
      </c>
      <c r="H33" s="141" t="e">
        <f t="shared" si="13"/>
        <v>#REF!</v>
      </c>
      <c r="I33" s="141">
        <f t="shared" si="13"/>
        <v>7267.5</v>
      </c>
      <c r="J33" s="141">
        <f t="shared" si="13"/>
        <v>7267.5</v>
      </c>
      <c r="K33" s="141">
        <f t="shared" si="13"/>
        <v>6808.5</v>
      </c>
      <c r="L33" s="141">
        <f t="shared" si="13"/>
        <v>7114.5</v>
      </c>
      <c r="M33" s="141">
        <f t="shared" si="13"/>
        <v>7114.5</v>
      </c>
      <c r="N33" s="141">
        <f t="shared" si="13"/>
        <v>8950.5</v>
      </c>
      <c r="O33" s="141">
        <f t="shared" si="13"/>
        <v>6961.5</v>
      </c>
      <c r="P33" s="141">
        <f t="shared" si="13"/>
        <v>6808.5</v>
      </c>
      <c r="Q33" s="141">
        <f t="shared" si="13"/>
        <v>6961.5</v>
      </c>
    </row>
    <row r="34" spans="1:17" ht="11.45" customHeight="1" x14ac:dyDescent="0.2">
      <c r="A34" s="3">
        <v>2</v>
      </c>
      <c r="B34" s="141" t="e">
        <f t="shared" ref="B34" si="14">B15*0.85</f>
        <v>#REF!</v>
      </c>
      <c r="C34" s="141" t="e">
        <f t="shared" ref="C34:Q34" si="15">C15*0.85</f>
        <v>#REF!</v>
      </c>
      <c r="D34" s="141" t="e">
        <f t="shared" si="15"/>
        <v>#REF!</v>
      </c>
      <c r="E34" s="141" t="e">
        <f t="shared" si="15"/>
        <v>#REF!</v>
      </c>
      <c r="F34" s="141" t="e">
        <f t="shared" si="15"/>
        <v>#REF!</v>
      </c>
      <c r="G34" s="141" t="e">
        <f t="shared" si="15"/>
        <v>#REF!</v>
      </c>
      <c r="H34" s="141" t="e">
        <f t="shared" si="15"/>
        <v>#REF!</v>
      </c>
      <c r="I34" s="141">
        <f t="shared" si="15"/>
        <v>8338.5</v>
      </c>
      <c r="J34" s="141">
        <f t="shared" si="15"/>
        <v>8338.5</v>
      </c>
      <c r="K34" s="141">
        <f t="shared" si="15"/>
        <v>7879.5</v>
      </c>
      <c r="L34" s="141">
        <f t="shared" si="15"/>
        <v>8185.5</v>
      </c>
      <c r="M34" s="141">
        <f t="shared" si="15"/>
        <v>8185.5</v>
      </c>
      <c r="N34" s="141">
        <f t="shared" si="15"/>
        <v>10021.5</v>
      </c>
      <c r="O34" s="141">
        <f t="shared" si="15"/>
        <v>8032.5</v>
      </c>
      <c r="P34" s="141">
        <f t="shared" si="15"/>
        <v>7879.5</v>
      </c>
      <c r="Q34" s="141">
        <f t="shared" si="15"/>
        <v>8032.5</v>
      </c>
    </row>
    <row r="35" spans="1:17" ht="11.45" customHeight="1" x14ac:dyDescent="0.2">
      <c r="A35" s="122" t="s">
        <v>91</v>
      </c>
      <c r="B35" s="141"/>
      <c r="C35" s="141"/>
      <c r="D35" s="141"/>
      <c r="E35" s="141"/>
      <c r="F35" s="141"/>
      <c r="G35" s="141"/>
      <c r="H35" s="141"/>
      <c r="I35" s="141"/>
      <c r="J35" s="141"/>
      <c r="K35" s="141"/>
      <c r="L35" s="141"/>
      <c r="M35" s="141"/>
      <c r="N35" s="141"/>
      <c r="O35" s="141"/>
      <c r="P35" s="141"/>
      <c r="Q35" s="141"/>
    </row>
    <row r="36" spans="1:17" ht="11.45" customHeight="1" x14ac:dyDescent="0.2">
      <c r="A36" s="3">
        <v>1</v>
      </c>
      <c r="B36" s="141" t="e">
        <f t="shared" ref="B36" si="16">B17*0.85</f>
        <v>#REF!</v>
      </c>
      <c r="C36" s="141" t="e">
        <f t="shared" ref="C36:Q36" si="17">C17*0.85</f>
        <v>#REF!</v>
      </c>
      <c r="D36" s="141" t="e">
        <f t="shared" si="17"/>
        <v>#REF!</v>
      </c>
      <c r="E36" s="141" t="e">
        <f t="shared" si="17"/>
        <v>#REF!</v>
      </c>
      <c r="F36" s="141" t="e">
        <f t="shared" si="17"/>
        <v>#REF!</v>
      </c>
      <c r="G36" s="141" t="e">
        <f t="shared" si="17"/>
        <v>#REF!</v>
      </c>
      <c r="H36" s="141" t="e">
        <f t="shared" si="17"/>
        <v>#REF!</v>
      </c>
      <c r="I36" s="141">
        <f t="shared" si="17"/>
        <v>8032.5</v>
      </c>
      <c r="J36" s="141">
        <f t="shared" si="17"/>
        <v>8032.5</v>
      </c>
      <c r="K36" s="141">
        <f t="shared" si="17"/>
        <v>7573.5</v>
      </c>
      <c r="L36" s="141">
        <f t="shared" si="17"/>
        <v>7879.5</v>
      </c>
      <c r="M36" s="141">
        <f t="shared" si="17"/>
        <v>7879.5</v>
      </c>
      <c r="N36" s="141">
        <f t="shared" si="17"/>
        <v>9715.5</v>
      </c>
      <c r="O36" s="141">
        <f t="shared" si="17"/>
        <v>7726.5</v>
      </c>
      <c r="P36" s="141">
        <f t="shared" si="17"/>
        <v>7573.5</v>
      </c>
      <c r="Q36" s="141">
        <f t="shared" si="17"/>
        <v>7726.5</v>
      </c>
    </row>
    <row r="37" spans="1:17" ht="11.45" customHeight="1" x14ac:dyDescent="0.2">
      <c r="A37" s="3">
        <v>2</v>
      </c>
      <c r="B37" s="141" t="e">
        <f t="shared" ref="B37" si="18">B18*0.85</f>
        <v>#REF!</v>
      </c>
      <c r="C37" s="141" t="e">
        <f t="shared" ref="C37:Q37" si="19">C18*0.85</f>
        <v>#REF!</v>
      </c>
      <c r="D37" s="141" t="e">
        <f t="shared" si="19"/>
        <v>#REF!</v>
      </c>
      <c r="E37" s="141" t="e">
        <f t="shared" si="19"/>
        <v>#REF!</v>
      </c>
      <c r="F37" s="141" t="e">
        <f t="shared" si="19"/>
        <v>#REF!</v>
      </c>
      <c r="G37" s="141" t="e">
        <f t="shared" si="19"/>
        <v>#REF!</v>
      </c>
      <c r="H37" s="141" t="e">
        <f t="shared" si="19"/>
        <v>#REF!</v>
      </c>
      <c r="I37" s="141">
        <f t="shared" si="19"/>
        <v>9103.5</v>
      </c>
      <c r="J37" s="141">
        <f t="shared" si="19"/>
        <v>9103.5</v>
      </c>
      <c r="K37" s="141">
        <f t="shared" si="19"/>
        <v>8644.5</v>
      </c>
      <c r="L37" s="141">
        <f t="shared" si="19"/>
        <v>8950.5</v>
      </c>
      <c r="M37" s="141">
        <f t="shared" si="19"/>
        <v>8950.5</v>
      </c>
      <c r="N37" s="141">
        <f t="shared" si="19"/>
        <v>10786.5</v>
      </c>
      <c r="O37" s="141">
        <f t="shared" si="19"/>
        <v>8797.5</v>
      </c>
      <c r="P37" s="141">
        <f t="shared" si="19"/>
        <v>8644.5</v>
      </c>
      <c r="Q37" s="141">
        <f t="shared" si="19"/>
        <v>8797.5</v>
      </c>
    </row>
    <row r="38" spans="1:17" ht="11.45" customHeight="1" x14ac:dyDescent="0.2">
      <c r="A38" s="119" t="s">
        <v>92</v>
      </c>
      <c r="B38" s="141"/>
      <c r="C38" s="141"/>
      <c r="D38" s="141"/>
      <c r="E38" s="141"/>
      <c r="F38" s="141"/>
      <c r="G38" s="141"/>
      <c r="H38" s="141"/>
      <c r="I38" s="141"/>
      <c r="J38" s="141"/>
      <c r="K38" s="141"/>
      <c r="L38" s="141"/>
      <c r="M38" s="141"/>
      <c r="N38" s="141"/>
      <c r="O38" s="141"/>
      <c r="P38" s="141"/>
      <c r="Q38" s="141"/>
    </row>
    <row r="39" spans="1:17" ht="11.45" customHeight="1" x14ac:dyDescent="0.2">
      <c r="A39" s="121">
        <v>1</v>
      </c>
      <c r="B39" s="141" t="e">
        <f t="shared" ref="B39" si="20">B20*0.85</f>
        <v>#REF!</v>
      </c>
      <c r="C39" s="141" t="e">
        <f t="shared" ref="C39:Q39" si="21">C20*0.85</f>
        <v>#REF!</v>
      </c>
      <c r="D39" s="141" t="e">
        <f t="shared" si="21"/>
        <v>#REF!</v>
      </c>
      <c r="E39" s="141" t="e">
        <f t="shared" si="21"/>
        <v>#REF!</v>
      </c>
      <c r="F39" s="141" t="e">
        <f t="shared" si="21"/>
        <v>#REF!</v>
      </c>
      <c r="G39" s="141" t="e">
        <f t="shared" si="21"/>
        <v>#REF!</v>
      </c>
      <c r="H39" s="141" t="e">
        <f t="shared" si="21"/>
        <v>#REF!</v>
      </c>
      <c r="I39" s="141">
        <f t="shared" si="21"/>
        <v>9180</v>
      </c>
      <c r="J39" s="141">
        <f t="shared" si="21"/>
        <v>9180</v>
      </c>
      <c r="K39" s="141">
        <f t="shared" si="21"/>
        <v>8721</v>
      </c>
      <c r="L39" s="141">
        <f t="shared" si="21"/>
        <v>9027</v>
      </c>
      <c r="M39" s="141">
        <f t="shared" si="21"/>
        <v>9027</v>
      </c>
      <c r="N39" s="141">
        <f t="shared" si="21"/>
        <v>10863</v>
      </c>
      <c r="O39" s="141">
        <f t="shared" si="21"/>
        <v>8874</v>
      </c>
      <c r="P39" s="141">
        <f t="shared" si="21"/>
        <v>8721</v>
      </c>
      <c r="Q39" s="141">
        <f t="shared" si="21"/>
        <v>8874</v>
      </c>
    </row>
    <row r="40" spans="1:17" x14ac:dyDescent="0.2">
      <c r="A40" s="121">
        <v>2</v>
      </c>
      <c r="B40" s="141" t="e">
        <f t="shared" ref="B40" si="22">B21*0.85</f>
        <v>#REF!</v>
      </c>
      <c r="C40" s="141" t="e">
        <f t="shared" ref="C40:Q40" si="23">C21*0.85</f>
        <v>#REF!</v>
      </c>
      <c r="D40" s="141" t="e">
        <f t="shared" si="23"/>
        <v>#REF!</v>
      </c>
      <c r="E40" s="141" t="e">
        <f t="shared" si="23"/>
        <v>#REF!</v>
      </c>
      <c r="F40" s="141" t="e">
        <f t="shared" si="23"/>
        <v>#REF!</v>
      </c>
      <c r="G40" s="141" t="e">
        <f t="shared" si="23"/>
        <v>#REF!</v>
      </c>
      <c r="H40" s="141" t="e">
        <f t="shared" si="23"/>
        <v>#REF!</v>
      </c>
      <c r="I40" s="141">
        <f t="shared" si="23"/>
        <v>10251</v>
      </c>
      <c r="J40" s="141">
        <f t="shared" si="23"/>
        <v>10251</v>
      </c>
      <c r="K40" s="141">
        <f t="shared" si="23"/>
        <v>9792</v>
      </c>
      <c r="L40" s="141">
        <f t="shared" si="23"/>
        <v>10098</v>
      </c>
      <c r="M40" s="141">
        <f t="shared" si="23"/>
        <v>10098</v>
      </c>
      <c r="N40" s="141">
        <f t="shared" si="23"/>
        <v>11934</v>
      </c>
      <c r="O40" s="141">
        <f t="shared" si="23"/>
        <v>9945</v>
      </c>
      <c r="P40" s="141">
        <f t="shared" si="23"/>
        <v>9792</v>
      </c>
      <c r="Q40" s="141">
        <f t="shared" si="23"/>
        <v>9945</v>
      </c>
    </row>
    <row r="41" spans="1:17" ht="11.45" customHeight="1" x14ac:dyDescent="0.2">
      <c r="A41" s="24"/>
    </row>
    <row r="42" spans="1:17" s="7" customFormat="1" ht="135" x14ac:dyDescent="0.2">
      <c r="A42" s="77" t="s">
        <v>228</v>
      </c>
    </row>
    <row r="43" spans="1:17" s="7" customFormat="1" ht="12.75" x14ac:dyDescent="0.2">
      <c r="A43" s="1"/>
    </row>
    <row r="44" spans="1:17" s="7" customFormat="1" ht="12.75" x14ac:dyDescent="0.2">
      <c r="A44" s="80" t="s">
        <v>18</v>
      </c>
    </row>
    <row r="45" spans="1:17" s="7" customFormat="1" ht="12.75" x14ac:dyDescent="0.2">
      <c r="A45" s="81" t="s">
        <v>229</v>
      </c>
    </row>
    <row r="46" spans="1:17" s="7" customFormat="1" ht="12.75" x14ac:dyDescent="0.2">
      <c r="A46" s="81" t="s">
        <v>230</v>
      </c>
    </row>
    <row r="47" spans="1:17" s="7" customFormat="1" ht="12.75" x14ac:dyDescent="0.2">
      <c r="A47" s="1"/>
    </row>
    <row r="48" spans="1:17" s="7" customFormat="1" ht="12.75" x14ac:dyDescent="0.2">
      <c r="A48" s="80" t="s">
        <v>3</v>
      </c>
    </row>
    <row r="49" spans="1:1" s="7" customFormat="1" ht="12.75" x14ac:dyDescent="0.2">
      <c r="A49" s="143" t="s">
        <v>140</v>
      </c>
    </row>
    <row r="50" spans="1:1" s="7" customFormat="1" ht="12.75" x14ac:dyDescent="0.2">
      <c r="A50" s="144" t="s">
        <v>4</v>
      </c>
    </row>
    <row r="51" spans="1:1" s="7" customFormat="1" ht="12.75" x14ac:dyDescent="0.2">
      <c r="A51" s="144" t="s">
        <v>5</v>
      </c>
    </row>
    <row r="52" spans="1:1" s="7" customFormat="1" ht="24" x14ac:dyDescent="0.2">
      <c r="A52" s="66" t="s">
        <v>6</v>
      </c>
    </row>
    <row r="53" spans="1:1" s="7" customFormat="1" ht="12.75" x14ac:dyDescent="0.2">
      <c r="A53" s="42" t="s">
        <v>75</v>
      </c>
    </row>
    <row r="54" spans="1:1" s="7" customFormat="1" ht="12.75" x14ac:dyDescent="0.2">
      <c r="A54" s="177" t="s">
        <v>201</v>
      </c>
    </row>
    <row r="55" spans="1:1" ht="24" x14ac:dyDescent="0.2">
      <c r="A55" s="66" t="s">
        <v>141</v>
      </c>
    </row>
    <row r="56" spans="1:1" s="7" customFormat="1" ht="12.75" x14ac:dyDescent="0.2">
      <c r="A56" s="145"/>
    </row>
    <row r="57" spans="1:1" s="7" customFormat="1" ht="25.5" x14ac:dyDescent="0.2">
      <c r="A57" s="93" t="s">
        <v>231</v>
      </c>
    </row>
    <row r="58" spans="1:1" s="7" customFormat="1" ht="45" x14ac:dyDescent="0.2">
      <c r="A58" s="146" t="s">
        <v>142</v>
      </c>
    </row>
    <row r="59" spans="1:1" s="7" customFormat="1" ht="22.5" x14ac:dyDescent="0.2">
      <c r="A59" s="146" t="s">
        <v>223</v>
      </c>
    </row>
    <row r="60" spans="1:1" s="7" customFormat="1" ht="22.5" x14ac:dyDescent="0.2">
      <c r="A60" s="146" t="s">
        <v>224</v>
      </c>
    </row>
    <row r="61" spans="1:1" s="7" customFormat="1" ht="33.75" x14ac:dyDescent="0.2">
      <c r="A61" s="146" t="s">
        <v>225</v>
      </c>
    </row>
    <row r="62" spans="1:1" s="7" customFormat="1" ht="22.5" x14ac:dyDescent="0.2">
      <c r="A62" s="146" t="s">
        <v>226</v>
      </c>
    </row>
    <row r="63" spans="1:1" s="7" customFormat="1" ht="22.5" x14ac:dyDescent="0.2">
      <c r="A63" s="146" t="s">
        <v>227</v>
      </c>
    </row>
    <row r="64" spans="1:1" s="7" customFormat="1" ht="45" x14ac:dyDescent="0.2">
      <c r="A64" s="184" t="s">
        <v>232</v>
      </c>
    </row>
    <row r="65" spans="1:1" s="7" customFormat="1" ht="78.75" x14ac:dyDescent="0.2">
      <c r="A65" s="184" t="s">
        <v>233</v>
      </c>
    </row>
    <row r="66" spans="1:1" s="7" customFormat="1" ht="31.5" x14ac:dyDescent="0.2">
      <c r="A66" s="70" t="s">
        <v>42</v>
      </c>
    </row>
    <row r="67" spans="1:1" s="7" customFormat="1" ht="21" x14ac:dyDescent="0.2">
      <c r="A67" s="71" t="s">
        <v>43</v>
      </c>
    </row>
    <row r="68" spans="1:1" s="7" customFormat="1" ht="42.75" x14ac:dyDescent="0.2">
      <c r="A68" s="72" t="s">
        <v>178</v>
      </c>
    </row>
    <row r="69" spans="1:1" s="7" customFormat="1" ht="21" x14ac:dyDescent="0.2">
      <c r="A69" s="73" t="s">
        <v>45</v>
      </c>
    </row>
    <row r="70" spans="1:1" s="7" customFormat="1" ht="12.75" x14ac:dyDescent="0.2">
      <c r="A70" s="74"/>
    </row>
    <row r="71" spans="1:1" s="7" customFormat="1" ht="12.75" x14ac:dyDescent="0.2">
      <c r="A71" s="75" t="s">
        <v>8</v>
      </c>
    </row>
    <row r="72" spans="1:1" ht="24" x14ac:dyDescent="0.2">
      <c r="A72" s="185" t="s">
        <v>46</v>
      </c>
    </row>
    <row r="73" spans="1:1" ht="24" x14ac:dyDescent="0.2">
      <c r="A73" s="186" t="s">
        <v>47</v>
      </c>
    </row>
    <row r="74" spans="1:1" x14ac:dyDescent="0.2">
      <c r="A74" s="74"/>
    </row>
    <row r="81" spans="1:1" ht="12.75" x14ac:dyDescent="0.2">
      <c r="A81" s="7"/>
    </row>
  </sheetData>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62"/>
  <sheetViews>
    <sheetView topLeftCell="A25"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140625" style="1" customWidth="1"/>
    <col min="2" max="6" width="9.85546875" style="187" bestFit="1" customWidth="1"/>
    <col min="7" max="13" width="9.85546875" style="1" bestFit="1" customWidth="1"/>
    <col min="14" max="14" width="9.85546875" style="187" bestFit="1" customWidth="1"/>
    <col min="15" max="21" width="9.85546875" style="1" bestFit="1" customWidth="1"/>
    <col min="22" max="16384" width="8.5703125" style="1"/>
  </cols>
  <sheetData>
    <row r="1" spans="1:21" ht="10.7" customHeight="1" x14ac:dyDescent="0.2">
      <c r="A1" s="9" t="s">
        <v>172</v>
      </c>
    </row>
    <row r="2" spans="1:21" ht="10.7" customHeight="1" x14ac:dyDescent="0.2">
      <c r="A2" s="19" t="s">
        <v>10</v>
      </c>
    </row>
    <row r="3" spans="1:21" ht="10.7" customHeight="1" x14ac:dyDescent="0.2">
      <c r="A3" s="10"/>
    </row>
    <row r="4" spans="1:21" x14ac:dyDescent="0.2">
      <c r="A4" s="95" t="s">
        <v>1</v>
      </c>
    </row>
    <row r="5" spans="1:21" s="28" customFormat="1" ht="25.5" customHeight="1" x14ac:dyDescent="0.2">
      <c r="A5" s="34" t="s">
        <v>0</v>
      </c>
      <c r="B5" s="188" t="e">
        <f>'C завтраками| Bed and breakfast'!#REF!</f>
        <v>#REF!</v>
      </c>
      <c r="C5" s="188" t="e">
        <f>'C завтраками| Bed and breakfast'!#REF!</f>
        <v>#REF!</v>
      </c>
      <c r="D5" s="188" t="e">
        <f>'C завтраками| Bed and breakfast'!#REF!</f>
        <v>#REF!</v>
      </c>
      <c r="E5" s="188" t="e">
        <f>'C завтраками| Bed and breakfast'!#REF!</f>
        <v>#REF!</v>
      </c>
      <c r="F5" s="188" t="e">
        <f>'C завтраками| Bed and breakfast'!#REF!</f>
        <v>#REF!</v>
      </c>
      <c r="G5" s="47" t="e">
        <f>'C завтраками| Bed and breakfast'!#REF!</f>
        <v>#REF!</v>
      </c>
      <c r="H5" s="47" t="e">
        <f>'C завтраками| Bed and breakfast'!#REF!</f>
        <v>#REF!</v>
      </c>
      <c r="I5" s="47">
        <f>'C завтраками| Bed and breakfast'!B5</f>
        <v>45966</v>
      </c>
      <c r="J5" s="47">
        <f>'C завтраками| Bed and breakfast'!C5</f>
        <v>45968</v>
      </c>
      <c r="K5" s="47">
        <f>'C завтраками| Bed and breakfast'!D5</f>
        <v>45970</v>
      </c>
      <c r="L5" s="47">
        <f>'C завтраками| Bed and breakfast'!E5</f>
        <v>45975</v>
      </c>
      <c r="M5" s="47">
        <f>'C завтраками| Bed and breakfast'!F5</f>
        <v>45977</v>
      </c>
      <c r="N5" s="188">
        <f>'C завтраками| Bed and breakfast'!G5</f>
        <v>45978</v>
      </c>
      <c r="O5" s="47">
        <f>'C завтраками| Bed and breakfast'!H5</f>
        <v>45982</v>
      </c>
      <c r="P5" s="47">
        <f>'C завтраками| Bed and breakfast'!I5</f>
        <v>45984</v>
      </c>
      <c r="Q5" s="47">
        <f>'C завтраками| Bed and breakfast'!J5</f>
        <v>45989</v>
      </c>
      <c r="R5" s="47">
        <f>'C завтраками| Bed and breakfast'!K5</f>
        <v>45991</v>
      </c>
      <c r="S5" s="47">
        <f>'C завтраками| Bed and breakfast'!L5</f>
        <v>45992</v>
      </c>
      <c r="T5" s="47">
        <f>'C завтраками| Bed and breakfast'!M5</f>
        <v>45996</v>
      </c>
      <c r="U5" s="47">
        <f>'C завтраками| Bed and breakfast'!N5</f>
        <v>45998</v>
      </c>
    </row>
    <row r="6" spans="1:21" s="28" customFormat="1" ht="25.5" customHeight="1" x14ac:dyDescent="0.2">
      <c r="A6" s="34"/>
      <c r="B6" s="188" t="e">
        <f>'C завтраками| Bed and breakfast'!#REF!</f>
        <v>#REF!</v>
      </c>
      <c r="C6" s="188" t="e">
        <f>'C завтраками| Bed and breakfast'!#REF!</f>
        <v>#REF!</v>
      </c>
      <c r="D6" s="188" t="e">
        <f>'C завтраками| Bed and breakfast'!#REF!</f>
        <v>#REF!</v>
      </c>
      <c r="E6" s="188" t="e">
        <f>'C завтраками| Bed and breakfast'!#REF!</f>
        <v>#REF!</v>
      </c>
      <c r="F6" s="188" t="e">
        <f>'C завтраками| Bed and breakfast'!#REF!</f>
        <v>#REF!</v>
      </c>
      <c r="G6" s="47" t="e">
        <f>'C завтраками| Bed and breakfast'!#REF!</f>
        <v>#REF!</v>
      </c>
      <c r="H6" s="47" t="e">
        <f>'C завтраками| Bed and breakfast'!#REF!</f>
        <v>#REF!</v>
      </c>
      <c r="I6" s="47">
        <f>'C завтраками| Bed and breakfast'!B6</f>
        <v>45967</v>
      </c>
      <c r="J6" s="47">
        <f>'C завтраками| Bed and breakfast'!C6</f>
        <v>45969</v>
      </c>
      <c r="K6" s="47">
        <f>'C завтраками| Bed and breakfast'!D6</f>
        <v>45974</v>
      </c>
      <c r="L6" s="47">
        <f>'C завтраками| Bed and breakfast'!E6</f>
        <v>45976</v>
      </c>
      <c r="M6" s="47">
        <f>'C завтраками| Bed and breakfast'!F6</f>
        <v>45977</v>
      </c>
      <c r="N6" s="188">
        <f>'C завтраками| Bed and breakfast'!G6</f>
        <v>45981</v>
      </c>
      <c r="O6" s="47">
        <f>'C завтраками| Bed and breakfast'!H6</f>
        <v>45983</v>
      </c>
      <c r="P6" s="47">
        <f>'C завтраками| Bed and breakfast'!I6</f>
        <v>45988</v>
      </c>
      <c r="Q6" s="47">
        <f>'C завтраками| Bed and breakfast'!J6</f>
        <v>45990</v>
      </c>
      <c r="R6" s="47">
        <f>'C завтраками| Bed and breakfast'!K6</f>
        <v>45991</v>
      </c>
      <c r="S6" s="47">
        <f>'C завтраками| Bed and breakfast'!L6</f>
        <v>45995</v>
      </c>
      <c r="T6" s="47">
        <f>'C завтраками| Bed and breakfast'!M6</f>
        <v>45997</v>
      </c>
      <c r="U6" s="47">
        <f>'C завтраками| Bed and breakfast'!N6</f>
        <v>46002</v>
      </c>
    </row>
    <row r="7" spans="1:21" ht="10.7" customHeight="1" x14ac:dyDescent="0.2">
      <c r="A7" s="11" t="s">
        <v>11</v>
      </c>
      <c r="B7" s="189"/>
      <c r="C7" s="189"/>
      <c r="D7" s="189"/>
      <c r="E7" s="189"/>
      <c r="F7" s="189"/>
      <c r="G7" s="130"/>
      <c r="H7" s="130"/>
      <c r="I7" s="130"/>
      <c r="J7" s="130"/>
      <c r="K7" s="130"/>
      <c r="L7" s="130"/>
      <c r="M7" s="130"/>
      <c r="N7" s="189"/>
      <c r="O7" s="130"/>
      <c r="P7" s="130"/>
      <c r="Q7" s="130"/>
      <c r="R7" s="130"/>
      <c r="S7" s="130"/>
      <c r="T7" s="130"/>
      <c r="U7" s="130"/>
    </row>
    <row r="8" spans="1:21" ht="10.7" customHeight="1" x14ac:dyDescent="0.2">
      <c r="A8" s="3">
        <v>1</v>
      </c>
      <c r="B8" s="190" t="e">
        <f>'C завтраками| Bed and breakfast'!#REF!</f>
        <v>#REF!</v>
      </c>
      <c r="C8" s="190" t="e">
        <f>'C завтраками| Bed and breakfast'!#REF!</f>
        <v>#REF!</v>
      </c>
      <c r="D8" s="190" t="e">
        <f>'C завтраками| Bed and breakfast'!#REF!</f>
        <v>#REF!</v>
      </c>
      <c r="E8" s="190" t="e">
        <f>'C завтраками| Bed and breakfast'!#REF!</f>
        <v>#REF!</v>
      </c>
      <c r="F8" s="190" t="e">
        <f>'C завтраками| Bed and breakfast'!#REF!</f>
        <v>#REF!</v>
      </c>
      <c r="G8" s="119" t="e">
        <f>'C завтраками| Bed and breakfast'!#REF!</f>
        <v>#REF!</v>
      </c>
      <c r="H8" s="119" t="e">
        <f>'C завтраками| Bed and breakfast'!#REF!</f>
        <v>#REF!</v>
      </c>
      <c r="I8" s="119">
        <f>'C завтраками| Bed and breakfast'!B8</f>
        <v>6000</v>
      </c>
      <c r="J8" s="119">
        <f>'C завтраками| Bed and breakfast'!C8</f>
        <v>6000</v>
      </c>
      <c r="K8" s="119">
        <f>'C завтраками| Bed and breakfast'!D8</f>
        <v>5400</v>
      </c>
      <c r="L8" s="119">
        <f>'C завтраками| Bed and breakfast'!E8</f>
        <v>5800</v>
      </c>
      <c r="M8" s="119">
        <f>'C завтраками| Bed and breakfast'!F8</f>
        <v>5800</v>
      </c>
      <c r="N8" s="190">
        <f>'C завтраками| Bed and breakfast'!G8</f>
        <v>8200</v>
      </c>
      <c r="O8" s="119">
        <f>'C завтраками| Bed and breakfast'!H8</f>
        <v>5600</v>
      </c>
      <c r="P8" s="119">
        <f>'C завтраками| Bed and breakfast'!I8</f>
        <v>5400</v>
      </c>
      <c r="Q8" s="119">
        <f>'C завтраками| Bed and breakfast'!J8</f>
        <v>5600</v>
      </c>
      <c r="R8" s="119">
        <f>'C завтраками| Bed and breakfast'!K8</f>
        <v>5400</v>
      </c>
      <c r="S8" s="119">
        <f>'C завтраками| Bed and breakfast'!L8</f>
        <v>5400</v>
      </c>
      <c r="T8" s="119">
        <f>'C завтраками| Bed and breakfast'!M8</f>
        <v>5800</v>
      </c>
      <c r="U8" s="119">
        <f>'C завтраками| Bed and breakfast'!N8</f>
        <v>5600</v>
      </c>
    </row>
    <row r="9" spans="1:21" ht="10.7" customHeight="1" x14ac:dyDescent="0.2">
      <c r="A9" s="3">
        <v>2</v>
      </c>
      <c r="B9" s="190" t="e">
        <f>'C завтраками| Bed and breakfast'!#REF!</f>
        <v>#REF!</v>
      </c>
      <c r="C9" s="190" t="e">
        <f>'C завтраками| Bed and breakfast'!#REF!</f>
        <v>#REF!</v>
      </c>
      <c r="D9" s="190" t="e">
        <f>'C завтраками| Bed and breakfast'!#REF!</f>
        <v>#REF!</v>
      </c>
      <c r="E9" s="190" t="e">
        <f>'C завтраками| Bed and breakfast'!#REF!</f>
        <v>#REF!</v>
      </c>
      <c r="F9" s="190" t="e">
        <f>'C завтраками| Bed and breakfast'!#REF!</f>
        <v>#REF!</v>
      </c>
      <c r="G9" s="119" t="e">
        <f>'C завтраками| Bed and breakfast'!#REF!</f>
        <v>#REF!</v>
      </c>
      <c r="H9" s="119" t="e">
        <f>'C завтраками| Bed and breakfast'!#REF!</f>
        <v>#REF!</v>
      </c>
      <c r="I9" s="119">
        <f>'C завтраками| Bed and breakfast'!B9</f>
        <v>7400</v>
      </c>
      <c r="J9" s="119">
        <f>'C завтраками| Bed and breakfast'!C9</f>
        <v>7400</v>
      </c>
      <c r="K9" s="119">
        <f>'C завтраками| Bed and breakfast'!D9</f>
        <v>6800</v>
      </c>
      <c r="L9" s="119">
        <f>'C завтраками| Bed and breakfast'!E9</f>
        <v>7200</v>
      </c>
      <c r="M9" s="119">
        <f>'C завтраками| Bed and breakfast'!F9</f>
        <v>7200</v>
      </c>
      <c r="N9" s="190">
        <f>'C завтраками| Bed and breakfast'!G9</f>
        <v>9600</v>
      </c>
      <c r="O9" s="119">
        <f>'C завтраками| Bed and breakfast'!H9</f>
        <v>7000</v>
      </c>
      <c r="P9" s="119">
        <f>'C завтраками| Bed and breakfast'!I9</f>
        <v>6800</v>
      </c>
      <c r="Q9" s="119">
        <f>'C завтраками| Bed and breakfast'!J9</f>
        <v>7000</v>
      </c>
      <c r="R9" s="119">
        <f>'C завтраками| Bed and breakfast'!K9</f>
        <v>6800</v>
      </c>
      <c r="S9" s="119">
        <f>'C завтраками| Bed and breakfast'!L9</f>
        <v>6800</v>
      </c>
      <c r="T9" s="119">
        <f>'C завтраками| Bed and breakfast'!M9</f>
        <v>7200</v>
      </c>
      <c r="U9" s="119">
        <f>'C завтраками| Bed and breakfast'!N9</f>
        <v>7000</v>
      </c>
    </row>
    <row r="10" spans="1:21" ht="10.7" customHeight="1" x14ac:dyDescent="0.2">
      <c r="A10" s="120" t="s">
        <v>107</v>
      </c>
      <c r="B10" s="190"/>
      <c r="C10" s="190"/>
      <c r="D10" s="190"/>
      <c r="E10" s="190"/>
      <c r="F10" s="190"/>
      <c r="G10" s="119"/>
      <c r="H10" s="119"/>
      <c r="I10" s="119"/>
      <c r="J10" s="119"/>
      <c r="K10" s="119"/>
      <c r="L10" s="119"/>
      <c r="M10" s="119"/>
      <c r="N10" s="190"/>
      <c r="O10" s="119"/>
      <c r="P10" s="119"/>
      <c r="Q10" s="119"/>
      <c r="R10" s="119"/>
      <c r="S10" s="119"/>
      <c r="T10" s="119"/>
      <c r="U10" s="119"/>
    </row>
    <row r="11" spans="1:21" ht="10.7" customHeight="1" x14ac:dyDescent="0.2">
      <c r="A11" s="3">
        <v>1</v>
      </c>
      <c r="B11" s="190" t="e">
        <f>'C завтраками| Bed and breakfast'!#REF!</f>
        <v>#REF!</v>
      </c>
      <c r="C11" s="190" t="e">
        <f>'C завтраками| Bed and breakfast'!#REF!</f>
        <v>#REF!</v>
      </c>
      <c r="D11" s="190" t="e">
        <f>'C завтраками| Bed and breakfast'!#REF!</f>
        <v>#REF!</v>
      </c>
      <c r="E11" s="190" t="e">
        <f>'C завтраками| Bed and breakfast'!#REF!</f>
        <v>#REF!</v>
      </c>
      <c r="F11" s="190" t="e">
        <f>'C завтраками| Bed and breakfast'!#REF!</f>
        <v>#REF!</v>
      </c>
      <c r="G11" s="119" t="e">
        <f>'C завтраками| Bed and breakfast'!#REF!</f>
        <v>#REF!</v>
      </c>
      <c r="H11" s="119" t="e">
        <f>'C завтраками| Bed and breakfast'!#REF!</f>
        <v>#REF!</v>
      </c>
      <c r="I11" s="119">
        <f>'C завтраками| Bed and breakfast'!B11</f>
        <v>7500</v>
      </c>
      <c r="J11" s="119">
        <f>'C завтраками| Bed and breakfast'!C11</f>
        <v>7500</v>
      </c>
      <c r="K11" s="119">
        <f>'C завтраками| Bed and breakfast'!D11</f>
        <v>6900</v>
      </c>
      <c r="L11" s="119">
        <f>'C завтраками| Bed and breakfast'!E11</f>
        <v>7300</v>
      </c>
      <c r="M11" s="119">
        <f>'C завтраками| Bed and breakfast'!F11</f>
        <v>7300</v>
      </c>
      <c r="N11" s="190">
        <f>'C завтраками| Bed and breakfast'!G11</f>
        <v>9700</v>
      </c>
      <c r="O11" s="119">
        <f>'C завтраками| Bed and breakfast'!H11</f>
        <v>7100</v>
      </c>
      <c r="P11" s="119">
        <f>'C завтраками| Bed and breakfast'!I11</f>
        <v>6900</v>
      </c>
      <c r="Q11" s="119">
        <f>'C завтраками| Bed and breakfast'!J11</f>
        <v>7100</v>
      </c>
      <c r="R11" s="119">
        <f>'C завтраками| Bed and breakfast'!K11</f>
        <v>6900</v>
      </c>
      <c r="S11" s="119">
        <f>'C завтраками| Bed and breakfast'!L11</f>
        <v>6900</v>
      </c>
      <c r="T11" s="119">
        <f>'C завтраками| Bed and breakfast'!M11</f>
        <v>7300</v>
      </c>
      <c r="U11" s="119">
        <f>'C завтраками| Bed and breakfast'!N11</f>
        <v>7100</v>
      </c>
    </row>
    <row r="12" spans="1:21" ht="10.7" customHeight="1" x14ac:dyDescent="0.2">
      <c r="A12" s="3">
        <v>2</v>
      </c>
      <c r="B12" s="190" t="e">
        <f>'C завтраками| Bed and breakfast'!#REF!</f>
        <v>#REF!</v>
      </c>
      <c r="C12" s="190" t="e">
        <f>'C завтраками| Bed and breakfast'!#REF!</f>
        <v>#REF!</v>
      </c>
      <c r="D12" s="190" t="e">
        <f>'C завтраками| Bed and breakfast'!#REF!</f>
        <v>#REF!</v>
      </c>
      <c r="E12" s="190" t="e">
        <f>'C завтраками| Bed and breakfast'!#REF!</f>
        <v>#REF!</v>
      </c>
      <c r="F12" s="190" t="e">
        <f>'C завтраками| Bed and breakfast'!#REF!</f>
        <v>#REF!</v>
      </c>
      <c r="G12" s="119" t="e">
        <f>'C завтраками| Bed and breakfast'!#REF!</f>
        <v>#REF!</v>
      </c>
      <c r="H12" s="119" t="e">
        <f>'C завтраками| Bed and breakfast'!#REF!</f>
        <v>#REF!</v>
      </c>
      <c r="I12" s="119">
        <f>'C завтраками| Bed and breakfast'!B12</f>
        <v>8900</v>
      </c>
      <c r="J12" s="119">
        <f>'C завтраками| Bed and breakfast'!C12</f>
        <v>8900</v>
      </c>
      <c r="K12" s="119">
        <f>'C завтраками| Bed and breakfast'!D12</f>
        <v>8300</v>
      </c>
      <c r="L12" s="119">
        <f>'C завтраками| Bed and breakfast'!E12</f>
        <v>8700</v>
      </c>
      <c r="M12" s="119">
        <f>'C завтраками| Bed and breakfast'!F12</f>
        <v>8700</v>
      </c>
      <c r="N12" s="190">
        <f>'C завтраками| Bed and breakfast'!G12</f>
        <v>11100</v>
      </c>
      <c r="O12" s="119">
        <f>'C завтраками| Bed and breakfast'!H12</f>
        <v>8500</v>
      </c>
      <c r="P12" s="119">
        <f>'C завтраками| Bed and breakfast'!I12</f>
        <v>8300</v>
      </c>
      <c r="Q12" s="119">
        <f>'C завтраками| Bed and breakfast'!J12</f>
        <v>8500</v>
      </c>
      <c r="R12" s="119">
        <f>'C завтраками| Bed and breakfast'!K12</f>
        <v>8300</v>
      </c>
      <c r="S12" s="119">
        <f>'C завтраками| Bed and breakfast'!L12</f>
        <v>8300</v>
      </c>
      <c r="T12" s="119">
        <f>'C завтраками| Bed and breakfast'!M12</f>
        <v>8700</v>
      </c>
      <c r="U12" s="119">
        <f>'C завтраками| Bed and breakfast'!N12</f>
        <v>8500</v>
      </c>
    </row>
    <row r="13" spans="1:21" ht="10.7" customHeight="1" x14ac:dyDescent="0.2">
      <c r="A13" s="5" t="s">
        <v>86</v>
      </c>
      <c r="B13" s="190"/>
      <c r="C13" s="190"/>
      <c r="D13" s="190"/>
      <c r="E13" s="190"/>
      <c r="F13" s="190"/>
      <c r="G13" s="119"/>
      <c r="H13" s="119"/>
      <c r="I13" s="119"/>
      <c r="J13" s="119"/>
      <c r="K13" s="119"/>
      <c r="L13" s="119"/>
      <c r="M13" s="119"/>
      <c r="N13" s="190"/>
      <c r="O13" s="119"/>
      <c r="P13" s="119"/>
      <c r="Q13" s="119"/>
      <c r="R13" s="119"/>
      <c r="S13" s="119"/>
      <c r="T13" s="119"/>
      <c r="U13" s="119"/>
    </row>
    <row r="14" spans="1:21" ht="10.7" customHeight="1" x14ac:dyDescent="0.2">
      <c r="A14" s="3">
        <v>1</v>
      </c>
      <c r="B14" s="190" t="e">
        <f>'C завтраками| Bed and breakfast'!#REF!</f>
        <v>#REF!</v>
      </c>
      <c r="C14" s="190" t="e">
        <f>'C завтраками| Bed and breakfast'!#REF!</f>
        <v>#REF!</v>
      </c>
      <c r="D14" s="190" t="e">
        <f>'C завтраками| Bed and breakfast'!#REF!</f>
        <v>#REF!</v>
      </c>
      <c r="E14" s="190" t="e">
        <f>'C завтраками| Bed and breakfast'!#REF!</f>
        <v>#REF!</v>
      </c>
      <c r="F14" s="190" t="e">
        <f>'C завтраками| Bed and breakfast'!#REF!</f>
        <v>#REF!</v>
      </c>
      <c r="G14" s="119" t="e">
        <f>'C завтраками| Bed and breakfast'!#REF!</f>
        <v>#REF!</v>
      </c>
      <c r="H14" s="119" t="e">
        <f>'C завтраками| Bed and breakfast'!#REF!</f>
        <v>#REF!</v>
      </c>
      <c r="I14" s="119">
        <f>'C завтраками| Bed and breakfast'!B14</f>
        <v>9500</v>
      </c>
      <c r="J14" s="119">
        <f>'C завтраками| Bed and breakfast'!C14</f>
        <v>9500</v>
      </c>
      <c r="K14" s="119">
        <f>'C завтраками| Bed and breakfast'!D14</f>
        <v>8900</v>
      </c>
      <c r="L14" s="119">
        <f>'C завтраками| Bed and breakfast'!E14</f>
        <v>9300</v>
      </c>
      <c r="M14" s="119">
        <f>'C завтраками| Bed and breakfast'!F14</f>
        <v>9300</v>
      </c>
      <c r="N14" s="190">
        <f>'C завтраками| Bed and breakfast'!G14</f>
        <v>11700</v>
      </c>
      <c r="O14" s="119">
        <f>'C завтраками| Bed and breakfast'!H14</f>
        <v>9100</v>
      </c>
      <c r="P14" s="119">
        <f>'C завтраками| Bed and breakfast'!I14</f>
        <v>8900</v>
      </c>
      <c r="Q14" s="119">
        <f>'C завтраками| Bed and breakfast'!J14</f>
        <v>9100</v>
      </c>
      <c r="R14" s="119">
        <f>'C завтраками| Bed and breakfast'!K14</f>
        <v>8900</v>
      </c>
      <c r="S14" s="119">
        <f>'C завтраками| Bed and breakfast'!L14</f>
        <v>8900</v>
      </c>
      <c r="T14" s="119">
        <f>'C завтраками| Bed and breakfast'!M14</f>
        <v>9300</v>
      </c>
      <c r="U14" s="119">
        <f>'C завтраками| Bed and breakfast'!N14</f>
        <v>9100</v>
      </c>
    </row>
    <row r="15" spans="1:21" ht="10.7" customHeight="1" x14ac:dyDescent="0.2">
      <c r="A15" s="3">
        <v>2</v>
      </c>
      <c r="B15" s="190" t="e">
        <f>'C завтраками| Bed and breakfast'!#REF!</f>
        <v>#REF!</v>
      </c>
      <c r="C15" s="190" t="e">
        <f>'C завтраками| Bed and breakfast'!#REF!</f>
        <v>#REF!</v>
      </c>
      <c r="D15" s="190" t="e">
        <f>'C завтраками| Bed and breakfast'!#REF!</f>
        <v>#REF!</v>
      </c>
      <c r="E15" s="190" t="e">
        <f>'C завтраками| Bed and breakfast'!#REF!</f>
        <v>#REF!</v>
      </c>
      <c r="F15" s="190" t="e">
        <f>'C завтраками| Bed and breakfast'!#REF!</f>
        <v>#REF!</v>
      </c>
      <c r="G15" s="119" t="e">
        <f>'C завтраками| Bed and breakfast'!#REF!</f>
        <v>#REF!</v>
      </c>
      <c r="H15" s="119" t="e">
        <f>'C завтраками| Bed and breakfast'!#REF!</f>
        <v>#REF!</v>
      </c>
      <c r="I15" s="119">
        <f>'C завтраками| Bed and breakfast'!B15</f>
        <v>10900</v>
      </c>
      <c r="J15" s="119">
        <f>'C завтраками| Bed and breakfast'!C15</f>
        <v>10900</v>
      </c>
      <c r="K15" s="119">
        <f>'C завтраками| Bed and breakfast'!D15</f>
        <v>10300</v>
      </c>
      <c r="L15" s="119">
        <f>'C завтраками| Bed and breakfast'!E15</f>
        <v>10700</v>
      </c>
      <c r="M15" s="119">
        <f>'C завтраками| Bed and breakfast'!F15</f>
        <v>10700</v>
      </c>
      <c r="N15" s="190">
        <f>'C завтраками| Bed and breakfast'!G15</f>
        <v>13100</v>
      </c>
      <c r="O15" s="119">
        <f>'C завтраками| Bed and breakfast'!H15</f>
        <v>10500</v>
      </c>
      <c r="P15" s="119">
        <f>'C завтраками| Bed and breakfast'!I15</f>
        <v>10300</v>
      </c>
      <c r="Q15" s="119">
        <f>'C завтраками| Bed and breakfast'!J15</f>
        <v>10500</v>
      </c>
      <c r="R15" s="119">
        <f>'C завтраками| Bed and breakfast'!K15</f>
        <v>10300</v>
      </c>
      <c r="S15" s="119">
        <f>'C завтраками| Bed and breakfast'!L15</f>
        <v>10300</v>
      </c>
      <c r="T15" s="119">
        <f>'C завтраками| Bed and breakfast'!M15</f>
        <v>10700</v>
      </c>
      <c r="U15" s="119">
        <f>'C завтраками| Bed and breakfast'!N15</f>
        <v>10500</v>
      </c>
    </row>
    <row r="16" spans="1:21" ht="10.7" customHeight="1" x14ac:dyDescent="0.2">
      <c r="A16" s="4" t="s">
        <v>91</v>
      </c>
      <c r="B16" s="190"/>
      <c r="C16" s="190"/>
      <c r="D16" s="190"/>
      <c r="E16" s="190"/>
      <c r="F16" s="190"/>
      <c r="G16" s="119"/>
      <c r="H16" s="119"/>
      <c r="I16" s="119"/>
      <c r="J16" s="119"/>
      <c r="K16" s="119"/>
      <c r="L16" s="119"/>
      <c r="M16" s="119"/>
      <c r="N16" s="190"/>
      <c r="O16" s="119"/>
      <c r="P16" s="119"/>
      <c r="Q16" s="119"/>
      <c r="R16" s="119"/>
      <c r="S16" s="119"/>
      <c r="T16" s="119"/>
      <c r="U16" s="119"/>
    </row>
    <row r="17" spans="1:21" ht="10.7" customHeight="1" x14ac:dyDescent="0.2">
      <c r="A17" s="3">
        <v>1</v>
      </c>
      <c r="B17" s="190" t="e">
        <f>'C завтраками| Bed and breakfast'!#REF!</f>
        <v>#REF!</v>
      </c>
      <c r="C17" s="190" t="e">
        <f>'C завтраками| Bed and breakfast'!#REF!</f>
        <v>#REF!</v>
      </c>
      <c r="D17" s="190" t="e">
        <f>'C завтраками| Bed and breakfast'!#REF!</f>
        <v>#REF!</v>
      </c>
      <c r="E17" s="190" t="e">
        <f>'C завтраками| Bed and breakfast'!#REF!</f>
        <v>#REF!</v>
      </c>
      <c r="F17" s="190" t="e">
        <f>'C завтраками| Bed and breakfast'!#REF!</f>
        <v>#REF!</v>
      </c>
      <c r="G17" s="119" t="e">
        <f>'C завтраками| Bed and breakfast'!#REF!</f>
        <v>#REF!</v>
      </c>
      <c r="H17" s="119" t="e">
        <f>'C завтраками| Bed and breakfast'!#REF!</f>
        <v>#REF!</v>
      </c>
      <c r="I17" s="119">
        <f>'C завтраками| Bed and breakfast'!B17</f>
        <v>10500</v>
      </c>
      <c r="J17" s="119">
        <f>'C завтраками| Bed and breakfast'!C17</f>
        <v>10500</v>
      </c>
      <c r="K17" s="119">
        <f>'C завтраками| Bed and breakfast'!D17</f>
        <v>9900</v>
      </c>
      <c r="L17" s="119">
        <f>'C завтраками| Bed and breakfast'!E17</f>
        <v>10300</v>
      </c>
      <c r="M17" s="119">
        <f>'C завтраками| Bed and breakfast'!F17</f>
        <v>10300</v>
      </c>
      <c r="N17" s="190">
        <f>'C завтраками| Bed and breakfast'!G17</f>
        <v>12700</v>
      </c>
      <c r="O17" s="119">
        <f>'C завтраками| Bed and breakfast'!H17</f>
        <v>10100</v>
      </c>
      <c r="P17" s="119">
        <f>'C завтраками| Bed and breakfast'!I17</f>
        <v>9900</v>
      </c>
      <c r="Q17" s="119">
        <f>'C завтраками| Bed and breakfast'!J17</f>
        <v>10100</v>
      </c>
      <c r="R17" s="119">
        <f>'C завтраками| Bed and breakfast'!K17</f>
        <v>9900</v>
      </c>
      <c r="S17" s="119">
        <f>'C завтраками| Bed and breakfast'!L17</f>
        <v>9900</v>
      </c>
      <c r="T17" s="119">
        <f>'C завтраками| Bed and breakfast'!M17</f>
        <v>10300</v>
      </c>
      <c r="U17" s="119">
        <f>'C завтраками| Bed and breakfast'!N17</f>
        <v>10100</v>
      </c>
    </row>
    <row r="18" spans="1:21" ht="10.7" customHeight="1" x14ac:dyDescent="0.2">
      <c r="A18" s="3">
        <v>2</v>
      </c>
      <c r="B18" s="190" t="e">
        <f>'C завтраками| Bed and breakfast'!#REF!</f>
        <v>#REF!</v>
      </c>
      <c r="C18" s="190" t="e">
        <f>'C завтраками| Bed and breakfast'!#REF!</f>
        <v>#REF!</v>
      </c>
      <c r="D18" s="190" t="e">
        <f>'C завтраками| Bed and breakfast'!#REF!</f>
        <v>#REF!</v>
      </c>
      <c r="E18" s="190" t="e">
        <f>'C завтраками| Bed and breakfast'!#REF!</f>
        <v>#REF!</v>
      </c>
      <c r="F18" s="190" t="e">
        <f>'C завтраками| Bed and breakfast'!#REF!</f>
        <v>#REF!</v>
      </c>
      <c r="G18" s="119" t="e">
        <f>'C завтраками| Bed and breakfast'!#REF!</f>
        <v>#REF!</v>
      </c>
      <c r="H18" s="119" t="e">
        <f>'C завтраками| Bed and breakfast'!#REF!</f>
        <v>#REF!</v>
      </c>
      <c r="I18" s="119">
        <f>'C завтраками| Bed and breakfast'!B18</f>
        <v>11900</v>
      </c>
      <c r="J18" s="119">
        <f>'C завтраками| Bed and breakfast'!C18</f>
        <v>11900</v>
      </c>
      <c r="K18" s="119">
        <f>'C завтраками| Bed and breakfast'!D18</f>
        <v>11300</v>
      </c>
      <c r="L18" s="119">
        <f>'C завтраками| Bed and breakfast'!E18</f>
        <v>11700</v>
      </c>
      <c r="M18" s="119">
        <f>'C завтраками| Bed and breakfast'!F18</f>
        <v>11700</v>
      </c>
      <c r="N18" s="190">
        <f>'C завтраками| Bed and breakfast'!G18</f>
        <v>14100</v>
      </c>
      <c r="O18" s="119">
        <f>'C завтраками| Bed and breakfast'!H18</f>
        <v>11500</v>
      </c>
      <c r="P18" s="119">
        <f>'C завтраками| Bed and breakfast'!I18</f>
        <v>11300</v>
      </c>
      <c r="Q18" s="119">
        <f>'C завтраками| Bed and breakfast'!J18</f>
        <v>11500</v>
      </c>
      <c r="R18" s="119">
        <f>'C завтраками| Bed and breakfast'!K18</f>
        <v>11300</v>
      </c>
      <c r="S18" s="119">
        <f>'C завтраками| Bed and breakfast'!L18</f>
        <v>11300</v>
      </c>
      <c r="T18" s="119">
        <f>'C завтраками| Bed and breakfast'!M18</f>
        <v>11700</v>
      </c>
      <c r="U18" s="119">
        <f>'C завтраками| Bed and breakfast'!N18</f>
        <v>11500</v>
      </c>
    </row>
    <row r="19" spans="1:21" ht="10.7" customHeight="1" x14ac:dyDescent="0.2">
      <c r="A19" s="2" t="s">
        <v>92</v>
      </c>
      <c r="B19" s="190"/>
      <c r="C19" s="190"/>
      <c r="D19" s="190"/>
      <c r="E19" s="190"/>
      <c r="F19" s="190"/>
      <c r="G19" s="119"/>
      <c r="H19" s="119"/>
      <c r="I19" s="119"/>
      <c r="J19" s="119"/>
      <c r="K19" s="119"/>
      <c r="L19" s="119"/>
      <c r="M19" s="119"/>
      <c r="N19" s="190"/>
      <c r="O19" s="119"/>
      <c r="P19" s="119"/>
      <c r="Q19" s="119"/>
      <c r="R19" s="119"/>
      <c r="S19" s="119"/>
      <c r="T19" s="119"/>
      <c r="U19" s="119"/>
    </row>
    <row r="20" spans="1:21" ht="10.7" customHeight="1" x14ac:dyDescent="0.2">
      <c r="A20" s="3">
        <v>1</v>
      </c>
      <c r="B20" s="190" t="e">
        <f>'C завтраками| Bed and breakfast'!#REF!</f>
        <v>#REF!</v>
      </c>
      <c r="C20" s="190" t="e">
        <f>'C завтраками| Bed and breakfast'!#REF!</f>
        <v>#REF!</v>
      </c>
      <c r="D20" s="190" t="e">
        <f>'C завтраками| Bed and breakfast'!#REF!</f>
        <v>#REF!</v>
      </c>
      <c r="E20" s="190" t="e">
        <f>'C завтраками| Bed and breakfast'!#REF!</f>
        <v>#REF!</v>
      </c>
      <c r="F20" s="190" t="e">
        <f>'C завтраками| Bed and breakfast'!#REF!</f>
        <v>#REF!</v>
      </c>
      <c r="G20" s="119" t="e">
        <f>'C завтраками| Bed and breakfast'!#REF!</f>
        <v>#REF!</v>
      </c>
      <c r="H20" s="119" t="e">
        <f>'C завтраками| Bed and breakfast'!#REF!</f>
        <v>#REF!</v>
      </c>
      <c r="I20" s="119">
        <f>'C завтраками| Bed and breakfast'!B20</f>
        <v>12000</v>
      </c>
      <c r="J20" s="119">
        <f>'C завтраками| Bed and breakfast'!C20</f>
        <v>12000</v>
      </c>
      <c r="K20" s="119">
        <f>'C завтраками| Bed and breakfast'!D20</f>
        <v>11400</v>
      </c>
      <c r="L20" s="119">
        <f>'C завтраками| Bed and breakfast'!E20</f>
        <v>11800</v>
      </c>
      <c r="M20" s="119">
        <f>'C завтраками| Bed and breakfast'!F20</f>
        <v>11800</v>
      </c>
      <c r="N20" s="190">
        <f>'C завтраками| Bed and breakfast'!G20</f>
        <v>14200</v>
      </c>
      <c r="O20" s="119">
        <f>'C завтраками| Bed and breakfast'!H20</f>
        <v>11600</v>
      </c>
      <c r="P20" s="119">
        <f>'C завтраками| Bed and breakfast'!I20</f>
        <v>11400</v>
      </c>
      <c r="Q20" s="119">
        <f>'C завтраками| Bed and breakfast'!J20</f>
        <v>11600</v>
      </c>
      <c r="R20" s="119">
        <f>'C завтраками| Bed and breakfast'!K20</f>
        <v>11400</v>
      </c>
      <c r="S20" s="119">
        <f>'C завтраками| Bed and breakfast'!L20</f>
        <v>11400</v>
      </c>
      <c r="T20" s="119">
        <f>'C завтраками| Bed and breakfast'!M20</f>
        <v>11800</v>
      </c>
      <c r="U20" s="119">
        <f>'C завтраками| Bed and breakfast'!N20</f>
        <v>11600</v>
      </c>
    </row>
    <row r="21" spans="1:21" ht="10.7" customHeight="1" x14ac:dyDescent="0.2">
      <c r="A21" s="3">
        <v>2</v>
      </c>
      <c r="B21" s="190" t="e">
        <f>'C завтраками| Bed and breakfast'!#REF!</f>
        <v>#REF!</v>
      </c>
      <c r="C21" s="190" t="e">
        <f>'C завтраками| Bed and breakfast'!#REF!</f>
        <v>#REF!</v>
      </c>
      <c r="D21" s="190" t="e">
        <f>'C завтраками| Bed and breakfast'!#REF!</f>
        <v>#REF!</v>
      </c>
      <c r="E21" s="190" t="e">
        <f>'C завтраками| Bed and breakfast'!#REF!</f>
        <v>#REF!</v>
      </c>
      <c r="F21" s="190" t="e">
        <f>'C завтраками| Bed and breakfast'!#REF!</f>
        <v>#REF!</v>
      </c>
      <c r="G21" s="119" t="e">
        <f>'C завтраками| Bed and breakfast'!#REF!</f>
        <v>#REF!</v>
      </c>
      <c r="H21" s="119" t="e">
        <f>'C завтраками| Bed and breakfast'!#REF!</f>
        <v>#REF!</v>
      </c>
      <c r="I21" s="119">
        <f>'C завтраками| Bed and breakfast'!B21</f>
        <v>13400</v>
      </c>
      <c r="J21" s="119">
        <f>'C завтраками| Bed and breakfast'!C21</f>
        <v>13400</v>
      </c>
      <c r="K21" s="119">
        <f>'C завтраками| Bed and breakfast'!D21</f>
        <v>12800</v>
      </c>
      <c r="L21" s="119">
        <f>'C завтраками| Bed and breakfast'!E21</f>
        <v>13200</v>
      </c>
      <c r="M21" s="119">
        <f>'C завтраками| Bed and breakfast'!F21</f>
        <v>13200</v>
      </c>
      <c r="N21" s="190">
        <f>'C завтраками| Bed and breakfast'!G21</f>
        <v>15600</v>
      </c>
      <c r="O21" s="119">
        <f>'C завтраками| Bed and breakfast'!H21</f>
        <v>13000</v>
      </c>
      <c r="P21" s="119">
        <f>'C завтраками| Bed and breakfast'!I21</f>
        <v>12800</v>
      </c>
      <c r="Q21" s="119">
        <f>'C завтраками| Bed and breakfast'!J21</f>
        <v>13000</v>
      </c>
      <c r="R21" s="119">
        <f>'C завтраками| Bed and breakfast'!K21</f>
        <v>12800</v>
      </c>
      <c r="S21" s="119">
        <f>'C завтраками| Bed and breakfast'!L21</f>
        <v>12800</v>
      </c>
      <c r="T21" s="119">
        <f>'C завтраками| Bed and breakfast'!M21</f>
        <v>13200</v>
      </c>
      <c r="U21" s="119">
        <f>'C завтраками| Bed and breakfast'!N21</f>
        <v>13000</v>
      </c>
    </row>
    <row r="22" spans="1:21" x14ac:dyDescent="0.2">
      <c r="A22" s="6"/>
      <c r="B22" s="191"/>
      <c r="C22" s="191"/>
      <c r="D22" s="191"/>
      <c r="E22" s="191"/>
      <c r="F22" s="191"/>
      <c r="G22" s="131"/>
      <c r="H22" s="131"/>
      <c r="I22" s="131"/>
      <c r="J22" s="131"/>
      <c r="K22" s="131"/>
      <c r="L22" s="131"/>
      <c r="M22" s="131"/>
      <c r="N22" s="191"/>
      <c r="O22" s="131"/>
      <c r="P22" s="131"/>
      <c r="Q22" s="131"/>
      <c r="R22" s="131"/>
      <c r="S22" s="131"/>
      <c r="T22" s="131"/>
      <c r="U22" s="131"/>
    </row>
    <row r="23" spans="1:21" ht="37.15" customHeight="1" x14ac:dyDescent="0.2">
      <c r="A23" s="95" t="s">
        <v>2</v>
      </c>
      <c r="B23" s="189"/>
      <c r="C23" s="189"/>
      <c r="D23" s="189"/>
      <c r="E23" s="189"/>
      <c r="F23" s="189"/>
      <c r="G23" s="130"/>
      <c r="H23" s="130"/>
      <c r="I23" s="130"/>
      <c r="J23" s="130"/>
      <c r="K23" s="130"/>
      <c r="L23" s="130"/>
      <c r="M23" s="130"/>
      <c r="N23" s="189"/>
      <c r="O23" s="130"/>
      <c r="P23" s="130"/>
      <c r="Q23" s="130"/>
      <c r="R23" s="130"/>
      <c r="S23" s="130"/>
      <c r="T23" s="130"/>
      <c r="U23" s="130"/>
    </row>
    <row r="24" spans="1:21" s="28" customFormat="1" ht="25.5" customHeight="1" x14ac:dyDescent="0.2">
      <c r="A24" s="27" t="s">
        <v>0</v>
      </c>
      <c r="B24" s="188" t="e">
        <f t="shared" ref="B24" si="0">B5</f>
        <v>#REF!</v>
      </c>
      <c r="C24" s="188" t="e">
        <f t="shared" ref="C24:U24" si="1">C5</f>
        <v>#REF!</v>
      </c>
      <c r="D24" s="188" t="e">
        <f t="shared" si="1"/>
        <v>#REF!</v>
      </c>
      <c r="E24" s="188" t="e">
        <f t="shared" si="1"/>
        <v>#REF!</v>
      </c>
      <c r="F24" s="188" t="e">
        <f t="shared" si="1"/>
        <v>#REF!</v>
      </c>
      <c r="G24" s="47" t="e">
        <f t="shared" si="1"/>
        <v>#REF!</v>
      </c>
      <c r="H24" s="47" t="e">
        <f t="shared" si="1"/>
        <v>#REF!</v>
      </c>
      <c r="I24" s="47">
        <f t="shared" si="1"/>
        <v>45966</v>
      </c>
      <c r="J24" s="47">
        <f t="shared" si="1"/>
        <v>45968</v>
      </c>
      <c r="K24" s="47">
        <f t="shared" si="1"/>
        <v>45970</v>
      </c>
      <c r="L24" s="47">
        <f t="shared" si="1"/>
        <v>45975</v>
      </c>
      <c r="M24" s="47">
        <f t="shared" si="1"/>
        <v>45977</v>
      </c>
      <c r="N24" s="188">
        <f t="shared" si="1"/>
        <v>45978</v>
      </c>
      <c r="O24" s="47">
        <f t="shared" si="1"/>
        <v>45982</v>
      </c>
      <c r="P24" s="47">
        <f t="shared" si="1"/>
        <v>45984</v>
      </c>
      <c r="Q24" s="47">
        <f t="shared" si="1"/>
        <v>45989</v>
      </c>
      <c r="R24" s="47">
        <f t="shared" si="1"/>
        <v>45991</v>
      </c>
      <c r="S24" s="47">
        <f t="shared" si="1"/>
        <v>45992</v>
      </c>
      <c r="T24" s="47">
        <f t="shared" si="1"/>
        <v>45996</v>
      </c>
      <c r="U24" s="47">
        <f t="shared" si="1"/>
        <v>45998</v>
      </c>
    </row>
    <row r="25" spans="1:21" s="28" customFormat="1" ht="25.5" customHeight="1" x14ac:dyDescent="0.2">
      <c r="A25" s="34"/>
      <c r="B25" s="188" t="e">
        <f t="shared" ref="B25" si="2">B6</f>
        <v>#REF!</v>
      </c>
      <c r="C25" s="188" t="e">
        <f t="shared" ref="C25:U25" si="3">C6</f>
        <v>#REF!</v>
      </c>
      <c r="D25" s="188" t="e">
        <f t="shared" si="3"/>
        <v>#REF!</v>
      </c>
      <c r="E25" s="188" t="e">
        <f t="shared" si="3"/>
        <v>#REF!</v>
      </c>
      <c r="F25" s="188" t="e">
        <f t="shared" si="3"/>
        <v>#REF!</v>
      </c>
      <c r="G25" s="47" t="e">
        <f t="shared" si="3"/>
        <v>#REF!</v>
      </c>
      <c r="H25" s="47" t="e">
        <f t="shared" si="3"/>
        <v>#REF!</v>
      </c>
      <c r="I25" s="47">
        <f t="shared" si="3"/>
        <v>45967</v>
      </c>
      <c r="J25" s="47">
        <f t="shared" si="3"/>
        <v>45969</v>
      </c>
      <c r="K25" s="47">
        <f t="shared" si="3"/>
        <v>45974</v>
      </c>
      <c r="L25" s="47">
        <f t="shared" si="3"/>
        <v>45976</v>
      </c>
      <c r="M25" s="47">
        <f t="shared" si="3"/>
        <v>45977</v>
      </c>
      <c r="N25" s="188">
        <f t="shared" si="3"/>
        <v>45981</v>
      </c>
      <c r="O25" s="47">
        <f t="shared" si="3"/>
        <v>45983</v>
      </c>
      <c r="P25" s="47">
        <f t="shared" si="3"/>
        <v>45988</v>
      </c>
      <c r="Q25" s="47">
        <f t="shared" si="3"/>
        <v>45990</v>
      </c>
      <c r="R25" s="47">
        <f t="shared" si="3"/>
        <v>45991</v>
      </c>
      <c r="S25" s="47">
        <f t="shared" si="3"/>
        <v>45995</v>
      </c>
      <c r="T25" s="47">
        <f t="shared" si="3"/>
        <v>45997</v>
      </c>
      <c r="U25" s="47">
        <f t="shared" si="3"/>
        <v>46002</v>
      </c>
    </row>
    <row r="26" spans="1:21" s="13" customFormat="1" ht="10.7" customHeight="1" x14ac:dyDescent="0.2">
      <c r="A26" s="11" t="s">
        <v>11</v>
      </c>
      <c r="B26" s="192"/>
      <c r="C26" s="192"/>
      <c r="D26" s="192"/>
      <c r="E26" s="192"/>
      <c r="F26" s="192"/>
      <c r="G26" s="132"/>
      <c r="H26" s="132"/>
      <c r="I26" s="132"/>
      <c r="J26" s="132"/>
      <c r="K26" s="132"/>
      <c r="L26" s="132"/>
      <c r="M26" s="132"/>
      <c r="N26" s="192"/>
      <c r="O26" s="132"/>
      <c r="P26" s="132"/>
      <c r="Q26" s="132"/>
      <c r="R26" s="132"/>
      <c r="S26" s="132"/>
      <c r="T26" s="132"/>
      <c r="U26" s="132"/>
    </row>
    <row r="27" spans="1:21" ht="10.7" customHeight="1" x14ac:dyDescent="0.2">
      <c r="A27" s="3">
        <v>1</v>
      </c>
      <c r="B27" s="190" t="e">
        <f t="shared" ref="B27" si="4">ROUND(B8*0.75,)</f>
        <v>#REF!</v>
      </c>
      <c r="C27" s="190" t="e">
        <f t="shared" ref="C27:U27" si="5">ROUND(C8*0.75,)</f>
        <v>#REF!</v>
      </c>
      <c r="D27" s="190" t="e">
        <f t="shared" si="5"/>
        <v>#REF!</v>
      </c>
      <c r="E27" s="190" t="e">
        <f t="shared" si="5"/>
        <v>#REF!</v>
      </c>
      <c r="F27" s="190" t="e">
        <f t="shared" si="5"/>
        <v>#REF!</v>
      </c>
      <c r="G27" s="119" t="e">
        <f t="shared" si="5"/>
        <v>#REF!</v>
      </c>
      <c r="H27" s="119" t="e">
        <f t="shared" si="5"/>
        <v>#REF!</v>
      </c>
      <c r="I27" s="119">
        <f t="shared" si="5"/>
        <v>4500</v>
      </c>
      <c r="J27" s="119">
        <f t="shared" si="5"/>
        <v>4500</v>
      </c>
      <c r="K27" s="119">
        <f t="shared" si="5"/>
        <v>4050</v>
      </c>
      <c r="L27" s="119">
        <f t="shared" si="5"/>
        <v>4350</v>
      </c>
      <c r="M27" s="119">
        <f t="shared" si="5"/>
        <v>4350</v>
      </c>
      <c r="N27" s="190">
        <f t="shared" si="5"/>
        <v>6150</v>
      </c>
      <c r="O27" s="119">
        <f t="shared" si="5"/>
        <v>4200</v>
      </c>
      <c r="P27" s="119">
        <f t="shared" si="5"/>
        <v>4050</v>
      </c>
      <c r="Q27" s="119">
        <f t="shared" si="5"/>
        <v>4200</v>
      </c>
      <c r="R27" s="119">
        <f t="shared" si="5"/>
        <v>4050</v>
      </c>
      <c r="S27" s="119">
        <f t="shared" si="5"/>
        <v>4050</v>
      </c>
      <c r="T27" s="119">
        <f t="shared" si="5"/>
        <v>4350</v>
      </c>
      <c r="U27" s="119">
        <f t="shared" si="5"/>
        <v>4200</v>
      </c>
    </row>
    <row r="28" spans="1:21" ht="10.7" customHeight="1" x14ac:dyDescent="0.2">
      <c r="A28" s="3">
        <v>2</v>
      </c>
      <c r="B28" s="190" t="e">
        <f t="shared" ref="B28" si="6">ROUND(B9*0.75,)</f>
        <v>#REF!</v>
      </c>
      <c r="C28" s="190" t="e">
        <f t="shared" ref="C28:U28" si="7">ROUND(C9*0.75,)</f>
        <v>#REF!</v>
      </c>
      <c r="D28" s="190" t="e">
        <f t="shared" si="7"/>
        <v>#REF!</v>
      </c>
      <c r="E28" s="190" t="e">
        <f t="shared" si="7"/>
        <v>#REF!</v>
      </c>
      <c r="F28" s="190" t="e">
        <f t="shared" si="7"/>
        <v>#REF!</v>
      </c>
      <c r="G28" s="119" t="e">
        <f t="shared" si="7"/>
        <v>#REF!</v>
      </c>
      <c r="H28" s="119" t="e">
        <f t="shared" si="7"/>
        <v>#REF!</v>
      </c>
      <c r="I28" s="119">
        <f t="shared" si="7"/>
        <v>5550</v>
      </c>
      <c r="J28" s="119">
        <f t="shared" si="7"/>
        <v>5550</v>
      </c>
      <c r="K28" s="119">
        <f t="shared" si="7"/>
        <v>5100</v>
      </c>
      <c r="L28" s="119">
        <f t="shared" si="7"/>
        <v>5400</v>
      </c>
      <c r="M28" s="119">
        <f t="shared" si="7"/>
        <v>5400</v>
      </c>
      <c r="N28" s="190">
        <f t="shared" si="7"/>
        <v>7200</v>
      </c>
      <c r="O28" s="119">
        <f t="shared" si="7"/>
        <v>5250</v>
      </c>
      <c r="P28" s="119">
        <f t="shared" si="7"/>
        <v>5100</v>
      </c>
      <c r="Q28" s="119">
        <f t="shared" si="7"/>
        <v>5250</v>
      </c>
      <c r="R28" s="119">
        <f t="shared" si="7"/>
        <v>5100</v>
      </c>
      <c r="S28" s="119">
        <f t="shared" si="7"/>
        <v>5100</v>
      </c>
      <c r="T28" s="119">
        <f t="shared" si="7"/>
        <v>5400</v>
      </c>
      <c r="U28" s="119">
        <f t="shared" si="7"/>
        <v>5250</v>
      </c>
    </row>
    <row r="29" spans="1:21" ht="10.7" customHeight="1" x14ac:dyDescent="0.2">
      <c r="A29" s="120" t="s">
        <v>107</v>
      </c>
      <c r="B29" s="190"/>
      <c r="C29" s="190"/>
      <c r="D29" s="190"/>
      <c r="E29" s="190"/>
      <c r="F29" s="190"/>
      <c r="G29" s="119"/>
      <c r="H29" s="119"/>
      <c r="I29" s="119"/>
      <c r="J29" s="119"/>
      <c r="K29" s="119"/>
      <c r="L29" s="119"/>
      <c r="M29" s="119"/>
      <c r="N29" s="190"/>
      <c r="O29" s="119"/>
      <c r="P29" s="119"/>
      <c r="Q29" s="119"/>
      <c r="R29" s="119"/>
      <c r="S29" s="119"/>
      <c r="T29" s="119"/>
      <c r="U29" s="119"/>
    </row>
    <row r="30" spans="1:21" ht="10.7" customHeight="1" x14ac:dyDescent="0.2">
      <c r="A30" s="3">
        <v>1</v>
      </c>
      <c r="B30" s="190" t="e">
        <f t="shared" ref="B30" si="8">ROUND(B11*0.75,)</f>
        <v>#REF!</v>
      </c>
      <c r="C30" s="190" t="e">
        <f t="shared" ref="C30:U30" si="9">ROUND(C11*0.75,)</f>
        <v>#REF!</v>
      </c>
      <c r="D30" s="190" t="e">
        <f t="shared" si="9"/>
        <v>#REF!</v>
      </c>
      <c r="E30" s="190" t="e">
        <f t="shared" si="9"/>
        <v>#REF!</v>
      </c>
      <c r="F30" s="190" t="e">
        <f t="shared" si="9"/>
        <v>#REF!</v>
      </c>
      <c r="G30" s="119" t="e">
        <f t="shared" si="9"/>
        <v>#REF!</v>
      </c>
      <c r="H30" s="119" t="e">
        <f t="shared" si="9"/>
        <v>#REF!</v>
      </c>
      <c r="I30" s="119">
        <f t="shared" si="9"/>
        <v>5625</v>
      </c>
      <c r="J30" s="119">
        <f t="shared" si="9"/>
        <v>5625</v>
      </c>
      <c r="K30" s="119">
        <f t="shared" si="9"/>
        <v>5175</v>
      </c>
      <c r="L30" s="119">
        <f t="shared" si="9"/>
        <v>5475</v>
      </c>
      <c r="M30" s="119">
        <f t="shared" si="9"/>
        <v>5475</v>
      </c>
      <c r="N30" s="190">
        <f t="shared" si="9"/>
        <v>7275</v>
      </c>
      <c r="O30" s="119">
        <f t="shared" si="9"/>
        <v>5325</v>
      </c>
      <c r="P30" s="119">
        <f t="shared" si="9"/>
        <v>5175</v>
      </c>
      <c r="Q30" s="119">
        <f t="shared" si="9"/>
        <v>5325</v>
      </c>
      <c r="R30" s="119">
        <f t="shared" si="9"/>
        <v>5175</v>
      </c>
      <c r="S30" s="119">
        <f t="shared" si="9"/>
        <v>5175</v>
      </c>
      <c r="T30" s="119">
        <f t="shared" si="9"/>
        <v>5475</v>
      </c>
      <c r="U30" s="119">
        <f t="shared" si="9"/>
        <v>5325</v>
      </c>
    </row>
    <row r="31" spans="1:21" ht="10.7" customHeight="1" x14ac:dyDescent="0.2">
      <c r="A31" s="3">
        <v>2</v>
      </c>
      <c r="B31" s="190" t="e">
        <f t="shared" ref="B31" si="10">ROUND(B12*0.75,)</f>
        <v>#REF!</v>
      </c>
      <c r="C31" s="190" t="e">
        <f t="shared" ref="C31:U31" si="11">ROUND(C12*0.75,)</f>
        <v>#REF!</v>
      </c>
      <c r="D31" s="190" t="e">
        <f t="shared" si="11"/>
        <v>#REF!</v>
      </c>
      <c r="E31" s="190" t="e">
        <f t="shared" si="11"/>
        <v>#REF!</v>
      </c>
      <c r="F31" s="190" t="e">
        <f t="shared" si="11"/>
        <v>#REF!</v>
      </c>
      <c r="G31" s="119" t="e">
        <f t="shared" si="11"/>
        <v>#REF!</v>
      </c>
      <c r="H31" s="119" t="e">
        <f t="shared" si="11"/>
        <v>#REF!</v>
      </c>
      <c r="I31" s="119">
        <f t="shared" si="11"/>
        <v>6675</v>
      </c>
      <c r="J31" s="119">
        <f t="shared" si="11"/>
        <v>6675</v>
      </c>
      <c r="K31" s="119">
        <f t="shared" si="11"/>
        <v>6225</v>
      </c>
      <c r="L31" s="119">
        <f t="shared" si="11"/>
        <v>6525</v>
      </c>
      <c r="M31" s="119">
        <f t="shared" si="11"/>
        <v>6525</v>
      </c>
      <c r="N31" s="190">
        <f t="shared" si="11"/>
        <v>8325</v>
      </c>
      <c r="O31" s="119">
        <f t="shared" si="11"/>
        <v>6375</v>
      </c>
      <c r="P31" s="119">
        <f t="shared" si="11"/>
        <v>6225</v>
      </c>
      <c r="Q31" s="119">
        <f t="shared" si="11"/>
        <v>6375</v>
      </c>
      <c r="R31" s="119">
        <f t="shared" si="11"/>
        <v>6225</v>
      </c>
      <c r="S31" s="119">
        <f t="shared" si="11"/>
        <v>6225</v>
      </c>
      <c r="T31" s="119">
        <f t="shared" si="11"/>
        <v>6525</v>
      </c>
      <c r="U31" s="119">
        <f t="shared" si="11"/>
        <v>6375</v>
      </c>
    </row>
    <row r="32" spans="1:21" ht="10.7" customHeight="1" x14ac:dyDescent="0.2">
      <c r="A32" s="5" t="s">
        <v>86</v>
      </c>
      <c r="B32" s="190"/>
      <c r="C32" s="190"/>
      <c r="D32" s="190"/>
      <c r="E32" s="190"/>
      <c r="F32" s="190"/>
      <c r="G32" s="119"/>
      <c r="H32" s="119"/>
      <c r="I32" s="119"/>
      <c r="J32" s="119"/>
      <c r="K32" s="119"/>
      <c r="L32" s="119"/>
      <c r="M32" s="119"/>
      <c r="N32" s="190"/>
      <c r="O32" s="119"/>
      <c r="P32" s="119"/>
      <c r="Q32" s="119"/>
      <c r="R32" s="119"/>
      <c r="S32" s="119"/>
      <c r="T32" s="119"/>
      <c r="U32" s="119"/>
    </row>
    <row r="33" spans="1:21" ht="10.7" customHeight="1" x14ac:dyDescent="0.2">
      <c r="A33" s="3">
        <v>1</v>
      </c>
      <c r="B33" s="190" t="e">
        <f t="shared" ref="B33" si="12">ROUND(B14*0.75,)</f>
        <v>#REF!</v>
      </c>
      <c r="C33" s="190" t="e">
        <f t="shared" ref="C33:U33" si="13">ROUND(C14*0.75,)</f>
        <v>#REF!</v>
      </c>
      <c r="D33" s="190" t="e">
        <f t="shared" si="13"/>
        <v>#REF!</v>
      </c>
      <c r="E33" s="190" t="e">
        <f t="shared" si="13"/>
        <v>#REF!</v>
      </c>
      <c r="F33" s="190" t="e">
        <f t="shared" si="13"/>
        <v>#REF!</v>
      </c>
      <c r="G33" s="119" t="e">
        <f t="shared" si="13"/>
        <v>#REF!</v>
      </c>
      <c r="H33" s="119" t="e">
        <f t="shared" si="13"/>
        <v>#REF!</v>
      </c>
      <c r="I33" s="119">
        <f t="shared" si="13"/>
        <v>7125</v>
      </c>
      <c r="J33" s="119">
        <f t="shared" si="13"/>
        <v>7125</v>
      </c>
      <c r="K33" s="119">
        <f t="shared" si="13"/>
        <v>6675</v>
      </c>
      <c r="L33" s="119">
        <f t="shared" si="13"/>
        <v>6975</v>
      </c>
      <c r="M33" s="119">
        <f t="shared" si="13"/>
        <v>6975</v>
      </c>
      <c r="N33" s="190">
        <f t="shared" si="13"/>
        <v>8775</v>
      </c>
      <c r="O33" s="119">
        <f t="shared" si="13"/>
        <v>6825</v>
      </c>
      <c r="P33" s="119">
        <f t="shared" si="13"/>
        <v>6675</v>
      </c>
      <c r="Q33" s="119">
        <f t="shared" si="13"/>
        <v>6825</v>
      </c>
      <c r="R33" s="119">
        <f t="shared" si="13"/>
        <v>6675</v>
      </c>
      <c r="S33" s="119">
        <f t="shared" si="13"/>
        <v>6675</v>
      </c>
      <c r="T33" s="119">
        <f t="shared" si="13"/>
        <v>6975</v>
      </c>
      <c r="U33" s="119">
        <f t="shared" si="13"/>
        <v>6825</v>
      </c>
    </row>
    <row r="34" spans="1:21" ht="10.7" customHeight="1" x14ac:dyDescent="0.2">
      <c r="A34" s="3">
        <v>2</v>
      </c>
      <c r="B34" s="190" t="e">
        <f t="shared" ref="B34" si="14">ROUND(B15*0.75,)</f>
        <v>#REF!</v>
      </c>
      <c r="C34" s="190" t="e">
        <f t="shared" ref="C34:U34" si="15">ROUND(C15*0.75,)</f>
        <v>#REF!</v>
      </c>
      <c r="D34" s="190" t="e">
        <f t="shared" si="15"/>
        <v>#REF!</v>
      </c>
      <c r="E34" s="190" t="e">
        <f t="shared" si="15"/>
        <v>#REF!</v>
      </c>
      <c r="F34" s="190" t="e">
        <f t="shared" si="15"/>
        <v>#REF!</v>
      </c>
      <c r="G34" s="119" t="e">
        <f t="shared" si="15"/>
        <v>#REF!</v>
      </c>
      <c r="H34" s="119" t="e">
        <f t="shared" si="15"/>
        <v>#REF!</v>
      </c>
      <c r="I34" s="119">
        <f t="shared" si="15"/>
        <v>8175</v>
      </c>
      <c r="J34" s="119">
        <f t="shared" si="15"/>
        <v>8175</v>
      </c>
      <c r="K34" s="119">
        <f t="shared" si="15"/>
        <v>7725</v>
      </c>
      <c r="L34" s="119">
        <f t="shared" si="15"/>
        <v>8025</v>
      </c>
      <c r="M34" s="119">
        <f t="shared" si="15"/>
        <v>8025</v>
      </c>
      <c r="N34" s="190">
        <f t="shared" si="15"/>
        <v>9825</v>
      </c>
      <c r="O34" s="119">
        <f t="shared" si="15"/>
        <v>7875</v>
      </c>
      <c r="P34" s="119">
        <f t="shared" si="15"/>
        <v>7725</v>
      </c>
      <c r="Q34" s="119">
        <f t="shared" si="15"/>
        <v>7875</v>
      </c>
      <c r="R34" s="119">
        <f t="shared" si="15"/>
        <v>7725</v>
      </c>
      <c r="S34" s="119">
        <f t="shared" si="15"/>
        <v>7725</v>
      </c>
      <c r="T34" s="119">
        <f t="shared" si="15"/>
        <v>8025</v>
      </c>
      <c r="U34" s="119">
        <f t="shared" si="15"/>
        <v>7875</v>
      </c>
    </row>
    <row r="35" spans="1:21" ht="10.7" customHeight="1" x14ac:dyDescent="0.2">
      <c r="A35" s="4" t="s">
        <v>91</v>
      </c>
      <c r="B35" s="190"/>
      <c r="C35" s="190"/>
      <c r="D35" s="190"/>
      <c r="E35" s="190"/>
      <c r="F35" s="190"/>
      <c r="G35" s="119"/>
      <c r="H35" s="119"/>
      <c r="I35" s="119"/>
      <c r="J35" s="119"/>
      <c r="K35" s="119"/>
      <c r="L35" s="119"/>
      <c r="M35" s="119"/>
      <c r="N35" s="190"/>
      <c r="O35" s="119"/>
      <c r="P35" s="119"/>
      <c r="Q35" s="119"/>
      <c r="R35" s="119"/>
      <c r="S35" s="119"/>
      <c r="T35" s="119"/>
      <c r="U35" s="119"/>
    </row>
    <row r="36" spans="1:21" ht="10.7" customHeight="1" x14ac:dyDescent="0.2">
      <c r="A36" s="3">
        <v>1</v>
      </c>
      <c r="B36" s="190" t="e">
        <f t="shared" ref="B36" si="16">ROUND(B17*0.75,)</f>
        <v>#REF!</v>
      </c>
      <c r="C36" s="190" t="e">
        <f t="shared" ref="C36:U36" si="17">ROUND(C17*0.75,)</f>
        <v>#REF!</v>
      </c>
      <c r="D36" s="190" t="e">
        <f t="shared" si="17"/>
        <v>#REF!</v>
      </c>
      <c r="E36" s="190" t="e">
        <f t="shared" si="17"/>
        <v>#REF!</v>
      </c>
      <c r="F36" s="190" t="e">
        <f t="shared" si="17"/>
        <v>#REF!</v>
      </c>
      <c r="G36" s="119" t="e">
        <f t="shared" si="17"/>
        <v>#REF!</v>
      </c>
      <c r="H36" s="119" t="e">
        <f t="shared" si="17"/>
        <v>#REF!</v>
      </c>
      <c r="I36" s="119">
        <f t="shared" si="17"/>
        <v>7875</v>
      </c>
      <c r="J36" s="119">
        <f t="shared" si="17"/>
        <v>7875</v>
      </c>
      <c r="K36" s="119">
        <f t="shared" si="17"/>
        <v>7425</v>
      </c>
      <c r="L36" s="119">
        <f t="shared" si="17"/>
        <v>7725</v>
      </c>
      <c r="M36" s="119">
        <f t="shared" si="17"/>
        <v>7725</v>
      </c>
      <c r="N36" s="190">
        <f t="shared" si="17"/>
        <v>9525</v>
      </c>
      <c r="O36" s="119">
        <f t="shared" si="17"/>
        <v>7575</v>
      </c>
      <c r="P36" s="119">
        <f t="shared" si="17"/>
        <v>7425</v>
      </c>
      <c r="Q36" s="119">
        <f t="shared" si="17"/>
        <v>7575</v>
      </c>
      <c r="R36" s="119">
        <f t="shared" si="17"/>
        <v>7425</v>
      </c>
      <c r="S36" s="119">
        <f t="shared" si="17"/>
        <v>7425</v>
      </c>
      <c r="T36" s="119">
        <f t="shared" si="17"/>
        <v>7725</v>
      </c>
      <c r="U36" s="119">
        <f t="shared" si="17"/>
        <v>7575</v>
      </c>
    </row>
    <row r="37" spans="1:21" ht="10.7" customHeight="1" x14ac:dyDescent="0.2">
      <c r="A37" s="3">
        <v>2</v>
      </c>
      <c r="B37" s="190" t="e">
        <f t="shared" ref="B37" si="18">ROUND(B18*0.75,)</f>
        <v>#REF!</v>
      </c>
      <c r="C37" s="190" t="e">
        <f t="shared" ref="C37:U37" si="19">ROUND(C18*0.75,)</f>
        <v>#REF!</v>
      </c>
      <c r="D37" s="190" t="e">
        <f t="shared" si="19"/>
        <v>#REF!</v>
      </c>
      <c r="E37" s="190" t="e">
        <f t="shared" si="19"/>
        <v>#REF!</v>
      </c>
      <c r="F37" s="190" t="e">
        <f t="shared" si="19"/>
        <v>#REF!</v>
      </c>
      <c r="G37" s="119" t="e">
        <f t="shared" si="19"/>
        <v>#REF!</v>
      </c>
      <c r="H37" s="119" t="e">
        <f t="shared" si="19"/>
        <v>#REF!</v>
      </c>
      <c r="I37" s="119">
        <f t="shared" si="19"/>
        <v>8925</v>
      </c>
      <c r="J37" s="119">
        <f t="shared" si="19"/>
        <v>8925</v>
      </c>
      <c r="K37" s="119">
        <f t="shared" si="19"/>
        <v>8475</v>
      </c>
      <c r="L37" s="119">
        <f t="shared" si="19"/>
        <v>8775</v>
      </c>
      <c r="M37" s="119">
        <f t="shared" si="19"/>
        <v>8775</v>
      </c>
      <c r="N37" s="190">
        <f t="shared" si="19"/>
        <v>10575</v>
      </c>
      <c r="O37" s="119">
        <f t="shared" si="19"/>
        <v>8625</v>
      </c>
      <c r="P37" s="119">
        <f t="shared" si="19"/>
        <v>8475</v>
      </c>
      <c r="Q37" s="119">
        <f t="shared" si="19"/>
        <v>8625</v>
      </c>
      <c r="R37" s="119">
        <f t="shared" si="19"/>
        <v>8475</v>
      </c>
      <c r="S37" s="119">
        <f t="shared" si="19"/>
        <v>8475</v>
      </c>
      <c r="T37" s="119">
        <f t="shared" si="19"/>
        <v>8775</v>
      </c>
      <c r="U37" s="119">
        <f t="shared" si="19"/>
        <v>8625</v>
      </c>
    </row>
    <row r="38" spans="1:21" ht="10.7" customHeight="1" x14ac:dyDescent="0.2">
      <c r="A38" s="2" t="s">
        <v>92</v>
      </c>
      <c r="B38" s="190"/>
      <c r="C38" s="190"/>
      <c r="D38" s="190"/>
      <c r="E38" s="190"/>
      <c r="F38" s="190"/>
      <c r="G38" s="119"/>
      <c r="H38" s="119"/>
      <c r="I38" s="119"/>
      <c r="J38" s="119"/>
      <c r="K38" s="119"/>
      <c r="L38" s="119"/>
      <c r="M38" s="119"/>
      <c r="N38" s="190"/>
      <c r="O38" s="119"/>
      <c r="P38" s="119"/>
      <c r="Q38" s="119"/>
      <c r="R38" s="119"/>
      <c r="S38" s="119"/>
      <c r="T38" s="119"/>
      <c r="U38" s="119"/>
    </row>
    <row r="39" spans="1:21" ht="10.7" customHeight="1" x14ac:dyDescent="0.2">
      <c r="A39" s="3">
        <v>1</v>
      </c>
      <c r="B39" s="190" t="e">
        <f t="shared" ref="B39" si="20">ROUND(B20*0.75,)</f>
        <v>#REF!</v>
      </c>
      <c r="C39" s="190" t="e">
        <f t="shared" ref="C39:U39" si="21">ROUND(C20*0.75,)</f>
        <v>#REF!</v>
      </c>
      <c r="D39" s="190" t="e">
        <f t="shared" si="21"/>
        <v>#REF!</v>
      </c>
      <c r="E39" s="190" t="e">
        <f t="shared" si="21"/>
        <v>#REF!</v>
      </c>
      <c r="F39" s="190" t="e">
        <f t="shared" si="21"/>
        <v>#REF!</v>
      </c>
      <c r="G39" s="119" t="e">
        <f t="shared" si="21"/>
        <v>#REF!</v>
      </c>
      <c r="H39" s="119" t="e">
        <f t="shared" si="21"/>
        <v>#REF!</v>
      </c>
      <c r="I39" s="119">
        <f t="shared" si="21"/>
        <v>9000</v>
      </c>
      <c r="J39" s="119">
        <f t="shared" si="21"/>
        <v>9000</v>
      </c>
      <c r="K39" s="119">
        <f t="shared" si="21"/>
        <v>8550</v>
      </c>
      <c r="L39" s="119">
        <f t="shared" si="21"/>
        <v>8850</v>
      </c>
      <c r="M39" s="119">
        <f t="shared" si="21"/>
        <v>8850</v>
      </c>
      <c r="N39" s="190">
        <f t="shared" si="21"/>
        <v>10650</v>
      </c>
      <c r="O39" s="119">
        <f t="shared" si="21"/>
        <v>8700</v>
      </c>
      <c r="P39" s="119">
        <f t="shared" si="21"/>
        <v>8550</v>
      </c>
      <c r="Q39" s="119">
        <f t="shared" si="21"/>
        <v>8700</v>
      </c>
      <c r="R39" s="119">
        <f t="shared" si="21"/>
        <v>8550</v>
      </c>
      <c r="S39" s="119">
        <f t="shared" si="21"/>
        <v>8550</v>
      </c>
      <c r="T39" s="119">
        <f t="shared" si="21"/>
        <v>8850</v>
      </c>
      <c r="U39" s="119">
        <f t="shared" si="21"/>
        <v>8700</v>
      </c>
    </row>
    <row r="40" spans="1:21" ht="10.7" customHeight="1" x14ac:dyDescent="0.2">
      <c r="A40" s="3">
        <v>2</v>
      </c>
      <c r="B40" s="190" t="e">
        <f t="shared" ref="B40" si="22">ROUND(B21*0.75,)</f>
        <v>#REF!</v>
      </c>
      <c r="C40" s="190" t="e">
        <f t="shared" ref="C40:U40" si="23">ROUND(C21*0.75,)</f>
        <v>#REF!</v>
      </c>
      <c r="D40" s="190" t="e">
        <f t="shared" si="23"/>
        <v>#REF!</v>
      </c>
      <c r="E40" s="190" t="e">
        <f t="shared" si="23"/>
        <v>#REF!</v>
      </c>
      <c r="F40" s="190" t="e">
        <f t="shared" si="23"/>
        <v>#REF!</v>
      </c>
      <c r="G40" s="119" t="e">
        <f t="shared" si="23"/>
        <v>#REF!</v>
      </c>
      <c r="H40" s="119" t="e">
        <f t="shared" si="23"/>
        <v>#REF!</v>
      </c>
      <c r="I40" s="119">
        <f t="shared" si="23"/>
        <v>10050</v>
      </c>
      <c r="J40" s="119">
        <f t="shared" si="23"/>
        <v>10050</v>
      </c>
      <c r="K40" s="119">
        <f t="shared" si="23"/>
        <v>9600</v>
      </c>
      <c r="L40" s="119">
        <f t="shared" si="23"/>
        <v>9900</v>
      </c>
      <c r="M40" s="119">
        <f t="shared" si="23"/>
        <v>9900</v>
      </c>
      <c r="N40" s="190">
        <f t="shared" si="23"/>
        <v>11700</v>
      </c>
      <c r="O40" s="119">
        <f t="shared" si="23"/>
        <v>9750</v>
      </c>
      <c r="P40" s="119">
        <f t="shared" si="23"/>
        <v>9600</v>
      </c>
      <c r="Q40" s="119">
        <f t="shared" si="23"/>
        <v>9750</v>
      </c>
      <c r="R40" s="119">
        <f t="shared" si="23"/>
        <v>9600</v>
      </c>
      <c r="S40" s="119">
        <f t="shared" si="23"/>
        <v>9600</v>
      </c>
      <c r="T40" s="119">
        <f t="shared" si="23"/>
        <v>9900</v>
      </c>
      <c r="U40" s="119">
        <f t="shared" si="23"/>
        <v>9750</v>
      </c>
    </row>
    <row r="41" spans="1:21" ht="11.45" customHeight="1" x14ac:dyDescent="0.2"/>
    <row r="42" spans="1:21" x14ac:dyDescent="0.2">
      <c r="A42" s="36" t="s">
        <v>3</v>
      </c>
    </row>
    <row r="43" spans="1:21" x14ac:dyDescent="0.2">
      <c r="A43" s="20" t="s">
        <v>4</v>
      </c>
    </row>
    <row r="44" spans="1:21" x14ac:dyDescent="0.2">
      <c r="A44" s="20" t="s">
        <v>5</v>
      </c>
    </row>
    <row r="45" spans="1:21" ht="12" customHeight="1" x14ac:dyDescent="0.2">
      <c r="A45" s="21" t="s">
        <v>6</v>
      </c>
    </row>
    <row r="46" spans="1:21" x14ac:dyDescent="0.2">
      <c r="A46" s="42" t="s">
        <v>75</v>
      </c>
    </row>
    <row r="47" spans="1:21" ht="10.7" customHeight="1" x14ac:dyDescent="0.2">
      <c r="A47" s="20"/>
    </row>
    <row r="48" spans="1:21" ht="22.5" customHeight="1" thickBot="1" x14ac:dyDescent="0.25">
      <c r="A48" s="43" t="s">
        <v>8</v>
      </c>
    </row>
    <row r="49" spans="1:1" ht="72.75" thickBot="1" x14ac:dyDescent="0.25">
      <c r="A49" s="139" t="s">
        <v>191</v>
      </c>
    </row>
    <row r="50" spans="1:1" ht="12.75" thickBot="1" x14ac:dyDescent="0.25">
      <c r="A50" s="22"/>
    </row>
    <row r="51" spans="1:1" ht="12.75" thickBot="1" x14ac:dyDescent="0.25">
      <c r="A51" s="61" t="s">
        <v>27</v>
      </c>
    </row>
    <row r="52" spans="1:1" ht="12.75" thickBot="1" x14ac:dyDescent="0.25">
      <c r="A52" s="88" t="s">
        <v>234</v>
      </c>
    </row>
    <row r="53" spans="1:1" x14ac:dyDescent="0.2">
      <c r="A53" s="115" t="s">
        <v>235</v>
      </c>
    </row>
    <row r="54" spans="1:1" ht="12.75" thickBot="1" x14ac:dyDescent="0.25">
      <c r="A54" s="22"/>
    </row>
    <row r="55" spans="1:1" ht="12.75" thickBot="1" x14ac:dyDescent="0.25">
      <c r="A55" s="61" t="s">
        <v>236</v>
      </c>
    </row>
    <row r="56" spans="1:1" ht="12.75" thickBot="1" x14ac:dyDescent="0.25">
      <c r="A56" s="193" t="s">
        <v>237</v>
      </c>
    </row>
    <row r="57" spans="1:1" x14ac:dyDescent="0.2">
      <c r="A57" s="22"/>
    </row>
    <row r="58" spans="1:1" x14ac:dyDescent="0.2">
      <c r="A58" s="22"/>
    </row>
    <row r="59" spans="1:1" x14ac:dyDescent="0.2">
      <c r="A59" s="22"/>
    </row>
    <row r="60" spans="1:1" x14ac:dyDescent="0.2">
      <c r="A60" s="22"/>
    </row>
    <row r="61" spans="1:1" x14ac:dyDescent="0.2">
      <c r="A61" s="22"/>
    </row>
    <row r="62" spans="1:1" x14ac:dyDescent="0.2">
      <c r="A62" s="2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62"/>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140625" style="1" customWidth="1"/>
    <col min="2" max="6" width="9.85546875" style="187" bestFit="1" customWidth="1"/>
    <col min="7" max="13" width="9.85546875" style="1" bestFit="1" customWidth="1"/>
    <col min="14" max="14" width="9.85546875" style="187" bestFit="1" customWidth="1"/>
    <col min="15" max="21" width="9.85546875" style="1" bestFit="1" customWidth="1"/>
    <col min="22" max="16384" width="8.5703125" style="1"/>
  </cols>
  <sheetData>
    <row r="1" spans="1:21" ht="10.7" customHeight="1" x14ac:dyDescent="0.2">
      <c r="A1" s="9" t="s">
        <v>172</v>
      </c>
    </row>
    <row r="2" spans="1:21" ht="10.7" customHeight="1" x14ac:dyDescent="0.2">
      <c r="A2" s="19" t="s">
        <v>10</v>
      </c>
    </row>
    <row r="3" spans="1:21" ht="10.7" customHeight="1" x14ac:dyDescent="0.2">
      <c r="A3" s="10"/>
    </row>
    <row r="4" spans="1:21" x14ac:dyDescent="0.2">
      <c r="A4" s="95" t="s">
        <v>1</v>
      </c>
    </row>
    <row r="5" spans="1:21" s="28" customFormat="1" ht="25.5" customHeight="1" x14ac:dyDescent="0.2">
      <c r="A5" s="34" t="s">
        <v>0</v>
      </c>
      <c r="B5" s="188" t="e">
        <f>'C завтраками| Bed and breakfast'!#REF!</f>
        <v>#REF!</v>
      </c>
      <c r="C5" s="188" t="e">
        <f>'C завтраками| Bed and breakfast'!#REF!</f>
        <v>#REF!</v>
      </c>
      <c r="D5" s="188" t="e">
        <f>'C завтраками| Bed and breakfast'!#REF!</f>
        <v>#REF!</v>
      </c>
      <c r="E5" s="188" t="e">
        <f>'C завтраками| Bed and breakfast'!#REF!</f>
        <v>#REF!</v>
      </c>
      <c r="F5" s="188" t="e">
        <f>'C завтраками| Bed and breakfast'!#REF!</f>
        <v>#REF!</v>
      </c>
      <c r="G5" s="194" t="e">
        <f>'C завтраками| Bed and breakfast'!#REF!</f>
        <v>#REF!</v>
      </c>
      <c r="H5" s="194" t="e">
        <f>'C завтраками| Bed and breakfast'!#REF!</f>
        <v>#REF!</v>
      </c>
      <c r="I5" s="194">
        <f>'C завтраками| Bed and breakfast'!B5</f>
        <v>45966</v>
      </c>
      <c r="J5" s="194">
        <f>'C завтраками| Bed and breakfast'!C5</f>
        <v>45968</v>
      </c>
      <c r="K5" s="194">
        <f>'C завтраками| Bed and breakfast'!D5</f>
        <v>45970</v>
      </c>
      <c r="L5" s="194">
        <f>'C завтраками| Bed and breakfast'!E5</f>
        <v>45975</v>
      </c>
      <c r="M5" s="194">
        <f>'C завтраками| Bed and breakfast'!F5</f>
        <v>45977</v>
      </c>
      <c r="N5" s="188">
        <f>'C завтраками| Bed and breakfast'!G5</f>
        <v>45978</v>
      </c>
      <c r="O5" s="194">
        <f>'C завтраками| Bed and breakfast'!H5</f>
        <v>45982</v>
      </c>
      <c r="P5" s="194">
        <f>'C завтраками| Bed and breakfast'!I5</f>
        <v>45984</v>
      </c>
      <c r="Q5" s="194">
        <f>'C завтраками| Bed and breakfast'!J5</f>
        <v>45989</v>
      </c>
      <c r="R5" s="194">
        <f>'C завтраками| Bed and breakfast'!K5</f>
        <v>45991</v>
      </c>
      <c r="S5" s="194">
        <f>'C завтраками| Bed and breakfast'!L5</f>
        <v>45992</v>
      </c>
      <c r="T5" s="194">
        <f>'C завтраками| Bed and breakfast'!M5</f>
        <v>45996</v>
      </c>
      <c r="U5" s="194">
        <f>'C завтраками| Bed and breakfast'!N5</f>
        <v>45998</v>
      </c>
    </row>
    <row r="6" spans="1:21" s="28" customFormat="1" ht="25.5" customHeight="1" x14ac:dyDescent="0.2">
      <c r="A6" s="34"/>
      <c r="B6" s="188" t="e">
        <f>'C завтраками| Bed and breakfast'!#REF!</f>
        <v>#REF!</v>
      </c>
      <c r="C6" s="188" t="e">
        <f>'C завтраками| Bed and breakfast'!#REF!</f>
        <v>#REF!</v>
      </c>
      <c r="D6" s="188" t="e">
        <f>'C завтраками| Bed and breakfast'!#REF!</f>
        <v>#REF!</v>
      </c>
      <c r="E6" s="188" t="e">
        <f>'C завтраками| Bed and breakfast'!#REF!</f>
        <v>#REF!</v>
      </c>
      <c r="F6" s="188" t="e">
        <f>'C завтраками| Bed and breakfast'!#REF!</f>
        <v>#REF!</v>
      </c>
      <c r="G6" s="194" t="e">
        <f>'C завтраками| Bed and breakfast'!#REF!</f>
        <v>#REF!</v>
      </c>
      <c r="H6" s="194" t="e">
        <f>'C завтраками| Bed and breakfast'!#REF!</f>
        <v>#REF!</v>
      </c>
      <c r="I6" s="194">
        <f>'C завтраками| Bed and breakfast'!B6</f>
        <v>45967</v>
      </c>
      <c r="J6" s="194">
        <f>'C завтраками| Bed and breakfast'!C6</f>
        <v>45969</v>
      </c>
      <c r="K6" s="194">
        <f>'C завтраками| Bed and breakfast'!D6</f>
        <v>45974</v>
      </c>
      <c r="L6" s="194">
        <f>'C завтраками| Bed and breakfast'!E6</f>
        <v>45976</v>
      </c>
      <c r="M6" s="194">
        <f>'C завтраками| Bed and breakfast'!F6</f>
        <v>45977</v>
      </c>
      <c r="N6" s="188">
        <f>'C завтраками| Bed and breakfast'!G6</f>
        <v>45981</v>
      </c>
      <c r="O6" s="194">
        <f>'C завтраками| Bed and breakfast'!H6</f>
        <v>45983</v>
      </c>
      <c r="P6" s="194">
        <f>'C завтраками| Bed and breakfast'!I6</f>
        <v>45988</v>
      </c>
      <c r="Q6" s="194">
        <f>'C завтраками| Bed and breakfast'!J6</f>
        <v>45990</v>
      </c>
      <c r="R6" s="194">
        <f>'C завтраками| Bed and breakfast'!K6</f>
        <v>45991</v>
      </c>
      <c r="S6" s="194">
        <f>'C завтраками| Bed and breakfast'!L6</f>
        <v>45995</v>
      </c>
      <c r="T6" s="194">
        <f>'C завтраками| Bed and breakfast'!M6</f>
        <v>45997</v>
      </c>
      <c r="U6" s="194">
        <f>'C завтраками| Bed and breakfast'!N6</f>
        <v>46002</v>
      </c>
    </row>
    <row r="7" spans="1:21" ht="10.7" customHeight="1" x14ac:dyDescent="0.2">
      <c r="A7" s="11" t="s">
        <v>11</v>
      </c>
      <c r="B7" s="189"/>
      <c r="C7" s="189"/>
      <c r="D7" s="189"/>
      <c r="E7" s="189"/>
      <c r="F7" s="189"/>
      <c r="G7" s="195"/>
      <c r="H7" s="195"/>
      <c r="I7" s="195"/>
      <c r="J7" s="195"/>
      <c r="K7" s="195"/>
      <c r="L7" s="195"/>
      <c r="M7" s="195"/>
      <c r="N7" s="189"/>
      <c r="O7" s="195"/>
      <c r="P7" s="195"/>
      <c r="Q7" s="195"/>
      <c r="R7" s="195"/>
      <c r="S7" s="195"/>
      <c r="T7" s="195"/>
      <c r="U7" s="195"/>
    </row>
    <row r="8" spans="1:21" ht="10.7" customHeight="1" x14ac:dyDescent="0.2">
      <c r="A8" s="3">
        <v>1</v>
      </c>
      <c r="B8" s="190" t="e">
        <f>'C завтраками| Bed and breakfast'!#REF!</f>
        <v>#REF!</v>
      </c>
      <c r="C8" s="190" t="e">
        <f>'C завтраками| Bed and breakfast'!#REF!</f>
        <v>#REF!</v>
      </c>
      <c r="D8" s="190" t="e">
        <f>'C завтраками| Bed and breakfast'!#REF!</f>
        <v>#REF!</v>
      </c>
      <c r="E8" s="190" t="e">
        <f>'C завтраками| Bed and breakfast'!#REF!</f>
        <v>#REF!</v>
      </c>
      <c r="F8" s="190" t="e">
        <f>'C завтраками| Bed and breakfast'!#REF!</f>
        <v>#REF!</v>
      </c>
      <c r="G8" s="196" t="e">
        <f>'C завтраками| Bed and breakfast'!#REF!</f>
        <v>#REF!</v>
      </c>
      <c r="H8" s="196" t="e">
        <f>'C завтраками| Bed and breakfast'!#REF!</f>
        <v>#REF!</v>
      </c>
      <c r="I8" s="196">
        <f>'C завтраками| Bed and breakfast'!B8</f>
        <v>6000</v>
      </c>
      <c r="J8" s="196">
        <f>'C завтраками| Bed and breakfast'!C8</f>
        <v>6000</v>
      </c>
      <c r="K8" s="196">
        <f>'C завтраками| Bed and breakfast'!D8</f>
        <v>5400</v>
      </c>
      <c r="L8" s="196">
        <f>'C завтраками| Bed and breakfast'!E8</f>
        <v>5800</v>
      </c>
      <c r="M8" s="196">
        <f>'C завтраками| Bed and breakfast'!F8</f>
        <v>5800</v>
      </c>
      <c r="N8" s="190">
        <f>'C завтраками| Bed and breakfast'!G8</f>
        <v>8200</v>
      </c>
      <c r="O8" s="196">
        <f>'C завтраками| Bed and breakfast'!H8</f>
        <v>5600</v>
      </c>
      <c r="P8" s="196">
        <f>'C завтраками| Bed and breakfast'!I8</f>
        <v>5400</v>
      </c>
      <c r="Q8" s="196">
        <f>'C завтраками| Bed and breakfast'!J8</f>
        <v>5600</v>
      </c>
      <c r="R8" s="196">
        <f>'C завтраками| Bed and breakfast'!K8</f>
        <v>5400</v>
      </c>
      <c r="S8" s="196">
        <f>'C завтраками| Bed and breakfast'!L8</f>
        <v>5400</v>
      </c>
      <c r="T8" s="196">
        <f>'C завтраками| Bed and breakfast'!M8</f>
        <v>5800</v>
      </c>
      <c r="U8" s="196">
        <f>'C завтраками| Bed and breakfast'!N8</f>
        <v>5600</v>
      </c>
    </row>
    <row r="9" spans="1:21" ht="10.7" customHeight="1" x14ac:dyDescent="0.2">
      <c r="A9" s="3">
        <v>2</v>
      </c>
      <c r="B9" s="190" t="e">
        <f>'C завтраками| Bed and breakfast'!#REF!</f>
        <v>#REF!</v>
      </c>
      <c r="C9" s="190" t="e">
        <f>'C завтраками| Bed and breakfast'!#REF!</f>
        <v>#REF!</v>
      </c>
      <c r="D9" s="190" t="e">
        <f>'C завтраками| Bed and breakfast'!#REF!</f>
        <v>#REF!</v>
      </c>
      <c r="E9" s="190" t="e">
        <f>'C завтраками| Bed and breakfast'!#REF!</f>
        <v>#REF!</v>
      </c>
      <c r="F9" s="190" t="e">
        <f>'C завтраками| Bed and breakfast'!#REF!</f>
        <v>#REF!</v>
      </c>
      <c r="G9" s="196" t="e">
        <f>'C завтраками| Bed and breakfast'!#REF!</f>
        <v>#REF!</v>
      </c>
      <c r="H9" s="196" t="e">
        <f>'C завтраками| Bed and breakfast'!#REF!</f>
        <v>#REF!</v>
      </c>
      <c r="I9" s="196">
        <f>'C завтраками| Bed and breakfast'!B9</f>
        <v>7400</v>
      </c>
      <c r="J9" s="196">
        <f>'C завтраками| Bed and breakfast'!C9</f>
        <v>7400</v>
      </c>
      <c r="K9" s="196">
        <f>'C завтраками| Bed and breakfast'!D9</f>
        <v>6800</v>
      </c>
      <c r="L9" s="196">
        <f>'C завтраками| Bed and breakfast'!E9</f>
        <v>7200</v>
      </c>
      <c r="M9" s="196">
        <f>'C завтраками| Bed and breakfast'!F9</f>
        <v>7200</v>
      </c>
      <c r="N9" s="190">
        <f>'C завтраками| Bed and breakfast'!G9</f>
        <v>9600</v>
      </c>
      <c r="O9" s="196">
        <f>'C завтраками| Bed and breakfast'!H9</f>
        <v>7000</v>
      </c>
      <c r="P9" s="196">
        <f>'C завтраками| Bed and breakfast'!I9</f>
        <v>6800</v>
      </c>
      <c r="Q9" s="196">
        <f>'C завтраками| Bed and breakfast'!J9</f>
        <v>7000</v>
      </c>
      <c r="R9" s="196">
        <f>'C завтраками| Bed and breakfast'!K9</f>
        <v>6800</v>
      </c>
      <c r="S9" s="196">
        <f>'C завтраками| Bed and breakfast'!L9</f>
        <v>6800</v>
      </c>
      <c r="T9" s="196">
        <f>'C завтраками| Bed and breakfast'!M9</f>
        <v>7200</v>
      </c>
      <c r="U9" s="196">
        <f>'C завтраками| Bed and breakfast'!N9</f>
        <v>7000</v>
      </c>
    </row>
    <row r="10" spans="1:21" ht="10.7" customHeight="1" x14ac:dyDescent="0.2">
      <c r="A10" s="120" t="s">
        <v>107</v>
      </c>
      <c r="B10" s="190"/>
      <c r="C10" s="190"/>
      <c r="D10" s="190"/>
      <c r="E10" s="190"/>
      <c r="F10" s="190"/>
      <c r="G10" s="196"/>
      <c r="H10" s="196"/>
      <c r="I10" s="196"/>
      <c r="J10" s="196"/>
      <c r="K10" s="196"/>
      <c r="L10" s="196"/>
      <c r="M10" s="196"/>
      <c r="N10" s="190"/>
      <c r="O10" s="196"/>
      <c r="P10" s="196"/>
      <c r="Q10" s="196"/>
      <c r="R10" s="196"/>
      <c r="S10" s="196"/>
      <c r="T10" s="196"/>
      <c r="U10" s="196"/>
    </row>
    <row r="11" spans="1:21" ht="10.7" customHeight="1" x14ac:dyDescent="0.2">
      <c r="A11" s="3">
        <v>1</v>
      </c>
      <c r="B11" s="190" t="e">
        <f>'C завтраками| Bed and breakfast'!#REF!</f>
        <v>#REF!</v>
      </c>
      <c r="C11" s="190" t="e">
        <f>'C завтраками| Bed and breakfast'!#REF!</f>
        <v>#REF!</v>
      </c>
      <c r="D11" s="190" t="e">
        <f>'C завтраками| Bed and breakfast'!#REF!</f>
        <v>#REF!</v>
      </c>
      <c r="E11" s="190" t="e">
        <f>'C завтраками| Bed and breakfast'!#REF!</f>
        <v>#REF!</v>
      </c>
      <c r="F11" s="190" t="e">
        <f>'C завтраками| Bed and breakfast'!#REF!</f>
        <v>#REF!</v>
      </c>
      <c r="G11" s="196" t="e">
        <f>'C завтраками| Bed and breakfast'!#REF!</f>
        <v>#REF!</v>
      </c>
      <c r="H11" s="196" t="e">
        <f>'C завтраками| Bed and breakfast'!#REF!</f>
        <v>#REF!</v>
      </c>
      <c r="I11" s="196">
        <f>'C завтраками| Bed and breakfast'!B11</f>
        <v>7500</v>
      </c>
      <c r="J11" s="196">
        <f>'C завтраками| Bed and breakfast'!C11</f>
        <v>7500</v>
      </c>
      <c r="K11" s="196">
        <f>'C завтраками| Bed and breakfast'!D11</f>
        <v>6900</v>
      </c>
      <c r="L11" s="196">
        <f>'C завтраками| Bed and breakfast'!E11</f>
        <v>7300</v>
      </c>
      <c r="M11" s="196">
        <f>'C завтраками| Bed and breakfast'!F11</f>
        <v>7300</v>
      </c>
      <c r="N11" s="190">
        <f>'C завтраками| Bed and breakfast'!G11</f>
        <v>9700</v>
      </c>
      <c r="O11" s="196">
        <f>'C завтраками| Bed and breakfast'!H11</f>
        <v>7100</v>
      </c>
      <c r="P11" s="196">
        <f>'C завтраками| Bed and breakfast'!I11</f>
        <v>6900</v>
      </c>
      <c r="Q11" s="196">
        <f>'C завтраками| Bed and breakfast'!J11</f>
        <v>7100</v>
      </c>
      <c r="R11" s="196">
        <f>'C завтраками| Bed and breakfast'!K11</f>
        <v>6900</v>
      </c>
      <c r="S11" s="196">
        <f>'C завтраками| Bed and breakfast'!L11</f>
        <v>6900</v>
      </c>
      <c r="T11" s="196">
        <f>'C завтраками| Bed and breakfast'!M11</f>
        <v>7300</v>
      </c>
      <c r="U11" s="196">
        <f>'C завтраками| Bed and breakfast'!N11</f>
        <v>7100</v>
      </c>
    </row>
    <row r="12" spans="1:21" ht="10.7" customHeight="1" x14ac:dyDescent="0.2">
      <c r="A12" s="3">
        <v>2</v>
      </c>
      <c r="B12" s="190" t="e">
        <f>'C завтраками| Bed and breakfast'!#REF!</f>
        <v>#REF!</v>
      </c>
      <c r="C12" s="190" t="e">
        <f>'C завтраками| Bed and breakfast'!#REF!</f>
        <v>#REF!</v>
      </c>
      <c r="D12" s="190" t="e">
        <f>'C завтраками| Bed and breakfast'!#REF!</f>
        <v>#REF!</v>
      </c>
      <c r="E12" s="190" t="e">
        <f>'C завтраками| Bed and breakfast'!#REF!</f>
        <v>#REF!</v>
      </c>
      <c r="F12" s="190" t="e">
        <f>'C завтраками| Bed and breakfast'!#REF!</f>
        <v>#REF!</v>
      </c>
      <c r="G12" s="196" t="e">
        <f>'C завтраками| Bed and breakfast'!#REF!</f>
        <v>#REF!</v>
      </c>
      <c r="H12" s="196" t="e">
        <f>'C завтраками| Bed and breakfast'!#REF!</f>
        <v>#REF!</v>
      </c>
      <c r="I12" s="196">
        <f>'C завтраками| Bed and breakfast'!B12</f>
        <v>8900</v>
      </c>
      <c r="J12" s="196">
        <f>'C завтраками| Bed and breakfast'!C12</f>
        <v>8900</v>
      </c>
      <c r="K12" s="196">
        <f>'C завтраками| Bed and breakfast'!D12</f>
        <v>8300</v>
      </c>
      <c r="L12" s="196">
        <f>'C завтраками| Bed and breakfast'!E12</f>
        <v>8700</v>
      </c>
      <c r="M12" s="196">
        <f>'C завтраками| Bed and breakfast'!F12</f>
        <v>8700</v>
      </c>
      <c r="N12" s="190">
        <f>'C завтраками| Bed and breakfast'!G12</f>
        <v>11100</v>
      </c>
      <c r="O12" s="196">
        <f>'C завтраками| Bed and breakfast'!H12</f>
        <v>8500</v>
      </c>
      <c r="P12" s="196">
        <f>'C завтраками| Bed and breakfast'!I12</f>
        <v>8300</v>
      </c>
      <c r="Q12" s="196">
        <f>'C завтраками| Bed and breakfast'!J12</f>
        <v>8500</v>
      </c>
      <c r="R12" s="196">
        <f>'C завтраками| Bed and breakfast'!K12</f>
        <v>8300</v>
      </c>
      <c r="S12" s="196">
        <f>'C завтраками| Bed and breakfast'!L12</f>
        <v>8300</v>
      </c>
      <c r="T12" s="196">
        <f>'C завтраками| Bed and breakfast'!M12</f>
        <v>8700</v>
      </c>
      <c r="U12" s="196">
        <f>'C завтраками| Bed and breakfast'!N12</f>
        <v>8500</v>
      </c>
    </row>
    <row r="13" spans="1:21" ht="10.7" customHeight="1" x14ac:dyDescent="0.2">
      <c r="A13" s="5" t="s">
        <v>86</v>
      </c>
      <c r="B13" s="190"/>
      <c r="C13" s="190"/>
      <c r="D13" s="190"/>
      <c r="E13" s="190"/>
      <c r="F13" s="190"/>
      <c r="G13" s="196"/>
      <c r="H13" s="196"/>
      <c r="I13" s="196"/>
      <c r="J13" s="196"/>
      <c r="K13" s="196"/>
      <c r="L13" s="196"/>
      <c r="M13" s="196"/>
      <c r="N13" s="190"/>
      <c r="O13" s="196"/>
      <c r="P13" s="196"/>
      <c r="Q13" s="196"/>
      <c r="R13" s="196"/>
      <c r="S13" s="196"/>
      <c r="T13" s="196"/>
      <c r="U13" s="196"/>
    </row>
    <row r="14" spans="1:21" ht="10.7" customHeight="1" x14ac:dyDescent="0.2">
      <c r="A14" s="3">
        <v>1</v>
      </c>
      <c r="B14" s="190" t="e">
        <f>'C завтраками| Bed and breakfast'!#REF!</f>
        <v>#REF!</v>
      </c>
      <c r="C14" s="190" t="e">
        <f>'C завтраками| Bed and breakfast'!#REF!</f>
        <v>#REF!</v>
      </c>
      <c r="D14" s="190" t="e">
        <f>'C завтраками| Bed and breakfast'!#REF!</f>
        <v>#REF!</v>
      </c>
      <c r="E14" s="190" t="e">
        <f>'C завтраками| Bed and breakfast'!#REF!</f>
        <v>#REF!</v>
      </c>
      <c r="F14" s="190" t="e">
        <f>'C завтраками| Bed and breakfast'!#REF!</f>
        <v>#REF!</v>
      </c>
      <c r="G14" s="196" t="e">
        <f>'C завтраками| Bed and breakfast'!#REF!</f>
        <v>#REF!</v>
      </c>
      <c r="H14" s="196" t="e">
        <f>'C завтраками| Bed and breakfast'!#REF!</f>
        <v>#REF!</v>
      </c>
      <c r="I14" s="196">
        <f>'C завтраками| Bed and breakfast'!B14</f>
        <v>9500</v>
      </c>
      <c r="J14" s="196">
        <f>'C завтраками| Bed and breakfast'!C14</f>
        <v>9500</v>
      </c>
      <c r="K14" s="196">
        <f>'C завтраками| Bed and breakfast'!D14</f>
        <v>8900</v>
      </c>
      <c r="L14" s="196">
        <f>'C завтраками| Bed and breakfast'!E14</f>
        <v>9300</v>
      </c>
      <c r="M14" s="196">
        <f>'C завтраками| Bed and breakfast'!F14</f>
        <v>9300</v>
      </c>
      <c r="N14" s="190">
        <f>'C завтраками| Bed and breakfast'!G14</f>
        <v>11700</v>
      </c>
      <c r="O14" s="196">
        <f>'C завтраками| Bed and breakfast'!H14</f>
        <v>9100</v>
      </c>
      <c r="P14" s="196">
        <f>'C завтраками| Bed and breakfast'!I14</f>
        <v>8900</v>
      </c>
      <c r="Q14" s="196">
        <f>'C завтраками| Bed and breakfast'!J14</f>
        <v>9100</v>
      </c>
      <c r="R14" s="196">
        <f>'C завтраками| Bed and breakfast'!K14</f>
        <v>8900</v>
      </c>
      <c r="S14" s="196">
        <f>'C завтраками| Bed and breakfast'!L14</f>
        <v>8900</v>
      </c>
      <c r="T14" s="196">
        <f>'C завтраками| Bed and breakfast'!M14</f>
        <v>9300</v>
      </c>
      <c r="U14" s="196">
        <f>'C завтраками| Bed and breakfast'!N14</f>
        <v>9100</v>
      </c>
    </row>
    <row r="15" spans="1:21" ht="10.7" customHeight="1" x14ac:dyDescent="0.2">
      <c r="A15" s="3">
        <v>2</v>
      </c>
      <c r="B15" s="190" t="e">
        <f>'C завтраками| Bed and breakfast'!#REF!</f>
        <v>#REF!</v>
      </c>
      <c r="C15" s="190" t="e">
        <f>'C завтраками| Bed and breakfast'!#REF!</f>
        <v>#REF!</v>
      </c>
      <c r="D15" s="190" t="e">
        <f>'C завтраками| Bed and breakfast'!#REF!</f>
        <v>#REF!</v>
      </c>
      <c r="E15" s="190" t="e">
        <f>'C завтраками| Bed and breakfast'!#REF!</f>
        <v>#REF!</v>
      </c>
      <c r="F15" s="190" t="e">
        <f>'C завтраками| Bed and breakfast'!#REF!</f>
        <v>#REF!</v>
      </c>
      <c r="G15" s="196" t="e">
        <f>'C завтраками| Bed and breakfast'!#REF!</f>
        <v>#REF!</v>
      </c>
      <c r="H15" s="196" t="e">
        <f>'C завтраками| Bed and breakfast'!#REF!</f>
        <v>#REF!</v>
      </c>
      <c r="I15" s="196">
        <f>'C завтраками| Bed and breakfast'!B15</f>
        <v>10900</v>
      </c>
      <c r="J15" s="196">
        <f>'C завтраками| Bed and breakfast'!C15</f>
        <v>10900</v>
      </c>
      <c r="K15" s="196">
        <f>'C завтраками| Bed and breakfast'!D15</f>
        <v>10300</v>
      </c>
      <c r="L15" s="196">
        <f>'C завтраками| Bed and breakfast'!E15</f>
        <v>10700</v>
      </c>
      <c r="M15" s="196">
        <f>'C завтраками| Bed and breakfast'!F15</f>
        <v>10700</v>
      </c>
      <c r="N15" s="190">
        <f>'C завтраками| Bed and breakfast'!G15</f>
        <v>13100</v>
      </c>
      <c r="O15" s="196">
        <f>'C завтраками| Bed and breakfast'!H15</f>
        <v>10500</v>
      </c>
      <c r="P15" s="196">
        <f>'C завтраками| Bed and breakfast'!I15</f>
        <v>10300</v>
      </c>
      <c r="Q15" s="196">
        <f>'C завтраками| Bed and breakfast'!J15</f>
        <v>10500</v>
      </c>
      <c r="R15" s="196">
        <f>'C завтраками| Bed and breakfast'!K15</f>
        <v>10300</v>
      </c>
      <c r="S15" s="196">
        <f>'C завтраками| Bed and breakfast'!L15</f>
        <v>10300</v>
      </c>
      <c r="T15" s="196">
        <f>'C завтраками| Bed and breakfast'!M15</f>
        <v>10700</v>
      </c>
      <c r="U15" s="196">
        <f>'C завтраками| Bed and breakfast'!N15</f>
        <v>10500</v>
      </c>
    </row>
    <row r="16" spans="1:21" ht="10.7" customHeight="1" x14ac:dyDescent="0.2">
      <c r="A16" s="4" t="s">
        <v>91</v>
      </c>
      <c r="B16" s="190"/>
      <c r="C16" s="190"/>
      <c r="D16" s="190"/>
      <c r="E16" s="190"/>
      <c r="F16" s="190"/>
      <c r="G16" s="196"/>
      <c r="H16" s="196"/>
      <c r="I16" s="196"/>
      <c r="J16" s="196"/>
      <c r="K16" s="196"/>
      <c r="L16" s="196"/>
      <c r="M16" s="196"/>
      <c r="N16" s="190"/>
      <c r="O16" s="196"/>
      <c r="P16" s="196"/>
      <c r="Q16" s="196"/>
      <c r="R16" s="196"/>
      <c r="S16" s="196"/>
      <c r="T16" s="196"/>
      <c r="U16" s="196"/>
    </row>
    <row r="17" spans="1:21" ht="10.7" customHeight="1" x14ac:dyDescent="0.2">
      <c r="A17" s="3">
        <v>1</v>
      </c>
      <c r="B17" s="190" t="e">
        <f>'C завтраками| Bed and breakfast'!#REF!</f>
        <v>#REF!</v>
      </c>
      <c r="C17" s="190" t="e">
        <f>'C завтраками| Bed and breakfast'!#REF!</f>
        <v>#REF!</v>
      </c>
      <c r="D17" s="190" t="e">
        <f>'C завтраками| Bed and breakfast'!#REF!</f>
        <v>#REF!</v>
      </c>
      <c r="E17" s="190" t="e">
        <f>'C завтраками| Bed and breakfast'!#REF!</f>
        <v>#REF!</v>
      </c>
      <c r="F17" s="190" t="e">
        <f>'C завтраками| Bed and breakfast'!#REF!</f>
        <v>#REF!</v>
      </c>
      <c r="G17" s="196" t="e">
        <f>'C завтраками| Bed and breakfast'!#REF!</f>
        <v>#REF!</v>
      </c>
      <c r="H17" s="196" t="e">
        <f>'C завтраками| Bed and breakfast'!#REF!</f>
        <v>#REF!</v>
      </c>
      <c r="I17" s="196">
        <f>'C завтраками| Bed and breakfast'!B17</f>
        <v>10500</v>
      </c>
      <c r="J17" s="196">
        <f>'C завтраками| Bed and breakfast'!C17</f>
        <v>10500</v>
      </c>
      <c r="K17" s="196">
        <f>'C завтраками| Bed and breakfast'!D17</f>
        <v>9900</v>
      </c>
      <c r="L17" s="196">
        <f>'C завтраками| Bed and breakfast'!E17</f>
        <v>10300</v>
      </c>
      <c r="M17" s="196">
        <f>'C завтраками| Bed and breakfast'!F17</f>
        <v>10300</v>
      </c>
      <c r="N17" s="190">
        <f>'C завтраками| Bed and breakfast'!G17</f>
        <v>12700</v>
      </c>
      <c r="O17" s="196">
        <f>'C завтраками| Bed and breakfast'!H17</f>
        <v>10100</v>
      </c>
      <c r="P17" s="196">
        <f>'C завтраками| Bed and breakfast'!I17</f>
        <v>9900</v>
      </c>
      <c r="Q17" s="196">
        <f>'C завтраками| Bed and breakfast'!J17</f>
        <v>10100</v>
      </c>
      <c r="R17" s="196">
        <f>'C завтраками| Bed and breakfast'!K17</f>
        <v>9900</v>
      </c>
      <c r="S17" s="196">
        <f>'C завтраками| Bed and breakfast'!L17</f>
        <v>9900</v>
      </c>
      <c r="T17" s="196">
        <f>'C завтраками| Bed and breakfast'!M17</f>
        <v>10300</v>
      </c>
      <c r="U17" s="196">
        <f>'C завтраками| Bed and breakfast'!N17</f>
        <v>10100</v>
      </c>
    </row>
    <row r="18" spans="1:21" ht="10.7" customHeight="1" x14ac:dyDescent="0.2">
      <c r="A18" s="3">
        <v>2</v>
      </c>
      <c r="B18" s="190" t="e">
        <f>'C завтраками| Bed and breakfast'!#REF!</f>
        <v>#REF!</v>
      </c>
      <c r="C18" s="190" t="e">
        <f>'C завтраками| Bed and breakfast'!#REF!</f>
        <v>#REF!</v>
      </c>
      <c r="D18" s="190" t="e">
        <f>'C завтраками| Bed and breakfast'!#REF!</f>
        <v>#REF!</v>
      </c>
      <c r="E18" s="190" t="e">
        <f>'C завтраками| Bed and breakfast'!#REF!</f>
        <v>#REF!</v>
      </c>
      <c r="F18" s="190" t="e">
        <f>'C завтраками| Bed and breakfast'!#REF!</f>
        <v>#REF!</v>
      </c>
      <c r="G18" s="196" t="e">
        <f>'C завтраками| Bed and breakfast'!#REF!</f>
        <v>#REF!</v>
      </c>
      <c r="H18" s="196" t="e">
        <f>'C завтраками| Bed and breakfast'!#REF!</f>
        <v>#REF!</v>
      </c>
      <c r="I18" s="196">
        <f>'C завтраками| Bed and breakfast'!B18</f>
        <v>11900</v>
      </c>
      <c r="J18" s="196">
        <f>'C завтраками| Bed and breakfast'!C18</f>
        <v>11900</v>
      </c>
      <c r="K18" s="196">
        <f>'C завтраками| Bed and breakfast'!D18</f>
        <v>11300</v>
      </c>
      <c r="L18" s="196">
        <f>'C завтраками| Bed and breakfast'!E18</f>
        <v>11700</v>
      </c>
      <c r="M18" s="196">
        <f>'C завтраками| Bed and breakfast'!F18</f>
        <v>11700</v>
      </c>
      <c r="N18" s="190">
        <f>'C завтраками| Bed and breakfast'!G18</f>
        <v>14100</v>
      </c>
      <c r="O18" s="196">
        <f>'C завтраками| Bed and breakfast'!H18</f>
        <v>11500</v>
      </c>
      <c r="P18" s="196">
        <f>'C завтраками| Bed and breakfast'!I18</f>
        <v>11300</v>
      </c>
      <c r="Q18" s="196">
        <f>'C завтраками| Bed and breakfast'!J18</f>
        <v>11500</v>
      </c>
      <c r="R18" s="196">
        <f>'C завтраками| Bed and breakfast'!K18</f>
        <v>11300</v>
      </c>
      <c r="S18" s="196">
        <f>'C завтраками| Bed and breakfast'!L18</f>
        <v>11300</v>
      </c>
      <c r="T18" s="196">
        <f>'C завтраками| Bed and breakfast'!M18</f>
        <v>11700</v>
      </c>
      <c r="U18" s="196">
        <f>'C завтраками| Bed and breakfast'!N18</f>
        <v>11500</v>
      </c>
    </row>
    <row r="19" spans="1:21" ht="10.7" customHeight="1" x14ac:dyDescent="0.2">
      <c r="A19" s="2" t="s">
        <v>92</v>
      </c>
      <c r="B19" s="190"/>
      <c r="C19" s="190"/>
      <c r="D19" s="190"/>
      <c r="E19" s="190"/>
      <c r="F19" s="190"/>
      <c r="G19" s="196"/>
      <c r="H19" s="196"/>
      <c r="I19" s="196"/>
      <c r="J19" s="196"/>
      <c r="K19" s="196"/>
      <c r="L19" s="196"/>
      <c r="M19" s="196"/>
      <c r="N19" s="190"/>
      <c r="O19" s="196"/>
      <c r="P19" s="196"/>
      <c r="Q19" s="196"/>
      <c r="R19" s="196"/>
      <c r="S19" s="196"/>
      <c r="T19" s="196"/>
      <c r="U19" s="196"/>
    </row>
    <row r="20" spans="1:21" ht="10.7" customHeight="1" x14ac:dyDescent="0.2">
      <c r="A20" s="3">
        <v>1</v>
      </c>
      <c r="B20" s="190" t="e">
        <f>'C завтраками| Bed and breakfast'!#REF!</f>
        <v>#REF!</v>
      </c>
      <c r="C20" s="190" t="e">
        <f>'C завтраками| Bed and breakfast'!#REF!</f>
        <v>#REF!</v>
      </c>
      <c r="D20" s="190" t="e">
        <f>'C завтраками| Bed and breakfast'!#REF!</f>
        <v>#REF!</v>
      </c>
      <c r="E20" s="190" t="e">
        <f>'C завтраками| Bed and breakfast'!#REF!</f>
        <v>#REF!</v>
      </c>
      <c r="F20" s="190" t="e">
        <f>'C завтраками| Bed and breakfast'!#REF!</f>
        <v>#REF!</v>
      </c>
      <c r="G20" s="196" t="e">
        <f>'C завтраками| Bed and breakfast'!#REF!</f>
        <v>#REF!</v>
      </c>
      <c r="H20" s="196" t="e">
        <f>'C завтраками| Bed and breakfast'!#REF!</f>
        <v>#REF!</v>
      </c>
      <c r="I20" s="196">
        <f>'C завтраками| Bed and breakfast'!B20</f>
        <v>12000</v>
      </c>
      <c r="J20" s="196">
        <f>'C завтраками| Bed and breakfast'!C20</f>
        <v>12000</v>
      </c>
      <c r="K20" s="196">
        <f>'C завтраками| Bed and breakfast'!D20</f>
        <v>11400</v>
      </c>
      <c r="L20" s="196">
        <f>'C завтраками| Bed and breakfast'!E20</f>
        <v>11800</v>
      </c>
      <c r="M20" s="196">
        <f>'C завтраками| Bed and breakfast'!F20</f>
        <v>11800</v>
      </c>
      <c r="N20" s="190">
        <f>'C завтраками| Bed and breakfast'!G20</f>
        <v>14200</v>
      </c>
      <c r="O20" s="196">
        <f>'C завтраками| Bed and breakfast'!H20</f>
        <v>11600</v>
      </c>
      <c r="P20" s="196">
        <f>'C завтраками| Bed and breakfast'!I20</f>
        <v>11400</v>
      </c>
      <c r="Q20" s="196">
        <f>'C завтраками| Bed and breakfast'!J20</f>
        <v>11600</v>
      </c>
      <c r="R20" s="196">
        <f>'C завтраками| Bed and breakfast'!K20</f>
        <v>11400</v>
      </c>
      <c r="S20" s="196">
        <f>'C завтраками| Bed and breakfast'!L20</f>
        <v>11400</v>
      </c>
      <c r="T20" s="196">
        <f>'C завтраками| Bed and breakfast'!M20</f>
        <v>11800</v>
      </c>
      <c r="U20" s="196">
        <f>'C завтраками| Bed and breakfast'!N20</f>
        <v>11600</v>
      </c>
    </row>
    <row r="21" spans="1:21" ht="10.7" customHeight="1" x14ac:dyDescent="0.2">
      <c r="A21" s="3">
        <v>2</v>
      </c>
      <c r="B21" s="190" t="e">
        <f>'C завтраками| Bed and breakfast'!#REF!</f>
        <v>#REF!</v>
      </c>
      <c r="C21" s="190" t="e">
        <f>'C завтраками| Bed and breakfast'!#REF!</f>
        <v>#REF!</v>
      </c>
      <c r="D21" s="190" t="e">
        <f>'C завтраками| Bed and breakfast'!#REF!</f>
        <v>#REF!</v>
      </c>
      <c r="E21" s="190" t="e">
        <f>'C завтраками| Bed and breakfast'!#REF!</f>
        <v>#REF!</v>
      </c>
      <c r="F21" s="190" t="e">
        <f>'C завтраками| Bed and breakfast'!#REF!</f>
        <v>#REF!</v>
      </c>
      <c r="G21" s="196" t="e">
        <f>'C завтраками| Bed and breakfast'!#REF!</f>
        <v>#REF!</v>
      </c>
      <c r="H21" s="196" t="e">
        <f>'C завтраками| Bed and breakfast'!#REF!</f>
        <v>#REF!</v>
      </c>
      <c r="I21" s="196">
        <f>'C завтраками| Bed and breakfast'!B21</f>
        <v>13400</v>
      </c>
      <c r="J21" s="196">
        <f>'C завтраками| Bed and breakfast'!C21</f>
        <v>13400</v>
      </c>
      <c r="K21" s="196">
        <f>'C завтраками| Bed and breakfast'!D21</f>
        <v>12800</v>
      </c>
      <c r="L21" s="196">
        <f>'C завтраками| Bed and breakfast'!E21</f>
        <v>13200</v>
      </c>
      <c r="M21" s="196">
        <f>'C завтраками| Bed and breakfast'!F21</f>
        <v>13200</v>
      </c>
      <c r="N21" s="190">
        <f>'C завтраками| Bed and breakfast'!G21</f>
        <v>15600</v>
      </c>
      <c r="O21" s="196">
        <f>'C завтраками| Bed and breakfast'!H21</f>
        <v>13000</v>
      </c>
      <c r="P21" s="196">
        <f>'C завтраками| Bed and breakfast'!I21</f>
        <v>12800</v>
      </c>
      <c r="Q21" s="196">
        <f>'C завтраками| Bed and breakfast'!J21</f>
        <v>13000</v>
      </c>
      <c r="R21" s="196">
        <f>'C завтраками| Bed and breakfast'!K21</f>
        <v>12800</v>
      </c>
      <c r="S21" s="196">
        <f>'C завтраками| Bed and breakfast'!L21</f>
        <v>12800</v>
      </c>
      <c r="T21" s="196">
        <f>'C завтраками| Bed and breakfast'!M21</f>
        <v>13200</v>
      </c>
      <c r="U21" s="196">
        <f>'C завтраками| Bed and breakfast'!N21</f>
        <v>13000</v>
      </c>
    </row>
    <row r="22" spans="1:21" x14ac:dyDescent="0.2">
      <c r="A22" s="6"/>
      <c r="B22" s="191"/>
      <c r="C22" s="191"/>
      <c r="D22" s="191"/>
      <c r="E22" s="191"/>
      <c r="F22" s="191"/>
      <c r="G22" s="197"/>
      <c r="H22" s="197"/>
      <c r="I22" s="197"/>
      <c r="J22" s="197"/>
      <c r="K22" s="197"/>
      <c r="L22" s="197"/>
      <c r="M22" s="197"/>
      <c r="N22" s="191"/>
      <c r="O22" s="197"/>
      <c r="P22" s="197"/>
      <c r="Q22" s="197"/>
      <c r="R22" s="197"/>
      <c r="S22" s="197"/>
      <c r="T22" s="197"/>
      <c r="U22" s="197"/>
    </row>
    <row r="23" spans="1:21" ht="37.15" customHeight="1" x14ac:dyDescent="0.2">
      <c r="A23" s="95" t="s">
        <v>2</v>
      </c>
      <c r="B23" s="189"/>
      <c r="C23" s="189"/>
      <c r="D23" s="189"/>
      <c r="E23" s="189"/>
      <c r="F23" s="189"/>
      <c r="G23" s="195"/>
      <c r="H23" s="195"/>
      <c r="I23" s="195"/>
      <c r="J23" s="195"/>
      <c r="K23" s="195"/>
      <c r="L23" s="195"/>
      <c r="M23" s="195"/>
      <c r="N23" s="189"/>
      <c r="O23" s="195"/>
      <c r="P23" s="195"/>
      <c r="Q23" s="195"/>
      <c r="R23" s="195"/>
      <c r="S23" s="195"/>
      <c r="T23" s="195"/>
      <c r="U23" s="195"/>
    </row>
    <row r="24" spans="1:21" s="28" customFormat="1" ht="25.5" customHeight="1" x14ac:dyDescent="0.2">
      <c r="A24" s="27" t="s">
        <v>0</v>
      </c>
      <c r="B24" s="188" t="e">
        <f t="shared" ref="B24" si="0">B5</f>
        <v>#REF!</v>
      </c>
      <c r="C24" s="188" t="e">
        <f t="shared" ref="C24:U24" si="1">C5</f>
        <v>#REF!</v>
      </c>
      <c r="D24" s="188" t="e">
        <f t="shared" si="1"/>
        <v>#REF!</v>
      </c>
      <c r="E24" s="188" t="e">
        <f t="shared" si="1"/>
        <v>#REF!</v>
      </c>
      <c r="F24" s="188" t="e">
        <f t="shared" si="1"/>
        <v>#REF!</v>
      </c>
      <c r="G24" s="194" t="e">
        <f t="shared" si="1"/>
        <v>#REF!</v>
      </c>
      <c r="H24" s="194" t="e">
        <f t="shared" si="1"/>
        <v>#REF!</v>
      </c>
      <c r="I24" s="194">
        <f t="shared" si="1"/>
        <v>45966</v>
      </c>
      <c r="J24" s="194">
        <f t="shared" si="1"/>
        <v>45968</v>
      </c>
      <c r="K24" s="194">
        <f t="shared" si="1"/>
        <v>45970</v>
      </c>
      <c r="L24" s="194">
        <f t="shared" si="1"/>
        <v>45975</v>
      </c>
      <c r="M24" s="194">
        <f t="shared" si="1"/>
        <v>45977</v>
      </c>
      <c r="N24" s="188">
        <f t="shared" si="1"/>
        <v>45978</v>
      </c>
      <c r="O24" s="194">
        <f t="shared" si="1"/>
        <v>45982</v>
      </c>
      <c r="P24" s="194">
        <f t="shared" si="1"/>
        <v>45984</v>
      </c>
      <c r="Q24" s="194">
        <f t="shared" si="1"/>
        <v>45989</v>
      </c>
      <c r="R24" s="194">
        <f t="shared" si="1"/>
        <v>45991</v>
      </c>
      <c r="S24" s="194">
        <f t="shared" si="1"/>
        <v>45992</v>
      </c>
      <c r="T24" s="194">
        <f t="shared" si="1"/>
        <v>45996</v>
      </c>
      <c r="U24" s="194">
        <f t="shared" si="1"/>
        <v>45998</v>
      </c>
    </row>
    <row r="25" spans="1:21" s="28" customFormat="1" ht="25.5" customHeight="1" x14ac:dyDescent="0.2">
      <c r="A25" s="34"/>
      <c r="B25" s="188" t="e">
        <f t="shared" ref="B25" si="2">B6</f>
        <v>#REF!</v>
      </c>
      <c r="C25" s="188" t="e">
        <f t="shared" ref="C25:U25" si="3">C6</f>
        <v>#REF!</v>
      </c>
      <c r="D25" s="188" t="e">
        <f t="shared" si="3"/>
        <v>#REF!</v>
      </c>
      <c r="E25" s="188" t="e">
        <f t="shared" si="3"/>
        <v>#REF!</v>
      </c>
      <c r="F25" s="188" t="e">
        <f t="shared" si="3"/>
        <v>#REF!</v>
      </c>
      <c r="G25" s="194" t="e">
        <f t="shared" si="3"/>
        <v>#REF!</v>
      </c>
      <c r="H25" s="194" t="e">
        <f t="shared" si="3"/>
        <v>#REF!</v>
      </c>
      <c r="I25" s="194">
        <f t="shared" si="3"/>
        <v>45967</v>
      </c>
      <c r="J25" s="194">
        <f t="shared" si="3"/>
        <v>45969</v>
      </c>
      <c r="K25" s="194">
        <f t="shared" si="3"/>
        <v>45974</v>
      </c>
      <c r="L25" s="194">
        <f t="shared" si="3"/>
        <v>45976</v>
      </c>
      <c r="M25" s="194">
        <f t="shared" si="3"/>
        <v>45977</v>
      </c>
      <c r="N25" s="188">
        <f t="shared" si="3"/>
        <v>45981</v>
      </c>
      <c r="O25" s="194">
        <f t="shared" si="3"/>
        <v>45983</v>
      </c>
      <c r="P25" s="194">
        <f t="shared" si="3"/>
        <v>45988</v>
      </c>
      <c r="Q25" s="194">
        <f t="shared" si="3"/>
        <v>45990</v>
      </c>
      <c r="R25" s="194">
        <f t="shared" si="3"/>
        <v>45991</v>
      </c>
      <c r="S25" s="194">
        <f t="shared" si="3"/>
        <v>45995</v>
      </c>
      <c r="T25" s="194">
        <f t="shared" si="3"/>
        <v>45997</v>
      </c>
      <c r="U25" s="194">
        <f t="shared" si="3"/>
        <v>46002</v>
      </c>
    </row>
    <row r="26" spans="1:21" s="13" customFormat="1" ht="10.7" customHeight="1" x14ac:dyDescent="0.2">
      <c r="A26" s="11" t="s">
        <v>11</v>
      </c>
      <c r="B26" s="192"/>
      <c r="C26" s="192"/>
      <c r="D26" s="192"/>
      <c r="E26" s="192"/>
      <c r="F26" s="192"/>
      <c r="G26" s="198"/>
      <c r="H26" s="198"/>
      <c r="I26" s="198"/>
      <c r="J26" s="198"/>
      <c r="K26" s="198"/>
      <c r="L26" s="198"/>
      <c r="M26" s="198"/>
      <c r="N26" s="192"/>
      <c r="O26" s="198"/>
      <c r="P26" s="198"/>
      <c r="Q26" s="198"/>
      <c r="R26" s="198"/>
      <c r="S26" s="198"/>
      <c r="T26" s="198"/>
      <c r="U26" s="198"/>
    </row>
    <row r="27" spans="1:21" ht="10.7" customHeight="1" x14ac:dyDescent="0.2">
      <c r="A27" s="3">
        <v>1</v>
      </c>
      <c r="B27" s="190" t="e">
        <f t="shared" ref="B27" si="4">ROUND(B8*0.75,)+25</f>
        <v>#REF!</v>
      </c>
      <c r="C27" s="190" t="e">
        <f t="shared" ref="C27:U27" si="5">ROUND(C8*0.75,)+25</f>
        <v>#REF!</v>
      </c>
      <c r="D27" s="190" t="e">
        <f t="shared" si="5"/>
        <v>#REF!</v>
      </c>
      <c r="E27" s="190" t="e">
        <f t="shared" si="5"/>
        <v>#REF!</v>
      </c>
      <c r="F27" s="190" t="e">
        <f t="shared" si="5"/>
        <v>#REF!</v>
      </c>
      <c r="G27" s="196" t="e">
        <f t="shared" si="5"/>
        <v>#REF!</v>
      </c>
      <c r="H27" s="196" t="e">
        <f t="shared" si="5"/>
        <v>#REF!</v>
      </c>
      <c r="I27" s="196">
        <f t="shared" si="5"/>
        <v>4525</v>
      </c>
      <c r="J27" s="196">
        <f t="shared" si="5"/>
        <v>4525</v>
      </c>
      <c r="K27" s="196">
        <f t="shared" si="5"/>
        <v>4075</v>
      </c>
      <c r="L27" s="196">
        <f t="shared" si="5"/>
        <v>4375</v>
      </c>
      <c r="M27" s="196">
        <f t="shared" si="5"/>
        <v>4375</v>
      </c>
      <c r="N27" s="190">
        <f t="shared" si="5"/>
        <v>6175</v>
      </c>
      <c r="O27" s="196">
        <f t="shared" si="5"/>
        <v>4225</v>
      </c>
      <c r="P27" s="196">
        <f t="shared" si="5"/>
        <v>4075</v>
      </c>
      <c r="Q27" s="196">
        <f t="shared" si="5"/>
        <v>4225</v>
      </c>
      <c r="R27" s="196">
        <f t="shared" si="5"/>
        <v>4075</v>
      </c>
      <c r="S27" s="196">
        <f t="shared" si="5"/>
        <v>4075</v>
      </c>
      <c r="T27" s="196">
        <f t="shared" si="5"/>
        <v>4375</v>
      </c>
      <c r="U27" s="196">
        <f t="shared" si="5"/>
        <v>4225</v>
      </c>
    </row>
    <row r="28" spans="1:21" ht="10.7" customHeight="1" x14ac:dyDescent="0.2">
      <c r="A28" s="3">
        <v>2</v>
      </c>
      <c r="B28" s="190" t="e">
        <f t="shared" ref="B28" si="6">ROUND(B9*0.75,)+25</f>
        <v>#REF!</v>
      </c>
      <c r="C28" s="190" t="e">
        <f t="shared" ref="C28:U28" si="7">ROUND(C9*0.75,)+25</f>
        <v>#REF!</v>
      </c>
      <c r="D28" s="190" t="e">
        <f t="shared" si="7"/>
        <v>#REF!</v>
      </c>
      <c r="E28" s="190" t="e">
        <f t="shared" si="7"/>
        <v>#REF!</v>
      </c>
      <c r="F28" s="190" t="e">
        <f t="shared" si="7"/>
        <v>#REF!</v>
      </c>
      <c r="G28" s="196" t="e">
        <f t="shared" si="7"/>
        <v>#REF!</v>
      </c>
      <c r="H28" s="196" t="e">
        <f t="shared" si="7"/>
        <v>#REF!</v>
      </c>
      <c r="I28" s="196">
        <f t="shared" si="7"/>
        <v>5575</v>
      </c>
      <c r="J28" s="196">
        <f t="shared" si="7"/>
        <v>5575</v>
      </c>
      <c r="K28" s="196">
        <f t="shared" si="7"/>
        <v>5125</v>
      </c>
      <c r="L28" s="196">
        <f t="shared" si="7"/>
        <v>5425</v>
      </c>
      <c r="M28" s="196">
        <f t="shared" si="7"/>
        <v>5425</v>
      </c>
      <c r="N28" s="190">
        <f t="shared" si="7"/>
        <v>7225</v>
      </c>
      <c r="O28" s="196">
        <f t="shared" si="7"/>
        <v>5275</v>
      </c>
      <c r="P28" s="196">
        <f t="shared" si="7"/>
        <v>5125</v>
      </c>
      <c r="Q28" s="196">
        <f t="shared" si="7"/>
        <v>5275</v>
      </c>
      <c r="R28" s="196">
        <f t="shared" si="7"/>
        <v>5125</v>
      </c>
      <c r="S28" s="196">
        <f t="shared" si="7"/>
        <v>5125</v>
      </c>
      <c r="T28" s="196">
        <f t="shared" si="7"/>
        <v>5425</v>
      </c>
      <c r="U28" s="196">
        <f t="shared" si="7"/>
        <v>5275</v>
      </c>
    </row>
    <row r="29" spans="1:21" ht="10.7" customHeight="1" x14ac:dyDescent="0.2">
      <c r="A29" s="120" t="s">
        <v>107</v>
      </c>
      <c r="B29" s="190"/>
      <c r="C29" s="190"/>
      <c r="D29" s="190"/>
      <c r="E29" s="190"/>
      <c r="F29" s="190"/>
      <c r="G29" s="196"/>
      <c r="H29" s="196"/>
      <c r="I29" s="196"/>
      <c r="J29" s="196"/>
      <c r="K29" s="196"/>
      <c r="L29" s="196"/>
      <c r="M29" s="196"/>
      <c r="N29" s="190"/>
      <c r="O29" s="196"/>
      <c r="P29" s="196"/>
      <c r="Q29" s="196"/>
      <c r="R29" s="196"/>
      <c r="S29" s="196"/>
      <c r="T29" s="196"/>
      <c r="U29" s="196"/>
    </row>
    <row r="30" spans="1:21" ht="10.7" customHeight="1" x14ac:dyDescent="0.2">
      <c r="A30" s="3">
        <v>1</v>
      </c>
      <c r="B30" s="190" t="e">
        <f t="shared" ref="B30" si="8">ROUND(B11*0.75,)+25</f>
        <v>#REF!</v>
      </c>
      <c r="C30" s="190" t="e">
        <f t="shared" ref="C30:U30" si="9">ROUND(C11*0.75,)+25</f>
        <v>#REF!</v>
      </c>
      <c r="D30" s="190" t="e">
        <f t="shared" si="9"/>
        <v>#REF!</v>
      </c>
      <c r="E30" s="190" t="e">
        <f t="shared" si="9"/>
        <v>#REF!</v>
      </c>
      <c r="F30" s="190" t="e">
        <f t="shared" si="9"/>
        <v>#REF!</v>
      </c>
      <c r="G30" s="196" t="e">
        <f t="shared" si="9"/>
        <v>#REF!</v>
      </c>
      <c r="H30" s="196" t="e">
        <f t="shared" si="9"/>
        <v>#REF!</v>
      </c>
      <c r="I30" s="196">
        <f t="shared" si="9"/>
        <v>5650</v>
      </c>
      <c r="J30" s="196">
        <f t="shared" si="9"/>
        <v>5650</v>
      </c>
      <c r="K30" s="196">
        <f t="shared" si="9"/>
        <v>5200</v>
      </c>
      <c r="L30" s="196">
        <f t="shared" si="9"/>
        <v>5500</v>
      </c>
      <c r="M30" s="196">
        <f t="shared" si="9"/>
        <v>5500</v>
      </c>
      <c r="N30" s="190">
        <f t="shared" si="9"/>
        <v>7300</v>
      </c>
      <c r="O30" s="196">
        <f t="shared" si="9"/>
        <v>5350</v>
      </c>
      <c r="P30" s="196">
        <f t="shared" si="9"/>
        <v>5200</v>
      </c>
      <c r="Q30" s="196">
        <f t="shared" si="9"/>
        <v>5350</v>
      </c>
      <c r="R30" s="196">
        <f t="shared" si="9"/>
        <v>5200</v>
      </c>
      <c r="S30" s="196">
        <f t="shared" si="9"/>
        <v>5200</v>
      </c>
      <c r="T30" s="196">
        <f t="shared" si="9"/>
        <v>5500</v>
      </c>
      <c r="U30" s="196">
        <f t="shared" si="9"/>
        <v>5350</v>
      </c>
    </row>
    <row r="31" spans="1:21" ht="10.7" customHeight="1" x14ac:dyDescent="0.2">
      <c r="A31" s="3">
        <v>2</v>
      </c>
      <c r="B31" s="190" t="e">
        <f t="shared" ref="B31" si="10">ROUND(B12*0.75,)+25</f>
        <v>#REF!</v>
      </c>
      <c r="C31" s="190" t="e">
        <f t="shared" ref="C31:U31" si="11">ROUND(C12*0.75,)+25</f>
        <v>#REF!</v>
      </c>
      <c r="D31" s="190" t="e">
        <f t="shared" si="11"/>
        <v>#REF!</v>
      </c>
      <c r="E31" s="190" t="e">
        <f t="shared" si="11"/>
        <v>#REF!</v>
      </c>
      <c r="F31" s="190" t="e">
        <f t="shared" si="11"/>
        <v>#REF!</v>
      </c>
      <c r="G31" s="196" t="e">
        <f t="shared" si="11"/>
        <v>#REF!</v>
      </c>
      <c r="H31" s="196" t="e">
        <f t="shared" si="11"/>
        <v>#REF!</v>
      </c>
      <c r="I31" s="196">
        <f t="shared" si="11"/>
        <v>6700</v>
      </c>
      <c r="J31" s="196">
        <f t="shared" si="11"/>
        <v>6700</v>
      </c>
      <c r="K31" s="196">
        <f t="shared" si="11"/>
        <v>6250</v>
      </c>
      <c r="L31" s="196">
        <f t="shared" si="11"/>
        <v>6550</v>
      </c>
      <c r="M31" s="196">
        <f t="shared" si="11"/>
        <v>6550</v>
      </c>
      <c r="N31" s="190">
        <f t="shared" si="11"/>
        <v>8350</v>
      </c>
      <c r="O31" s="196">
        <f t="shared" si="11"/>
        <v>6400</v>
      </c>
      <c r="P31" s="196">
        <f t="shared" si="11"/>
        <v>6250</v>
      </c>
      <c r="Q31" s="196">
        <f t="shared" si="11"/>
        <v>6400</v>
      </c>
      <c r="R31" s="196">
        <f t="shared" si="11"/>
        <v>6250</v>
      </c>
      <c r="S31" s="196">
        <f t="shared" si="11"/>
        <v>6250</v>
      </c>
      <c r="T31" s="196">
        <f t="shared" si="11"/>
        <v>6550</v>
      </c>
      <c r="U31" s="196">
        <f t="shared" si="11"/>
        <v>6400</v>
      </c>
    </row>
    <row r="32" spans="1:21" ht="10.7" customHeight="1" x14ac:dyDescent="0.2">
      <c r="A32" s="5" t="s">
        <v>86</v>
      </c>
      <c r="B32" s="190"/>
      <c r="C32" s="190"/>
      <c r="D32" s="190"/>
      <c r="E32" s="190"/>
      <c r="F32" s="190"/>
      <c r="G32" s="196"/>
      <c r="H32" s="196"/>
      <c r="I32" s="196"/>
      <c r="J32" s="196"/>
      <c r="K32" s="196"/>
      <c r="L32" s="196"/>
      <c r="M32" s="196"/>
      <c r="N32" s="190"/>
      <c r="O32" s="196"/>
      <c r="P32" s="196"/>
      <c r="Q32" s="196"/>
      <c r="R32" s="196"/>
      <c r="S32" s="196"/>
      <c r="T32" s="196"/>
      <c r="U32" s="196"/>
    </row>
    <row r="33" spans="1:21" ht="10.7" customHeight="1" x14ac:dyDescent="0.2">
      <c r="A33" s="3">
        <v>1</v>
      </c>
      <c r="B33" s="190" t="e">
        <f t="shared" ref="B33" si="12">ROUND(B14*0.75,)+25</f>
        <v>#REF!</v>
      </c>
      <c r="C33" s="190" t="e">
        <f t="shared" ref="C33:U33" si="13">ROUND(C14*0.75,)+25</f>
        <v>#REF!</v>
      </c>
      <c r="D33" s="190" t="e">
        <f t="shared" si="13"/>
        <v>#REF!</v>
      </c>
      <c r="E33" s="190" t="e">
        <f t="shared" si="13"/>
        <v>#REF!</v>
      </c>
      <c r="F33" s="190" t="e">
        <f t="shared" si="13"/>
        <v>#REF!</v>
      </c>
      <c r="G33" s="196" t="e">
        <f t="shared" si="13"/>
        <v>#REF!</v>
      </c>
      <c r="H33" s="196" t="e">
        <f t="shared" si="13"/>
        <v>#REF!</v>
      </c>
      <c r="I33" s="196">
        <f t="shared" si="13"/>
        <v>7150</v>
      </c>
      <c r="J33" s="196">
        <f t="shared" si="13"/>
        <v>7150</v>
      </c>
      <c r="K33" s="196">
        <f t="shared" si="13"/>
        <v>6700</v>
      </c>
      <c r="L33" s="196">
        <f t="shared" si="13"/>
        <v>7000</v>
      </c>
      <c r="M33" s="196">
        <f t="shared" si="13"/>
        <v>7000</v>
      </c>
      <c r="N33" s="190">
        <f t="shared" si="13"/>
        <v>8800</v>
      </c>
      <c r="O33" s="196">
        <f t="shared" si="13"/>
        <v>6850</v>
      </c>
      <c r="P33" s="196">
        <f t="shared" si="13"/>
        <v>6700</v>
      </c>
      <c r="Q33" s="196">
        <f t="shared" si="13"/>
        <v>6850</v>
      </c>
      <c r="R33" s="196">
        <f t="shared" si="13"/>
        <v>6700</v>
      </c>
      <c r="S33" s="196">
        <f t="shared" si="13"/>
        <v>6700</v>
      </c>
      <c r="T33" s="196">
        <f t="shared" si="13"/>
        <v>7000</v>
      </c>
      <c r="U33" s="196">
        <f t="shared" si="13"/>
        <v>6850</v>
      </c>
    </row>
    <row r="34" spans="1:21" ht="10.7" customHeight="1" x14ac:dyDescent="0.2">
      <c r="A34" s="3">
        <v>2</v>
      </c>
      <c r="B34" s="190" t="e">
        <f t="shared" ref="B34" si="14">ROUND(B15*0.75,)+25</f>
        <v>#REF!</v>
      </c>
      <c r="C34" s="190" t="e">
        <f t="shared" ref="C34:U34" si="15">ROUND(C15*0.75,)+25</f>
        <v>#REF!</v>
      </c>
      <c r="D34" s="190" t="e">
        <f t="shared" si="15"/>
        <v>#REF!</v>
      </c>
      <c r="E34" s="190" t="e">
        <f t="shared" si="15"/>
        <v>#REF!</v>
      </c>
      <c r="F34" s="190" t="e">
        <f t="shared" si="15"/>
        <v>#REF!</v>
      </c>
      <c r="G34" s="196" t="e">
        <f t="shared" si="15"/>
        <v>#REF!</v>
      </c>
      <c r="H34" s="196" t="e">
        <f t="shared" si="15"/>
        <v>#REF!</v>
      </c>
      <c r="I34" s="196">
        <f t="shared" si="15"/>
        <v>8200</v>
      </c>
      <c r="J34" s="196">
        <f t="shared" si="15"/>
        <v>8200</v>
      </c>
      <c r="K34" s="196">
        <f t="shared" si="15"/>
        <v>7750</v>
      </c>
      <c r="L34" s="196">
        <f t="shared" si="15"/>
        <v>8050</v>
      </c>
      <c r="M34" s="196">
        <f t="shared" si="15"/>
        <v>8050</v>
      </c>
      <c r="N34" s="190">
        <f t="shared" si="15"/>
        <v>9850</v>
      </c>
      <c r="O34" s="196">
        <f t="shared" si="15"/>
        <v>7900</v>
      </c>
      <c r="P34" s="196">
        <f t="shared" si="15"/>
        <v>7750</v>
      </c>
      <c r="Q34" s="196">
        <f t="shared" si="15"/>
        <v>7900</v>
      </c>
      <c r="R34" s="196">
        <f t="shared" si="15"/>
        <v>7750</v>
      </c>
      <c r="S34" s="196">
        <f t="shared" si="15"/>
        <v>7750</v>
      </c>
      <c r="T34" s="196">
        <f t="shared" si="15"/>
        <v>8050</v>
      </c>
      <c r="U34" s="196">
        <f t="shared" si="15"/>
        <v>7900</v>
      </c>
    </row>
    <row r="35" spans="1:21" ht="10.7" customHeight="1" x14ac:dyDescent="0.2">
      <c r="A35" s="4" t="s">
        <v>91</v>
      </c>
      <c r="B35" s="190"/>
      <c r="C35" s="190"/>
      <c r="D35" s="190"/>
      <c r="E35" s="190"/>
      <c r="F35" s="190"/>
      <c r="G35" s="196"/>
      <c r="H35" s="196"/>
      <c r="I35" s="196"/>
      <c r="J35" s="196"/>
      <c r="K35" s="196"/>
      <c r="L35" s="196"/>
      <c r="M35" s="196"/>
      <c r="N35" s="190"/>
      <c r="O35" s="196"/>
      <c r="P35" s="196"/>
      <c r="Q35" s="196"/>
      <c r="R35" s="196"/>
      <c r="S35" s="196"/>
      <c r="T35" s="196"/>
      <c r="U35" s="196"/>
    </row>
    <row r="36" spans="1:21" ht="10.7" customHeight="1" x14ac:dyDescent="0.2">
      <c r="A36" s="3">
        <v>1</v>
      </c>
      <c r="B36" s="190" t="e">
        <f t="shared" ref="B36" si="16">ROUND(B17*0.75,)+25</f>
        <v>#REF!</v>
      </c>
      <c r="C36" s="190" t="e">
        <f t="shared" ref="C36:U36" si="17">ROUND(C17*0.75,)+25</f>
        <v>#REF!</v>
      </c>
      <c r="D36" s="190" t="e">
        <f t="shared" si="17"/>
        <v>#REF!</v>
      </c>
      <c r="E36" s="190" t="e">
        <f t="shared" si="17"/>
        <v>#REF!</v>
      </c>
      <c r="F36" s="190" t="e">
        <f t="shared" si="17"/>
        <v>#REF!</v>
      </c>
      <c r="G36" s="196" t="e">
        <f t="shared" si="17"/>
        <v>#REF!</v>
      </c>
      <c r="H36" s="196" t="e">
        <f t="shared" si="17"/>
        <v>#REF!</v>
      </c>
      <c r="I36" s="196">
        <f t="shared" si="17"/>
        <v>7900</v>
      </c>
      <c r="J36" s="196">
        <f t="shared" si="17"/>
        <v>7900</v>
      </c>
      <c r="K36" s="196">
        <f t="shared" si="17"/>
        <v>7450</v>
      </c>
      <c r="L36" s="196">
        <f t="shared" si="17"/>
        <v>7750</v>
      </c>
      <c r="M36" s="196">
        <f t="shared" si="17"/>
        <v>7750</v>
      </c>
      <c r="N36" s="190">
        <f t="shared" si="17"/>
        <v>9550</v>
      </c>
      <c r="O36" s="196">
        <f t="shared" si="17"/>
        <v>7600</v>
      </c>
      <c r="P36" s="196">
        <f t="shared" si="17"/>
        <v>7450</v>
      </c>
      <c r="Q36" s="196">
        <f t="shared" si="17"/>
        <v>7600</v>
      </c>
      <c r="R36" s="196">
        <f t="shared" si="17"/>
        <v>7450</v>
      </c>
      <c r="S36" s="196">
        <f t="shared" si="17"/>
        <v>7450</v>
      </c>
      <c r="T36" s="196">
        <f t="shared" si="17"/>
        <v>7750</v>
      </c>
      <c r="U36" s="196">
        <f t="shared" si="17"/>
        <v>7600</v>
      </c>
    </row>
    <row r="37" spans="1:21" ht="10.7" customHeight="1" x14ac:dyDescent="0.2">
      <c r="A37" s="3">
        <v>2</v>
      </c>
      <c r="B37" s="190" t="e">
        <f t="shared" ref="B37" si="18">ROUND(B18*0.75,)+25</f>
        <v>#REF!</v>
      </c>
      <c r="C37" s="190" t="e">
        <f t="shared" ref="C37:U37" si="19">ROUND(C18*0.75,)+25</f>
        <v>#REF!</v>
      </c>
      <c r="D37" s="190" t="e">
        <f t="shared" si="19"/>
        <v>#REF!</v>
      </c>
      <c r="E37" s="190" t="e">
        <f t="shared" si="19"/>
        <v>#REF!</v>
      </c>
      <c r="F37" s="190" t="e">
        <f t="shared" si="19"/>
        <v>#REF!</v>
      </c>
      <c r="G37" s="196" t="e">
        <f t="shared" si="19"/>
        <v>#REF!</v>
      </c>
      <c r="H37" s="196" t="e">
        <f t="shared" si="19"/>
        <v>#REF!</v>
      </c>
      <c r="I37" s="196">
        <f t="shared" si="19"/>
        <v>8950</v>
      </c>
      <c r="J37" s="196">
        <f t="shared" si="19"/>
        <v>8950</v>
      </c>
      <c r="K37" s="196">
        <f t="shared" si="19"/>
        <v>8500</v>
      </c>
      <c r="L37" s="196">
        <f t="shared" si="19"/>
        <v>8800</v>
      </c>
      <c r="M37" s="196">
        <f t="shared" si="19"/>
        <v>8800</v>
      </c>
      <c r="N37" s="190">
        <f t="shared" si="19"/>
        <v>10600</v>
      </c>
      <c r="O37" s="196">
        <f t="shared" si="19"/>
        <v>8650</v>
      </c>
      <c r="P37" s="196">
        <f t="shared" si="19"/>
        <v>8500</v>
      </c>
      <c r="Q37" s="196">
        <f t="shared" si="19"/>
        <v>8650</v>
      </c>
      <c r="R37" s="196">
        <f t="shared" si="19"/>
        <v>8500</v>
      </c>
      <c r="S37" s="196">
        <f t="shared" si="19"/>
        <v>8500</v>
      </c>
      <c r="T37" s="196">
        <f t="shared" si="19"/>
        <v>8800</v>
      </c>
      <c r="U37" s="196">
        <f t="shared" si="19"/>
        <v>8650</v>
      </c>
    </row>
    <row r="38" spans="1:21" ht="10.7" customHeight="1" x14ac:dyDescent="0.2">
      <c r="A38" s="2" t="s">
        <v>92</v>
      </c>
      <c r="B38" s="190"/>
      <c r="C38" s="190"/>
      <c r="D38" s="190"/>
      <c r="E38" s="190"/>
      <c r="F38" s="190"/>
      <c r="G38" s="196"/>
      <c r="H38" s="196"/>
      <c r="I38" s="196"/>
      <c r="J38" s="196"/>
      <c r="K38" s="196"/>
      <c r="L38" s="196"/>
      <c r="M38" s="196"/>
      <c r="N38" s="190"/>
      <c r="O38" s="196"/>
      <c r="P38" s="196"/>
      <c r="Q38" s="196"/>
      <c r="R38" s="196"/>
      <c r="S38" s="196"/>
      <c r="T38" s="196"/>
      <c r="U38" s="196"/>
    </row>
    <row r="39" spans="1:21" ht="10.7" customHeight="1" x14ac:dyDescent="0.2">
      <c r="A39" s="3">
        <v>1</v>
      </c>
      <c r="B39" s="190" t="e">
        <f t="shared" ref="B39" si="20">ROUND(B20*0.75,)+25</f>
        <v>#REF!</v>
      </c>
      <c r="C39" s="190" t="e">
        <f t="shared" ref="C39:U39" si="21">ROUND(C20*0.75,)+25</f>
        <v>#REF!</v>
      </c>
      <c r="D39" s="190" t="e">
        <f t="shared" si="21"/>
        <v>#REF!</v>
      </c>
      <c r="E39" s="190" t="e">
        <f t="shared" si="21"/>
        <v>#REF!</v>
      </c>
      <c r="F39" s="190" t="e">
        <f t="shared" si="21"/>
        <v>#REF!</v>
      </c>
      <c r="G39" s="196" t="e">
        <f t="shared" si="21"/>
        <v>#REF!</v>
      </c>
      <c r="H39" s="196" t="e">
        <f t="shared" si="21"/>
        <v>#REF!</v>
      </c>
      <c r="I39" s="196">
        <f t="shared" si="21"/>
        <v>9025</v>
      </c>
      <c r="J39" s="196">
        <f t="shared" si="21"/>
        <v>9025</v>
      </c>
      <c r="K39" s="196">
        <f t="shared" si="21"/>
        <v>8575</v>
      </c>
      <c r="L39" s="196">
        <f t="shared" si="21"/>
        <v>8875</v>
      </c>
      <c r="M39" s="196">
        <f t="shared" si="21"/>
        <v>8875</v>
      </c>
      <c r="N39" s="190">
        <f t="shared" si="21"/>
        <v>10675</v>
      </c>
      <c r="O39" s="196">
        <f t="shared" si="21"/>
        <v>8725</v>
      </c>
      <c r="P39" s="196">
        <f t="shared" si="21"/>
        <v>8575</v>
      </c>
      <c r="Q39" s="196">
        <f t="shared" si="21"/>
        <v>8725</v>
      </c>
      <c r="R39" s="196">
        <f t="shared" si="21"/>
        <v>8575</v>
      </c>
      <c r="S39" s="196">
        <f t="shared" si="21"/>
        <v>8575</v>
      </c>
      <c r="T39" s="196">
        <f t="shared" si="21"/>
        <v>8875</v>
      </c>
      <c r="U39" s="196">
        <f t="shared" si="21"/>
        <v>8725</v>
      </c>
    </row>
    <row r="40" spans="1:21" ht="10.7" customHeight="1" x14ac:dyDescent="0.2">
      <c r="A40" s="3">
        <v>2</v>
      </c>
      <c r="B40" s="190" t="e">
        <f t="shared" ref="B40" si="22">ROUND(B21*0.75,)+25</f>
        <v>#REF!</v>
      </c>
      <c r="C40" s="190" t="e">
        <f t="shared" ref="C40:U40" si="23">ROUND(C21*0.75,)+25</f>
        <v>#REF!</v>
      </c>
      <c r="D40" s="190" t="e">
        <f t="shared" si="23"/>
        <v>#REF!</v>
      </c>
      <c r="E40" s="190" t="e">
        <f t="shared" si="23"/>
        <v>#REF!</v>
      </c>
      <c r="F40" s="190" t="e">
        <f t="shared" si="23"/>
        <v>#REF!</v>
      </c>
      <c r="G40" s="196" t="e">
        <f t="shared" si="23"/>
        <v>#REF!</v>
      </c>
      <c r="H40" s="196" t="e">
        <f t="shared" si="23"/>
        <v>#REF!</v>
      </c>
      <c r="I40" s="196">
        <f t="shared" si="23"/>
        <v>10075</v>
      </c>
      <c r="J40" s="196">
        <f t="shared" si="23"/>
        <v>10075</v>
      </c>
      <c r="K40" s="196">
        <f t="shared" si="23"/>
        <v>9625</v>
      </c>
      <c r="L40" s="196">
        <f t="shared" si="23"/>
        <v>9925</v>
      </c>
      <c r="M40" s="196">
        <f t="shared" si="23"/>
        <v>9925</v>
      </c>
      <c r="N40" s="190">
        <f t="shared" si="23"/>
        <v>11725</v>
      </c>
      <c r="O40" s="196">
        <f t="shared" si="23"/>
        <v>9775</v>
      </c>
      <c r="P40" s="196">
        <f t="shared" si="23"/>
        <v>9625</v>
      </c>
      <c r="Q40" s="196">
        <f t="shared" si="23"/>
        <v>9775</v>
      </c>
      <c r="R40" s="196">
        <f t="shared" si="23"/>
        <v>9625</v>
      </c>
      <c r="S40" s="196">
        <f t="shared" si="23"/>
        <v>9625</v>
      </c>
      <c r="T40" s="196">
        <f t="shared" si="23"/>
        <v>9925</v>
      </c>
      <c r="U40" s="196">
        <f t="shared" si="23"/>
        <v>9775</v>
      </c>
    </row>
    <row r="41" spans="1:21" ht="11.45" customHeight="1" x14ac:dyDescent="0.2"/>
    <row r="42" spans="1:21" x14ac:dyDescent="0.2">
      <c r="A42" s="36" t="s">
        <v>3</v>
      </c>
    </row>
    <row r="43" spans="1:21" x14ac:dyDescent="0.2">
      <c r="A43" s="20" t="s">
        <v>4</v>
      </c>
    </row>
    <row r="44" spans="1:21" x14ac:dyDescent="0.2">
      <c r="A44" s="20" t="s">
        <v>5</v>
      </c>
    </row>
    <row r="45" spans="1:21" ht="12" customHeight="1" x14ac:dyDescent="0.2">
      <c r="A45" s="21" t="s">
        <v>6</v>
      </c>
    </row>
    <row r="46" spans="1:21" x14ac:dyDescent="0.2">
      <c r="A46" s="42" t="s">
        <v>75</v>
      </c>
    </row>
    <row r="47" spans="1:21" ht="10.7" customHeight="1" x14ac:dyDescent="0.2">
      <c r="A47" s="20"/>
    </row>
    <row r="48" spans="1:21" ht="22.5" customHeight="1" thickBot="1" x14ac:dyDescent="0.25">
      <c r="A48" s="43" t="s">
        <v>8</v>
      </c>
    </row>
    <row r="49" spans="1:1" ht="72.75" thickBot="1" x14ac:dyDescent="0.25">
      <c r="A49" s="139" t="s">
        <v>191</v>
      </c>
    </row>
    <row r="50" spans="1:1" ht="12.75" thickBot="1" x14ac:dyDescent="0.25">
      <c r="A50" s="22"/>
    </row>
    <row r="51" spans="1:1" ht="12.75" thickBot="1" x14ac:dyDescent="0.25">
      <c r="A51" s="61" t="s">
        <v>27</v>
      </c>
    </row>
    <row r="52" spans="1:1" ht="12.75" thickBot="1" x14ac:dyDescent="0.25">
      <c r="A52" s="88" t="s">
        <v>234</v>
      </c>
    </row>
    <row r="53" spans="1:1" x14ac:dyDescent="0.2">
      <c r="A53" s="115" t="s">
        <v>235</v>
      </c>
    </row>
    <row r="54" spans="1:1" ht="12.75" thickBot="1" x14ac:dyDescent="0.25">
      <c r="A54" s="22"/>
    </row>
    <row r="55" spans="1:1" ht="12.75" thickBot="1" x14ac:dyDescent="0.25">
      <c r="A55" s="61" t="s">
        <v>236</v>
      </c>
    </row>
    <row r="56" spans="1:1" ht="12.75" thickBot="1" x14ac:dyDescent="0.25">
      <c r="A56" s="193" t="s">
        <v>237</v>
      </c>
    </row>
    <row r="57" spans="1:1" x14ac:dyDescent="0.2">
      <c r="A57" s="22"/>
    </row>
    <row r="58" spans="1:1" x14ac:dyDescent="0.2">
      <c r="A58" s="22"/>
    </row>
    <row r="59" spans="1:1" x14ac:dyDescent="0.2">
      <c r="A59" s="22"/>
    </row>
    <row r="60" spans="1:1" x14ac:dyDescent="0.2">
      <c r="A60" s="22"/>
    </row>
    <row r="61" spans="1:1" x14ac:dyDescent="0.2">
      <c r="A61" s="22"/>
    </row>
    <row r="62" spans="1:1" x14ac:dyDescent="0.2">
      <c r="A62" s="22"/>
    </row>
  </sheetData>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D61"/>
  <sheetViews>
    <sheetView zoomScaleNormal="100" workbookViewId="0">
      <pane xSplit="1" topLeftCell="B1" activePane="topRight" state="frozen"/>
      <selection pane="topRight" activeCell="D1" sqref="B1:D1048576"/>
    </sheetView>
  </sheetViews>
  <sheetFormatPr defaultColWidth="8.5703125" defaultRowHeight="12" x14ac:dyDescent="0.2"/>
  <cols>
    <col min="1" max="1" width="84.85546875" style="1" customWidth="1"/>
    <col min="2" max="4" width="9.85546875" style="1" bestFit="1" customWidth="1"/>
    <col min="5" max="16384" width="8.5703125" style="1"/>
  </cols>
  <sheetData>
    <row r="1" spans="1:4" ht="11.45" customHeight="1" x14ac:dyDescent="0.2">
      <c r="A1" s="9" t="s">
        <v>172</v>
      </c>
    </row>
    <row r="2" spans="1:4" ht="11.45" customHeight="1" x14ac:dyDescent="0.2">
      <c r="A2" s="19"/>
    </row>
    <row r="3" spans="1:4" ht="11.45" customHeight="1" x14ac:dyDescent="0.2">
      <c r="A3" s="76" t="s">
        <v>174</v>
      </c>
    </row>
    <row r="4" spans="1:4" ht="11.25" customHeight="1" x14ac:dyDescent="0.2">
      <c r="A4" s="51" t="s">
        <v>1</v>
      </c>
    </row>
    <row r="5" spans="1:4" s="12" customFormat="1" ht="25.5" customHeight="1" x14ac:dyDescent="0.2">
      <c r="A5" s="8" t="s">
        <v>0</v>
      </c>
      <c r="B5" s="47" t="e">
        <f>'C завтраками| Bed and breakfast'!#REF!</f>
        <v>#REF!</v>
      </c>
      <c r="C5" s="47" t="e">
        <f>'C завтраками| Bed and breakfast'!#REF!</f>
        <v>#REF!</v>
      </c>
      <c r="D5" s="47" t="e">
        <f>'C завтраками| Bed and breakfast'!#REF!</f>
        <v>#REF!</v>
      </c>
    </row>
    <row r="6" spans="1:4" s="12" customFormat="1" ht="25.5" customHeight="1" x14ac:dyDescent="0.2">
      <c r="A6" s="37"/>
      <c r="B6" s="47" t="e">
        <f>'C завтраками| Bed and breakfast'!#REF!</f>
        <v>#REF!</v>
      </c>
      <c r="C6" s="47" t="e">
        <f>'C завтраками| Bed and breakfast'!#REF!</f>
        <v>#REF!</v>
      </c>
      <c r="D6" s="47" t="e">
        <f>'C завтраками| Bed and breakfast'!#REF!</f>
        <v>#REF!</v>
      </c>
    </row>
    <row r="7" spans="1:4" ht="11.45" customHeight="1" x14ac:dyDescent="0.2">
      <c r="A7" s="11" t="s">
        <v>11</v>
      </c>
    </row>
    <row r="8" spans="1:4" ht="11.45" customHeight="1" x14ac:dyDescent="0.2">
      <c r="A8" s="3">
        <v>1</v>
      </c>
      <c r="B8" s="29" t="e">
        <f>'C завтраками| Bed and breakfast'!#REF!*0.9</f>
        <v>#REF!</v>
      </c>
      <c r="C8" s="29" t="e">
        <f>'C завтраками| Bed and breakfast'!#REF!*0.9</f>
        <v>#REF!</v>
      </c>
      <c r="D8" s="29" t="e">
        <f>'C завтраками| Bed and breakfast'!#REF!*0.9</f>
        <v>#REF!</v>
      </c>
    </row>
    <row r="9" spans="1:4" ht="11.45" customHeight="1" x14ac:dyDescent="0.2">
      <c r="A9" s="3">
        <v>2</v>
      </c>
      <c r="B9" s="29" t="e">
        <f>'C завтраками| Bed and breakfast'!#REF!*0.9</f>
        <v>#REF!</v>
      </c>
      <c r="C9" s="29" t="e">
        <f>'C завтраками| Bed and breakfast'!#REF!*0.9</f>
        <v>#REF!</v>
      </c>
      <c r="D9" s="29" t="e">
        <f>'C завтраками| Bed and breakfast'!#REF!*0.9</f>
        <v>#REF!</v>
      </c>
    </row>
    <row r="10" spans="1:4" ht="11.45" customHeight="1" x14ac:dyDescent="0.2">
      <c r="A10" s="120" t="s">
        <v>107</v>
      </c>
      <c r="B10" s="29"/>
      <c r="C10" s="29"/>
      <c r="D10" s="29"/>
    </row>
    <row r="11" spans="1:4" ht="11.45" customHeight="1" x14ac:dyDescent="0.2">
      <c r="A11" s="3">
        <v>1</v>
      </c>
      <c r="B11" s="29" t="e">
        <f>'C завтраками| Bed and breakfast'!#REF!*0.9</f>
        <v>#REF!</v>
      </c>
      <c r="C11" s="29" t="e">
        <f>'C завтраками| Bed and breakfast'!#REF!*0.9</f>
        <v>#REF!</v>
      </c>
      <c r="D11" s="29" t="e">
        <f>'C завтраками| Bed and breakfast'!#REF!*0.9</f>
        <v>#REF!</v>
      </c>
    </row>
    <row r="12" spans="1:4" ht="11.45" customHeight="1" x14ac:dyDescent="0.2">
      <c r="A12" s="3">
        <v>2</v>
      </c>
      <c r="B12" s="29" t="e">
        <f>'C завтраками| Bed and breakfast'!#REF!*0.9</f>
        <v>#REF!</v>
      </c>
      <c r="C12" s="29" t="e">
        <f>'C завтраками| Bed and breakfast'!#REF!*0.9</f>
        <v>#REF!</v>
      </c>
      <c r="D12" s="29" t="e">
        <f>'C завтраками| Bed and breakfast'!#REF!*0.9</f>
        <v>#REF!</v>
      </c>
    </row>
    <row r="13" spans="1:4" ht="11.45" customHeight="1" x14ac:dyDescent="0.2">
      <c r="A13" s="120" t="s">
        <v>86</v>
      </c>
      <c r="B13" s="29"/>
      <c r="C13" s="29"/>
      <c r="D13" s="29"/>
    </row>
    <row r="14" spans="1:4" ht="11.45" customHeight="1" x14ac:dyDescent="0.2">
      <c r="A14" s="3">
        <v>1</v>
      </c>
      <c r="B14" s="29" t="e">
        <f>'C завтраками| Bed and breakfast'!#REF!*0.9</f>
        <v>#REF!</v>
      </c>
      <c r="C14" s="29" t="e">
        <f>'C завтраками| Bed and breakfast'!#REF!*0.9</f>
        <v>#REF!</v>
      </c>
      <c r="D14" s="29" t="e">
        <f>'C завтраками| Bed and breakfast'!#REF!*0.9</f>
        <v>#REF!</v>
      </c>
    </row>
    <row r="15" spans="1:4" ht="11.45" customHeight="1" x14ac:dyDescent="0.2">
      <c r="A15" s="3">
        <v>2</v>
      </c>
      <c r="B15" s="29" t="e">
        <f>'C завтраками| Bed and breakfast'!#REF!*0.9</f>
        <v>#REF!</v>
      </c>
      <c r="C15" s="29" t="e">
        <f>'C завтраками| Bed and breakfast'!#REF!*0.9</f>
        <v>#REF!</v>
      </c>
      <c r="D15" s="29" t="e">
        <f>'C завтраками| Bed and breakfast'!#REF!*0.9</f>
        <v>#REF!</v>
      </c>
    </row>
    <row r="16" spans="1:4" ht="11.45" customHeight="1" x14ac:dyDescent="0.2">
      <c r="A16" s="122" t="s">
        <v>91</v>
      </c>
      <c r="B16" s="29"/>
      <c r="C16" s="29"/>
      <c r="D16" s="29"/>
    </row>
    <row r="17" spans="1:4" ht="11.45" customHeight="1" x14ac:dyDescent="0.2">
      <c r="A17" s="3">
        <v>1</v>
      </c>
      <c r="B17" s="29" t="e">
        <f>'C завтраками| Bed and breakfast'!#REF!*0.9</f>
        <v>#REF!</v>
      </c>
      <c r="C17" s="29" t="e">
        <f>'C завтраками| Bed and breakfast'!#REF!*0.9</f>
        <v>#REF!</v>
      </c>
      <c r="D17" s="29" t="e">
        <f>'C завтраками| Bed and breakfast'!#REF!*0.9</f>
        <v>#REF!</v>
      </c>
    </row>
    <row r="18" spans="1:4" ht="11.45" customHeight="1" x14ac:dyDescent="0.2">
      <c r="A18" s="3">
        <v>2</v>
      </c>
      <c r="B18" s="29" t="e">
        <f>'C завтраками| Bed and breakfast'!#REF!*0.9</f>
        <v>#REF!</v>
      </c>
      <c r="C18" s="29" t="e">
        <f>'C завтраками| Bed and breakfast'!#REF!*0.9</f>
        <v>#REF!</v>
      </c>
      <c r="D18" s="29" t="e">
        <f>'C завтраками| Bed and breakfast'!#REF!*0.9</f>
        <v>#REF!</v>
      </c>
    </row>
    <row r="19" spans="1:4" s="118" customFormat="1" ht="11.45" customHeight="1" x14ac:dyDescent="0.2">
      <c r="A19" s="119" t="s">
        <v>92</v>
      </c>
      <c r="B19" s="29"/>
      <c r="C19" s="29"/>
      <c r="D19" s="29"/>
    </row>
    <row r="20" spans="1:4" s="118" customFormat="1" ht="11.45" customHeight="1" x14ac:dyDescent="0.2">
      <c r="A20" s="121">
        <v>1</v>
      </c>
      <c r="B20" s="29" t="e">
        <f>'C завтраками| Bed and breakfast'!#REF!*0.9</f>
        <v>#REF!</v>
      </c>
      <c r="C20" s="29" t="e">
        <f>'C завтраками| Bed and breakfast'!#REF!*0.9</f>
        <v>#REF!</v>
      </c>
      <c r="D20" s="29" t="e">
        <f>'C завтраками| Bed and breakfast'!#REF!*0.9</f>
        <v>#REF!</v>
      </c>
    </row>
    <row r="21" spans="1:4" s="118" customFormat="1" ht="11.45" customHeight="1" x14ac:dyDescent="0.2">
      <c r="A21" s="121">
        <v>2</v>
      </c>
      <c r="B21" s="29" t="e">
        <f>'C завтраками| Bed and breakfast'!#REF!*0.9</f>
        <v>#REF!</v>
      </c>
      <c r="C21" s="29" t="e">
        <f>'C завтраками| Bed and breakfast'!#REF!*0.9</f>
        <v>#REF!</v>
      </c>
      <c r="D21" s="29" t="e">
        <f>'C завтраками| Bed and breakfast'!#REF!*0.9</f>
        <v>#REF!</v>
      </c>
    </row>
    <row r="22" spans="1:4" s="118" customFormat="1" ht="11.45" customHeight="1" x14ac:dyDescent="0.2">
      <c r="A22" s="163"/>
    </row>
    <row r="23" spans="1:4" ht="145.9" customHeight="1" x14ac:dyDescent="0.2">
      <c r="A23" s="169" t="s">
        <v>183</v>
      </c>
    </row>
    <row r="24" spans="1:4" ht="11.45" customHeight="1" x14ac:dyDescent="0.2">
      <c r="A24" s="80" t="s">
        <v>18</v>
      </c>
    </row>
    <row r="25" spans="1:4" ht="11.45" customHeight="1" x14ac:dyDescent="0.2">
      <c r="A25" s="81" t="s">
        <v>184</v>
      </c>
    </row>
    <row r="26" spans="1:4" x14ac:dyDescent="0.2">
      <c r="A26" s="81" t="s">
        <v>185</v>
      </c>
    </row>
    <row r="28" spans="1:4" x14ac:dyDescent="0.2">
      <c r="A28" s="80" t="s">
        <v>3</v>
      </c>
    </row>
    <row r="29" spans="1:4" x14ac:dyDescent="0.2">
      <c r="A29" s="20" t="s">
        <v>4</v>
      </c>
    </row>
    <row r="30" spans="1:4" x14ac:dyDescent="0.2">
      <c r="A30" s="20" t="s">
        <v>182</v>
      </c>
    </row>
    <row r="31" spans="1:4" x14ac:dyDescent="0.2">
      <c r="A31" s="20" t="s">
        <v>5</v>
      </c>
    </row>
    <row r="32" spans="1:4" ht="24" x14ac:dyDescent="0.2">
      <c r="A32" s="21" t="s">
        <v>6</v>
      </c>
    </row>
    <row r="33" spans="1:1" ht="12.6" customHeight="1" x14ac:dyDescent="0.2">
      <c r="A33" s="42" t="s">
        <v>75</v>
      </c>
    </row>
    <row r="34" spans="1:1" x14ac:dyDescent="0.2">
      <c r="A34" s="66" t="s">
        <v>181</v>
      </c>
    </row>
    <row r="37" spans="1:1" ht="31.5" x14ac:dyDescent="0.2">
      <c r="A37" s="83" t="s">
        <v>179</v>
      </c>
    </row>
    <row r="38" spans="1:1" ht="42" x14ac:dyDescent="0.2">
      <c r="A38" s="164" t="s">
        <v>175</v>
      </c>
    </row>
    <row r="39" spans="1:1" ht="21" x14ac:dyDescent="0.2">
      <c r="A39" s="164" t="s">
        <v>176</v>
      </c>
    </row>
    <row r="40" spans="1:1" ht="21" x14ac:dyDescent="0.2">
      <c r="A40" s="164" t="s">
        <v>186</v>
      </c>
    </row>
    <row r="41" spans="1:1" ht="52.5" x14ac:dyDescent="0.2">
      <c r="A41" s="164" t="s">
        <v>187</v>
      </c>
    </row>
    <row r="42" spans="1:1" ht="42" x14ac:dyDescent="0.2">
      <c r="A42" s="83" t="s">
        <v>188</v>
      </c>
    </row>
    <row r="43" spans="1:1" ht="31.5" x14ac:dyDescent="0.2">
      <c r="A43" s="164" t="s">
        <v>189</v>
      </c>
    </row>
    <row r="44" spans="1:1" ht="21" x14ac:dyDescent="0.2">
      <c r="A44" s="164" t="s">
        <v>190</v>
      </c>
    </row>
    <row r="45" spans="1:1" ht="31.5" x14ac:dyDescent="0.2">
      <c r="A45" s="70" t="s">
        <v>42</v>
      </c>
    </row>
    <row r="46" spans="1:1" ht="63" x14ac:dyDescent="0.2">
      <c r="A46" s="87" t="s">
        <v>177</v>
      </c>
    </row>
    <row r="47" spans="1:1" ht="21" x14ac:dyDescent="0.2">
      <c r="A47" s="71" t="s">
        <v>43</v>
      </c>
    </row>
    <row r="48" spans="1:1" ht="42.75" x14ac:dyDescent="0.2">
      <c r="A48" s="72" t="s">
        <v>178</v>
      </c>
    </row>
    <row r="49" spans="1:1" ht="21" x14ac:dyDescent="0.2">
      <c r="A49" s="73" t="s">
        <v>45</v>
      </c>
    </row>
    <row r="50" spans="1:1" x14ac:dyDescent="0.2">
      <c r="A50" s="74"/>
    </row>
    <row r="51" spans="1:1" x14ac:dyDescent="0.2">
      <c r="A51" s="75" t="s">
        <v>8</v>
      </c>
    </row>
    <row r="52" spans="1:1" ht="24" x14ac:dyDescent="0.2">
      <c r="A52" s="62" t="s">
        <v>46</v>
      </c>
    </row>
    <row r="53" spans="1:1" ht="24" x14ac:dyDescent="0.2">
      <c r="A53" s="62" t="s">
        <v>47</v>
      </c>
    </row>
    <row r="54" spans="1:1" x14ac:dyDescent="0.2">
      <c r="A54" s="170"/>
    </row>
    <row r="55" spans="1:1" x14ac:dyDescent="0.2">
      <c r="A55" s="170"/>
    </row>
    <row r="56" spans="1:1" ht="12.75" x14ac:dyDescent="0.2">
      <c r="A56" s="7"/>
    </row>
    <row r="57" spans="1:1" ht="12.75" x14ac:dyDescent="0.2">
      <c r="A57" s="7"/>
    </row>
    <row r="58" spans="1:1" ht="12.75" x14ac:dyDescent="0.2">
      <c r="A58" s="7"/>
    </row>
    <row r="59" spans="1:1" ht="12.75" x14ac:dyDescent="0.2">
      <c r="A59" s="7"/>
    </row>
    <row r="60" spans="1:1" ht="12.75" x14ac:dyDescent="0.2">
      <c r="A60" s="7"/>
    </row>
    <row r="61" spans="1:1" ht="12.75" x14ac:dyDescent="0.2">
      <c r="A61" s="7"/>
    </row>
  </sheetData>
  <pageMargins left="0.7" right="0.7" top="0.75" bottom="0.75" header="0.3" footer="0.3"/>
  <pageSetup paperSize="9"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D80"/>
  <sheetViews>
    <sheetView zoomScaleNormal="100" workbookViewId="0">
      <pane xSplit="1" topLeftCell="B1" activePane="topRight" state="frozen"/>
      <selection pane="topRight" activeCell="D1" sqref="B1:D1048576"/>
    </sheetView>
  </sheetViews>
  <sheetFormatPr defaultColWidth="8.5703125" defaultRowHeight="12" x14ac:dyDescent="0.2"/>
  <cols>
    <col min="1" max="1" width="84.85546875" style="1" customWidth="1"/>
    <col min="2" max="4" width="9.85546875" style="1" bestFit="1" customWidth="1"/>
    <col min="5" max="16384" width="8.5703125" style="1"/>
  </cols>
  <sheetData>
    <row r="1" spans="1:4" ht="11.45" customHeight="1" x14ac:dyDescent="0.2">
      <c r="A1" s="9" t="s">
        <v>172</v>
      </c>
    </row>
    <row r="2" spans="1:4" ht="11.45" customHeight="1" x14ac:dyDescent="0.2">
      <c r="A2" s="19"/>
    </row>
    <row r="3" spans="1:4" ht="11.45" customHeight="1" x14ac:dyDescent="0.2">
      <c r="A3" s="76" t="s">
        <v>174</v>
      </c>
    </row>
    <row r="4" spans="1:4" ht="11.25" customHeight="1" x14ac:dyDescent="0.2">
      <c r="A4" s="51" t="s">
        <v>1</v>
      </c>
    </row>
    <row r="5" spans="1:4" s="12" customFormat="1" ht="25.5" customHeight="1" x14ac:dyDescent="0.2">
      <c r="A5" s="8" t="s">
        <v>0</v>
      </c>
      <c r="B5" s="129" t="e">
        <f>'Наполни своё лето| comiss'!B5</f>
        <v>#REF!</v>
      </c>
      <c r="C5" s="129" t="e">
        <f>'Наполни своё лето| comiss'!C5</f>
        <v>#REF!</v>
      </c>
      <c r="D5" s="129" t="e">
        <f>'Наполни своё лето| comiss'!D5</f>
        <v>#REF!</v>
      </c>
    </row>
    <row r="6" spans="1:4" s="12" customFormat="1" ht="25.5" customHeight="1" x14ac:dyDescent="0.2">
      <c r="A6" s="37"/>
      <c r="B6" s="129" t="e">
        <f>'Наполни своё лето| comiss'!B6</f>
        <v>#REF!</v>
      </c>
      <c r="C6" s="129" t="e">
        <f>'Наполни своё лето| comiss'!C6</f>
        <v>#REF!</v>
      </c>
      <c r="D6" s="129" t="e">
        <f>'Наполни своё лето| comiss'!D6</f>
        <v>#REF!</v>
      </c>
    </row>
    <row r="7" spans="1:4" ht="11.45" customHeight="1" x14ac:dyDescent="0.2">
      <c r="A7" s="11" t="s">
        <v>11</v>
      </c>
      <c r="B7" s="118"/>
      <c r="C7" s="118"/>
      <c r="D7" s="118"/>
    </row>
    <row r="8" spans="1:4" ht="11.45" customHeight="1" x14ac:dyDescent="0.2">
      <c r="A8" s="3">
        <v>1</v>
      </c>
      <c r="B8" s="141" t="e">
        <f>'Наполни своё лето| comiss'!B8</f>
        <v>#REF!</v>
      </c>
      <c r="C8" s="141" t="e">
        <f>'Наполни своё лето| comiss'!C8</f>
        <v>#REF!</v>
      </c>
      <c r="D8" s="141" t="e">
        <f>'Наполни своё лето| comiss'!D8</f>
        <v>#REF!</v>
      </c>
    </row>
    <row r="9" spans="1:4" ht="11.45" customHeight="1" x14ac:dyDescent="0.2">
      <c r="A9" s="3">
        <v>2</v>
      </c>
      <c r="B9" s="141" t="e">
        <f>'Наполни своё лето| comiss'!B9</f>
        <v>#REF!</v>
      </c>
      <c r="C9" s="141" t="e">
        <f>'Наполни своё лето| comiss'!C9</f>
        <v>#REF!</v>
      </c>
      <c r="D9" s="141" t="e">
        <f>'Наполни своё лето| comiss'!D9</f>
        <v>#REF!</v>
      </c>
    </row>
    <row r="10" spans="1:4" ht="11.45" customHeight="1" x14ac:dyDescent="0.2">
      <c r="A10" s="120" t="s">
        <v>107</v>
      </c>
      <c r="B10" s="141"/>
      <c r="C10" s="141"/>
      <c r="D10" s="141"/>
    </row>
    <row r="11" spans="1:4" ht="11.45" customHeight="1" x14ac:dyDescent="0.2">
      <c r="A11" s="3">
        <v>1</v>
      </c>
      <c r="B11" s="141" t="e">
        <f>'Наполни своё лето| comiss'!B11</f>
        <v>#REF!</v>
      </c>
      <c r="C11" s="141" t="e">
        <f>'Наполни своё лето| comiss'!C11</f>
        <v>#REF!</v>
      </c>
      <c r="D11" s="141" t="e">
        <f>'Наполни своё лето| comiss'!D11</f>
        <v>#REF!</v>
      </c>
    </row>
    <row r="12" spans="1:4" ht="11.45" customHeight="1" x14ac:dyDescent="0.2">
      <c r="A12" s="3">
        <v>2</v>
      </c>
      <c r="B12" s="141" t="e">
        <f>'Наполни своё лето| comiss'!B12</f>
        <v>#REF!</v>
      </c>
      <c r="C12" s="141" t="e">
        <f>'Наполни своё лето| comiss'!C12</f>
        <v>#REF!</v>
      </c>
      <c r="D12" s="141" t="e">
        <f>'Наполни своё лето| comiss'!D12</f>
        <v>#REF!</v>
      </c>
    </row>
    <row r="13" spans="1:4" ht="11.45" customHeight="1" x14ac:dyDescent="0.2">
      <c r="A13" s="120" t="s">
        <v>86</v>
      </c>
      <c r="B13" s="141"/>
      <c r="C13" s="141"/>
      <c r="D13" s="141"/>
    </row>
    <row r="14" spans="1:4" ht="11.45" customHeight="1" x14ac:dyDescent="0.2">
      <c r="A14" s="3">
        <v>1</v>
      </c>
      <c r="B14" s="141" t="e">
        <f>'Наполни своё лето| comiss'!B14</f>
        <v>#REF!</v>
      </c>
      <c r="C14" s="141" t="e">
        <f>'Наполни своё лето| comiss'!C14</f>
        <v>#REF!</v>
      </c>
      <c r="D14" s="141" t="e">
        <f>'Наполни своё лето| comiss'!D14</f>
        <v>#REF!</v>
      </c>
    </row>
    <row r="15" spans="1:4" ht="11.45" customHeight="1" x14ac:dyDescent="0.2">
      <c r="A15" s="3">
        <v>2</v>
      </c>
      <c r="B15" s="141" t="e">
        <f>'Наполни своё лето| comiss'!B15</f>
        <v>#REF!</v>
      </c>
      <c r="C15" s="141" t="e">
        <f>'Наполни своё лето| comiss'!C15</f>
        <v>#REF!</v>
      </c>
      <c r="D15" s="141" t="e">
        <f>'Наполни своё лето| comiss'!D15</f>
        <v>#REF!</v>
      </c>
    </row>
    <row r="16" spans="1:4" ht="11.45" customHeight="1" x14ac:dyDescent="0.2">
      <c r="A16" s="122" t="s">
        <v>91</v>
      </c>
      <c r="B16" s="141"/>
      <c r="C16" s="141"/>
      <c r="D16" s="141"/>
    </row>
    <row r="17" spans="1:4" ht="11.45" customHeight="1" x14ac:dyDescent="0.2">
      <c r="A17" s="3">
        <v>1</v>
      </c>
      <c r="B17" s="141" t="e">
        <f>'Наполни своё лето| comiss'!B17</f>
        <v>#REF!</v>
      </c>
      <c r="C17" s="141" t="e">
        <f>'Наполни своё лето| comiss'!C17</f>
        <v>#REF!</v>
      </c>
      <c r="D17" s="141" t="e">
        <f>'Наполни своё лето| comiss'!D17</f>
        <v>#REF!</v>
      </c>
    </row>
    <row r="18" spans="1:4" ht="11.45" customHeight="1" x14ac:dyDescent="0.2">
      <c r="A18" s="3">
        <v>2</v>
      </c>
      <c r="B18" s="141" t="e">
        <f>'Наполни своё лето| comiss'!B18</f>
        <v>#REF!</v>
      </c>
      <c r="C18" s="141" t="e">
        <f>'Наполни своё лето| comiss'!C18</f>
        <v>#REF!</v>
      </c>
      <c r="D18" s="141" t="e">
        <f>'Наполни своё лето| comiss'!D18</f>
        <v>#REF!</v>
      </c>
    </row>
    <row r="19" spans="1:4" s="118" customFormat="1" ht="11.45" customHeight="1" x14ac:dyDescent="0.2">
      <c r="A19" s="119" t="s">
        <v>92</v>
      </c>
      <c r="B19" s="141"/>
      <c r="C19" s="141"/>
      <c r="D19" s="141"/>
    </row>
    <row r="20" spans="1:4" s="118" customFormat="1" ht="11.45" customHeight="1" x14ac:dyDescent="0.2">
      <c r="A20" s="121">
        <v>1</v>
      </c>
      <c r="B20" s="141" t="e">
        <f>'Наполни своё лето| comiss'!B20</f>
        <v>#REF!</v>
      </c>
      <c r="C20" s="141" t="e">
        <f>'Наполни своё лето| comiss'!C20</f>
        <v>#REF!</v>
      </c>
      <c r="D20" s="141" t="e">
        <f>'Наполни своё лето| comiss'!D20</f>
        <v>#REF!</v>
      </c>
    </row>
    <row r="21" spans="1:4" s="118" customFormat="1" ht="11.45" customHeight="1" x14ac:dyDescent="0.2">
      <c r="A21" s="121">
        <v>2</v>
      </c>
      <c r="B21" s="141" t="e">
        <f>'Наполни своё лето| comiss'!B21</f>
        <v>#REF!</v>
      </c>
      <c r="C21" s="141" t="e">
        <f>'Наполни своё лето| comiss'!C21</f>
        <v>#REF!</v>
      </c>
      <c r="D21" s="141" t="e">
        <f>'Наполни своё лето| comiss'!D21</f>
        <v>#REF!</v>
      </c>
    </row>
    <row r="22" spans="1:4" ht="11.45" customHeight="1" x14ac:dyDescent="0.2">
      <c r="A22" s="24"/>
      <c r="B22" s="142"/>
      <c r="C22" s="142"/>
      <c r="D22" s="142"/>
    </row>
    <row r="23" spans="1:4" ht="11.45" customHeight="1" x14ac:dyDescent="0.2">
      <c r="A23" s="51" t="s">
        <v>24</v>
      </c>
      <c r="B23" s="142"/>
      <c r="C23" s="142"/>
      <c r="D23" s="142"/>
    </row>
    <row r="24" spans="1:4" ht="24.6" customHeight="1" x14ac:dyDescent="0.2">
      <c r="A24" s="8" t="s">
        <v>0</v>
      </c>
      <c r="B24" s="129" t="e">
        <f t="shared" ref="B24:D24" si="0">B5</f>
        <v>#REF!</v>
      </c>
      <c r="C24" s="129" t="e">
        <f t="shared" si="0"/>
        <v>#REF!</v>
      </c>
      <c r="D24" s="129" t="e">
        <f t="shared" si="0"/>
        <v>#REF!</v>
      </c>
    </row>
    <row r="25" spans="1:4" ht="24.6" customHeight="1" x14ac:dyDescent="0.2">
      <c r="A25" s="37"/>
      <c r="B25" s="129" t="e">
        <f t="shared" ref="B25:D25" si="1">B6</f>
        <v>#REF!</v>
      </c>
      <c r="C25" s="129" t="e">
        <f t="shared" si="1"/>
        <v>#REF!</v>
      </c>
      <c r="D25" s="129" t="e">
        <f t="shared" si="1"/>
        <v>#REF!</v>
      </c>
    </row>
    <row r="26" spans="1:4" ht="11.45" customHeight="1" x14ac:dyDescent="0.2">
      <c r="A26" s="11" t="s">
        <v>11</v>
      </c>
      <c r="B26" s="118"/>
      <c r="C26" s="118"/>
      <c r="D26" s="118"/>
    </row>
    <row r="27" spans="1:4" ht="11.45" customHeight="1" x14ac:dyDescent="0.2">
      <c r="A27" s="3">
        <v>1</v>
      </c>
      <c r="B27" s="141" t="e">
        <f t="shared" ref="B27:D27" si="2">B8*0.85</f>
        <v>#REF!</v>
      </c>
      <c r="C27" s="141" t="e">
        <f t="shared" si="2"/>
        <v>#REF!</v>
      </c>
      <c r="D27" s="141" t="e">
        <f t="shared" si="2"/>
        <v>#REF!</v>
      </c>
    </row>
    <row r="28" spans="1:4" ht="11.45" customHeight="1" x14ac:dyDescent="0.2">
      <c r="A28" s="3">
        <v>2</v>
      </c>
      <c r="B28" s="141" t="e">
        <f t="shared" ref="B28:D28" si="3">B9*0.85</f>
        <v>#REF!</v>
      </c>
      <c r="C28" s="141" t="e">
        <f t="shared" si="3"/>
        <v>#REF!</v>
      </c>
      <c r="D28" s="141" t="e">
        <f t="shared" si="3"/>
        <v>#REF!</v>
      </c>
    </row>
    <row r="29" spans="1:4" ht="11.45" customHeight="1" x14ac:dyDescent="0.2">
      <c r="A29" s="120" t="s">
        <v>107</v>
      </c>
      <c r="B29" s="141"/>
      <c r="C29" s="141"/>
      <c r="D29" s="141"/>
    </row>
    <row r="30" spans="1:4" ht="11.45" customHeight="1" x14ac:dyDescent="0.2">
      <c r="A30" s="3">
        <v>1</v>
      </c>
      <c r="B30" s="141" t="e">
        <f t="shared" ref="B30:D30" si="4">B11*0.85</f>
        <v>#REF!</v>
      </c>
      <c r="C30" s="141" t="e">
        <f t="shared" si="4"/>
        <v>#REF!</v>
      </c>
      <c r="D30" s="141" t="e">
        <f t="shared" si="4"/>
        <v>#REF!</v>
      </c>
    </row>
    <row r="31" spans="1:4" ht="11.45" customHeight="1" x14ac:dyDescent="0.2">
      <c r="A31" s="3">
        <v>2</v>
      </c>
      <c r="B31" s="141" t="e">
        <f t="shared" ref="B31:D31" si="5">B12*0.85</f>
        <v>#REF!</v>
      </c>
      <c r="C31" s="141" t="e">
        <f t="shared" si="5"/>
        <v>#REF!</v>
      </c>
      <c r="D31" s="141" t="e">
        <f t="shared" si="5"/>
        <v>#REF!</v>
      </c>
    </row>
    <row r="32" spans="1:4" ht="11.45" customHeight="1" x14ac:dyDescent="0.2">
      <c r="A32" s="120" t="s">
        <v>86</v>
      </c>
      <c r="B32" s="141"/>
      <c r="C32" s="141"/>
      <c r="D32" s="141"/>
    </row>
    <row r="33" spans="1:4" ht="11.45" customHeight="1" x14ac:dyDescent="0.2">
      <c r="A33" s="3">
        <v>1</v>
      </c>
      <c r="B33" s="141" t="e">
        <f t="shared" ref="B33:D33" si="6">B14*0.85</f>
        <v>#REF!</v>
      </c>
      <c r="C33" s="141" t="e">
        <f t="shared" si="6"/>
        <v>#REF!</v>
      </c>
      <c r="D33" s="141" t="e">
        <f t="shared" si="6"/>
        <v>#REF!</v>
      </c>
    </row>
    <row r="34" spans="1:4" ht="11.45" customHeight="1" x14ac:dyDescent="0.2">
      <c r="A34" s="3">
        <v>2</v>
      </c>
      <c r="B34" s="141" t="e">
        <f t="shared" ref="B34:D34" si="7">B15*0.85</f>
        <v>#REF!</v>
      </c>
      <c r="C34" s="141" t="e">
        <f t="shared" si="7"/>
        <v>#REF!</v>
      </c>
      <c r="D34" s="141" t="e">
        <f t="shared" si="7"/>
        <v>#REF!</v>
      </c>
    </row>
    <row r="35" spans="1:4" ht="11.45" customHeight="1" x14ac:dyDescent="0.2">
      <c r="A35" s="122" t="s">
        <v>91</v>
      </c>
      <c r="B35" s="141"/>
      <c r="C35" s="141"/>
      <c r="D35" s="141"/>
    </row>
    <row r="36" spans="1:4" ht="11.45" customHeight="1" x14ac:dyDescent="0.2">
      <c r="A36" s="3">
        <v>1</v>
      </c>
      <c r="B36" s="141" t="e">
        <f t="shared" ref="B36:D36" si="8">B17*0.85</f>
        <v>#REF!</v>
      </c>
      <c r="C36" s="141" t="e">
        <f t="shared" si="8"/>
        <v>#REF!</v>
      </c>
      <c r="D36" s="141" t="e">
        <f t="shared" si="8"/>
        <v>#REF!</v>
      </c>
    </row>
    <row r="37" spans="1:4" ht="11.45" customHeight="1" x14ac:dyDescent="0.2">
      <c r="A37" s="3">
        <v>2</v>
      </c>
      <c r="B37" s="141" t="e">
        <f t="shared" ref="B37:D37" si="9">B18*0.85</f>
        <v>#REF!</v>
      </c>
      <c r="C37" s="141" t="e">
        <f t="shared" si="9"/>
        <v>#REF!</v>
      </c>
      <c r="D37" s="141" t="e">
        <f t="shared" si="9"/>
        <v>#REF!</v>
      </c>
    </row>
    <row r="38" spans="1:4" ht="11.45" customHeight="1" x14ac:dyDescent="0.2">
      <c r="A38" s="119" t="s">
        <v>92</v>
      </c>
      <c r="B38" s="141"/>
      <c r="C38" s="141"/>
      <c r="D38" s="141"/>
    </row>
    <row r="39" spans="1:4" ht="11.45" customHeight="1" x14ac:dyDescent="0.2">
      <c r="A39" s="121">
        <v>1</v>
      </c>
      <c r="B39" s="141" t="e">
        <f t="shared" ref="B39:D39" si="10">B20*0.85</f>
        <v>#REF!</v>
      </c>
      <c r="C39" s="141" t="e">
        <f t="shared" si="10"/>
        <v>#REF!</v>
      </c>
      <c r="D39" s="141" t="e">
        <f t="shared" si="10"/>
        <v>#REF!</v>
      </c>
    </row>
    <row r="40" spans="1:4" x14ac:dyDescent="0.2">
      <c r="A40" s="121">
        <v>2</v>
      </c>
      <c r="B40" s="141" t="e">
        <f t="shared" ref="B40:D40" si="11">B21*0.85</f>
        <v>#REF!</v>
      </c>
      <c r="C40" s="141" t="e">
        <f t="shared" si="11"/>
        <v>#REF!</v>
      </c>
      <c r="D40" s="141" t="e">
        <f t="shared" si="11"/>
        <v>#REF!</v>
      </c>
    </row>
    <row r="41" spans="1:4" ht="11.45" customHeight="1" x14ac:dyDescent="0.2">
      <c r="A41" s="24"/>
    </row>
    <row r="42" spans="1:4" ht="135" x14ac:dyDescent="0.2">
      <c r="A42" s="169" t="s">
        <v>183</v>
      </c>
    </row>
    <row r="43" spans="1:4" x14ac:dyDescent="0.2">
      <c r="A43" s="80" t="s">
        <v>18</v>
      </c>
    </row>
    <row r="44" spans="1:4" x14ac:dyDescent="0.2">
      <c r="A44" s="81" t="s">
        <v>184</v>
      </c>
    </row>
    <row r="45" spans="1:4" x14ac:dyDescent="0.2">
      <c r="A45" s="81" t="s">
        <v>185</v>
      </c>
    </row>
    <row r="47" spans="1:4" x14ac:dyDescent="0.2">
      <c r="A47" s="80" t="s">
        <v>3</v>
      </c>
    </row>
    <row r="48" spans="1:4" ht="12.6" customHeight="1" x14ac:dyDescent="0.2">
      <c r="A48" s="20" t="s">
        <v>4</v>
      </c>
    </row>
    <row r="49" spans="1:1" x14ac:dyDescent="0.2">
      <c r="A49" s="20" t="s">
        <v>182</v>
      </c>
    </row>
    <row r="50" spans="1:1" x14ac:dyDescent="0.2">
      <c r="A50" s="20" t="s">
        <v>5</v>
      </c>
    </row>
    <row r="51" spans="1:1" ht="24" x14ac:dyDescent="0.2">
      <c r="A51" s="21" t="s">
        <v>6</v>
      </c>
    </row>
    <row r="52" spans="1:1" x14ac:dyDescent="0.2">
      <c r="A52" s="42" t="s">
        <v>75</v>
      </c>
    </row>
    <row r="53" spans="1:1" x14ac:dyDescent="0.2">
      <c r="A53" s="66" t="s">
        <v>181</v>
      </c>
    </row>
    <row r="56" spans="1:1" ht="31.5" x14ac:dyDescent="0.2">
      <c r="A56" s="83" t="s">
        <v>179</v>
      </c>
    </row>
    <row r="57" spans="1:1" ht="42" x14ac:dyDescent="0.2">
      <c r="A57" s="164" t="s">
        <v>175</v>
      </c>
    </row>
    <row r="58" spans="1:1" ht="21" x14ac:dyDescent="0.2">
      <c r="A58" s="164" t="s">
        <v>176</v>
      </c>
    </row>
    <row r="59" spans="1:1" ht="21" x14ac:dyDescent="0.2">
      <c r="A59" s="164" t="s">
        <v>186</v>
      </c>
    </row>
    <row r="60" spans="1:1" ht="52.5" x14ac:dyDescent="0.2">
      <c r="A60" s="164" t="s">
        <v>187</v>
      </c>
    </row>
    <row r="61" spans="1:1" ht="42" x14ac:dyDescent="0.2">
      <c r="A61" s="83" t="s">
        <v>188</v>
      </c>
    </row>
    <row r="62" spans="1:1" ht="31.5" x14ac:dyDescent="0.2">
      <c r="A62" s="164" t="s">
        <v>189</v>
      </c>
    </row>
    <row r="63" spans="1:1" ht="21" x14ac:dyDescent="0.2">
      <c r="A63" s="164" t="s">
        <v>190</v>
      </c>
    </row>
    <row r="64" spans="1:1" ht="31.5" x14ac:dyDescent="0.2">
      <c r="A64" s="70" t="s">
        <v>42</v>
      </c>
    </row>
    <row r="65" spans="1:1" ht="63" x14ac:dyDescent="0.2">
      <c r="A65" s="87" t="s">
        <v>177</v>
      </c>
    </row>
    <row r="66" spans="1:1" ht="21" x14ac:dyDescent="0.2">
      <c r="A66" s="71" t="s">
        <v>43</v>
      </c>
    </row>
    <row r="67" spans="1:1" ht="42.75" x14ac:dyDescent="0.2">
      <c r="A67" s="72" t="s">
        <v>178</v>
      </c>
    </row>
    <row r="68" spans="1:1" ht="21" x14ac:dyDescent="0.2">
      <c r="A68" s="73" t="s">
        <v>45</v>
      </c>
    </row>
    <row r="69" spans="1:1" x14ac:dyDescent="0.2">
      <c r="A69" s="74"/>
    </row>
    <row r="70" spans="1:1" x14ac:dyDescent="0.2">
      <c r="A70" s="75" t="s">
        <v>8</v>
      </c>
    </row>
    <row r="71" spans="1:1" ht="24" x14ac:dyDescent="0.2">
      <c r="A71" s="62" t="s">
        <v>46</v>
      </c>
    </row>
    <row r="72" spans="1:1" ht="24" x14ac:dyDescent="0.2">
      <c r="A72" s="62" t="s">
        <v>47</v>
      </c>
    </row>
    <row r="73" spans="1:1" x14ac:dyDescent="0.2">
      <c r="A73" s="170"/>
    </row>
    <row r="75" spans="1:1" ht="12.75" x14ac:dyDescent="0.2">
      <c r="A75" s="114"/>
    </row>
    <row r="76" spans="1:1" ht="12.75" x14ac:dyDescent="0.2">
      <c r="A76" s="7"/>
    </row>
    <row r="77" spans="1:1" ht="12.75" x14ac:dyDescent="0.2">
      <c r="A77" s="7"/>
    </row>
    <row r="78" spans="1:1" ht="12.75" x14ac:dyDescent="0.2">
      <c r="A78" s="7"/>
    </row>
    <row r="79" spans="1:1" ht="12.75" x14ac:dyDescent="0.2">
      <c r="A79" s="7"/>
    </row>
    <row r="80" spans="1:1" ht="12.75" x14ac:dyDescent="0.2">
      <c r="A80" s="7"/>
    </row>
  </sheetData>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79"/>
  <sheetViews>
    <sheetView zoomScaleNormal="100" workbookViewId="0">
      <pane xSplit="1" topLeftCell="B1" activePane="topRight" state="frozen"/>
      <selection pane="topRight" activeCell="D1" sqref="B1:D1048576"/>
    </sheetView>
  </sheetViews>
  <sheetFormatPr defaultColWidth="8.5703125" defaultRowHeight="12" x14ac:dyDescent="0.2"/>
  <cols>
    <col min="1" max="1" width="84.85546875" style="1" customWidth="1"/>
    <col min="2" max="4" width="9.85546875" style="1" bestFit="1" customWidth="1"/>
    <col min="5" max="16384" width="8.5703125" style="1"/>
  </cols>
  <sheetData>
    <row r="1" spans="1:4" ht="11.45" customHeight="1" x14ac:dyDescent="0.2">
      <c r="A1" s="9" t="s">
        <v>172</v>
      </c>
    </row>
    <row r="2" spans="1:4" ht="11.45" customHeight="1" x14ac:dyDescent="0.2">
      <c r="A2" s="19"/>
    </row>
    <row r="3" spans="1:4" ht="11.45" customHeight="1" x14ac:dyDescent="0.2">
      <c r="A3" s="76" t="s">
        <v>174</v>
      </c>
    </row>
    <row r="4" spans="1:4" ht="11.25" customHeight="1" x14ac:dyDescent="0.2">
      <c r="A4" s="51" t="s">
        <v>1</v>
      </c>
    </row>
    <row r="5" spans="1:4" s="12" customFormat="1" ht="25.5" customHeight="1" x14ac:dyDescent="0.2">
      <c r="A5" s="8" t="s">
        <v>0</v>
      </c>
      <c r="B5" s="129" t="e">
        <f>'Наполни своё лето| comiss'!B5</f>
        <v>#REF!</v>
      </c>
      <c r="C5" s="129" t="e">
        <f>'Наполни своё лето| comiss'!C5</f>
        <v>#REF!</v>
      </c>
      <c r="D5" s="129" t="e">
        <f>'Наполни своё лето| comiss'!D5</f>
        <v>#REF!</v>
      </c>
    </row>
    <row r="6" spans="1:4" s="12" customFormat="1" ht="25.5" customHeight="1" x14ac:dyDescent="0.2">
      <c r="A6" s="37"/>
      <c r="B6" s="129" t="e">
        <f>'Наполни своё лето| comiss'!B6</f>
        <v>#REF!</v>
      </c>
      <c r="C6" s="129" t="e">
        <f>'Наполни своё лето| comiss'!C6</f>
        <v>#REF!</v>
      </c>
      <c r="D6" s="129" t="e">
        <f>'Наполни своё лето| comiss'!D6</f>
        <v>#REF!</v>
      </c>
    </row>
    <row r="7" spans="1:4" ht="11.45" customHeight="1" x14ac:dyDescent="0.2">
      <c r="A7" s="11" t="s">
        <v>11</v>
      </c>
      <c r="B7" s="118"/>
      <c r="C7" s="118"/>
      <c r="D7" s="118"/>
    </row>
    <row r="8" spans="1:4" ht="11.45" customHeight="1" x14ac:dyDescent="0.2">
      <c r="A8" s="3">
        <v>1</v>
      </c>
      <c r="B8" s="141" t="e">
        <f>'Наполни своё лето| comiss'!B8</f>
        <v>#REF!</v>
      </c>
      <c r="C8" s="141" t="e">
        <f>'Наполни своё лето| comiss'!C8</f>
        <v>#REF!</v>
      </c>
      <c r="D8" s="141" t="e">
        <f>'Наполни своё лето| comiss'!D8</f>
        <v>#REF!</v>
      </c>
    </row>
    <row r="9" spans="1:4" ht="11.45" customHeight="1" x14ac:dyDescent="0.2">
      <c r="A9" s="3">
        <v>2</v>
      </c>
      <c r="B9" s="141" t="e">
        <f>'Наполни своё лето| comiss'!B9</f>
        <v>#REF!</v>
      </c>
      <c r="C9" s="141" t="e">
        <f>'Наполни своё лето| comiss'!C9</f>
        <v>#REF!</v>
      </c>
      <c r="D9" s="141" t="e">
        <f>'Наполни своё лето| comiss'!D9</f>
        <v>#REF!</v>
      </c>
    </row>
    <row r="10" spans="1:4" ht="11.45" customHeight="1" x14ac:dyDescent="0.2">
      <c r="A10" s="120" t="s">
        <v>107</v>
      </c>
      <c r="B10" s="141"/>
      <c r="C10" s="141"/>
      <c r="D10" s="141"/>
    </row>
    <row r="11" spans="1:4" ht="11.45" customHeight="1" x14ac:dyDescent="0.2">
      <c r="A11" s="3">
        <v>1</v>
      </c>
      <c r="B11" s="141" t="e">
        <f>'Наполни своё лето| comiss'!B11</f>
        <v>#REF!</v>
      </c>
      <c r="C11" s="141" t="e">
        <f>'Наполни своё лето| comiss'!C11</f>
        <v>#REF!</v>
      </c>
      <c r="D11" s="141" t="e">
        <f>'Наполни своё лето| comiss'!D11</f>
        <v>#REF!</v>
      </c>
    </row>
    <row r="12" spans="1:4" ht="11.45" customHeight="1" x14ac:dyDescent="0.2">
      <c r="A12" s="3">
        <v>2</v>
      </c>
      <c r="B12" s="141" t="e">
        <f>'Наполни своё лето| comiss'!B12</f>
        <v>#REF!</v>
      </c>
      <c r="C12" s="141" t="e">
        <f>'Наполни своё лето| comiss'!C12</f>
        <v>#REF!</v>
      </c>
      <c r="D12" s="141" t="e">
        <f>'Наполни своё лето| comiss'!D12</f>
        <v>#REF!</v>
      </c>
    </row>
    <row r="13" spans="1:4" ht="11.45" customHeight="1" x14ac:dyDescent="0.2">
      <c r="A13" s="120" t="s">
        <v>86</v>
      </c>
      <c r="B13" s="141"/>
      <c r="C13" s="141"/>
      <c r="D13" s="141"/>
    </row>
    <row r="14" spans="1:4" ht="11.45" customHeight="1" x14ac:dyDescent="0.2">
      <c r="A14" s="3">
        <v>1</v>
      </c>
      <c r="B14" s="141" t="e">
        <f>'Наполни своё лето| comiss'!B14</f>
        <v>#REF!</v>
      </c>
      <c r="C14" s="141" t="e">
        <f>'Наполни своё лето| comiss'!C14</f>
        <v>#REF!</v>
      </c>
      <c r="D14" s="141" t="e">
        <f>'Наполни своё лето| comiss'!D14</f>
        <v>#REF!</v>
      </c>
    </row>
    <row r="15" spans="1:4" ht="11.45" customHeight="1" x14ac:dyDescent="0.2">
      <c r="A15" s="3">
        <v>2</v>
      </c>
      <c r="B15" s="141" t="e">
        <f>'Наполни своё лето| comiss'!B15</f>
        <v>#REF!</v>
      </c>
      <c r="C15" s="141" t="e">
        <f>'Наполни своё лето| comiss'!C15</f>
        <v>#REF!</v>
      </c>
      <c r="D15" s="141" t="e">
        <f>'Наполни своё лето| comiss'!D15</f>
        <v>#REF!</v>
      </c>
    </row>
    <row r="16" spans="1:4" ht="11.45" customHeight="1" x14ac:dyDescent="0.2">
      <c r="A16" s="122" t="s">
        <v>91</v>
      </c>
      <c r="B16" s="141"/>
      <c r="C16" s="141"/>
      <c r="D16" s="141"/>
    </row>
    <row r="17" spans="1:4" ht="11.45" customHeight="1" x14ac:dyDescent="0.2">
      <c r="A17" s="3">
        <v>1</v>
      </c>
      <c r="B17" s="141" t="e">
        <f>'Наполни своё лето| comiss'!B17</f>
        <v>#REF!</v>
      </c>
      <c r="C17" s="141" t="e">
        <f>'Наполни своё лето| comiss'!C17</f>
        <v>#REF!</v>
      </c>
      <c r="D17" s="141" t="e">
        <f>'Наполни своё лето| comiss'!D17</f>
        <v>#REF!</v>
      </c>
    </row>
    <row r="18" spans="1:4" ht="11.45" customHeight="1" x14ac:dyDescent="0.2">
      <c r="A18" s="3">
        <v>2</v>
      </c>
      <c r="B18" s="141" t="e">
        <f>'Наполни своё лето| comiss'!B18</f>
        <v>#REF!</v>
      </c>
      <c r="C18" s="141" t="e">
        <f>'Наполни своё лето| comiss'!C18</f>
        <v>#REF!</v>
      </c>
      <c r="D18" s="141" t="e">
        <f>'Наполни своё лето| comiss'!D18</f>
        <v>#REF!</v>
      </c>
    </row>
    <row r="19" spans="1:4" s="118" customFormat="1" ht="11.45" customHeight="1" x14ac:dyDescent="0.2">
      <c r="A19" s="119" t="s">
        <v>92</v>
      </c>
      <c r="B19" s="141"/>
      <c r="C19" s="141"/>
      <c r="D19" s="141"/>
    </row>
    <row r="20" spans="1:4" s="118" customFormat="1" ht="11.45" customHeight="1" x14ac:dyDescent="0.2">
      <c r="A20" s="121">
        <v>1</v>
      </c>
      <c r="B20" s="141" t="e">
        <f>'Наполни своё лето| comiss'!B20</f>
        <v>#REF!</v>
      </c>
      <c r="C20" s="141" t="e">
        <f>'Наполни своё лето| comiss'!C20</f>
        <v>#REF!</v>
      </c>
      <c r="D20" s="141" t="e">
        <f>'Наполни своё лето| comiss'!D20</f>
        <v>#REF!</v>
      </c>
    </row>
    <row r="21" spans="1:4" s="118" customFormat="1" ht="11.45" customHeight="1" x14ac:dyDescent="0.2">
      <c r="A21" s="121">
        <v>2</v>
      </c>
      <c r="B21" s="141" t="e">
        <f>'Наполни своё лето| comiss'!B21</f>
        <v>#REF!</v>
      </c>
      <c r="C21" s="141" t="e">
        <f>'Наполни своё лето| comiss'!C21</f>
        <v>#REF!</v>
      </c>
      <c r="D21" s="141" t="e">
        <f>'Наполни своё лето| comiss'!D21</f>
        <v>#REF!</v>
      </c>
    </row>
    <row r="22" spans="1:4" ht="11.45" customHeight="1" x14ac:dyDescent="0.2">
      <c r="A22" s="51" t="s">
        <v>24</v>
      </c>
      <c r="B22" s="142"/>
      <c r="C22" s="142"/>
      <c r="D22" s="142"/>
    </row>
    <row r="23" spans="1:4" ht="24.6" customHeight="1" x14ac:dyDescent="0.2">
      <c r="A23" s="8" t="s">
        <v>0</v>
      </c>
      <c r="B23" s="129" t="e">
        <f t="shared" ref="B23:D23" si="0">B5</f>
        <v>#REF!</v>
      </c>
      <c r="C23" s="129" t="e">
        <f t="shared" si="0"/>
        <v>#REF!</v>
      </c>
      <c r="D23" s="129" t="e">
        <f t="shared" si="0"/>
        <v>#REF!</v>
      </c>
    </row>
    <row r="24" spans="1:4" ht="24.6" customHeight="1" x14ac:dyDescent="0.2">
      <c r="A24" s="37"/>
      <c r="B24" s="129" t="e">
        <f t="shared" ref="B24:D24" si="1">B6</f>
        <v>#REF!</v>
      </c>
      <c r="C24" s="129" t="e">
        <f t="shared" si="1"/>
        <v>#REF!</v>
      </c>
      <c r="D24" s="129" t="e">
        <f t="shared" si="1"/>
        <v>#REF!</v>
      </c>
    </row>
    <row r="25" spans="1:4" ht="11.45" customHeight="1" x14ac:dyDescent="0.2">
      <c r="A25" s="11" t="s">
        <v>11</v>
      </c>
      <c r="B25" s="118"/>
      <c r="C25" s="118"/>
      <c r="D25" s="118"/>
    </row>
    <row r="26" spans="1:4" ht="11.45" customHeight="1" x14ac:dyDescent="0.2">
      <c r="A26" s="3">
        <v>1</v>
      </c>
      <c r="B26" s="141" t="e">
        <f t="shared" ref="B26:D26" si="2">B8*0.87+25</f>
        <v>#REF!</v>
      </c>
      <c r="C26" s="141" t="e">
        <f t="shared" si="2"/>
        <v>#REF!</v>
      </c>
      <c r="D26" s="141" t="e">
        <f t="shared" si="2"/>
        <v>#REF!</v>
      </c>
    </row>
    <row r="27" spans="1:4" ht="11.45" customHeight="1" x14ac:dyDescent="0.2">
      <c r="A27" s="3">
        <v>2</v>
      </c>
      <c r="B27" s="141" t="e">
        <f t="shared" ref="B27:D27" si="3">B9*0.87+25</f>
        <v>#REF!</v>
      </c>
      <c r="C27" s="141" t="e">
        <f t="shared" si="3"/>
        <v>#REF!</v>
      </c>
      <c r="D27" s="141" t="e">
        <f t="shared" si="3"/>
        <v>#REF!</v>
      </c>
    </row>
    <row r="28" spans="1:4" ht="11.45" customHeight="1" x14ac:dyDescent="0.2">
      <c r="A28" s="120" t="s">
        <v>107</v>
      </c>
      <c r="B28" s="141"/>
      <c r="C28" s="141"/>
      <c r="D28" s="141"/>
    </row>
    <row r="29" spans="1:4" ht="11.45" customHeight="1" x14ac:dyDescent="0.2">
      <c r="A29" s="3">
        <v>1</v>
      </c>
      <c r="B29" s="141" t="e">
        <f t="shared" ref="B29:D29" si="4">B11*0.87+25</f>
        <v>#REF!</v>
      </c>
      <c r="C29" s="141" t="e">
        <f t="shared" si="4"/>
        <v>#REF!</v>
      </c>
      <c r="D29" s="141" t="e">
        <f t="shared" si="4"/>
        <v>#REF!</v>
      </c>
    </row>
    <row r="30" spans="1:4" ht="11.45" customHeight="1" x14ac:dyDescent="0.2">
      <c r="A30" s="3">
        <v>2</v>
      </c>
      <c r="B30" s="141" t="e">
        <f t="shared" ref="B30:D30" si="5">B12*0.87+25</f>
        <v>#REF!</v>
      </c>
      <c r="C30" s="141" t="e">
        <f t="shared" si="5"/>
        <v>#REF!</v>
      </c>
      <c r="D30" s="141" t="e">
        <f t="shared" si="5"/>
        <v>#REF!</v>
      </c>
    </row>
    <row r="31" spans="1:4" ht="11.45" customHeight="1" x14ac:dyDescent="0.2">
      <c r="A31" s="120" t="s">
        <v>86</v>
      </c>
      <c r="B31" s="141"/>
      <c r="C31" s="141"/>
      <c r="D31" s="141"/>
    </row>
    <row r="32" spans="1:4" ht="11.45" customHeight="1" x14ac:dyDescent="0.2">
      <c r="A32" s="3">
        <v>1</v>
      </c>
      <c r="B32" s="141" t="e">
        <f t="shared" ref="B32:D32" si="6">B14*0.87+25</f>
        <v>#REF!</v>
      </c>
      <c r="C32" s="141" t="e">
        <f t="shared" si="6"/>
        <v>#REF!</v>
      </c>
      <c r="D32" s="141" t="e">
        <f t="shared" si="6"/>
        <v>#REF!</v>
      </c>
    </row>
    <row r="33" spans="1:4" ht="11.45" customHeight="1" x14ac:dyDescent="0.2">
      <c r="A33" s="3">
        <v>2</v>
      </c>
      <c r="B33" s="141" t="e">
        <f t="shared" ref="B33:D33" si="7">B15*0.87+25</f>
        <v>#REF!</v>
      </c>
      <c r="C33" s="141" t="e">
        <f t="shared" si="7"/>
        <v>#REF!</v>
      </c>
      <c r="D33" s="141" t="e">
        <f t="shared" si="7"/>
        <v>#REF!</v>
      </c>
    </row>
    <row r="34" spans="1:4" ht="11.45" customHeight="1" x14ac:dyDescent="0.2">
      <c r="A34" s="122" t="s">
        <v>91</v>
      </c>
      <c r="B34" s="141"/>
      <c r="C34" s="141"/>
      <c r="D34" s="141"/>
    </row>
    <row r="35" spans="1:4" ht="11.45" customHeight="1" x14ac:dyDescent="0.2">
      <c r="A35" s="3">
        <v>1</v>
      </c>
      <c r="B35" s="141" t="e">
        <f t="shared" ref="B35:D35" si="8">B17*0.87+25</f>
        <v>#REF!</v>
      </c>
      <c r="C35" s="141" t="e">
        <f t="shared" si="8"/>
        <v>#REF!</v>
      </c>
      <c r="D35" s="141" t="e">
        <f t="shared" si="8"/>
        <v>#REF!</v>
      </c>
    </row>
    <row r="36" spans="1:4" ht="11.45" customHeight="1" x14ac:dyDescent="0.2">
      <c r="A36" s="3">
        <v>2</v>
      </c>
      <c r="B36" s="141" t="e">
        <f t="shared" ref="B36:D36" si="9">B18*0.87+25</f>
        <v>#REF!</v>
      </c>
      <c r="C36" s="141" t="e">
        <f t="shared" si="9"/>
        <v>#REF!</v>
      </c>
      <c r="D36" s="141" t="e">
        <f t="shared" si="9"/>
        <v>#REF!</v>
      </c>
    </row>
    <row r="37" spans="1:4" s="118" customFormat="1" ht="11.45" customHeight="1" x14ac:dyDescent="0.2">
      <c r="A37" s="119" t="s">
        <v>92</v>
      </c>
      <c r="B37" s="141"/>
      <c r="C37" s="141"/>
      <c r="D37" s="141"/>
    </row>
    <row r="38" spans="1:4" s="118" customFormat="1" ht="11.45" customHeight="1" x14ac:dyDescent="0.2">
      <c r="A38" s="121">
        <v>1</v>
      </c>
      <c r="B38" s="141" t="e">
        <f t="shared" ref="B38:D38" si="10">B20*0.87+25</f>
        <v>#REF!</v>
      </c>
      <c r="C38" s="141" t="e">
        <f t="shared" si="10"/>
        <v>#REF!</v>
      </c>
      <c r="D38" s="141" t="e">
        <f t="shared" si="10"/>
        <v>#REF!</v>
      </c>
    </row>
    <row r="39" spans="1:4" s="118" customFormat="1" ht="11.45" customHeight="1" x14ac:dyDescent="0.2">
      <c r="A39" s="121">
        <v>2</v>
      </c>
      <c r="B39" s="141" t="e">
        <f t="shared" ref="B39:D39" si="11">B21*0.87+25</f>
        <v>#REF!</v>
      </c>
      <c r="C39" s="141" t="e">
        <f t="shared" si="11"/>
        <v>#REF!</v>
      </c>
      <c r="D39" s="141" t="e">
        <f t="shared" si="11"/>
        <v>#REF!</v>
      </c>
    </row>
    <row r="40" spans="1:4" ht="11.45" customHeight="1" x14ac:dyDescent="0.2">
      <c r="A40" s="24"/>
    </row>
    <row r="41" spans="1:4" ht="145.9" customHeight="1" x14ac:dyDescent="0.2">
      <c r="A41" s="169" t="s">
        <v>183</v>
      </c>
    </row>
    <row r="42" spans="1:4" ht="11.45" customHeight="1" x14ac:dyDescent="0.2">
      <c r="A42" s="80" t="s">
        <v>18</v>
      </c>
    </row>
    <row r="43" spans="1:4" ht="11.45" customHeight="1" x14ac:dyDescent="0.2">
      <c r="A43" s="81" t="s">
        <v>184</v>
      </c>
    </row>
    <row r="44" spans="1:4" x14ac:dyDescent="0.2">
      <c r="A44" s="81" t="s">
        <v>185</v>
      </c>
    </row>
    <row r="46" spans="1:4" x14ac:dyDescent="0.2">
      <c r="A46" s="80" t="s">
        <v>3</v>
      </c>
    </row>
    <row r="47" spans="1:4" x14ac:dyDescent="0.2">
      <c r="A47" s="20" t="s">
        <v>4</v>
      </c>
    </row>
    <row r="48" spans="1:4" x14ac:dyDescent="0.2">
      <c r="A48" s="20" t="s">
        <v>182</v>
      </c>
    </row>
    <row r="49" spans="1:1" x14ac:dyDescent="0.2">
      <c r="A49" s="20" t="s">
        <v>5</v>
      </c>
    </row>
    <row r="50" spans="1:1" ht="12.6" customHeight="1" x14ac:dyDescent="0.2">
      <c r="A50" s="21" t="s">
        <v>6</v>
      </c>
    </row>
    <row r="51" spans="1:1" x14ac:dyDescent="0.2">
      <c r="A51" s="42" t="s">
        <v>75</v>
      </c>
    </row>
    <row r="52" spans="1:1" x14ac:dyDescent="0.2">
      <c r="A52" s="66" t="s">
        <v>181</v>
      </c>
    </row>
    <row r="55" spans="1:1" ht="31.5" x14ac:dyDescent="0.2">
      <c r="A55" s="83" t="s">
        <v>179</v>
      </c>
    </row>
    <row r="56" spans="1:1" ht="42" x14ac:dyDescent="0.2">
      <c r="A56" s="164" t="s">
        <v>175</v>
      </c>
    </row>
    <row r="57" spans="1:1" ht="21" x14ac:dyDescent="0.2">
      <c r="A57" s="164" t="s">
        <v>176</v>
      </c>
    </row>
    <row r="58" spans="1:1" ht="21" x14ac:dyDescent="0.2">
      <c r="A58" s="164" t="s">
        <v>186</v>
      </c>
    </row>
    <row r="59" spans="1:1" ht="52.5" x14ac:dyDescent="0.2">
      <c r="A59" s="164" t="s">
        <v>187</v>
      </c>
    </row>
    <row r="60" spans="1:1" ht="42" x14ac:dyDescent="0.2">
      <c r="A60" s="83" t="s">
        <v>188</v>
      </c>
    </row>
    <row r="61" spans="1:1" ht="31.5" x14ac:dyDescent="0.2">
      <c r="A61" s="164" t="s">
        <v>189</v>
      </c>
    </row>
    <row r="62" spans="1:1" ht="21" x14ac:dyDescent="0.2">
      <c r="A62" s="164" t="s">
        <v>190</v>
      </c>
    </row>
    <row r="63" spans="1:1" ht="31.5" x14ac:dyDescent="0.2">
      <c r="A63" s="70" t="s">
        <v>42</v>
      </c>
    </row>
    <row r="64" spans="1:1" ht="63" x14ac:dyDescent="0.2">
      <c r="A64" s="87" t="s">
        <v>177</v>
      </c>
    </row>
    <row r="65" spans="1:1" ht="21" x14ac:dyDescent="0.2">
      <c r="A65" s="71" t="s">
        <v>43</v>
      </c>
    </row>
    <row r="66" spans="1:1" ht="42.75" x14ac:dyDescent="0.2">
      <c r="A66" s="72" t="s">
        <v>178</v>
      </c>
    </row>
    <row r="67" spans="1:1" ht="21" x14ac:dyDescent="0.2">
      <c r="A67" s="73" t="s">
        <v>45</v>
      </c>
    </row>
    <row r="68" spans="1:1" x14ac:dyDescent="0.2">
      <c r="A68" s="74"/>
    </row>
    <row r="69" spans="1:1" x14ac:dyDescent="0.2">
      <c r="A69" s="75" t="s">
        <v>8</v>
      </c>
    </row>
    <row r="70" spans="1:1" ht="24" x14ac:dyDescent="0.2">
      <c r="A70" s="62" t="s">
        <v>46</v>
      </c>
    </row>
    <row r="71" spans="1:1" ht="24" x14ac:dyDescent="0.2">
      <c r="A71" s="62" t="s">
        <v>47</v>
      </c>
    </row>
    <row r="72" spans="1:1" x14ac:dyDescent="0.2">
      <c r="A72" s="170"/>
    </row>
    <row r="74" spans="1:1" ht="12.75" x14ac:dyDescent="0.2">
      <c r="A74" s="114"/>
    </row>
    <row r="75" spans="1:1" ht="12.75" x14ac:dyDescent="0.2">
      <c r="A75" s="7"/>
    </row>
    <row r="76" spans="1:1" ht="12.75" x14ac:dyDescent="0.2">
      <c r="A76" s="7"/>
    </row>
    <row r="77" spans="1:1" ht="12.75" x14ac:dyDescent="0.2">
      <c r="A77" s="7"/>
    </row>
    <row r="78" spans="1:1" ht="12.75" x14ac:dyDescent="0.2">
      <c r="A78" s="7"/>
    </row>
    <row r="79" spans="1:1" ht="12.75" x14ac:dyDescent="0.2">
      <c r="A79" s="7"/>
    </row>
  </sheetData>
  <pageMargins left="0.7" right="0.7" top="0.75" bottom="0.75" header="0.3" footer="0.3"/>
  <pageSetup paperSize="9"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D80"/>
  <sheetViews>
    <sheetView zoomScaleNormal="100" workbookViewId="0">
      <pane xSplit="1" topLeftCell="B1" activePane="topRight" state="frozen"/>
      <selection pane="topRight" activeCell="D1" sqref="B1:D1048576"/>
    </sheetView>
  </sheetViews>
  <sheetFormatPr defaultColWidth="8.5703125" defaultRowHeight="12" x14ac:dyDescent="0.2"/>
  <cols>
    <col min="1" max="1" width="84.85546875" style="1" customWidth="1"/>
    <col min="2" max="4" width="9.85546875" style="1" bestFit="1" customWidth="1"/>
    <col min="5" max="16384" width="8.5703125" style="1"/>
  </cols>
  <sheetData>
    <row r="1" spans="1:4" ht="11.45" customHeight="1" x14ac:dyDescent="0.2">
      <c r="A1" s="9" t="s">
        <v>172</v>
      </c>
    </row>
    <row r="2" spans="1:4" ht="11.45" customHeight="1" x14ac:dyDescent="0.2">
      <c r="A2" s="19"/>
    </row>
    <row r="3" spans="1:4" ht="11.45" customHeight="1" x14ac:dyDescent="0.2">
      <c r="A3" s="76" t="s">
        <v>174</v>
      </c>
    </row>
    <row r="4" spans="1:4" ht="11.25" customHeight="1" x14ac:dyDescent="0.2">
      <c r="A4" s="51" t="s">
        <v>1</v>
      </c>
    </row>
    <row r="5" spans="1:4" s="12" customFormat="1" ht="25.5" customHeight="1" x14ac:dyDescent="0.2">
      <c r="A5" s="8" t="s">
        <v>0</v>
      </c>
      <c r="B5" s="129" t="e">
        <f>'Наполни своё лето| comiss'!B5</f>
        <v>#REF!</v>
      </c>
      <c r="C5" s="129" t="e">
        <f>'Наполни своё лето| comiss'!C5</f>
        <v>#REF!</v>
      </c>
      <c r="D5" s="129" t="e">
        <f>'Наполни своё лето| comiss'!D5</f>
        <v>#REF!</v>
      </c>
    </row>
    <row r="6" spans="1:4" s="12" customFormat="1" ht="25.5" customHeight="1" x14ac:dyDescent="0.2">
      <c r="A6" s="37"/>
      <c r="B6" s="129" t="e">
        <f>'Наполни своё лето| comiss'!B6</f>
        <v>#REF!</v>
      </c>
      <c r="C6" s="129" t="e">
        <f>'Наполни своё лето| comiss'!C6</f>
        <v>#REF!</v>
      </c>
      <c r="D6" s="129" t="e">
        <f>'Наполни своё лето| comiss'!D6</f>
        <v>#REF!</v>
      </c>
    </row>
    <row r="7" spans="1:4" ht="11.45" customHeight="1" x14ac:dyDescent="0.2">
      <c r="A7" s="11" t="s">
        <v>11</v>
      </c>
      <c r="B7" s="118"/>
      <c r="C7" s="118"/>
      <c r="D7" s="118"/>
    </row>
    <row r="8" spans="1:4" ht="11.45" customHeight="1" x14ac:dyDescent="0.2">
      <c r="A8" s="3">
        <v>1</v>
      </c>
      <c r="B8" s="141" t="e">
        <f>'Наполни своё лето| comiss'!B8</f>
        <v>#REF!</v>
      </c>
      <c r="C8" s="141" t="e">
        <f>'Наполни своё лето| comiss'!C8</f>
        <v>#REF!</v>
      </c>
      <c r="D8" s="141" t="e">
        <f>'Наполни своё лето| comiss'!D8</f>
        <v>#REF!</v>
      </c>
    </row>
    <row r="9" spans="1:4" ht="11.45" customHeight="1" x14ac:dyDescent="0.2">
      <c r="A9" s="3">
        <v>2</v>
      </c>
      <c r="B9" s="141" t="e">
        <f>'Наполни своё лето| comiss'!B9</f>
        <v>#REF!</v>
      </c>
      <c r="C9" s="141" t="e">
        <f>'Наполни своё лето| comiss'!C9</f>
        <v>#REF!</v>
      </c>
      <c r="D9" s="141" t="e">
        <f>'Наполни своё лето| comiss'!D9</f>
        <v>#REF!</v>
      </c>
    </row>
    <row r="10" spans="1:4" ht="11.45" customHeight="1" x14ac:dyDescent="0.2">
      <c r="A10" s="120" t="s">
        <v>107</v>
      </c>
      <c r="B10" s="141"/>
      <c r="C10" s="141"/>
      <c r="D10" s="141"/>
    </row>
    <row r="11" spans="1:4" ht="11.45" customHeight="1" x14ac:dyDescent="0.2">
      <c r="A11" s="3">
        <v>1</v>
      </c>
      <c r="B11" s="141" t="e">
        <f>'Наполни своё лето| comiss'!B11</f>
        <v>#REF!</v>
      </c>
      <c r="C11" s="141" t="e">
        <f>'Наполни своё лето| comiss'!C11</f>
        <v>#REF!</v>
      </c>
      <c r="D11" s="141" t="e">
        <f>'Наполни своё лето| comiss'!D11</f>
        <v>#REF!</v>
      </c>
    </row>
    <row r="12" spans="1:4" ht="11.45" customHeight="1" x14ac:dyDescent="0.2">
      <c r="A12" s="3">
        <v>2</v>
      </c>
      <c r="B12" s="141" t="e">
        <f>'Наполни своё лето| comiss'!B12</f>
        <v>#REF!</v>
      </c>
      <c r="C12" s="141" t="e">
        <f>'Наполни своё лето| comiss'!C12</f>
        <v>#REF!</v>
      </c>
      <c r="D12" s="141" t="e">
        <f>'Наполни своё лето| comiss'!D12</f>
        <v>#REF!</v>
      </c>
    </row>
    <row r="13" spans="1:4" ht="11.45" customHeight="1" x14ac:dyDescent="0.2">
      <c r="A13" s="120" t="s">
        <v>86</v>
      </c>
      <c r="B13" s="141"/>
      <c r="C13" s="141"/>
      <c r="D13" s="141"/>
    </row>
    <row r="14" spans="1:4" ht="11.45" customHeight="1" x14ac:dyDescent="0.2">
      <c r="A14" s="3">
        <v>1</v>
      </c>
      <c r="B14" s="141" t="e">
        <f>'Наполни своё лето| comiss'!B14</f>
        <v>#REF!</v>
      </c>
      <c r="C14" s="141" t="e">
        <f>'Наполни своё лето| comiss'!C14</f>
        <v>#REF!</v>
      </c>
      <c r="D14" s="141" t="e">
        <f>'Наполни своё лето| comiss'!D14</f>
        <v>#REF!</v>
      </c>
    </row>
    <row r="15" spans="1:4" ht="11.45" customHeight="1" x14ac:dyDescent="0.2">
      <c r="A15" s="3">
        <v>2</v>
      </c>
      <c r="B15" s="141" t="e">
        <f>'Наполни своё лето| comiss'!B15</f>
        <v>#REF!</v>
      </c>
      <c r="C15" s="141" t="e">
        <f>'Наполни своё лето| comiss'!C15</f>
        <v>#REF!</v>
      </c>
      <c r="D15" s="141" t="e">
        <f>'Наполни своё лето| comiss'!D15</f>
        <v>#REF!</v>
      </c>
    </row>
    <row r="16" spans="1:4" ht="11.45" customHeight="1" x14ac:dyDescent="0.2">
      <c r="A16" s="122" t="s">
        <v>91</v>
      </c>
      <c r="B16" s="141"/>
      <c r="C16" s="141"/>
      <c r="D16" s="141"/>
    </row>
    <row r="17" spans="1:4" ht="11.45" customHeight="1" x14ac:dyDescent="0.2">
      <c r="A17" s="3">
        <v>1</v>
      </c>
      <c r="B17" s="141" t="e">
        <f>'Наполни своё лето| comiss'!B17</f>
        <v>#REF!</v>
      </c>
      <c r="C17" s="141" t="e">
        <f>'Наполни своё лето| comiss'!C17</f>
        <v>#REF!</v>
      </c>
      <c r="D17" s="141" t="e">
        <f>'Наполни своё лето| comiss'!D17</f>
        <v>#REF!</v>
      </c>
    </row>
    <row r="18" spans="1:4" ht="11.45" customHeight="1" x14ac:dyDescent="0.2">
      <c r="A18" s="3">
        <v>2</v>
      </c>
      <c r="B18" s="141" t="e">
        <f>'Наполни своё лето| comiss'!B18</f>
        <v>#REF!</v>
      </c>
      <c r="C18" s="141" t="e">
        <f>'Наполни своё лето| comiss'!C18</f>
        <v>#REF!</v>
      </c>
      <c r="D18" s="141" t="e">
        <f>'Наполни своё лето| comiss'!D18</f>
        <v>#REF!</v>
      </c>
    </row>
    <row r="19" spans="1:4" s="118" customFormat="1" ht="11.45" customHeight="1" x14ac:dyDescent="0.2">
      <c r="A19" s="119" t="s">
        <v>92</v>
      </c>
      <c r="B19" s="141"/>
      <c r="C19" s="141"/>
      <c r="D19" s="141"/>
    </row>
    <row r="20" spans="1:4" s="118" customFormat="1" ht="11.45" customHeight="1" x14ac:dyDescent="0.2">
      <c r="A20" s="121">
        <v>1</v>
      </c>
      <c r="B20" s="141" t="e">
        <f>'Наполни своё лето| comiss'!B20</f>
        <v>#REF!</v>
      </c>
      <c r="C20" s="141" t="e">
        <f>'Наполни своё лето| comiss'!C20</f>
        <v>#REF!</v>
      </c>
      <c r="D20" s="141" t="e">
        <f>'Наполни своё лето| comiss'!D20</f>
        <v>#REF!</v>
      </c>
    </row>
    <row r="21" spans="1:4" s="118" customFormat="1" ht="11.45" customHeight="1" x14ac:dyDescent="0.2">
      <c r="A21" s="121">
        <v>2</v>
      </c>
      <c r="B21" s="141" t="e">
        <f>'Наполни своё лето| comiss'!B21</f>
        <v>#REF!</v>
      </c>
      <c r="C21" s="141" t="e">
        <f>'Наполни своё лето| comiss'!C21</f>
        <v>#REF!</v>
      </c>
      <c r="D21" s="141" t="e">
        <f>'Наполни своё лето| comiss'!D21</f>
        <v>#REF!</v>
      </c>
    </row>
    <row r="22" spans="1:4" ht="11.45" customHeight="1" x14ac:dyDescent="0.2">
      <c r="A22" s="51" t="s">
        <v>24</v>
      </c>
      <c r="B22" s="142"/>
      <c r="C22" s="142"/>
      <c r="D22" s="142"/>
    </row>
    <row r="23" spans="1:4" ht="24.6" customHeight="1" x14ac:dyDescent="0.2">
      <c r="A23" s="8" t="s">
        <v>0</v>
      </c>
      <c r="B23" s="129" t="e">
        <f t="shared" ref="B23:D23" si="0">B5</f>
        <v>#REF!</v>
      </c>
      <c r="C23" s="129" t="e">
        <f t="shared" si="0"/>
        <v>#REF!</v>
      </c>
      <c r="D23" s="129" t="e">
        <f t="shared" si="0"/>
        <v>#REF!</v>
      </c>
    </row>
    <row r="24" spans="1:4" ht="24.6" customHeight="1" x14ac:dyDescent="0.2">
      <c r="A24" s="37"/>
      <c r="B24" s="129" t="e">
        <f t="shared" ref="B24:D24" si="1">B6</f>
        <v>#REF!</v>
      </c>
      <c r="C24" s="129" t="e">
        <f t="shared" si="1"/>
        <v>#REF!</v>
      </c>
      <c r="D24" s="129" t="e">
        <f t="shared" si="1"/>
        <v>#REF!</v>
      </c>
    </row>
    <row r="25" spans="1:4" ht="11.45" customHeight="1" x14ac:dyDescent="0.2">
      <c r="A25" s="11" t="s">
        <v>11</v>
      </c>
      <c r="B25" s="118"/>
      <c r="C25" s="118"/>
      <c r="D25" s="118"/>
    </row>
    <row r="26" spans="1:4" ht="11.45" customHeight="1" x14ac:dyDescent="0.2">
      <c r="A26" s="3">
        <v>1</v>
      </c>
      <c r="B26" s="141" t="e">
        <f t="shared" ref="B26:D26" si="2">B8*0.87</f>
        <v>#REF!</v>
      </c>
      <c r="C26" s="141" t="e">
        <f t="shared" si="2"/>
        <v>#REF!</v>
      </c>
      <c r="D26" s="141" t="e">
        <f t="shared" si="2"/>
        <v>#REF!</v>
      </c>
    </row>
    <row r="27" spans="1:4" ht="11.45" customHeight="1" x14ac:dyDescent="0.2">
      <c r="A27" s="3">
        <v>2</v>
      </c>
      <c r="B27" s="141" t="e">
        <f t="shared" ref="B27:D27" si="3">B9*0.87</f>
        <v>#REF!</v>
      </c>
      <c r="C27" s="141" t="e">
        <f t="shared" si="3"/>
        <v>#REF!</v>
      </c>
      <c r="D27" s="141" t="e">
        <f t="shared" si="3"/>
        <v>#REF!</v>
      </c>
    </row>
    <row r="28" spans="1:4" ht="11.45" customHeight="1" x14ac:dyDescent="0.2">
      <c r="A28" s="120" t="s">
        <v>107</v>
      </c>
      <c r="B28" s="141"/>
      <c r="C28" s="141"/>
      <c r="D28" s="141"/>
    </row>
    <row r="29" spans="1:4" ht="11.45" customHeight="1" x14ac:dyDescent="0.2">
      <c r="A29" s="3">
        <v>1</v>
      </c>
      <c r="B29" s="141" t="e">
        <f t="shared" ref="B29:D29" si="4">B11*0.87</f>
        <v>#REF!</v>
      </c>
      <c r="C29" s="141" t="e">
        <f t="shared" si="4"/>
        <v>#REF!</v>
      </c>
      <c r="D29" s="141" t="e">
        <f t="shared" si="4"/>
        <v>#REF!</v>
      </c>
    </row>
    <row r="30" spans="1:4" ht="11.45" customHeight="1" x14ac:dyDescent="0.2">
      <c r="A30" s="3">
        <v>2</v>
      </c>
      <c r="B30" s="141" t="e">
        <f t="shared" ref="B30:D30" si="5">B12*0.87</f>
        <v>#REF!</v>
      </c>
      <c r="C30" s="141" t="e">
        <f t="shared" si="5"/>
        <v>#REF!</v>
      </c>
      <c r="D30" s="141" t="e">
        <f t="shared" si="5"/>
        <v>#REF!</v>
      </c>
    </row>
    <row r="31" spans="1:4" ht="11.45" customHeight="1" x14ac:dyDescent="0.2">
      <c r="A31" s="120" t="s">
        <v>86</v>
      </c>
      <c r="B31" s="141"/>
      <c r="C31" s="141"/>
      <c r="D31" s="141"/>
    </row>
    <row r="32" spans="1:4" ht="11.45" customHeight="1" x14ac:dyDescent="0.2">
      <c r="A32" s="3">
        <v>1</v>
      </c>
      <c r="B32" s="29" t="e">
        <f t="shared" ref="B32:D32" si="6">B14*0.87</f>
        <v>#REF!</v>
      </c>
      <c r="C32" s="29" t="e">
        <f t="shared" si="6"/>
        <v>#REF!</v>
      </c>
      <c r="D32" s="29" t="e">
        <f t="shared" si="6"/>
        <v>#REF!</v>
      </c>
    </row>
    <row r="33" spans="1:4" ht="11.45" customHeight="1" x14ac:dyDescent="0.2">
      <c r="A33" s="3">
        <v>2</v>
      </c>
      <c r="B33" s="29" t="e">
        <f t="shared" ref="B33:D33" si="7">B15*0.87</f>
        <v>#REF!</v>
      </c>
      <c r="C33" s="29" t="e">
        <f t="shared" si="7"/>
        <v>#REF!</v>
      </c>
      <c r="D33" s="29" t="e">
        <f t="shared" si="7"/>
        <v>#REF!</v>
      </c>
    </row>
    <row r="34" spans="1:4" ht="11.45" customHeight="1" x14ac:dyDescent="0.2">
      <c r="A34" s="122" t="s">
        <v>91</v>
      </c>
      <c r="B34" s="29"/>
      <c r="C34" s="29"/>
      <c r="D34" s="29"/>
    </row>
    <row r="35" spans="1:4" ht="11.45" customHeight="1" x14ac:dyDescent="0.2">
      <c r="A35" s="3">
        <v>1</v>
      </c>
      <c r="B35" s="29" t="e">
        <f t="shared" ref="B35:D35" si="8">B17*0.87</f>
        <v>#REF!</v>
      </c>
      <c r="C35" s="29" t="e">
        <f t="shared" si="8"/>
        <v>#REF!</v>
      </c>
      <c r="D35" s="29" t="e">
        <f t="shared" si="8"/>
        <v>#REF!</v>
      </c>
    </row>
    <row r="36" spans="1:4" ht="11.45" customHeight="1" x14ac:dyDescent="0.2">
      <c r="A36" s="3">
        <v>2</v>
      </c>
      <c r="B36" s="29" t="e">
        <f t="shared" ref="B36:D36" si="9">B18*0.87</f>
        <v>#REF!</v>
      </c>
      <c r="C36" s="29" t="e">
        <f t="shared" si="9"/>
        <v>#REF!</v>
      </c>
      <c r="D36" s="29" t="e">
        <f t="shared" si="9"/>
        <v>#REF!</v>
      </c>
    </row>
    <row r="37" spans="1:4" s="118" customFormat="1" ht="11.45" customHeight="1" x14ac:dyDescent="0.2">
      <c r="A37" s="119" t="s">
        <v>92</v>
      </c>
      <c r="B37" s="141"/>
      <c r="C37" s="141"/>
      <c r="D37" s="141"/>
    </row>
    <row r="38" spans="1:4" s="118" customFormat="1" ht="11.45" customHeight="1" x14ac:dyDescent="0.2">
      <c r="A38" s="121">
        <v>1</v>
      </c>
      <c r="B38" s="141" t="e">
        <f t="shared" ref="B38:D38" si="10">B20*0.87</f>
        <v>#REF!</v>
      </c>
      <c r="C38" s="141" t="e">
        <f t="shared" si="10"/>
        <v>#REF!</v>
      </c>
      <c r="D38" s="141" t="e">
        <f t="shared" si="10"/>
        <v>#REF!</v>
      </c>
    </row>
    <row r="39" spans="1:4" s="118" customFormat="1" ht="11.45" customHeight="1" x14ac:dyDescent="0.2">
      <c r="A39" s="121">
        <v>2</v>
      </c>
      <c r="B39" s="141" t="e">
        <f t="shared" ref="B39:D39" si="11">B21*0.87</f>
        <v>#REF!</v>
      </c>
      <c r="C39" s="141" t="e">
        <f t="shared" si="11"/>
        <v>#REF!</v>
      </c>
      <c r="D39" s="141" t="e">
        <f t="shared" si="11"/>
        <v>#REF!</v>
      </c>
    </row>
    <row r="40" spans="1:4" ht="11.45" customHeight="1" x14ac:dyDescent="0.2">
      <c r="A40" s="24"/>
    </row>
    <row r="41" spans="1:4" ht="11.45" customHeight="1" x14ac:dyDescent="0.2">
      <c r="A41" s="24"/>
    </row>
    <row r="42" spans="1:4" ht="145.9" customHeight="1" x14ac:dyDescent="0.2">
      <c r="A42" s="169" t="s">
        <v>183</v>
      </c>
    </row>
    <row r="43" spans="1:4" ht="11.45" customHeight="1" x14ac:dyDescent="0.2">
      <c r="A43" s="80" t="s">
        <v>18</v>
      </c>
    </row>
    <row r="44" spans="1:4" ht="11.45" customHeight="1" x14ac:dyDescent="0.2">
      <c r="A44" s="81" t="s">
        <v>184</v>
      </c>
    </row>
    <row r="45" spans="1:4" x14ac:dyDescent="0.2">
      <c r="A45" s="81" t="s">
        <v>185</v>
      </c>
    </row>
    <row r="47" spans="1:4" x14ac:dyDescent="0.2">
      <c r="A47" s="80" t="s">
        <v>3</v>
      </c>
    </row>
    <row r="48" spans="1:4" x14ac:dyDescent="0.2">
      <c r="A48" s="20" t="s">
        <v>4</v>
      </c>
    </row>
    <row r="49" spans="1:1" x14ac:dyDescent="0.2">
      <c r="A49" s="20" t="s">
        <v>182</v>
      </c>
    </row>
    <row r="50" spans="1:1" x14ac:dyDescent="0.2">
      <c r="A50" s="20" t="s">
        <v>5</v>
      </c>
    </row>
    <row r="51" spans="1:1" ht="12.6" customHeight="1" x14ac:dyDescent="0.2">
      <c r="A51" s="21" t="s">
        <v>6</v>
      </c>
    </row>
    <row r="52" spans="1:1" x14ac:dyDescent="0.2">
      <c r="A52" s="42" t="s">
        <v>75</v>
      </c>
    </row>
    <row r="53" spans="1:1" x14ac:dyDescent="0.2">
      <c r="A53" s="66" t="s">
        <v>181</v>
      </c>
    </row>
    <row r="56" spans="1:1" ht="31.5" x14ac:dyDescent="0.2">
      <c r="A56" s="83" t="s">
        <v>179</v>
      </c>
    </row>
    <row r="57" spans="1:1" ht="42" x14ac:dyDescent="0.2">
      <c r="A57" s="164" t="s">
        <v>175</v>
      </c>
    </row>
    <row r="58" spans="1:1" ht="21" x14ac:dyDescent="0.2">
      <c r="A58" s="164" t="s">
        <v>176</v>
      </c>
    </row>
    <row r="59" spans="1:1" ht="21" x14ac:dyDescent="0.2">
      <c r="A59" s="164" t="s">
        <v>186</v>
      </c>
    </row>
    <row r="60" spans="1:1" ht="52.5" x14ac:dyDescent="0.2">
      <c r="A60" s="164" t="s">
        <v>187</v>
      </c>
    </row>
    <row r="61" spans="1:1" ht="42" x14ac:dyDescent="0.2">
      <c r="A61" s="83" t="s">
        <v>188</v>
      </c>
    </row>
    <row r="62" spans="1:1" ht="31.5" x14ac:dyDescent="0.2">
      <c r="A62" s="164" t="s">
        <v>189</v>
      </c>
    </row>
    <row r="63" spans="1:1" ht="21" x14ac:dyDescent="0.2">
      <c r="A63" s="164" t="s">
        <v>190</v>
      </c>
    </row>
    <row r="64" spans="1:1" ht="31.5" x14ac:dyDescent="0.2">
      <c r="A64" s="70" t="s">
        <v>42</v>
      </c>
    </row>
    <row r="65" spans="1:1" ht="63" x14ac:dyDescent="0.2">
      <c r="A65" s="87" t="s">
        <v>177</v>
      </c>
    </row>
    <row r="66" spans="1:1" ht="21" x14ac:dyDescent="0.2">
      <c r="A66" s="71" t="s">
        <v>43</v>
      </c>
    </row>
    <row r="67" spans="1:1" ht="42.75" x14ac:dyDescent="0.2">
      <c r="A67" s="72" t="s">
        <v>178</v>
      </c>
    </row>
    <row r="68" spans="1:1" ht="21" x14ac:dyDescent="0.2">
      <c r="A68" s="73" t="s">
        <v>45</v>
      </c>
    </row>
    <row r="69" spans="1:1" x14ac:dyDescent="0.2">
      <c r="A69" s="74"/>
    </row>
    <row r="70" spans="1:1" x14ac:dyDescent="0.2">
      <c r="A70" s="75" t="s">
        <v>8</v>
      </c>
    </row>
    <row r="71" spans="1:1" ht="24" x14ac:dyDescent="0.2">
      <c r="A71" s="62" t="s">
        <v>46</v>
      </c>
    </row>
    <row r="72" spans="1:1" ht="24" x14ac:dyDescent="0.2">
      <c r="A72" s="62" t="s">
        <v>47</v>
      </c>
    </row>
    <row r="73" spans="1:1" x14ac:dyDescent="0.2">
      <c r="A73" s="170"/>
    </row>
    <row r="75" spans="1:1" ht="12.75" x14ac:dyDescent="0.2">
      <c r="A75" s="114"/>
    </row>
    <row r="76" spans="1:1" ht="12.75" x14ac:dyDescent="0.2">
      <c r="A76" s="7"/>
    </row>
    <row r="77" spans="1:1" ht="12.75" x14ac:dyDescent="0.2">
      <c r="A77" s="7"/>
    </row>
    <row r="78" spans="1:1" ht="12.75" x14ac:dyDescent="0.2">
      <c r="A78" s="7"/>
    </row>
    <row r="79" spans="1:1" ht="12.75" x14ac:dyDescent="0.2">
      <c r="A79" s="7"/>
    </row>
    <row r="80" spans="1:1" ht="12.75" x14ac:dyDescent="0.2">
      <c r="A80" s="7"/>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BA40"/>
  <sheetViews>
    <sheetView zoomScaleNormal="100" workbookViewId="0">
      <pane xSplit="1" topLeftCell="B1" activePane="topRight" state="frozen"/>
      <selection pane="topRight" activeCell="A40" sqref="A40"/>
    </sheetView>
  </sheetViews>
  <sheetFormatPr defaultColWidth="8.5703125" defaultRowHeight="12" x14ac:dyDescent="0.2"/>
  <cols>
    <col min="1" max="1" width="84.85546875" style="1" customWidth="1"/>
    <col min="2" max="10" width="9.85546875" style="1" bestFit="1" customWidth="1"/>
    <col min="11" max="18" width="9.85546875" style="187" hidden="1" customWidth="1"/>
    <col min="19" max="53" width="9.85546875" style="1" bestFit="1" customWidth="1"/>
    <col min="54" max="16384" width="8.5703125" style="1"/>
  </cols>
  <sheetData>
    <row r="1" spans="1:53" ht="11.45" customHeight="1" x14ac:dyDescent="0.2">
      <c r="A1" s="9" t="s">
        <v>172</v>
      </c>
    </row>
    <row r="2" spans="1:53" ht="11.45" customHeight="1" x14ac:dyDescent="0.2">
      <c r="A2" s="165" t="s">
        <v>23</v>
      </c>
    </row>
    <row r="3" spans="1:53" ht="11.45" customHeight="1" x14ac:dyDescent="0.2">
      <c r="A3" s="9"/>
    </row>
    <row r="4" spans="1:53" ht="11.25" customHeight="1" x14ac:dyDescent="0.2">
      <c r="A4" s="95" t="s">
        <v>1</v>
      </c>
    </row>
    <row r="5" spans="1:53" s="12" customFormat="1" ht="25.5" customHeight="1" x14ac:dyDescent="0.2">
      <c r="A5" s="8" t="s">
        <v>0</v>
      </c>
      <c r="B5" s="46">
        <f>'C завтраками| Bed and breakfast'!O5</f>
        <v>46003</v>
      </c>
      <c r="C5" s="46">
        <f>'C завтраками| Bed and breakfast'!P5</f>
        <v>46010</v>
      </c>
      <c r="D5" s="46">
        <f>'C завтраками| Bed and breakfast'!Q5</f>
        <v>46012</v>
      </c>
      <c r="E5" s="46">
        <f>'C завтраками| Bed and breakfast'!R5</f>
        <v>46013</v>
      </c>
      <c r="F5" s="46">
        <f>'C завтраками| Bed and breakfast'!S5</f>
        <v>46014</v>
      </c>
      <c r="G5" s="46">
        <f>'C завтраками| Bed and breakfast'!T5</f>
        <v>46015</v>
      </c>
      <c r="H5" s="46">
        <f>'C завтраками| Bed and breakfast'!U5</f>
        <v>46017</v>
      </c>
      <c r="I5" s="46">
        <f>'C завтраками| Bed and breakfast'!V5</f>
        <v>46019</v>
      </c>
      <c r="J5" s="46">
        <f>'C завтраками| Bed and breakfast'!W5</f>
        <v>46020</v>
      </c>
      <c r="K5" s="212">
        <f>'C завтраками| Bed and breakfast'!X5</f>
        <v>46021</v>
      </c>
      <c r="L5" s="212">
        <f>'C завтраками| Bed and breakfast'!Y5</f>
        <v>46022</v>
      </c>
      <c r="M5" s="212">
        <f>'C завтраками| Bed and breakfast'!Z5</f>
        <v>46023</v>
      </c>
      <c r="N5" s="212">
        <f>'C завтраками| Bed and breakfast'!AA5</f>
        <v>46026</v>
      </c>
      <c r="O5" s="212">
        <f>'C завтраками| Bed and breakfast'!AB5</f>
        <v>46027</v>
      </c>
      <c r="P5" s="212">
        <f>'C завтраками| Bed and breakfast'!AC5</f>
        <v>46028</v>
      </c>
      <c r="Q5" s="212">
        <f>'C завтраками| Bed and breakfast'!AD5</f>
        <v>46029</v>
      </c>
      <c r="R5" s="212">
        <f>'C завтраками| Bed and breakfast'!AE5</f>
        <v>46030</v>
      </c>
      <c r="S5" s="46">
        <f>'C завтраками| Bed and breakfast'!AF5</f>
        <v>46031</v>
      </c>
      <c r="T5" s="46">
        <f>'C завтраками| Bed and breakfast'!AG5</f>
        <v>46032</v>
      </c>
      <c r="U5" s="46">
        <f>'C завтраками| Bed and breakfast'!AH5</f>
        <v>46033</v>
      </c>
      <c r="V5" s="46">
        <f>'C завтраками| Bed and breakfast'!AI5</f>
        <v>46036</v>
      </c>
      <c r="W5" s="46">
        <f>'C завтраками| Bed and breakfast'!AJ5</f>
        <v>46038</v>
      </c>
      <c r="X5" s="46">
        <f>'C завтраками| Bed and breakfast'!AK5</f>
        <v>46040</v>
      </c>
      <c r="Y5" s="46">
        <f>'C завтраками| Bed and breakfast'!AL5</f>
        <v>46042</v>
      </c>
      <c r="Z5" s="46">
        <f>'C завтраками| Bed and breakfast'!AM5</f>
        <v>46043</v>
      </c>
      <c r="AA5" s="46">
        <f>'C завтраками| Bed and breakfast'!AN5</f>
        <v>46045</v>
      </c>
      <c r="AB5" s="46">
        <f>'C завтраками| Bed and breakfast'!AO5</f>
        <v>46047</v>
      </c>
      <c r="AC5" s="46">
        <f>'C завтраками| Bed and breakfast'!AP5</f>
        <v>46052</v>
      </c>
      <c r="AD5" s="46">
        <f>'C завтраками| Bed and breakfast'!AQ5</f>
        <v>46054</v>
      </c>
      <c r="AE5" s="46">
        <f>'C завтраками| Bed and breakfast'!AR5</f>
        <v>46058</v>
      </c>
      <c r="AF5" s="46">
        <f>'C завтраками| Bed and breakfast'!AS5</f>
        <v>46059</v>
      </c>
      <c r="AG5" s="46">
        <f>'C завтраками| Bed and breakfast'!AT5</f>
        <v>46060</v>
      </c>
      <c r="AH5" s="46">
        <f>'C завтраками| Bed and breakfast'!AU5</f>
        <v>46061</v>
      </c>
      <c r="AI5" s="46">
        <f>'C завтраками| Bed and breakfast'!AV5</f>
        <v>46066</v>
      </c>
      <c r="AJ5" s="46">
        <f>'C завтраками| Bed and breakfast'!AW5</f>
        <v>46068</v>
      </c>
      <c r="AK5" s="46">
        <f>'C завтраками| Bed and breakfast'!AX5</f>
        <v>46069</v>
      </c>
      <c r="AL5" s="46">
        <f>'C завтраками| Bed and breakfast'!AY5</f>
        <v>46073</v>
      </c>
      <c r="AM5" s="46">
        <f>'C завтраками| Bed and breakfast'!AZ5</f>
        <v>46076</v>
      </c>
      <c r="AN5" s="46">
        <f>'C завтраками| Bed and breakfast'!BA5</f>
        <v>46077</v>
      </c>
      <c r="AO5" s="46">
        <f>'C завтраками| Bed and breakfast'!BB5</f>
        <v>46080</v>
      </c>
      <c r="AP5" s="46">
        <f>'C завтраками| Bed and breakfast'!BC5</f>
        <v>46082</v>
      </c>
      <c r="AQ5" s="46">
        <f>'C завтраками| Bed and breakfast'!BD5</f>
        <v>46087</v>
      </c>
      <c r="AR5" s="46">
        <f>'C завтраками| Bed and breakfast'!BE5</f>
        <v>46090</v>
      </c>
      <c r="AS5" s="46">
        <f>'C завтраками| Bed and breakfast'!BF5</f>
        <v>46091</v>
      </c>
      <c r="AT5" s="46">
        <f>'C завтраками| Bed and breakfast'!BG5</f>
        <v>46097</v>
      </c>
      <c r="AU5" s="46">
        <f>'C завтраками| Bed and breakfast'!BH5</f>
        <v>46101</v>
      </c>
      <c r="AV5" s="46">
        <f>'C завтраками| Bed and breakfast'!BI5</f>
        <v>46103</v>
      </c>
      <c r="AW5" s="46">
        <f>'C завтраками| Bed and breakfast'!BJ5</f>
        <v>46108</v>
      </c>
      <c r="AX5" s="46">
        <f>'C завтраками| Bed and breakfast'!BK5</f>
        <v>46110</v>
      </c>
      <c r="AY5" s="46">
        <f>'C завтраками| Bed and breakfast'!BL5</f>
        <v>46113</v>
      </c>
      <c r="AZ5" s="46">
        <f>'C завтраками| Bed and breakfast'!BM5</f>
        <v>46117</v>
      </c>
      <c r="BA5" s="46">
        <f>'C завтраками| Bed and breakfast'!BN5</f>
        <v>46124</v>
      </c>
    </row>
    <row r="6" spans="1:53" s="12" customFormat="1" ht="25.5" customHeight="1" x14ac:dyDescent="0.2">
      <c r="A6" s="37"/>
      <c r="B6" s="46">
        <f>'C завтраками| Bed and breakfast'!O6</f>
        <v>46009</v>
      </c>
      <c r="C6" s="46">
        <f>'C завтраками| Bed and breakfast'!P6</f>
        <v>46011</v>
      </c>
      <c r="D6" s="46">
        <f>'C завтраками| Bed and breakfast'!Q6</f>
        <v>46012</v>
      </c>
      <c r="E6" s="46">
        <f>'C завтраками| Bed and breakfast'!R6</f>
        <v>46013</v>
      </c>
      <c r="F6" s="46">
        <f>'C завтраками| Bed and breakfast'!S6</f>
        <v>46014</v>
      </c>
      <c r="G6" s="46">
        <f>'C завтраками| Bed and breakfast'!T6</f>
        <v>46016</v>
      </c>
      <c r="H6" s="46">
        <f>'C завтраками| Bed and breakfast'!U6</f>
        <v>46018</v>
      </c>
      <c r="I6" s="46">
        <f>'C завтраками| Bed and breakfast'!V6</f>
        <v>46019</v>
      </c>
      <c r="J6" s="46">
        <f>'C завтраками| Bed and breakfast'!W6</f>
        <v>46020</v>
      </c>
      <c r="K6" s="212">
        <f>'C завтраками| Bed and breakfast'!X6</f>
        <v>46021</v>
      </c>
      <c r="L6" s="212">
        <f>'C завтраками| Bed and breakfast'!Y6</f>
        <v>46022</v>
      </c>
      <c r="M6" s="212">
        <f>'C завтраками| Bed and breakfast'!Z6</f>
        <v>46025</v>
      </c>
      <c r="N6" s="212">
        <f>'C завтраками| Bed and breakfast'!AA6</f>
        <v>46026</v>
      </c>
      <c r="O6" s="212">
        <f>'C завтраками| Bed and breakfast'!AB6</f>
        <v>46027</v>
      </c>
      <c r="P6" s="212">
        <f>'C завтраками| Bed and breakfast'!AC6</f>
        <v>46028</v>
      </c>
      <c r="Q6" s="212">
        <f>'C завтраками| Bed and breakfast'!AD6</f>
        <v>46029</v>
      </c>
      <c r="R6" s="212">
        <f>'C завтраками| Bed and breakfast'!AE6</f>
        <v>46030</v>
      </c>
      <c r="S6" s="46">
        <f>'C завтраками| Bed and breakfast'!AF6</f>
        <v>46031</v>
      </c>
      <c r="T6" s="46">
        <f>'C завтраками| Bed and breakfast'!AG6</f>
        <v>46032</v>
      </c>
      <c r="U6" s="46">
        <f>'C завтраками| Bed and breakfast'!AH6</f>
        <v>46035</v>
      </c>
      <c r="V6" s="46">
        <f>'C завтраками| Bed and breakfast'!AI6</f>
        <v>46037</v>
      </c>
      <c r="W6" s="46">
        <f>'C завтраками| Bed and breakfast'!AJ6</f>
        <v>46039</v>
      </c>
      <c r="X6" s="46">
        <f>'C завтраками| Bed and breakfast'!AK6</f>
        <v>46041</v>
      </c>
      <c r="Y6" s="46">
        <f>'C завтраками| Bed and breakfast'!AL6</f>
        <v>46042</v>
      </c>
      <c r="Z6" s="46">
        <f>'C завтраками| Bed and breakfast'!AM6</f>
        <v>46044</v>
      </c>
      <c r="AA6" s="46">
        <f>'C завтраками| Bed and breakfast'!AN6</f>
        <v>46046</v>
      </c>
      <c r="AB6" s="46">
        <f>'C завтраками| Bed and breakfast'!AO6</f>
        <v>46051</v>
      </c>
      <c r="AC6" s="46">
        <f>'C завтраками| Bed and breakfast'!AP6</f>
        <v>46053</v>
      </c>
      <c r="AD6" s="46">
        <f>'C завтраками| Bed and breakfast'!AQ6</f>
        <v>46057</v>
      </c>
      <c r="AE6" s="46">
        <f>'C завтраками| Bed and breakfast'!AR6</f>
        <v>46058</v>
      </c>
      <c r="AF6" s="46">
        <f>'C завтраками| Bed and breakfast'!AS6</f>
        <v>46059</v>
      </c>
      <c r="AG6" s="46">
        <f>'C завтраками| Bed and breakfast'!AT6</f>
        <v>46060</v>
      </c>
      <c r="AH6" s="46">
        <f>'C завтраками| Bed and breakfast'!AU6</f>
        <v>46065</v>
      </c>
      <c r="AI6" s="46">
        <f>'C завтраками| Bed and breakfast'!AV6</f>
        <v>46067</v>
      </c>
      <c r="AJ6" s="46">
        <f>'C завтраками| Bed and breakfast'!AW6</f>
        <v>46068</v>
      </c>
      <c r="AK6" s="46">
        <f>'C завтраками| Bed and breakfast'!AX6</f>
        <v>46072</v>
      </c>
      <c r="AL6" s="46">
        <f>'C завтраками| Bed and breakfast'!AY6</f>
        <v>46075</v>
      </c>
      <c r="AM6" s="46">
        <f>'C завтраками| Bed and breakfast'!AZ6</f>
        <v>46076</v>
      </c>
      <c r="AN6" s="46">
        <f>'C завтраками| Bed and breakfast'!BA6</f>
        <v>46079</v>
      </c>
      <c r="AO6" s="46">
        <f>'C завтраками| Bed and breakfast'!BB6</f>
        <v>46081</v>
      </c>
      <c r="AP6" s="46">
        <f>'C завтраками| Bed and breakfast'!BC6</f>
        <v>46086</v>
      </c>
      <c r="AQ6" s="46">
        <f>'C завтраками| Bed and breakfast'!BD6</f>
        <v>46089</v>
      </c>
      <c r="AR6" s="46">
        <f>'C завтраками| Bed and breakfast'!BE6</f>
        <v>46090</v>
      </c>
      <c r="AS6" s="46">
        <f>'C завтраками| Bed and breakfast'!BF6</f>
        <v>46096</v>
      </c>
      <c r="AT6" s="46">
        <f>'C завтраками| Bed and breakfast'!BG6</f>
        <v>46100</v>
      </c>
      <c r="AU6" s="46">
        <f>'C завтраками| Bed and breakfast'!BH6</f>
        <v>46102</v>
      </c>
      <c r="AV6" s="46">
        <f>'C завтраками| Bed and breakfast'!BI6</f>
        <v>46107</v>
      </c>
      <c r="AW6" s="46">
        <f>'C завтраками| Bed and breakfast'!BJ6</f>
        <v>46109</v>
      </c>
      <c r="AX6" s="46">
        <f>'C завтраками| Bed and breakfast'!BK6</f>
        <v>46112</v>
      </c>
      <c r="AY6" s="46">
        <f>'C завтраками| Bed and breakfast'!BL6</f>
        <v>46116</v>
      </c>
      <c r="AZ6" s="46">
        <f>'C завтраками| Bed and breakfast'!BM6</f>
        <v>46123</v>
      </c>
      <c r="BA6" s="46">
        <v>45759</v>
      </c>
    </row>
    <row r="7" spans="1:53" s="118" customFormat="1" ht="11.45" customHeight="1" x14ac:dyDescent="0.2">
      <c r="A7" s="167" t="s">
        <v>11</v>
      </c>
      <c r="K7" s="172"/>
      <c r="L7" s="172"/>
      <c r="M7" s="172"/>
      <c r="N7" s="172"/>
      <c r="O7" s="172"/>
      <c r="P7" s="172"/>
      <c r="Q7" s="172"/>
      <c r="R7" s="172"/>
    </row>
    <row r="8" spans="1:53" ht="11.45" customHeight="1" x14ac:dyDescent="0.2">
      <c r="A8" s="3">
        <v>1</v>
      </c>
      <c r="B8" s="141">
        <f>'C завтраками| Bed and breakfast'!O8*0.9</f>
        <v>6300</v>
      </c>
      <c r="C8" s="141">
        <f>'C завтраками| Bed and breakfast'!P8*0.9</f>
        <v>8100</v>
      </c>
      <c r="D8" s="141">
        <f>'C завтраками| Bed and breakfast'!Q8*0.9</f>
        <v>8100</v>
      </c>
      <c r="E8" s="141">
        <f>'C завтраками| Bed and breakfast'!R8*0.9</f>
        <v>8640</v>
      </c>
      <c r="F8" s="141">
        <f>'C завтраками| Bed and breakfast'!S8*0.9</f>
        <v>8640</v>
      </c>
      <c r="G8" s="141">
        <f>'C завтраками| Bed and breakfast'!T8*0.9</f>
        <v>9180</v>
      </c>
      <c r="H8" s="141">
        <f>'C завтраками| Bed and breakfast'!U8*0.9</f>
        <v>8640</v>
      </c>
      <c r="I8" s="141">
        <f>'C завтраками| Bed and breakfast'!V8*0.9</f>
        <v>8640</v>
      </c>
      <c r="J8" s="141">
        <f>'C завтраками| Bed and breakfast'!W8*0.9</f>
        <v>14400</v>
      </c>
      <c r="K8" s="174">
        <f>'C завтраками| Bed and breakfast'!X8*0.9</f>
        <v>21150</v>
      </c>
      <c r="L8" s="174">
        <f>'C завтраками| Bed and breakfast'!Y8*0.9</f>
        <v>24750</v>
      </c>
      <c r="M8" s="174">
        <f>'C завтраками| Bed and breakfast'!Z8*0.9</f>
        <v>24750</v>
      </c>
      <c r="N8" s="174">
        <f>'C завтраками| Bed and breakfast'!AA8*0.9</f>
        <v>24750</v>
      </c>
      <c r="O8" s="174">
        <f>'C завтраками| Bed and breakfast'!AB8*0.9</f>
        <v>25830</v>
      </c>
      <c r="P8" s="174">
        <f>'C завтраками| Bed and breakfast'!AC8*0.9</f>
        <v>25830</v>
      </c>
      <c r="Q8" s="174">
        <f>'C завтраками| Bed and breakfast'!AD8*0.9</f>
        <v>25830</v>
      </c>
      <c r="R8" s="174">
        <f>'C завтраками| Bed and breakfast'!AE8*0.9</f>
        <v>22590</v>
      </c>
      <c r="S8" s="141">
        <f>'C завтраками| Bed and breakfast'!AF8*0.9</f>
        <v>22275</v>
      </c>
      <c r="T8" s="141">
        <f>'C завтраками| Bed and breakfast'!AG8*0.9</f>
        <v>13905</v>
      </c>
      <c r="U8" s="141">
        <f>'C завтраками| Bed and breakfast'!AH8*0.9</f>
        <v>13905</v>
      </c>
      <c r="V8" s="141">
        <f>'C завтраками| Bed and breakfast'!AI8*0.9</f>
        <v>13095</v>
      </c>
      <c r="W8" s="141">
        <f>'C завтраками| Bed and breakfast'!AJ8*0.9</f>
        <v>13095</v>
      </c>
      <c r="X8" s="141">
        <f>'C завтраками| Bed and breakfast'!AK8*0.9</f>
        <v>13095</v>
      </c>
      <c r="Y8" s="141">
        <f>'C завтраками| Bed and breakfast'!AL8*0.9</f>
        <v>13905</v>
      </c>
      <c r="Z8" s="141">
        <f>'C завтраками| Bed and breakfast'!AM8*0.9</f>
        <v>13905</v>
      </c>
      <c r="AA8" s="141">
        <f>'C завтраками| Bed and breakfast'!AN8*0.9</f>
        <v>13905</v>
      </c>
      <c r="AB8" s="141">
        <f>'C завтраками| Bed and breakfast'!AO8*0.9</f>
        <v>14715</v>
      </c>
      <c r="AC8" s="141">
        <f>'C завтраками| Bed and breakfast'!AP8*0.9</f>
        <v>14715</v>
      </c>
      <c r="AD8" s="141">
        <f>'C завтраками| Bed and breakfast'!AQ8*0.9</f>
        <v>15795</v>
      </c>
      <c r="AE8" s="141">
        <f>'C завтраками| Bed and breakfast'!AR8*0.9</f>
        <v>16875</v>
      </c>
      <c r="AF8" s="141">
        <f>'C завтраками| Bed and breakfast'!AS8*0.9</f>
        <v>16875</v>
      </c>
      <c r="AG8" s="141">
        <f>'C завтраками| Bed and breakfast'!AT8*0.9</f>
        <v>16875</v>
      </c>
      <c r="AH8" s="141">
        <f>'C завтраками| Bed and breakfast'!AU8*0.9</f>
        <v>15795</v>
      </c>
      <c r="AI8" s="141">
        <f>'C завтраками| Bed and breakfast'!AV8*0.9</f>
        <v>19035</v>
      </c>
      <c r="AJ8" s="141">
        <f>'C завтраками| Bed and breakfast'!AW8*0.9</f>
        <v>19035</v>
      </c>
      <c r="AK8" s="141">
        <f>'C завтраками| Bed and breakfast'!AX8*0.9</f>
        <v>21195</v>
      </c>
      <c r="AL8" s="141">
        <f>'C завтраками| Bed and breakfast'!AY8*0.9</f>
        <v>23355</v>
      </c>
      <c r="AM8" s="141">
        <f>'C завтраками| Bed and breakfast'!AZ8*0.9</f>
        <v>23355</v>
      </c>
      <c r="AN8" s="141">
        <f>'C завтраками| Bed and breakfast'!BA8*0.9</f>
        <v>20115</v>
      </c>
      <c r="AO8" s="141">
        <f>'C завтраками| Bed and breakfast'!BB8*0.9</f>
        <v>20115</v>
      </c>
      <c r="AP8" s="141">
        <f>'C завтраками| Bed and breakfast'!BC8*0.9</f>
        <v>12285</v>
      </c>
      <c r="AQ8" s="141">
        <f>'C завтраками| Bed and breakfast'!BD8*0.9</f>
        <v>13905</v>
      </c>
      <c r="AR8" s="141">
        <f>'C завтраками| Bed and breakfast'!BE8*0.9</f>
        <v>13095</v>
      </c>
      <c r="AS8" s="141">
        <f>'C завтраками| Bed and breakfast'!BF8*0.9</f>
        <v>10125</v>
      </c>
      <c r="AT8" s="141">
        <f>'C завтраками| Bed and breakfast'!BG8*0.9</f>
        <v>8415</v>
      </c>
      <c r="AU8" s="141">
        <f>'C завтраками| Bed and breakfast'!BH8*0.9</f>
        <v>9495</v>
      </c>
      <c r="AV8" s="141">
        <f>'C завтраками| Bed and breakfast'!BI8*0.9</f>
        <v>8415</v>
      </c>
      <c r="AW8" s="141">
        <f>'C завтраками| Bed and breakfast'!BJ8*0.9</f>
        <v>9495</v>
      </c>
      <c r="AX8" s="141">
        <f>'C завтраками| Bed and breakfast'!BK8*0.9</f>
        <v>8415</v>
      </c>
      <c r="AY8" s="141">
        <f>'C завтраками| Bed and breakfast'!BL8*0.9</f>
        <v>8235</v>
      </c>
      <c r="AZ8" s="141">
        <f>'C завтраками| Bed and breakfast'!BM8*0.9</f>
        <v>7335</v>
      </c>
      <c r="BA8" s="141">
        <f>'C завтраками| Bed and breakfast'!BN8*0.9</f>
        <v>5625</v>
      </c>
    </row>
    <row r="9" spans="1:53" ht="11.45" customHeight="1" x14ac:dyDescent="0.2">
      <c r="A9" s="3">
        <v>2</v>
      </c>
      <c r="B9" s="141">
        <f>'C завтраками| Bed and breakfast'!O9*0.9</f>
        <v>7560</v>
      </c>
      <c r="C9" s="141">
        <f>'C завтраками| Bed and breakfast'!P9*0.9</f>
        <v>9360</v>
      </c>
      <c r="D9" s="141">
        <f>'C завтраками| Bed and breakfast'!Q9*0.9</f>
        <v>9360</v>
      </c>
      <c r="E9" s="141">
        <f>'C завтраками| Bed and breakfast'!R9*0.9</f>
        <v>9900</v>
      </c>
      <c r="F9" s="141">
        <f>'C завтраками| Bed and breakfast'!S9*0.9</f>
        <v>9900</v>
      </c>
      <c r="G9" s="141">
        <f>'C завтраками| Bed and breakfast'!T9*0.9</f>
        <v>10440</v>
      </c>
      <c r="H9" s="141">
        <f>'C завтраками| Bed and breakfast'!U9*0.9</f>
        <v>9900</v>
      </c>
      <c r="I9" s="141">
        <f>'C завтраками| Bed and breakfast'!V9*0.9</f>
        <v>9900</v>
      </c>
      <c r="J9" s="141">
        <f>'C завтраками| Bed and breakfast'!W9*0.9</f>
        <v>16200</v>
      </c>
      <c r="K9" s="174">
        <f>'C завтраками| Bed and breakfast'!X9*0.9</f>
        <v>22950</v>
      </c>
      <c r="L9" s="174">
        <f>'C завтраками| Bed and breakfast'!Y9*0.9</f>
        <v>26550</v>
      </c>
      <c r="M9" s="174">
        <f>'C завтраками| Bed and breakfast'!Z9*0.9</f>
        <v>26550</v>
      </c>
      <c r="N9" s="174">
        <f>'C завтраками| Bed and breakfast'!AA9*0.9</f>
        <v>26550</v>
      </c>
      <c r="O9" s="174">
        <f>'C завтраками| Bed and breakfast'!AB9*0.9</f>
        <v>27630</v>
      </c>
      <c r="P9" s="174">
        <f>'C завтраками| Bed and breakfast'!AC9*0.9</f>
        <v>27630</v>
      </c>
      <c r="Q9" s="174">
        <f>'C завтраками| Bed and breakfast'!AD9*0.9</f>
        <v>27630</v>
      </c>
      <c r="R9" s="174">
        <f>'C завтраками| Bed and breakfast'!AE9*0.9</f>
        <v>24390</v>
      </c>
      <c r="S9" s="141">
        <f>'C завтраками| Bed and breakfast'!AF9*0.9</f>
        <v>23940</v>
      </c>
      <c r="T9" s="141">
        <f>'C завтраками| Bed and breakfast'!AG9*0.9</f>
        <v>15570</v>
      </c>
      <c r="U9" s="141">
        <f>'C завтраками| Bed and breakfast'!AH9*0.9</f>
        <v>15570</v>
      </c>
      <c r="V9" s="141">
        <f>'C завтраками| Bed and breakfast'!AI9*0.9</f>
        <v>14760</v>
      </c>
      <c r="W9" s="141">
        <f>'C завтраками| Bed and breakfast'!AJ9*0.9</f>
        <v>14760</v>
      </c>
      <c r="X9" s="141">
        <f>'C завтраками| Bed and breakfast'!AK9*0.9</f>
        <v>14760</v>
      </c>
      <c r="Y9" s="141">
        <f>'C завтраками| Bed and breakfast'!AL9*0.9</f>
        <v>15570</v>
      </c>
      <c r="Z9" s="141">
        <f>'C завтраками| Bed and breakfast'!AM9*0.9</f>
        <v>15570</v>
      </c>
      <c r="AA9" s="141">
        <f>'C завтраками| Bed and breakfast'!AN9*0.9</f>
        <v>15570</v>
      </c>
      <c r="AB9" s="141">
        <f>'C завтраками| Bed and breakfast'!AO9*0.9</f>
        <v>16380</v>
      </c>
      <c r="AC9" s="141">
        <f>'C завтраками| Bed and breakfast'!AP9*0.9</f>
        <v>16380</v>
      </c>
      <c r="AD9" s="141">
        <f>'C завтраками| Bed and breakfast'!AQ9*0.9</f>
        <v>17460</v>
      </c>
      <c r="AE9" s="141">
        <f>'C завтраками| Bed and breakfast'!AR9*0.9</f>
        <v>18540</v>
      </c>
      <c r="AF9" s="141">
        <f>'C завтраками| Bed and breakfast'!AS9*0.9</f>
        <v>18540</v>
      </c>
      <c r="AG9" s="141">
        <f>'C завтраками| Bed and breakfast'!AT9*0.9</f>
        <v>18540</v>
      </c>
      <c r="AH9" s="141">
        <f>'C завтраками| Bed and breakfast'!AU9*0.9</f>
        <v>17460</v>
      </c>
      <c r="AI9" s="141">
        <f>'C завтраками| Bed and breakfast'!AV9*0.9</f>
        <v>20700</v>
      </c>
      <c r="AJ9" s="141">
        <f>'C завтраками| Bed and breakfast'!AW9*0.9</f>
        <v>20700</v>
      </c>
      <c r="AK9" s="141">
        <f>'C завтраками| Bed and breakfast'!AX9*0.9</f>
        <v>22860</v>
      </c>
      <c r="AL9" s="141">
        <f>'C завтраками| Bed and breakfast'!AY9*0.9</f>
        <v>25020</v>
      </c>
      <c r="AM9" s="141">
        <f>'C завтраками| Bed and breakfast'!AZ9*0.9</f>
        <v>25020</v>
      </c>
      <c r="AN9" s="141">
        <f>'C завтраками| Bed and breakfast'!BA9*0.9</f>
        <v>21780</v>
      </c>
      <c r="AO9" s="141">
        <f>'C завтраками| Bed and breakfast'!BB9*0.9</f>
        <v>21780</v>
      </c>
      <c r="AP9" s="141">
        <f>'C завтраками| Bed and breakfast'!BC9*0.9</f>
        <v>13950</v>
      </c>
      <c r="AQ9" s="141">
        <f>'C завтраками| Bed and breakfast'!BD9*0.9</f>
        <v>15570</v>
      </c>
      <c r="AR9" s="141">
        <f>'C завтраками| Bed and breakfast'!BE9*0.9</f>
        <v>14760</v>
      </c>
      <c r="AS9" s="141">
        <f>'C завтраками| Bed and breakfast'!BF9*0.9</f>
        <v>11790</v>
      </c>
      <c r="AT9" s="141">
        <f>'C завтраками| Bed and breakfast'!BG9*0.9</f>
        <v>10080</v>
      </c>
      <c r="AU9" s="141">
        <f>'C завтраками| Bed and breakfast'!BH9*0.9</f>
        <v>11160</v>
      </c>
      <c r="AV9" s="141">
        <f>'C завтраками| Bed and breakfast'!BI9*0.9</f>
        <v>10080</v>
      </c>
      <c r="AW9" s="141">
        <f>'C завтраками| Bed and breakfast'!BJ9*0.9</f>
        <v>11160</v>
      </c>
      <c r="AX9" s="141">
        <f>'C завтраками| Bed and breakfast'!BK9*0.9</f>
        <v>10080</v>
      </c>
      <c r="AY9" s="141">
        <f>'C завтраками| Bed and breakfast'!BL9*0.9</f>
        <v>9720</v>
      </c>
      <c r="AZ9" s="141">
        <f>'C завтраками| Bed and breakfast'!BM9*0.9</f>
        <v>8820</v>
      </c>
      <c r="BA9" s="141">
        <f>'C завтраками| Bed and breakfast'!BN9*0.9</f>
        <v>7110</v>
      </c>
    </row>
    <row r="10" spans="1:53" s="118" customFormat="1" ht="11.45" customHeight="1" x14ac:dyDescent="0.2">
      <c r="A10" s="120" t="s">
        <v>107</v>
      </c>
      <c r="B10" s="141"/>
      <c r="C10" s="141"/>
      <c r="D10" s="141"/>
      <c r="E10" s="141"/>
      <c r="F10" s="141"/>
      <c r="G10" s="141"/>
      <c r="H10" s="141"/>
      <c r="I10" s="141"/>
      <c r="J10" s="141"/>
      <c r="K10" s="174"/>
      <c r="L10" s="174"/>
      <c r="M10" s="174"/>
      <c r="N10" s="174"/>
      <c r="O10" s="174"/>
      <c r="P10" s="174"/>
      <c r="Q10" s="174"/>
      <c r="R10" s="174"/>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row>
    <row r="11" spans="1:53" ht="11.45" customHeight="1" x14ac:dyDescent="0.2">
      <c r="A11" s="3">
        <v>1</v>
      </c>
      <c r="B11" s="141">
        <f>'C завтраками| Bed and breakfast'!O11*0.9</f>
        <v>7650</v>
      </c>
      <c r="C11" s="141">
        <f>'C завтраками| Bed and breakfast'!P11*0.9</f>
        <v>9450</v>
      </c>
      <c r="D11" s="141">
        <f>'C завтраками| Bed and breakfast'!Q11*0.9</f>
        <v>9450</v>
      </c>
      <c r="E11" s="141">
        <f>'C завтраками| Bed and breakfast'!R11*0.9</f>
        <v>9990</v>
      </c>
      <c r="F11" s="141">
        <f>'C завтраками| Bed and breakfast'!S11*0.9</f>
        <v>9990</v>
      </c>
      <c r="G11" s="141">
        <f>'C завтраками| Bed and breakfast'!T11*0.9</f>
        <v>10530</v>
      </c>
      <c r="H11" s="141">
        <f>'C завтраками| Bed and breakfast'!U11*0.9</f>
        <v>9990</v>
      </c>
      <c r="I11" s="141">
        <f>'C завтраками| Bed and breakfast'!V11*0.9</f>
        <v>9990</v>
      </c>
      <c r="J11" s="141">
        <f>'C завтраками| Bed and breakfast'!W11*0.9</f>
        <v>16200</v>
      </c>
      <c r="K11" s="174">
        <f>'C завтраками| Bed and breakfast'!X11*0.9</f>
        <v>22950</v>
      </c>
      <c r="L11" s="174">
        <f>'C завтраками| Bed and breakfast'!Y11*0.9</f>
        <v>26550</v>
      </c>
      <c r="M11" s="174">
        <f>'C завтраками| Bed and breakfast'!Z11*0.9</f>
        <v>26550</v>
      </c>
      <c r="N11" s="174">
        <f>'C завтраками| Bed and breakfast'!AA11*0.9</f>
        <v>26550</v>
      </c>
      <c r="O11" s="174">
        <f>'C завтраками| Bed and breakfast'!AB11*0.9</f>
        <v>27630</v>
      </c>
      <c r="P11" s="174">
        <f>'C завтраками| Bed and breakfast'!AC11*0.9</f>
        <v>27630</v>
      </c>
      <c r="Q11" s="174">
        <f>'C завтраками| Bed and breakfast'!AD11*0.9</f>
        <v>27630</v>
      </c>
      <c r="R11" s="174">
        <f>'C завтраками| Bed and breakfast'!AE11*0.9</f>
        <v>24390</v>
      </c>
      <c r="S11" s="141">
        <f>'C завтраками| Bed and breakfast'!AF11*0.9</f>
        <v>23895</v>
      </c>
      <c r="T11" s="141">
        <f>'C завтраками| Bed and breakfast'!AG11*0.9</f>
        <v>15525</v>
      </c>
      <c r="U11" s="141">
        <f>'C завтраками| Bed and breakfast'!AH11*0.9</f>
        <v>15525</v>
      </c>
      <c r="V11" s="141">
        <f>'C завтраками| Bed and breakfast'!AI11*0.9</f>
        <v>14715</v>
      </c>
      <c r="W11" s="141">
        <f>'C завтраками| Bed and breakfast'!AJ11*0.9</f>
        <v>14715</v>
      </c>
      <c r="X11" s="141">
        <f>'C завтраками| Bed and breakfast'!AK11*0.9</f>
        <v>14715</v>
      </c>
      <c r="Y11" s="141">
        <f>'C завтраками| Bed and breakfast'!AL11*0.9</f>
        <v>15525</v>
      </c>
      <c r="Z11" s="141">
        <f>'C завтраками| Bed and breakfast'!AM11*0.9</f>
        <v>15525</v>
      </c>
      <c r="AA11" s="141">
        <f>'C завтраками| Bed and breakfast'!AN11*0.9</f>
        <v>15525</v>
      </c>
      <c r="AB11" s="141">
        <f>'C завтраками| Bed and breakfast'!AO11*0.9</f>
        <v>16335</v>
      </c>
      <c r="AC11" s="141">
        <f>'C завтраками| Bed and breakfast'!AP11*0.9</f>
        <v>16335</v>
      </c>
      <c r="AD11" s="141">
        <f>'C завтраками| Bed and breakfast'!AQ11*0.9</f>
        <v>17415</v>
      </c>
      <c r="AE11" s="141">
        <f>'C завтраками| Bed and breakfast'!AR11*0.9</f>
        <v>18495</v>
      </c>
      <c r="AF11" s="141">
        <f>'C завтраками| Bed and breakfast'!AS11*0.9</f>
        <v>18495</v>
      </c>
      <c r="AG11" s="141">
        <f>'C завтраками| Bed and breakfast'!AT11*0.9</f>
        <v>18495</v>
      </c>
      <c r="AH11" s="141">
        <f>'C завтраками| Bed and breakfast'!AU11*0.9</f>
        <v>17415</v>
      </c>
      <c r="AI11" s="141">
        <f>'C завтраками| Bed and breakfast'!AV11*0.9</f>
        <v>20655</v>
      </c>
      <c r="AJ11" s="141">
        <f>'C завтраками| Bed and breakfast'!AW11*0.9</f>
        <v>20655</v>
      </c>
      <c r="AK11" s="141">
        <f>'C завтраками| Bed and breakfast'!AX11*0.9</f>
        <v>22815</v>
      </c>
      <c r="AL11" s="141">
        <f>'C завтраками| Bed and breakfast'!AY11*0.9</f>
        <v>24975</v>
      </c>
      <c r="AM11" s="141">
        <f>'C завтраками| Bed and breakfast'!AZ11*0.9</f>
        <v>24975</v>
      </c>
      <c r="AN11" s="141">
        <f>'C завтраками| Bed and breakfast'!BA11*0.9</f>
        <v>21735</v>
      </c>
      <c r="AO11" s="141">
        <f>'C завтраками| Bed and breakfast'!BB11*0.9</f>
        <v>21735</v>
      </c>
      <c r="AP11" s="141">
        <f>'C завтраками| Bed and breakfast'!BC11*0.9</f>
        <v>13905</v>
      </c>
      <c r="AQ11" s="141">
        <f>'C завтраками| Bed and breakfast'!BD11*0.9</f>
        <v>15525</v>
      </c>
      <c r="AR11" s="141">
        <f>'C завтраками| Bed and breakfast'!BE11*0.9</f>
        <v>14715</v>
      </c>
      <c r="AS11" s="141">
        <f>'C завтраками| Bed and breakfast'!BF11*0.9</f>
        <v>11475</v>
      </c>
      <c r="AT11" s="141">
        <f>'C завтраками| Bed and breakfast'!BG11*0.9</f>
        <v>9765</v>
      </c>
      <c r="AU11" s="141">
        <f>'C завтраками| Bed and breakfast'!BH11*0.9</f>
        <v>10845</v>
      </c>
      <c r="AV11" s="141">
        <f>'C завтраками| Bed and breakfast'!BI11*0.9</f>
        <v>9765</v>
      </c>
      <c r="AW11" s="141">
        <f>'C завтраками| Bed and breakfast'!BJ11*0.9</f>
        <v>10845</v>
      </c>
      <c r="AX11" s="141">
        <f>'C завтраками| Bed and breakfast'!BK11*0.9</f>
        <v>9765</v>
      </c>
      <c r="AY11" s="141">
        <f>'C завтраками| Bed and breakfast'!BL11*0.9</f>
        <v>9135</v>
      </c>
      <c r="AZ11" s="141">
        <f>'C завтраками| Bed and breakfast'!BM11*0.9</f>
        <v>8235</v>
      </c>
      <c r="BA11" s="141">
        <f>'C завтраками| Bed and breakfast'!BN11*0.9</f>
        <v>6525</v>
      </c>
    </row>
    <row r="12" spans="1:53" ht="11.45" customHeight="1" x14ac:dyDescent="0.2">
      <c r="A12" s="3">
        <v>2</v>
      </c>
      <c r="B12" s="141">
        <f>'C завтраками| Bed and breakfast'!O12*0.9</f>
        <v>8910</v>
      </c>
      <c r="C12" s="141">
        <f>'C завтраками| Bed and breakfast'!P12*0.9</f>
        <v>10710</v>
      </c>
      <c r="D12" s="141">
        <f>'C завтраками| Bed and breakfast'!Q12*0.9</f>
        <v>10710</v>
      </c>
      <c r="E12" s="141">
        <f>'C завтраками| Bed and breakfast'!R12*0.9</f>
        <v>11250</v>
      </c>
      <c r="F12" s="141">
        <f>'C завтраками| Bed and breakfast'!S12*0.9</f>
        <v>11250</v>
      </c>
      <c r="G12" s="141">
        <f>'C завтраками| Bed and breakfast'!T12*0.9</f>
        <v>11790</v>
      </c>
      <c r="H12" s="141">
        <f>'C завтраками| Bed and breakfast'!U12*0.9</f>
        <v>11250</v>
      </c>
      <c r="I12" s="141">
        <f>'C завтраками| Bed and breakfast'!V12*0.9</f>
        <v>11250</v>
      </c>
      <c r="J12" s="141">
        <f>'C завтраками| Bed and breakfast'!W12*0.9</f>
        <v>18000</v>
      </c>
      <c r="K12" s="174">
        <f>'C завтраками| Bed and breakfast'!X12*0.9</f>
        <v>24750</v>
      </c>
      <c r="L12" s="174">
        <f>'C завтраками| Bed and breakfast'!Y12*0.9</f>
        <v>28350</v>
      </c>
      <c r="M12" s="174">
        <f>'C завтраками| Bed and breakfast'!Z12*0.9</f>
        <v>28350</v>
      </c>
      <c r="N12" s="174">
        <f>'C завтраками| Bed and breakfast'!AA12*0.9</f>
        <v>28350</v>
      </c>
      <c r="O12" s="174">
        <f>'C завтраками| Bed and breakfast'!AB12*0.9</f>
        <v>29430</v>
      </c>
      <c r="P12" s="174">
        <f>'C завтраками| Bed and breakfast'!AC12*0.9</f>
        <v>29430</v>
      </c>
      <c r="Q12" s="174">
        <f>'C завтраками| Bed and breakfast'!AD12*0.9</f>
        <v>29430</v>
      </c>
      <c r="R12" s="174">
        <f>'C завтраками| Bed and breakfast'!AE12*0.9</f>
        <v>26190</v>
      </c>
      <c r="S12" s="141">
        <f>'C завтраками| Bed and breakfast'!AF12*0.9</f>
        <v>25560</v>
      </c>
      <c r="T12" s="141">
        <f>'C завтраками| Bed and breakfast'!AG12*0.9</f>
        <v>17190</v>
      </c>
      <c r="U12" s="141">
        <f>'C завтраками| Bed and breakfast'!AH12*0.9</f>
        <v>17190</v>
      </c>
      <c r="V12" s="141">
        <f>'C завтраками| Bed and breakfast'!AI12*0.9</f>
        <v>16380</v>
      </c>
      <c r="W12" s="141">
        <f>'C завтраками| Bed and breakfast'!AJ12*0.9</f>
        <v>16380</v>
      </c>
      <c r="X12" s="141">
        <f>'C завтраками| Bed and breakfast'!AK12*0.9</f>
        <v>16380</v>
      </c>
      <c r="Y12" s="141">
        <f>'C завтраками| Bed and breakfast'!AL12*0.9</f>
        <v>17190</v>
      </c>
      <c r="Z12" s="141">
        <f>'C завтраками| Bed and breakfast'!AM12*0.9</f>
        <v>17190</v>
      </c>
      <c r="AA12" s="141">
        <f>'C завтраками| Bed and breakfast'!AN12*0.9</f>
        <v>17190</v>
      </c>
      <c r="AB12" s="141">
        <f>'C завтраками| Bed and breakfast'!AO12*0.9</f>
        <v>18000</v>
      </c>
      <c r="AC12" s="141">
        <f>'C завтраками| Bed and breakfast'!AP12*0.9</f>
        <v>18000</v>
      </c>
      <c r="AD12" s="141">
        <f>'C завтраками| Bed and breakfast'!AQ12*0.9</f>
        <v>19080</v>
      </c>
      <c r="AE12" s="141">
        <f>'C завтраками| Bed and breakfast'!AR12*0.9</f>
        <v>20160</v>
      </c>
      <c r="AF12" s="141">
        <f>'C завтраками| Bed and breakfast'!AS12*0.9</f>
        <v>20160</v>
      </c>
      <c r="AG12" s="141">
        <f>'C завтраками| Bed and breakfast'!AT12*0.9</f>
        <v>20160</v>
      </c>
      <c r="AH12" s="141">
        <f>'C завтраками| Bed and breakfast'!AU12*0.9</f>
        <v>19080</v>
      </c>
      <c r="AI12" s="141">
        <f>'C завтраками| Bed and breakfast'!AV12*0.9</f>
        <v>22320</v>
      </c>
      <c r="AJ12" s="141">
        <f>'C завтраками| Bed and breakfast'!AW12*0.9</f>
        <v>22320</v>
      </c>
      <c r="AK12" s="141">
        <f>'C завтраками| Bed and breakfast'!AX12*0.9</f>
        <v>24480</v>
      </c>
      <c r="AL12" s="141">
        <f>'C завтраками| Bed and breakfast'!AY12*0.9</f>
        <v>26640</v>
      </c>
      <c r="AM12" s="141">
        <f>'C завтраками| Bed and breakfast'!AZ12*0.9</f>
        <v>26640</v>
      </c>
      <c r="AN12" s="141">
        <f>'C завтраками| Bed and breakfast'!BA12*0.9</f>
        <v>23400</v>
      </c>
      <c r="AO12" s="141">
        <f>'C завтраками| Bed and breakfast'!BB12*0.9</f>
        <v>23400</v>
      </c>
      <c r="AP12" s="141">
        <f>'C завтраками| Bed and breakfast'!BC12*0.9</f>
        <v>15570</v>
      </c>
      <c r="AQ12" s="141">
        <f>'C завтраками| Bed and breakfast'!BD12*0.9</f>
        <v>17190</v>
      </c>
      <c r="AR12" s="141">
        <f>'C завтраками| Bed and breakfast'!BE12*0.9</f>
        <v>16380</v>
      </c>
      <c r="AS12" s="141">
        <f>'C завтраками| Bed and breakfast'!BF12*0.9</f>
        <v>13140</v>
      </c>
      <c r="AT12" s="141">
        <f>'C завтраками| Bed and breakfast'!BG12*0.9</f>
        <v>11430</v>
      </c>
      <c r="AU12" s="141">
        <f>'C завтраками| Bed and breakfast'!BH12*0.9</f>
        <v>12510</v>
      </c>
      <c r="AV12" s="141">
        <f>'C завтраками| Bed and breakfast'!BI12*0.9</f>
        <v>11430</v>
      </c>
      <c r="AW12" s="141">
        <f>'C завтраками| Bed and breakfast'!BJ12*0.9</f>
        <v>12510</v>
      </c>
      <c r="AX12" s="141">
        <f>'C завтраками| Bed and breakfast'!BK12*0.9</f>
        <v>11430</v>
      </c>
      <c r="AY12" s="141">
        <f>'C завтраками| Bed and breakfast'!BL12*0.9</f>
        <v>10620</v>
      </c>
      <c r="AZ12" s="141">
        <f>'C завтраками| Bed and breakfast'!BM12*0.9</f>
        <v>9720</v>
      </c>
      <c r="BA12" s="141">
        <f>'C завтраками| Bed and breakfast'!BN12*0.9</f>
        <v>8010</v>
      </c>
    </row>
    <row r="13" spans="1:53" s="118" customFormat="1" ht="11.45" customHeight="1" x14ac:dyDescent="0.2">
      <c r="A13" s="120" t="s">
        <v>86</v>
      </c>
      <c r="B13" s="141"/>
      <c r="C13" s="141"/>
      <c r="D13" s="141"/>
      <c r="E13" s="141"/>
      <c r="F13" s="141"/>
      <c r="G13" s="141"/>
      <c r="H13" s="141"/>
      <c r="I13" s="141"/>
      <c r="J13" s="141"/>
      <c r="K13" s="174"/>
      <c r="L13" s="174"/>
      <c r="M13" s="174"/>
      <c r="N13" s="174"/>
      <c r="O13" s="174"/>
      <c r="P13" s="174"/>
      <c r="Q13" s="174"/>
      <c r="R13" s="174"/>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row>
    <row r="14" spans="1:53" ht="11.45" customHeight="1" x14ac:dyDescent="0.2">
      <c r="A14" s="3">
        <v>1</v>
      </c>
      <c r="B14" s="141">
        <f>'C завтраками| Bed and breakfast'!O14*0.9</f>
        <v>9450</v>
      </c>
      <c r="C14" s="141">
        <f>'C завтраками| Bed and breakfast'!P14*0.9</f>
        <v>11250</v>
      </c>
      <c r="D14" s="141">
        <f>'C завтраками| Bed and breakfast'!Q14*0.9</f>
        <v>11250</v>
      </c>
      <c r="E14" s="141">
        <f>'C завтраками| Bed and breakfast'!R14*0.9</f>
        <v>11790</v>
      </c>
      <c r="F14" s="141">
        <f>'C завтраками| Bed and breakfast'!S14*0.9</f>
        <v>11790</v>
      </c>
      <c r="G14" s="141">
        <f>'C завтраками| Bed and breakfast'!T14*0.9</f>
        <v>12330</v>
      </c>
      <c r="H14" s="141">
        <f>'C завтраками| Bed and breakfast'!U14*0.9</f>
        <v>11790</v>
      </c>
      <c r="I14" s="141">
        <f>'C завтраками| Bed and breakfast'!V14*0.9</f>
        <v>11790</v>
      </c>
      <c r="J14" s="141">
        <f>'C завтраками| Bed and breakfast'!W14*0.9</f>
        <v>18000</v>
      </c>
      <c r="K14" s="174">
        <f>'C завтраками| Bed and breakfast'!X14*0.9</f>
        <v>24750</v>
      </c>
      <c r="L14" s="174">
        <f>'C завтраками| Bed and breakfast'!Y14*0.9</f>
        <v>28350</v>
      </c>
      <c r="M14" s="174">
        <f>'C завтраками| Bed and breakfast'!Z14*0.9</f>
        <v>28350</v>
      </c>
      <c r="N14" s="174">
        <f>'C завтраками| Bed and breakfast'!AA14*0.9</f>
        <v>28350</v>
      </c>
      <c r="O14" s="174">
        <f>'C завтраками| Bed and breakfast'!AB14*0.9</f>
        <v>29430</v>
      </c>
      <c r="P14" s="174">
        <f>'C завтраками| Bed and breakfast'!AC14*0.9</f>
        <v>29430</v>
      </c>
      <c r="Q14" s="174">
        <f>'C завтраками| Bed and breakfast'!AD14*0.9</f>
        <v>29430</v>
      </c>
      <c r="R14" s="174">
        <f>'C завтраками| Bed and breakfast'!AE14*0.9</f>
        <v>26190</v>
      </c>
      <c r="S14" s="141">
        <f>'C завтраками| Bed and breakfast'!AF14*0.9</f>
        <v>25875</v>
      </c>
      <c r="T14" s="141">
        <f>'C завтраками| Bed and breakfast'!AG14*0.9</f>
        <v>17505</v>
      </c>
      <c r="U14" s="141">
        <f>'C завтраками| Bed and breakfast'!AH14*0.9</f>
        <v>17505</v>
      </c>
      <c r="V14" s="141">
        <f>'C завтраками| Bed and breakfast'!AI14*0.9</f>
        <v>16695</v>
      </c>
      <c r="W14" s="141">
        <f>'C завтраками| Bed and breakfast'!AJ14*0.9</f>
        <v>16695</v>
      </c>
      <c r="X14" s="141">
        <f>'C завтраками| Bed and breakfast'!AK14*0.9</f>
        <v>16695</v>
      </c>
      <c r="Y14" s="141">
        <f>'C завтраками| Bed and breakfast'!AL14*0.9</f>
        <v>17505</v>
      </c>
      <c r="Z14" s="141">
        <f>'C завтраками| Bed and breakfast'!AM14*0.9</f>
        <v>17505</v>
      </c>
      <c r="AA14" s="141">
        <f>'C завтраками| Bed and breakfast'!AN14*0.9</f>
        <v>17505</v>
      </c>
      <c r="AB14" s="141">
        <f>'C завтраками| Bed and breakfast'!AO14*0.9</f>
        <v>18315</v>
      </c>
      <c r="AC14" s="141">
        <f>'C завтраками| Bed and breakfast'!AP14*0.9</f>
        <v>18315</v>
      </c>
      <c r="AD14" s="141">
        <f>'C завтраками| Bed and breakfast'!AQ14*0.9</f>
        <v>19395</v>
      </c>
      <c r="AE14" s="141">
        <f>'C завтраками| Bed and breakfast'!AR14*0.9</f>
        <v>20475</v>
      </c>
      <c r="AF14" s="141">
        <f>'C завтраками| Bed and breakfast'!AS14*0.9</f>
        <v>20475</v>
      </c>
      <c r="AG14" s="141">
        <f>'C завтраками| Bed and breakfast'!AT14*0.9</f>
        <v>20475</v>
      </c>
      <c r="AH14" s="141">
        <f>'C завтраками| Bed and breakfast'!AU14*0.9</f>
        <v>19395</v>
      </c>
      <c r="AI14" s="141">
        <f>'C завтраками| Bed and breakfast'!AV14*0.9</f>
        <v>22635</v>
      </c>
      <c r="AJ14" s="141">
        <f>'C завтраками| Bed and breakfast'!AW14*0.9</f>
        <v>22635</v>
      </c>
      <c r="AK14" s="141">
        <f>'C завтраками| Bed and breakfast'!AX14*0.9</f>
        <v>24795</v>
      </c>
      <c r="AL14" s="141">
        <f>'C завтраками| Bed and breakfast'!AY14*0.9</f>
        <v>26955</v>
      </c>
      <c r="AM14" s="141">
        <f>'C завтраками| Bed and breakfast'!AZ14*0.9</f>
        <v>26955</v>
      </c>
      <c r="AN14" s="141">
        <f>'C завтраками| Bed and breakfast'!BA14*0.9</f>
        <v>23715</v>
      </c>
      <c r="AO14" s="141">
        <f>'C завтраками| Bed and breakfast'!BB14*0.9</f>
        <v>23715</v>
      </c>
      <c r="AP14" s="141">
        <f>'C завтраками| Bed and breakfast'!BC14*0.9</f>
        <v>15885</v>
      </c>
      <c r="AQ14" s="141">
        <f>'C завтраками| Bed and breakfast'!BD14*0.9</f>
        <v>17505</v>
      </c>
      <c r="AR14" s="141">
        <f>'C завтраками| Bed and breakfast'!BE14*0.9</f>
        <v>16695</v>
      </c>
      <c r="AS14" s="141">
        <f>'C завтраками| Bed and breakfast'!BF14*0.9</f>
        <v>13275</v>
      </c>
      <c r="AT14" s="141">
        <f>'C завтраками| Bed and breakfast'!BG14*0.9</f>
        <v>11565</v>
      </c>
      <c r="AU14" s="141">
        <f>'C завтраками| Bed and breakfast'!BH14*0.9</f>
        <v>12645</v>
      </c>
      <c r="AV14" s="141">
        <f>'C завтраками| Bed and breakfast'!BI14*0.9</f>
        <v>11565</v>
      </c>
      <c r="AW14" s="141">
        <f>'C завтраками| Bed and breakfast'!BJ14*0.9</f>
        <v>12645</v>
      </c>
      <c r="AX14" s="141">
        <f>'C завтраками| Bed and breakfast'!BK14*0.9</f>
        <v>11565</v>
      </c>
      <c r="AY14" s="141">
        <f>'C завтраками| Bed and breakfast'!BL14*0.9</f>
        <v>11385</v>
      </c>
      <c r="AZ14" s="141">
        <f>'C завтраками| Bed and breakfast'!BM14*0.9</f>
        <v>10485</v>
      </c>
      <c r="BA14" s="141">
        <f>'C завтраками| Bed and breakfast'!BN14*0.9</f>
        <v>8775</v>
      </c>
    </row>
    <row r="15" spans="1:53" ht="11.45" customHeight="1" x14ac:dyDescent="0.2">
      <c r="A15" s="3">
        <v>2</v>
      </c>
      <c r="B15" s="141">
        <f>'C завтраками| Bed and breakfast'!O15*0.9</f>
        <v>10710</v>
      </c>
      <c r="C15" s="141">
        <f>'C завтраками| Bed and breakfast'!P15*0.9</f>
        <v>12510</v>
      </c>
      <c r="D15" s="141">
        <f>'C завтраками| Bed and breakfast'!Q15*0.9</f>
        <v>12510</v>
      </c>
      <c r="E15" s="141">
        <f>'C завтраками| Bed and breakfast'!R15*0.9</f>
        <v>13050</v>
      </c>
      <c r="F15" s="141">
        <f>'C завтраками| Bed and breakfast'!S15*0.9</f>
        <v>13050</v>
      </c>
      <c r="G15" s="141">
        <f>'C завтраками| Bed and breakfast'!T15*0.9</f>
        <v>13590</v>
      </c>
      <c r="H15" s="141">
        <f>'C завтраками| Bed and breakfast'!U15*0.9</f>
        <v>13050</v>
      </c>
      <c r="I15" s="141">
        <f>'C завтраками| Bed and breakfast'!V15*0.9</f>
        <v>13050</v>
      </c>
      <c r="J15" s="141">
        <f>'C завтраками| Bed and breakfast'!W15*0.9</f>
        <v>19800</v>
      </c>
      <c r="K15" s="174">
        <f>'C завтраками| Bed and breakfast'!X15*0.9</f>
        <v>26550</v>
      </c>
      <c r="L15" s="174">
        <f>'C завтраками| Bed and breakfast'!Y15*0.9</f>
        <v>30150</v>
      </c>
      <c r="M15" s="174">
        <f>'C завтраками| Bed and breakfast'!Z15*0.9</f>
        <v>30150</v>
      </c>
      <c r="N15" s="174">
        <f>'C завтраками| Bed and breakfast'!AA15*0.9</f>
        <v>30150</v>
      </c>
      <c r="O15" s="174">
        <f>'C завтраками| Bed and breakfast'!AB15*0.9</f>
        <v>31230</v>
      </c>
      <c r="P15" s="174">
        <f>'C завтраками| Bed and breakfast'!AC15*0.9</f>
        <v>31230</v>
      </c>
      <c r="Q15" s="174">
        <f>'C завтраками| Bed and breakfast'!AD15*0.9</f>
        <v>31230</v>
      </c>
      <c r="R15" s="174">
        <f>'C завтраками| Bed and breakfast'!AE15*0.9</f>
        <v>27990</v>
      </c>
      <c r="S15" s="141">
        <f>'C завтраками| Bed and breakfast'!AF15*0.9</f>
        <v>27540</v>
      </c>
      <c r="T15" s="141">
        <f>'C завтраками| Bed and breakfast'!AG15*0.9</f>
        <v>19170</v>
      </c>
      <c r="U15" s="141">
        <f>'C завтраками| Bed and breakfast'!AH15*0.9</f>
        <v>19170</v>
      </c>
      <c r="V15" s="141">
        <f>'C завтраками| Bed and breakfast'!AI15*0.9</f>
        <v>18360</v>
      </c>
      <c r="W15" s="141">
        <f>'C завтраками| Bed and breakfast'!AJ15*0.9</f>
        <v>18360</v>
      </c>
      <c r="X15" s="141">
        <f>'C завтраками| Bed and breakfast'!AK15*0.9</f>
        <v>18360</v>
      </c>
      <c r="Y15" s="141">
        <f>'C завтраками| Bed and breakfast'!AL15*0.9</f>
        <v>19170</v>
      </c>
      <c r="Z15" s="141">
        <f>'C завтраками| Bed and breakfast'!AM15*0.9</f>
        <v>19170</v>
      </c>
      <c r="AA15" s="141">
        <f>'C завтраками| Bed and breakfast'!AN15*0.9</f>
        <v>19170</v>
      </c>
      <c r="AB15" s="141">
        <f>'C завтраками| Bed and breakfast'!AO15*0.9</f>
        <v>19980</v>
      </c>
      <c r="AC15" s="141">
        <f>'C завтраками| Bed and breakfast'!AP15*0.9</f>
        <v>19980</v>
      </c>
      <c r="AD15" s="141">
        <f>'C завтраками| Bed and breakfast'!AQ15*0.9</f>
        <v>21060</v>
      </c>
      <c r="AE15" s="141">
        <f>'C завтраками| Bed and breakfast'!AR15*0.9</f>
        <v>22140</v>
      </c>
      <c r="AF15" s="141">
        <f>'C завтраками| Bed and breakfast'!AS15*0.9</f>
        <v>22140</v>
      </c>
      <c r="AG15" s="141">
        <f>'C завтраками| Bed and breakfast'!AT15*0.9</f>
        <v>22140</v>
      </c>
      <c r="AH15" s="141">
        <f>'C завтраками| Bed and breakfast'!AU15*0.9</f>
        <v>21060</v>
      </c>
      <c r="AI15" s="141">
        <f>'C завтраками| Bed and breakfast'!AV15*0.9</f>
        <v>24300</v>
      </c>
      <c r="AJ15" s="141">
        <f>'C завтраками| Bed and breakfast'!AW15*0.9</f>
        <v>24300</v>
      </c>
      <c r="AK15" s="141">
        <f>'C завтраками| Bed and breakfast'!AX15*0.9</f>
        <v>26460</v>
      </c>
      <c r="AL15" s="141">
        <f>'C завтраками| Bed and breakfast'!AY15*0.9</f>
        <v>28620</v>
      </c>
      <c r="AM15" s="141">
        <f>'C завтраками| Bed and breakfast'!AZ15*0.9</f>
        <v>28620</v>
      </c>
      <c r="AN15" s="141">
        <f>'C завтраками| Bed and breakfast'!BA15*0.9</f>
        <v>25380</v>
      </c>
      <c r="AO15" s="141">
        <f>'C завтраками| Bed and breakfast'!BB15*0.9</f>
        <v>25380</v>
      </c>
      <c r="AP15" s="141">
        <f>'C завтраками| Bed and breakfast'!BC15*0.9</f>
        <v>17550</v>
      </c>
      <c r="AQ15" s="141">
        <f>'C завтраками| Bed and breakfast'!BD15*0.9</f>
        <v>19170</v>
      </c>
      <c r="AR15" s="141">
        <f>'C завтраками| Bed and breakfast'!BE15*0.9</f>
        <v>18360</v>
      </c>
      <c r="AS15" s="141">
        <f>'C завтраками| Bed and breakfast'!BF15*0.9</f>
        <v>14940</v>
      </c>
      <c r="AT15" s="141">
        <f>'C завтраками| Bed and breakfast'!BG15*0.9</f>
        <v>13230</v>
      </c>
      <c r="AU15" s="141">
        <f>'C завтраками| Bed and breakfast'!BH15*0.9</f>
        <v>14310</v>
      </c>
      <c r="AV15" s="141">
        <f>'C завтраками| Bed and breakfast'!BI15*0.9</f>
        <v>13230</v>
      </c>
      <c r="AW15" s="141">
        <f>'C завтраками| Bed and breakfast'!BJ15*0.9</f>
        <v>14310</v>
      </c>
      <c r="AX15" s="141">
        <f>'C завтраками| Bed and breakfast'!BK15*0.9</f>
        <v>13230</v>
      </c>
      <c r="AY15" s="141">
        <f>'C завтраками| Bed and breakfast'!BL15*0.9</f>
        <v>12870</v>
      </c>
      <c r="AZ15" s="141">
        <f>'C завтраками| Bed and breakfast'!BM15*0.9</f>
        <v>11970</v>
      </c>
      <c r="BA15" s="141">
        <f>'C завтраками| Bed and breakfast'!BN15*0.9</f>
        <v>10260</v>
      </c>
    </row>
    <row r="16" spans="1:53" s="118" customFormat="1" ht="11.45" customHeight="1" x14ac:dyDescent="0.2">
      <c r="A16" s="122" t="s">
        <v>91</v>
      </c>
      <c r="B16" s="141"/>
      <c r="C16" s="141"/>
      <c r="D16" s="141"/>
      <c r="E16" s="141"/>
      <c r="F16" s="141"/>
      <c r="G16" s="141"/>
      <c r="H16" s="141"/>
      <c r="I16" s="141"/>
      <c r="J16" s="141"/>
      <c r="K16" s="174"/>
      <c r="L16" s="174"/>
      <c r="M16" s="174"/>
      <c r="N16" s="174"/>
      <c r="O16" s="174"/>
      <c r="P16" s="174"/>
      <c r="Q16" s="174"/>
      <c r="R16" s="174"/>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row>
    <row r="17" spans="1:53" ht="11.45" customHeight="1" x14ac:dyDescent="0.2">
      <c r="A17" s="3">
        <v>1</v>
      </c>
      <c r="B17" s="141">
        <f>'C завтраками| Bed and breakfast'!O17*0.9</f>
        <v>10350</v>
      </c>
      <c r="C17" s="141">
        <f>'C завтраками| Bed and breakfast'!P17*0.9</f>
        <v>12150</v>
      </c>
      <c r="D17" s="141">
        <f>'C завтраками| Bed and breakfast'!Q17*0.9</f>
        <v>12150</v>
      </c>
      <c r="E17" s="141">
        <f>'C завтраками| Bed and breakfast'!R17*0.9</f>
        <v>12690</v>
      </c>
      <c r="F17" s="141">
        <f>'C завтраками| Bed and breakfast'!S17*0.9</f>
        <v>12690</v>
      </c>
      <c r="G17" s="141">
        <f>'C завтраками| Bed and breakfast'!T17*0.9</f>
        <v>13230</v>
      </c>
      <c r="H17" s="141">
        <f>'C завтраками| Bed and breakfast'!U17*0.9</f>
        <v>12690</v>
      </c>
      <c r="I17" s="141">
        <f>'C завтраками| Bed and breakfast'!V17*0.9</f>
        <v>12690</v>
      </c>
      <c r="J17" s="141">
        <f>'C завтраками| Bed and breakfast'!W17*0.9</f>
        <v>19800</v>
      </c>
      <c r="K17" s="174">
        <f>'C завтраками| Bed and breakfast'!X17*0.9</f>
        <v>26550</v>
      </c>
      <c r="L17" s="174">
        <f>'C завтраками| Bed and breakfast'!Y17*0.9</f>
        <v>30150</v>
      </c>
      <c r="M17" s="174">
        <f>'C завтраками| Bed and breakfast'!Z17*0.9</f>
        <v>30150</v>
      </c>
      <c r="N17" s="174">
        <f>'C завтраками| Bed and breakfast'!AA17*0.9</f>
        <v>30150</v>
      </c>
      <c r="O17" s="174">
        <f>'C завтраками| Bed and breakfast'!AB17*0.9</f>
        <v>31230</v>
      </c>
      <c r="P17" s="174">
        <f>'C завтраками| Bed and breakfast'!AC17*0.9</f>
        <v>31230</v>
      </c>
      <c r="Q17" s="174">
        <f>'C завтраками| Bed and breakfast'!AD17*0.9</f>
        <v>31230</v>
      </c>
      <c r="R17" s="174">
        <f>'C завтраками| Bed and breakfast'!AE17*0.9</f>
        <v>27990</v>
      </c>
      <c r="S17" s="141">
        <f>'C завтраками| Bed and breakfast'!AF17*0.9</f>
        <v>27675</v>
      </c>
      <c r="T17" s="141">
        <f>'C завтраками| Bed and breakfast'!AG17*0.9</f>
        <v>19305</v>
      </c>
      <c r="U17" s="141">
        <f>'C завтраками| Bed and breakfast'!AH17*0.9</f>
        <v>19305</v>
      </c>
      <c r="V17" s="141">
        <f>'C завтраками| Bed and breakfast'!AI17*0.9</f>
        <v>18495</v>
      </c>
      <c r="W17" s="141">
        <f>'C завтраками| Bed and breakfast'!AJ17*0.9</f>
        <v>18495</v>
      </c>
      <c r="X17" s="141">
        <f>'C завтраками| Bed and breakfast'!AK17*0.9</f>
        <v>18495</v>
      </c>
      <c r="Y17" s="141">
        <f>'C завтраками| Bed and breakfast'!AL17*0.9</f>
        <v>19305</v>
      </c>
      <c r="Z17" s="141">
        <f>'C завтраками| Bed and breakfast'!AM17*0.9</f>
        <v>19305</v>
      </c>
      <c r="AA17" s="141">
        <f>'C завтраками| Bed and breakfast'!AN17*0.9</f>
        <v>19305</v>
      </c>
      <c r="AB17" s="141">
        <f>'C завтраками| Bed and breakfast'!AO17*0.9</f>
        <v>20115</v>
      </c>
      <c r="AC17" s="141">
        <f>'C завтраками| Bed and breakfast'!AP17*0.9</f>
        <v>20115</v>
      </c>
      <c r="AD17" s="141">
        <f>'C завтраками| Bed and breakfast'!AQ17*0.9</f>
        <v>21195</v>
      </c>
      <c r="AE17" s="141">
        <f>'C завтраками| Bed and breakfast'!AR17*0.9</f>
        <v>22275</v>
      </c>
      <c r="AF17" s="141">
        <f>'C завтраками| Bed and breakfast'!AS17*0.9</f>
        <v>22275</v>
      </c>
      <c r="AG17" s="141">
        <f>'C завтраками| Bed and breakfast'!AT17*0.9</f>
        <v>22275</v>
      </c>
      <c r="AH17" s="141">
        <f>'C завтраками| Bed and breakfast'!AU17*0.9</f>
        <v>21195</v>
      </c>
      <c r="AI17" s="141">
        <f>'C завтраками| Bed and breakfast'!AV17*0.9</f>
        <v>24435</v>
      </c>
      <c r="AJ17" s="141">
        <f>'C завтраками| Bed and breakfast'!AW17*0.9</f>
        <v>24435</v>
      </c>
      <c r="AK17" s="141">
        <f>'C завтраками| Bed and breakfast'!AX17*0.9</f>
        <v>26595</v>
      </c>
      <c r="AL17" s="141">
        <f>'C завтраками| Bed and breakfast'!AY17*0.9</f>
        <v>28755</v>
      </c>
      <c r="AM17" s="141">
        <f>'C завтраками| Bed and breakfast'!AZ17*0.9</f>
        <v>28755</v>
      </c>
      <c r="AN17" s="141">
        <f>'C завтраками| Bed and breakfast'!BA17*0.9</f>
        <v>25515</v>
      </c>
      <c r="AO17" s="141">
        <f>'C завтраками| Bed and breakfast'!BB17*0.9</f>
        <v>25515</v>
      </c>
      <c r="AP17" s="141">
        <f>'C завтраками| Bed and breakfast'!BC17*0.9</f>
        <v>17685</v>
      </c>
      <c r="AQ17" s="141">
        <f>'C завтраками| Bed and breakfast'!BD17*0.9</f>
        <v>19305</v>
      </c>
      <c r="AR17" s="141">
        <f>'C завтраками| Bed and breakfast'!BE17*0.9</f>
        <v>18495</v>
      </c>
      <c r="AS17" s="141">
        <f>'C завтраками| Bed and breakfast'!BF17*0.9</f>
        <v>14625</v>
      </c>
      <c r="AT17" s="141">
        <f>'C завтраками| Bed and breakfast'!BG17*0.9</f>
        <v>12915</v>
      </c>
      <c r="AU17" s="141">
        <f>'C завтраками| Bed and breakfast'!BH17*0.9</f>
        <v>13995</v>
      </c>
      <c r="AV17" s="141">
        <f>'C завтраками| Bed and breakfast'!BI17*0.9</f>
        <v>12915</v>
      </c>
      <c r="AW17" s="141">
        <f>'C завтраками| Bed and breakfast'!BJ17*0.9</f>
        <v>13995</v>
      </c>
      <c r="AX17" s="141">
        <f>'C завтраками| Bed and breakfast'!BK17*0.9</f>
        <v>12915</v>
      </c>
      <c r="AY17" s="141">
        <f>'C завтраками| Bed and breakfast'!BL17*0.9</f>
        <v>12285</v>
      </c>
      <c r="AZ17" s="141">
        <f>'C завтраками| Bed and breakfast'!BM17*0.9</f>
        <v>11385</v>
      </c>
      <c r="BA17" s="141">
        <f>'C завтраками| Bed and breakfast'!BN17*0.9</f>
        <v>9675</v>
      </c>
    </row>
    <row r="18" spans="1:53" ht="11.45" customHeight="1" x14ac:dyDescent="0.2">
      <c r="A18" s="3">
        <v>2</v>
      </c>
      <c r="B18" s="141">
        <f>'C завтраками| Bed and breakfast'!O18*0.9</f>
        <v>11610</v>
      </c>
      <c r="C18" s="141">
        <f>'C завтраками| Bed and breakfast'!P18*0.9</f>
        <v>13410</v>
      </c>
      <c r="D18" s="141">
        <f>'C завтраками| Bed and breakfast'!Q18*0.9</f>
        <v>13410</v>
      </c>
      <c r="E18" s="141">
        <f>'C завтраками| Bed and breakfast'!R18*0.9</f>
        <v>13950</v>
      </c>
      <c r="F18" s="141">
        <f>'C завтраками| Bed and breakfast'!S18*0.9</f>
        <v>13950</v>
      </c>
      <c r="G18" s="141">
        <f>'C завтраками| Bed and breakfast'!T18*0.9</f>
        <v>14490</v>
      </c>
      <c r="H18" s="141">
        <f>'C завтраками| Bed and breakfast'!U18*0.9</f>
        <v>13950</v>
      </c>
      <c r="I18" s="141">
        <f>'C завтраками| Bed and breakfast'!V18*0.9</f>
        <v>13950</v>
      </c>
      <c r="J18" s="141">
        <f>'C завтраками| Bed and breakfast'!W18*0.9</f>
        <v>21600</v>
      </c>
      <c r="K18" s="174">
        <f>'C завтраками| Bed and breakfast'!X18*0.9</f>
        <v>28350</v>
      </c>
      <c r="L18" s="174">
        <f>'C завтраками| Bed and breakfast'!Y18*0.9</f>
        <v>31950</v>
      </c>
      <c r="M18" s="174">
        <f>'C завтраками| Bed and breakfast'!Z18*0.9</f>
        <v>31950</v>
      </c>
      <c r="N18" s="174">
        <f>'C завтраками| Bed and breakfast'!AA18*0.9</f>
        <v>31950</v>
      </c>
      <c r="O18" s="174">
        <f>'C завтраками| Bed and breakfast'!AB18*0.9</f>
        <v>33030</v>
      </c>
      <c r="P18" s="174">
        <f>'C завтраками| Bed and breakfast'!AC18*0.9</f>
        <v>33030</v>
      </c>
      <c r="Q18" s="174">
        <f>'C завтраками| Bed and breakfast'!AD18*0.9</f>
        <v>33030</v>
      </c>
      <c r="R18" s="174">
        <f>'C завтраками| Bed and breakfast'!AE18*0.9</f>
        <v>29790</v>
      </c>
      <c r="S18" s="141">
        <f>'C завтраками| Bed and breakfast'!AF18*0.9</f>
        <v>29340</v>
      </c>
      <c r="T18" s="141">
        <f>'C завтраками| Bed and breakfast'!AG18*0.9</f>
        <v>20970</v>
      </c>
      <c r="U18" s="141">
        <f>'C завтраками| Bed and breakfast'!AH18*0.9</f>
        <v>20970</v>
      </c>
      <c r="V18" s="141">
        <f>'C завтраками| Bed and breakfast'!AI18*0.9</f>
        <v>20160</v>
      </c>
      <c r="W18" s="141">
        <f>'C завтраками| Bed and breakfast'!AJ18*0.9</f>
        <v>20160</v>
      </c>
      <c r="X18" s="141">
        <f>'C завтраками| Bed and breakfast'!AK18*0.9</f>
        <v>20160</v>
      </c>
      <c r="Y18" s="141">
        <f>'C завтраками| Bed and breakfast'!AL18*0.9</f>
        <v>20970</v>
      </c>
      <c r="Z18" s="141">
        <f>'C завтраками| Bed and breakfast'!AM18*0.9</f>
        <v>20970</v>
      </c>
      <c r="AA18" s="141">
        <f>'C завтраками| Bed and breakfast'!AN18*0.9</f>
        <v>20970</v>
      </c>
      <c r="AB18" s="141">
        <f>'C завтраками| Bed and breakfast'!AO18*0.9</f>
        <v>21780</v>
      </c>
      <c r="AC18" s="141">
        <f>'C завтраками| Bed and breakfast'!AP18*0.9</f>
        <v>21780</v>
      </c>
      <c r="AD18" s="141">
        <f>'C завтраками| Bed and breakfast'!AQ18*0.9</f>
        <v>22860</v>
      </c>
      <c r="AE18" s="141">
        <f>'C завтраками| Bed and breakfast'!AR18*0.9</f>
        <v>23940</v>
      </c>
      <c r="AF18" s="141">
        <f>'C завтраками| Bed and breakfast'!AS18*0.9</f>
        <v>23940</v>
      </c>
      <c r="AG18" s="141">
        <f>'C завтраками| Bed and breakfast'!AT18*0.9</f>
        <v>23940</v>
      </c>
      <c r="AH18" s="141">
        <f>'C завтраками| Bed and breakfast'!AU18*0.9</f>
        <v>22860</v>
      </c>
      <c r="AI18" s="141">
        <f>'C завтраками| Bed and breakfast'!AV18*0.9</f>
        <v>26100</v>
      </c>
      <c r="AJ18" s="141">
        <f>'C завтраками| Bed and breakfast'!AW18*0.9</f>
        <v>26100</v>
      </c>
      <c r="AK18" s="141">
        <f>'C завтраками| Bed and breakfast'!AX18*0.9</f>
        <v>28260</v>
      </c>
      <c r="AL18" s="141">
        <f>'C завтраками| Bed and breakfast'!AY18*0.9</f>
        <v>30420</v>
      </c>
      <c r="AM18" s="141">
        <f>'C завтраками| Bed and breakfast'!AZ18*0.9</f>
        <v>30420</v>
      </c>
      <c r="AN18" s="141">
        <f>'C завтраками| Bed and breakfast'!BA18*0.9</f>
        <v>27180</v>
      </c>
      <c r="AO18" s="141">
        <f>'C завтраками| Bed and breakfast'!BB18*0.9</f>
        <v>27180</v>
      </c>
      <c r="AP18" s="141">
        <f>'C завтраками| Bed and breakfast'!BC18*0.9</f>
        <v>19350</v>
      </c>
      <c r="AQ18" s="141">
        <f>'C завтраками| Bed and breakfast'!BD18*0.9</f>
        <v>20970</v>
      </c>
      <c r="AR18" s="141">
        <f>'C завтраками| Bed and breakfast'!BE18*0.9</f>
        <v>20160</v>
      </c>
      <c r="AS18" s="141">
        <f>'C завтраками| Bed and breakfast'!BF18*0.9</f>
        <v>16290</v>
      </c>
      <c r="AT18" s="141">
        <f>'C завтраками| Bed and breakfast'!BG18*0.9</f>
        <v>14580</v>
      </c>
      <c r="AU18" s="141">
        <f>'C завтраками| Bed and breakfast'!BH18*0.9</f>
        <v>15660</v>
      </c>
      <c r="AV18" s="141">
        <f>'C завтраками| Bed and breakfast'!BI18*0.9</f>
        <v>14580</v>
      </c>
      <c r="AW18" s="141">
        <f>'C завтраками| Bed and breakfast'!BJ18*0.9</f>
        <v>15660</v>
      </c>
      <c r="AX18" s="141">
        <f>'C завтраками| Bed and breakfast'!BK18*0.9</f>
        <v>14580</v>
      </c>
      <c r="AY18" s="141">
        <f>'C завтраками| Bed and breakfast'!BL18*0.9</f>
        <v>13770</v>
      </c>
      <c r="AZ18" s="141">
        <f>'C завтраками| Bed and breakfast'!BM18*0.9</f>
        <v>12870</v>
      </c>
      <c r="BA18" s="141">
        <f>'C завтраками| Bed and breakfast'!BN18*0.9</f>
        <v>11160</v>
      </c>
    </row>
    <row r="19" spans="1:53" s="118" customFormat="1" ht="11.45" customHeight="1" x14ac:dyDescent="0.2">
      <c r="A19" s="119" t="s">
        <v>92</v>
      </c>
      <c r="B19" s="141"/>
      <c r="C19" s="141"/>
      <c r="D19" s="141"/>
      <c r="E19" s="141"/>
      <c r="F19" s="141"/>
      <c r="G19" s="141"/>
      <c r="H19" s="141"/>
      <c r="I19" s="141"/>
      <c r="J19" s="141"/>
      <c r="K19" s="174"/>
      <c r="L19" s="174"/>
      <c r="M19" s="174"/>
      <c r="N19" s="174"/>
      <c r="O19" s="174"/>
      <c r="P19" s="174"/>
      <c r="Q19" s="174"/>
      <c r="R19" s="174"/>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row>
    <row r="20" spans="1:53" ht="11.45" customHeight="1" x14ac:dyDescent="0.2">
      <c r="A20" s="3">
        <v>1</v>
      </c>
      <c r="B20" s="141">
        <f>'C завтраками| Bed and breakfast'!O20*0.9</f>
        <v>11700</v>
      </c>
      <c r="C20" s="141">
        <f>'C завтраками| Bed and breakfast'!P20*0.9</f>
        <v>13500</v>
      </c>
      <c r="D20" s="141">
        <f>'C завтраками| Bed and breakfast'!Q20*0.9</f>
        <v>13500</v>
      </c>
      <c r="E20" s="141">
        <f>'C завтраками| Bed and breakfast'!R20*0.9</f>
        <v>14040</v>
      </c>
      <c r="F20" s="141">
        <f>'C завтраками| Bed and breakfast'!S20*0.9</f>
        <v>14040</v>
      </c>
      <c r="G20" s="141">
        <f>'C завтраками| Bed and breakfast'!T20*0.9</f>
        <v>14580</v>
      </c>
      <c r="H20" s="141">
        <f>'C завтраками| Bed and breakfast'!U20*0.9</f>
        <v>14040</v>
      </c>
      <c r="I20" s="141">
        <f>'C завтраками| Bed and breakfast'!V20*0.9</f>
        <v>14040</v>
      </c>
      <c r="J20" s="141">
        <f>'C завтраками| Bed and breakfast'!W20*0.9</f>
        <v>21600</v>
      </c>
      <c r="K20" s="174">
        <f>'C завтраками| Bed and breakfast'!X20*0.9</f>
        <v>28350</v>
      </c>
      <c r="L20" s="174">
        <f>'C завтраками| Bed and breakfast'!Y20*0.9</f>
        <v>31950</v>
      </c>
      <c r="M20" s="174">
        <f>'C завтраками| Bed and breakfast'!Z20*0.9</f>
        <v>31950</v>
      </c>
      <c r="N20" s="174">
        <f>'C завтраками| Bed and breakfast'!AA20*0.9</f>
        <v>31950</v>
      </c>
      <c r="O20" s="174">
        <f>'C завтраками| Bed and breakfast'!AB20*0.9</f>
        <v>33030</v>
      </c>
      <c r="P20" s="174">
        <f>'C завтраками| Bed and breakfast'!AC20*0.9</f>
        <v>33030</v>
      </c>
      <c r="Q20" s="174">
        <f>'C завтраками| Bed and breakfast'!AD20*0.9</f>
        <v>33030</v>
      </c>
      <c r="R20" s="174">
        <f>'C завтраками| Bed and breakfast'!AE20*0.9</f>
        <v>29790</v>
      </c>
      <c r="S20" s="141">
        <f>'C завтраками| Bed and breakfast'!AF20*0.9</f>
        <v>29475</v>
      </c>
      <c r="T20" s="141">
        <f>'C завтраками| Bed and breakfast'!AG20*0.9</f>
        <v>21105</v>
      </c>
      <c r="U20" s="141">
        <f>'C завтраками| Bed and breakfast'!AH20*0.9</f>
        <v>21105</v>
      </c>
      <c r="V20" s="141">
        <f>'C завтраками| Bed and breakfast'!AI20*0.9</f>
        <v>20295</v>
      </c>
      <c r="W20" s="141">
        <f>'C завтраками| Bed and breakfast'!AJ20*0.9</f>
        <v>20295</v>
      </c>
      <c r="X20" s="141">
        <f>'C завтраками| Bed and breakfast'!AK20*0.9</f>
        <v>20295</v>
      </c>
      <c r="Y20" s="141">
        <f>'C завтраками| Bed and breakfast'!AL20*0.9</f>
        <v>21105</v>
      </c>
      <c r="Z20" s="141">
        <f>'C завтраками| Bed and breakfast'!AM20*0.9</f>
        <v>21105</v>
      </c>
      <c r="AA20" s="141">
        <f>'C завтраками| Bed and breakfast'!AN20*0.9</f>
        <v>21105</v>
      </c>
      <c r="AB20" s="141">
        <f>'C завтраками| Bed and breakfast'!AO20*0.9</f>
        <v>21915</v>
      </c>
      <c r="AC20" s="141">
        <f>'C завтраками| Bed and breakfast'!AP20*0.9</f>
        <v>21915</v>
      </c>
      <c r="AD20" s="141">
        <f>'C завтраками| Bed and breakfast'!AQ20*0.9</f>
        <v>22995</v>
      </c>
      <c r="AE20" s="141">
        <f>'C завтраками| Bed and breakfast'!AR20*0.9</f>
        <v>24075</v>
      </c>
      <c r="AF20" s="141">
        <f>'C завтраками| Bed and breakfast'!AS20*0.9</f>
        <v>24075</v>
      </c>
      <c r="AG20" s="141">
        <f>'C завтраками| Bed and breakfast'!AT20*0.9</f>
        <v>24075</v>
      </c>
      <c r="AH20" s="141">
        <f>'C завтраками| Bed and breakfast'!AU20*0.9</f>
        <v>22995</v>
      </c>
      <c r="AI20" s="141">
        <f>'C завтраками| Bed and breakfast'!AV20*0.9</f>
        <v>26235</v>
      </c>
      <c r="AJ20" s="141">
        <f>'C завтраками| Bed and breakfast'!AW20*0.9</f>
        <v>26235</v>
      </c>
      <c r="AK20" s="141">
        <f>'C завтраками| Bed and breakfast'!AX20*0.9</f>
        <v>28395</v>
      </c>
      <c r="AL20" s="141">
        <f>'C завтраками| Bed and breakfast'!AY20*0.9</f>
        <v>30555</v>
      </c>
      <c r="AM20" s="141">
        <f>'C завтраками| Bed and breakfast'!AZ20*0.9</f>
        <v>30555</v>
      </c>
      <c r="AN20" s="141">
        <f>'C завтраками| Bed and breakfast'!BA20*0.9</f>
        <v>27315</v>
      </c>
      <c r="AO20" s="141">
        <f>'C завтраками| Bed and breakfast'!BB20*0.9</f>
        <v>27315</v>
      </c>
      <c r="AP20" s="141">
        <f>'C завтраками| Bed and breakfast'!BC20*0.9</f>
        <v>19485</v>
      </c>
      <c r="AQ20" s="141">
        <f>'C завтраками| Bed and breakfast'!BD20*0.9</f>
        <v>21105</v>
      </c>
      <c r="AR20" s="141">
        <f>'C завтраками| Bed and breakfast'!BE20*0.9</f>
        <v>20295</v>
      </c>
      <c r="AS20" s="141">
        <f>'C завтраками| Bed and breakfast'!BF20*0.9</f>
        <v>15525</v>
      </c>
      <c r="AT20" s="141">
        <f>'C завтраками| Bed and breakfast'!BG20*0.9</f>
        <v>13815</v>
      </c>
      <c r="AU20" s="141">
        <f>'C завтраками| Bed and breakfast'!BH20*0.9</f>
        <v>14895</v>
      </c>
      <c r="AV20" s="141">
        <f>'C завтраками| Bed and breakfast'!BI20*0.9</f>
        <v>13815</v>
      </c>
      <c r="AW20" s="141">
        <f>'C завтраками| Bed and breakfast'!BJ20*0.9</f>
        <v>14895</v>
      </c>
      <c r="AX20" s="141">
        <f>'C завтраками| Bed and breakfast'!BK20*0.9</f>
        <v>13815</v>
      </c>
      <c r="AY20" s="141">
        <f>'C завтраками| Bed and breakfast'!BL20*0.9</f>
        <v>13635</v>
      </c>
      <c r="AZ20" s="141">
        <f>'C завтраками| Bed and breakfast'!BM20*0.9</f>
        <v>12735</v>
      </c>
      <c r="BA20" s="141">
        <f>'C завтраками| Bed and breakfast'!BN20*0.9</f>
        <v>11025</v>
      </c>
    </row>
    <row r="21" spans="1:53" ht="11.45" customHeight="1" x14ac:dyDescent="0.2">
      <c r="A21" s="3">
        <v>2</v>
      </c>
      <c r="B21" s="141">
        <f>'C завтраками| Bed and breakfast'!O21*0.9</f>
        <v>12960</v>
      </c>
      <c r="C21" s="141">
        <f>'C завтраками| Bed and breakfast'!P21*0.9</f>
        <v>14760</v>
      </c>
      <c r="D21" s="141">
        <f>'C завтраками| Bed and breakfast'!Q21*0.9</f>
        <v>14760</v>
      </c>
      <c r="E21" s="141">
        <f>'C завтраками| Bed and breakfast'!R21*0.9</f>
        <v>15300</v>
      </c>
      <c r="F21" s="141">
        <f>'C завтраками| Bed and breakfast'!S21*0.9</f>
        <v>15300</v>
      </c>
      <c r="G21" s="141">
        <f>'C завтраками| Bed and breakfast'!T21*0.9</f>
        <v>15840</v>
      </c>
      <c r="H21" s="141">
        <f>'C завтраками| Bed and breakfast'!U21*0.9</f>
        <v>15300</v>
      </c>
      <c r="I21" s="141">
        <f>'C завтраками| Bed and breakfast'!V21*0.9</f>
        <v>15300</v>
      </c>
      <c r="J21" s="141">
        <f>'C завтраками| Bed and breakfast'!W21*0.9</f>
        <v>23400</v>
      </c>
      <c r="K21" s="174">
        <f>'C завтраками| Bed and breakfast'!X21*0.9</f>
        <v>30150</v>
      </c>
      <c r="L21" s="174">
        <f>'C завтраками| Bed and breakfast'!Y21*0.9</f>
        <v>33750</v>
      </c>
      <c r="M21" s="174">
        <f>'C завтраками| Bed and breakfast'!Z21*0.9</f>
        <v>33750</v>
      </c>
      <c r="N21" s="174">
        <f>'C завтраками| Bed and breakfast'!AA21*0.9</f>
        <v>33750</v>
      </c>
      <c r="O21" s="174">
        <f>'C завтраками| Bed and breakfast'!AB21*0.9</f>
        <v>34830</v>
      </c>
      <c r="P21" s="174">
        <f>'C завтраками| Bed and breakfast'!AC21*0.9</f>
        <v>34830</v>
      </c>
      <c r="Q21" s="174">
        <f>'C завтраками| Bed and breakfast'!AD21*0.9</f>
        <v>34830</v>
      </c>
      <c r="R21" s="174">
        <f>'C завтраками| Bed and breakfast'!AE21*0.9</f>
        <v>31590</v>
      </c>
      <c r="S21" s="141">
        <f>'C завтраками| Bed and breakfast'!AF21*0.9</f>
        <v>31140</v>
      </c>
      <c r="T21" s="141">
        <f>'C завтраками| Bed and breakfast'!AG21*0.9</f>
        <v>22770</v>
      </c>
      <c r="U21" s="141">
        <f>'C завтраками| Bed and breakfast'!AH21*0.9</f>
        <v>22770</v>
      </c>
      <c r="V21" s="141">
        <f>'C завтраками| Bed and breakfast'!AI21*0.9</f>
        <v>21960</v>
      </c>
      <c r="W21" s="141">
        <f>'C завтраками| Bed and breakfast'!AJ21*0.9</f>
        <v>21960</v>
      </c>
      <c r="X21" s="141">
        <f>'C завтраками| Bed and breakfast'!AK21*0.9</f>
        <v>21960</v>
      </c>
      <c r="Y21" s="141">
        <f>'C завтраками| Bed and breakfast'!AL21*0.9</f>
        <v>22770</v>
      </c>
      <c r="Z21" s="141">
        <f>'C завтраками| Bed and breakfast'!AM21*0.9</f>
        <v>22770</v>
      </c>
      <c r="AA21" s="141">
        <f>'C завтраками| Bed and breakfast'!AN21*0.9</f>
        <v>22770</v>
      </c>
      <c r="AB21" s="141">
        <f>'C завтраками| Bed and breakfast'!AO21*0.9</f>
        <v>23580</v>
      </c>
      <c r="AC21" s="141">
        <f>'C завтраками| Bed and breakfast'!AP21*0.9</f>
        <v>23580</v>
      </c>
      <c r="AD21" s="141">
        <f>'C завтраками| Bed and breakfast'!AQ21*0.9</f>
        <v>24660</v>
      </c>
      <c r="AE21" s="141">
        <f>'C завтраками| Bed and breakfast'!AR21*0.9</f>
        <v>25740</v>
      </c>
      <c r="AF21" s="141">
        <f>'C завтраками| Bed and breakfast'!AS21*0.9</f>
        <v>25740</v>
      </c>
      <c r="AG21" s="141">
        <f>'C завтраками| Bed and breakfast'!AT21*0.9</f>
        <v>25740</v>
      </c>
      <c r="AH21" s="141">
        <f>'C завтраками| Bed and breakfast'!AU21*0.9</f>
        <v>24660</v>
      </c>
      <c r="AI21" s="141">
        <f>'C завтраками| Bed and breakfast'!AV21*0.9</f>
        <v>27900</v>
      </c>
      <c r="AJ21" s="141">
        <f>'C завтраками| Bed and breakfast'!AW21*0.9</f>
        <v>27900</v>
      </c>
      <c r="AK21" s="141">
        <f>'C завтраками| Bed and breakfast'!AX21*0.9</f>
        <v>30060</v>
      </c>
      <c r="AL21" s="141">
        <f>'C завтраками| Bed and breakfast'!AY21*0.9</f>
        <v>32220</v>
      </c>
      <c r="AM21" s="141">
        <f>'C завтраками| Bed and breakfast'!AZ21*0.9</f>
        <v>32220</v>
      </c>
      <c r="AN21" s="141">
        <f>'C завтраками| Bed and breakfast'!BA21*0.9</f>
        <v>28980</v>
      </c>
      <c r="AO21" s="141">
        <f>'C завтраками| Bed and breakfast'!BB21*0.9</f>
        <v>28980</v>
      </c>
      <c r="AP21" s="141">
        <f>'C завтраками| Bed and breakfast'!BC21*0.9</f>
        <v>21150</v>
      </c>
      <c r="AQ21" s="141">
        <f>'C завтраками| Bed and breakfast'!BD21*0.9</f>
        <v>22770</v>
      </c>
      <c r="AR21" s="141">
        <f>'C завтраками| Bed and breakfast'!BE21*0.9</f>
        <v>21960</v>
      </c>
      <c r="AS21" s="141">
        <f>'C завтраками| Bed and breakfast'!BF21*0.9</f>
        <v>17190</v>
      </c>
      <c r="AT21" s="141">
        <f>'C завтраками| Bed and breakfast'!BG21*0.9</f>
        <v>15480</v>
      </c>
      <c r="AU21" s="141">
        <f>'C завтраками| Bed and breakfast'!BH21*0.9</f>
        <v>16560</v>
      </c>
      <c r="AV21" s="141">
        <f>'C завтраками| Bed and breakfast'!BI21*0.9</f>
        <v>15480</v>
      </c>
      <c r="AW21" s="141">
        <f>'C завтраками| Bed and breakfast'!BJ21*0.9</f>
        <v>16560</v>
      </c>
      <c r="AX21" s="141">
        <f>'C завтраками| Bed and breakfast'!BK21*0.9</f>
        <v>15480</v>
      </c>
      <c r="AY21" s="141">
        <f>'C завтраками| Bed and breakfast'!BL21*0.9</f>
        <v>15120</v>
      </c>
      <c r="AZ21" s="141">
        <f>'C завтраками| Bed and breakfast'!BM21*0.9</f>
        <v>14220</v>
      </c>
      <c r="BA21" s="141">
        <f>'C завтраками| Bed and breakfast'!BN21*0.9</f>
        <v>12510</v>
      </c>
    </row>
    <row r="22" spans="1:53" ht="11.45" customHeight="1" x14ac:dyDescent="0.2">
      <c r="A22" s="24"/>
    </row>
    <row r="23" spans="1:53" customFormat="1" ht="189" x14ac:dyDescent="0.25">
      <c r="A23" s="162" t="s">
        <v>239</v>
      </c>
      <c r="C23" s="206"/>
      <c r="D23" s="206"/>
      <c r="E23" s="206"/>
      <c r="F23" s="206"/>
      <c r="G23" s="206"/>
      <c r="H23" s="206"/>
      <c r="I23" s="206"/>
      <c r="K23" s="211"/>
      <c r="L23" s="211"/>
      <c r="M23" s="211"/>
      <c r="N23" s="211"/>
      <c r="O23" s="211"/>
      <c r="P23" s="211"/>
      <c r="Q23" s="211"/>
      <c r="R23" s="211"/>
    </row>
    <row r="25" spans="1:53" x14ac:dyDescent="0.2">
      <c r="A25" s="41" t="s">
        <v>3</v>
      </c>
    </row>
    <row r="26" spans="1:53" x14ac:dyDescent="0.2">
      <c r="A26" s="42" t="s">
        <v>4</v>
      </c>
    </row>
    <row r="27" spans="1:53" x14ac:dyDescent="0.2">
      <c r="A27" s="42" t="s">
        <v>5</v>
      </c>
    </row>
    <row r="28" spans="1:53" ht="12.6" customHeight="1" x14ac:dyDescent="0.2">
      <c r="A28" s="26" t="s">
        <v>6</v>
      </c>
    </row>
    <row r="29" spans="1:53" x14ac:dyDescent="0.2">
      <c r="A29" s="42" t="s">
        <v>180</v>
      </c>
    </row>
    <row r="30" spans="1:53" x14ac:dyDescent="0.2">
      <c r="A30" s="42" t="s">
        <v>75</v>
      </c>
    </row>
    <row r="31" spans="1:53" s="7" customFormat="1" ht="15" x14ac:dyDescent="0.25">
      <c r="A31" s="6" t="s">
        <v>25</v>
      </c>
      <c r="C31" s="207"/>
      <c r="D31" s="207"/>
      <c r="E31" s="207"/>
      <c r="F31" s="207"/>
      <c r="G31" s="207"/>
      <c r="H31" s="207"/>
      <c r="I31" s="207"/>
      <c r="K31" s="204"/>
      <c r="L31" s="204"/>
      <c r="M31" s="204"/>
      <c r="N31" s="204"/>
      <c r="O31" s="204"/>
      <c r="P31" s="204"/>
      <c r="Q31" s="204"/>
      <c r="R31" s="204"/>
    </row>
    <row r="32" spans="1:53" s="7" customFormat="1" ht="24.75" x14ac:dyDescent="0.25">
      <c r="A32" s="53" t="s">
        <v>240</v>
      </c>
      <c r="C32" s="207"/>
      <c r="D32" s="207"/>
      <c r="E32" s="207"/>
      <c r="F32" s="207"/>
      <c r="G32" s="207"/>
      <c r="H32" s="207"/>
      <c r="I32" s="207"/>
      <c r="K32" s="204"/>
      <c r="L32" s="204"/>
      <c r="M32" s="204"/>
      <c r="N32" s="204"/>
      <c r="O32" s="204"/>
      <c r="P32" s="204"/>
      <c r="Q32" s="204"/>
      <c r="R32" s="204"/>
    </row>
    <row r="33" spans="1:1" ht="12.75" thickBot="1" x14ac:dyDescent="0.25"/>
    <row r="34" spans="1:1" ht="12.75" thickBot="1" x14ac:dyDescent="0.25">
      <c r="A34" s="147" t="s">
        <v>18</v>
      </c>
    </row>
    <row r="35" spans="1:1" x14ac:dyDescent="0.2">
      <c r="A35" s="155" t="s">
        <v>241</v>
      </c>
    </row>
    <row r="36" spans="1:1" ht="24.75" thickBot="1" x14ac:dyDescent="0.25">
      <c r="A36" s="160" t="s">
        <v>242</v>
      </c>
    </row>
    <row r="37" spans="1:1" x14ac:dyDescent="0.2">
      <c r="A37" s="208" t="s">
        <v>243</v>
      </c>
    </row>
    <row r="38" spans="1:1" ht="12.75" thickBot="1" x14ac:dyDescent="0.25"/>
    <row r="39" spans="1:1" x14ac:dyDescent="0.2">
      <c r="A39" s="209" t="s">
        <v>8</v>
      </c>
    </row>
    <row r="40" spans="1:1" ht="48" x14ac:dyDescent="0.2">
      <c r="A40" s="210" t="s">
        <v>245</v>
      </c>
    </row>
  </sheetData>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79"/>
  <sheetViews>
    <sheetView zoomScaleNormal="100" workbookViewId="0">
      <pane xSplit="1" topLeftCell="B1" activePane="topRight" state="frozen"/>
      <selection pane="topRight" activeCell="D1" sqref="B1:D1048576"/>
    </sheetView>
  </sheetViews>
  <sheetFormatPr defaultColWidth="8.5703125" defaultRowHeight="12" x14ac:dyDescent="0.2"/>
  <cols>
    <col min="1" max="1" width="84.85546875" style="1" customWidth="1"/>
    <col min="2" max="4" width="9.85546875" style="1" bestFit="1" customWidth="1"/>
    <col min="5" max="16384" width="8.5703125" style="1"/>
  </cols>
  <sheetData>
    <row r="1" spans="1:4" ht="11.45" customHeight="1" x14ac:dyDescent="0.2">
      <c r="A1" s="9" t="s">
        <v>172</v>
      </c>
    </row>
    <row r="2" spans="1:4" ht="11.45" customHeight="1" x14ac:dyDescent="0.2">
      <c r="A2" s="19"/>
    </row>
    <row r="3" spans="1:4" ht="11.45" customHeight="1" x14ac:dyDescent="0.2">
      <c r="A3" s="76" t="s">
        <v>174</v>
      </c>
    </row>
    <row r="4" spans="1:4" ht="11.25" customHeight="1" x14ac:dyDescent="0.2">
      <c r="A4" s="51" t="s">
        <v>1</v>
      </c>
    </row>
    <row r="5" spans="1:4" s="12" customFormat="1" ht="25.5" customHeight="1" x14ac:dyDescent="0.2">
      <c r="A5" s="8" t="s">
        <v>0</v>
      </c>
      <c r="B5" s="129" t="e">
        <f>'Наполни своё лето| comiss'!B5</f>
        <v>#REF!</v>
      </c>
      <c r="C5" s="129" t="e">
        <f>'Наполни своё лето| comiss'!C5</f>
        <v>#REF!</v>
      </c>
      <c r="D5" s="129" t="e">
        <f>'Наполни своё лето| comiss'!D5</f>
        <v>#REF!</v>
      </c>
    </row>
    <row r="6" spans="1:4" s="12" customFormat="1" ht="25.5" customHeight="1" x14ac:dyDescent="0.2">
      <c r="A6" s="37"/>
      <c r="B6" s="129" t="e">
        <f>'Наполни своё лето| comiss'!B6</f>
        <v>#REF!</v>
      </c>
      <c r="C6" s="129" t="e">
        <f>'Наполни своё лето| comiss'!C6</f>
        <v>#REF!</v>
      </c>
      <c r="D6" s="129" t="e">
        <f>'Наполни своё лето| comiss'!D6</f>
        <v>#REF!</v>
      </c>
    </row>
    <row r="7" spans="1:4" ht="11.45" customHeight="1" x14ac:dyDescent="0.2">
      <c r="A7" s="11" t="s">
        <v>11</v>
      </c>
      <c r="B7" s="118"/>
      <c r="C7" s="118"/>
      <c r="D7" s="118"/>
    </row>
    <row r="8" spans="1:4" ht="11.45" customHeight="1" x14ac:dyDescent="0.2">
      <c r="A8" s="3">
        <v>1</v>
      </c>
      <c r="B8" s="141" t="e">
        <f>'Наполни своё лето| comiss'!B8</f>
        <v>#REF!</v>
      </c>
      <c r="C8" s="141" t="e">
        <f>'Наполни своё лето| comiss'!C8</f>
        <v>#REF!</v>
      </c>
      <c r="D8" s="141" t="e">
        <f>'Наполни своё лето| comiss'!D8</f>
        <v>#REF!</v>
      </c>
    </row>
    <row r="9" spans="1:4" ht="11.45" customHeight="1" x14ac:dyDescent="0.2">
      <c r="A9" s="3">
        <v>2</v>
      </c>
      <c r="B9" s="141" t="e">
        <f>'Наполни своё лето| comiss'!B9</f>
        <v>#REF!</v>
      </c>
      <c r="C9" s="141" t="e">
        <f>'Наполни своё лето| comiss'!C9</f>
        <v>#REF!</v>
      </c>
      <c r="D9" s="141" t="e">
        <f>'Наполни своё лето| comiss'!D9</f>
        <v>#REF!</v>
      </c>
    </row>
    <row r="10" spans="1:4" ht="11.45" customHeight="1" x14ac:dyDescent="0.2">
      <c r="A10" s="120" t="s">
        <v>107</v>
      </c>
      <c r="B10" s="141"/>
      <c r="C10" s="141"/>
      <c r="D10" s="141"/>
    </row>
    <row r="11" spans="1:4" ht="11.45" customHeight="1" x14ac:dyDescent="0.2">
      <c r="A11" s="3">
        <v>1</v>
      </c>
      <c r="B11" s="141" t="e">
        <f>'Наполни своё лето| comiss'!B11</f>
        <v>#REF!</v>
      </c>
      <c r="C11" s="141" t="e">
        <f>'Наполни своё лето| comiss'!C11</f>
        <v>#REF!</v>
      </c>
      <c r="D11" s="141" t="e">
        <f>'Наполни своё лето| comiss'!D11</f>
        <v>#REF!</v>
      </c>
    </row>
    <row r="12" spans="1:4" ht="11.45" customHeight="1" x14ac:dyDescent="0.2">
      <c r="A12" s="3">
        <v>2</v>
      </c>
      <c r="B12" s="141" t="e">
        <f>'Наполни своё лето| comiss'!B12</f>
        <v>#REF!</v>
      </c>
      <c r="C12" s="141" t="e">
        <f>'Наполни своё лето| comiss'!C12</f>
        <v>#REF!</v>
      </c>
      <c r="D12" s="141" t="e">
        <f>'Наполни своё лето| comiss'!D12</f>
        <v>#REF!</v>
      </c>
    </row>
    <row r="13" spans="1:4" ht="11.45" customHeight="1" x14ac:dyDescent="0.2">
      <c r="A13" s="120" t="s">
        <v>86</v>
      </c>
      <c r="B13" s="141"/>
      <c r="C13" s="141"/>
      <c r="D13" s="141"/>
    </row>
    <row r="14" spans="1:4" ht="11.45" customHeight="1" x14ac:dyDescent="0.2">
      <c r="A14" s="3">
        <v>1</v>
      </c>
      <c r="B14" s="141" t="e">
        <f>'Наполни своё лето| comiss'!B14</f>
        <v>#REF!</v>
      </c>
      <c r="C14" s="141" t="e">
        <f>'Наполни своё лето| comiss'!C14</f>
        <v>#REF!</v>
      </c>
      <c r="D14" s="141" t="e">
        <f>'Наполни своё лето| comiss'!D14</f>
        <v>#REF!</v>
      </c>
    </row>
    <row r="15" spans="1:4" ht="11.45" customHeight="1" x14ac:dyDescent="0.2">
      <c r="A15" s="3">
        <v>2</v>
      </c>
      <c r="B15" s="141" t="e">
        <f>'Наполни своё лето| comiss'!B15</f>
        <v>#REF!</v>
      </c>
      <c r="C15" s="141" t="e">
        <f>'Наполни своё лето| comiss'!C15</f>
        <v>#REF!</v>
      </c>
      <c r="D15" s="141" t="e">
        <f>'Наполни своё лето| comiss'!D15</f>
        <v>#REF!</v>
      </c>
    </row>
    <row r="16" spans="1:4" ht="11.45" customHeight="1" x14ac:dyDescent="0.2">
      <c r="A16" s="122" t="s">
        <v>91</v>
      </c>
      <c r="B16" s="141"/>
      <c r="C16" s="141"/>
      <c r="D16" s="141"/>
    </row>
    <row r="17" spans="1:4" ht="11.45" customHeight="1" x14ac:dyDescent="0.2">
      <c r="A17" s="3">
        <v>1</v>
      </c>
      <c r="B17" s="141" t="e">
        <f>'Наполни своё лето| comiss'!B17</f>
        <v>#REF!</v>
      </c>
      <c r="C17" s="141" t="e">
        <f>'Наполни своё лето| comiss'!C17</f>
        <v>#REF!</v>
      </c>
      <c r="D17" s="141" t="e">
        <f>'Наполни своё лето| comiss'!D17</f>
        <v>#REF!</v>
      </c>
    </row>
    <row r="18" spans="1:4" ht="11.45" customHeight="1" x14ac:dyDescent="0.2">
      <c r="A18" s="3">
        <v>2</v>
      </c>
      <c r="B18" s="141" t="e">
        <f>'Наполни своё лето| comiss'!B18</f>
        <v>#REF!</v>
      </c>
      <c r="C18" s="141" t="e">
        <f>'Наполни своё лето| comiss'!C18</f>
        <v>#REF!</v>
      </c>
      <c r="D18" s="141" t="e">
        <f>'Наполни своё лето| comiss'!D18</f>
        <v>#REF!</v>
      </c>
    </row>
    <row r="19" spans="1:4" s="118" customFormat="1" ht="11.45" customHeight="1" x14ac:dyDescent="0.2">
      <c r="A19" s="119" t="s">
        <v>92</v>
      </c>
      <c r="B19" s="141"/>
      <c r="C19" s="141"/>
      <c r="D19" s="141"/>
    </row>
    <row r="20" spans="1:4" s="118" customFormat="1" ht="11.45" customHeight="1" x14ac:dyDescent="0.2">
      <c r="A20" s="121">
        <v>1</v>
      </c>
      <c r="B20" s="141" t="e">
        <f>'Наполни своё лето| comiss'!B20</f>
        <v>#REF!</v>
      </c>
      <c r="C20" s="141" t="e">
        <f>'Наполни своё лето| comiss'!C20</f>
        <v>#REF!</v>
      </c>
      <c r="D20" s="141" t="e">
        <f>'Наполни своё лето| comiss'!D20</f>
        <v>#REF!</v>
      </c>
    </row>
    <row r="21" spans="1:4" s="118" customFormat="1" ht="11.45" customHeight="1" x14ac:dyDescent="0.2">
      <c r="A21" s="121">
        <v>2</v>
      </c>
      <c r="B21" s="141" t="e">
        <f>'Наполни своё лето| comiss'!B21</f>
        <v>#REF!</v>
      </c>
      <c r="C21" s="141" t="e">
        <f>'Наполни своё лето| comiss'!C21</f>
        <v>#REF!</v>
      </c>
      <c r="D21" s="141" t="e">
        <f>'Наполни своё лето| comiss'!D21</f>
        <v>#REF!</v>
      </c>
    </row>
    <row r="22" spans="1:4" ht="11.45" customHeight="1" x14ac:dyDescent="0.2">
      <c r="A22" s="51" t="s">
        <v>24</v>
      </c>
      <c r="B22" s="142"/>
      <c r="C22" s="142"/>
      <c r="D22" s="142"/>
    </row>
    <row r="23" spans="1:4" ht="24.6" customHeight="1" x14ac:dyDescent="0.2">
      <c r="A23" s="8" t="s">
        <v>0</v>
      </c>
      <c r="B23" s="129" t="e">
        <f t="shared" ref="B23:D23" si="0">B5</f>
        <v>#REF!</v>
      </c>
      <c r="C23" s="129" t="e">
        <f t="shared" si="0"/>
        <v>#REF!</v>
      </c>
      <c r="D23" s="129" t="e">
        <f t="shared" si="0"/>
        <v>#REF!</v>
      </c>
    </row>
    <row r="24" spans="1:4" ht="24.6" customHeight="1" x14ac:dyDescent="0.2">
      <c r="A24" s="37"/>
      <c r="B24" s="129" t="e">
        <f t="shared" ref="B24:D24" si="1">B6</f>
        <v>#REF!</v>
      </c>
      <c r="C24" s="129" t="e">
        <f t="shared" si="1"/>
        <v>#REF!</v>
      </c>
      <c r="D24" s="129" t="e">
        <f t="shared" si="1"/>
        <v>#REF!</v>
      </c>
    </row>
    <row r="25" spans="1:4" ht="11.45" customHeight="1" x14ac:dyDescent="0.2">
      <c r="A25" s="11" t="s">
        <v>11</v>
      </c>
      <c r="B25" s="118"/>
      <c r="C25" s="118"/>
      <c r="D25" s="118"/>
    </row>
    <row r="26" spans="1:4" ht="11.45" customHeight="1" x14ac:dyDescent="0.2">
      <c r="A26" s="3">
        <v>1</v>
      </c>
      <c r="B26" s="141" t="e">
        <f t="shared" ref="B26:D26" si="2">B8*0.9</f>
        <v>#REF!</v>
      </c>
      <c r="C26" s="141" t="e">
        <f t="shared" si="2"/>
        <v>#REF!</v>
      </c>
      <c r="D26" s="141" t="e">
        <f t="shared" si="2"/>
        <v>#REF!</v>
      </c>
    </row>
    <row r="27" spans="1:4" ht="11.45" customHeight="1" x14ac:dyDescent="0.2">
      <c r="A27" s="3">
        <v>2</v>
      </c>
      <c r="B27" s="141" t="e">
        <f t="shared" ref="B27:D27" si="3">B9*0.9</f>
        <v>#REF!</v>
      </c>
      <c r="C27" s="141" t="e">
        <f t="shared" si="3"/>
        <v>#REF!</v>
      </c>
      <c r="D27" s="141" t="e">
        <f t="shared" si="3"/>
        <v>#REF!</v>
      </c>
    </row>
    <row r="28" spans="1:4" ht="11.45" customHeight="1" x14ac:dyDescent="0.2">
      <c r="A28" s="120" t="s">
        <v>107</v>
      </c>
      <c r="B28" s="141"/>
      <c r="C28" s="141"/>
      <c r="D28" s="141"/>
    </row>
    <row r="29" spans="1:4" ht="11.45" customHeight="1" x14ac:dyDescent="0.2">
      <c r="A29" s="3">
        <v>1</v>
      </c>
      <c r="B29" s="29" t="e">
        <f t="shared" ref="B29:D29" si="4">B11*0.9</f>
        <v>#REF!</v>
      </c>
      <c r="C29" s="29" t="e">
        <f t="shared" si="4"/>
        <v>#REF!</v>
      </c>
      <c r="D29" s="29" t="e">
        <f t="shared" si="4"/>
        <v>#REF!</v>
      </c>
    </row>
    <row r="30" spans="1:4" ht="11.45" customHeight="1" x14ac:dyDescent="0.2">
      <c r="A30" s="3">
        <v>2</v>
      </c>
      <c r="B30" s="29" t="e">
        <f t="shared" ref="B30:D30" si="5">B12*0.9</f>
        <v>#REF!</v>
      </c>
      <c r="C30" s="29" t="e">
        <f t="shared" si="5"/>
        <v>#REF!</v>
      </c>
      <c r="D30" s="29" t="e">
        <f t="shared" si="5"/>
        <v>#REF!</v>
      </c>
    </row>
    <row r="31" spans="1:4" ht="11.45" customHeight="1" x14ac:dyDescent="0.2">
      <c r="A31" s="120" t="s">
        <v>86</v>
      </c>
      <c r="B31" s="29"/>
      <c r="C31" s="29"/>
      <c r="D31" s="29"/>
    </row>
    <row r="32" spans="1:4" ht="11.45" customHeight="1" x14ac:dyDescent="0.2">
      <c r="A32" s="3">
        <v>1</v>
      </c>
      <c r="B32" s="29" t="e">
        <f t="shared" ref="B32:D32" si="6">B14*0.9</f>
        <v>#REF!</v>
      </c>
      <c r="C32" s="29" t="e">
        <f t="shared" si="6"/>
        <v>#REF!</v>
      </c>
      <c r="D32" s="29" t="e">
        <f t="shared" si="6"/>
        <v>#REF!</v>
      </c>
    </row>
    <row r="33" spans="1:4" ht="11.45" customHeight="1" x14ac:dyDescent="0.2">
      <c r="A33" s="3">
        <v>2</v>
      </c>
      <c r="B33" s="29" t="e">
        <f t="shared" ref="B33:D33" si="7">B15*0.9</f>
        <v>#REF!</v>
      </c>
      <c r="C33" s="29" t="e">
        <f t="shared" si="7"/>
        <v>#REF!</v>
      </c>
      <c r="D33" s="29" t="e">
        <f t="shared" si="7"/>
        <v>#REF!</v>
      </c>
    </row>
    <row r="34" spans="1:4" ht="11.45" customHeight="1" x14ac:dyDescent="0.2">
      <c r="A34" s="122" t="s">
        <v>91</v>
      </c>
      <c r="B34" s="29"/>
      <c r="C34" s="29"/>
      <c r="D34" s="29"/>
    </row>
    <row r="35" spans="1:4" ht="11.45" customHeight="1" x14ac:dyDescent="0.2">
      <c r="A35" s="3">
        <v>1</v>
      </c>
      <c r="B35" s="29" t="e">
        <f t="shared" ref="B35:D35" si="8">B17*0.9</f>
        <v>#REF!</v>
      </c>
      <c r="C35" s="29" t="e">
        <f t="shared" si="8"/>
        <v>#REF!</v>
      </c>
      <c r="D35" s="29" t="e">
        <f t="shared" si="8"/>
        <v>#REF!</v>
      </c>
    </row>
    <row r="36" spans="1:4" ht="11.45" customHeight="1" x14ac:dyDescent="0.2">
      <c r="A36" s="3">
        <v>2</v>
      </c>
      <c r="B36" s="29" t="e">
        <f t="shared" ref="B36:D36" si="9">B18*0.9</f>
        <v>#REF!</v>
      </c>
      <c r="C36" s="29" t="e">
        <f t="shared" si="9"/>
        <v>#REF!</v>
      </c>
      <c r="D36" s="29" t="e">
        <f t="shared" si="9"/>
        <v>#REF!</v>
      </c>
    </row>
    <row r="37" spans="1:4" s="118" customFormat="1" ht="11.45" customHeight="1" x14ac:dyDescent="0.2">
      <c r="A37" s="119" t="s">
        <v>92</v>
      </c>
      <c r="B37" s="141"/>
      <c r="C37" s="141"/>
      <c r="D37" s="141"/>
    </row>
    <row r="38" spans="1:4" s="118" customFormat="1" ht="11.45" customHeight="1" x14ac:dyDescent="0.2">
      <c r="A38" s="121">
        <v>1</v>
      </c>
      <c r="B38" s="141" t="e">
        <f t="shared" ref="B38:D38" si="10">B20*0.9</f>
        <v>#REF!</v>
      </c>
      <c r="C38" s="141" t="e">
        <f t="shared" si="10"/>
        <v>#REF!</v>
      </c>
      <c r="D38" s="141" t="e">
        <f t="shared" si="10"/>
        <v>#REF!</v>
      </c>
    </row>
    <row r="39" spans="1:4" s="118" customFormat="1" ht="11.45" customHeight="1" x14ac:dyDescent="0.2">
      <c r="A39" s="121">
        <v>2</v>
      </c>
      <c r="B39" s="141" t="e">
        <f t="shared" ref="B39:D39" si="11">B21*0.9</f>
        <v>#REF!</v>
      </c>
      <c r="C39" s="141" t="e">
        <f t="shared" si="11"/>
        <v>#REF!</v>
      </c>
      <c r="D39" s="141" t="e">
        <f t="shared" si="11"/>
        <v>#REF!</v>
      </c>
    </row>
    <row r="40" spans="1:4" ht="11.45" customHeight="1" x14ac:dyDescent="0.2">
      <c r="A40" s="24"/>
    </row>
    <row r="41" spans="1:4" ht="145.9" customHeight="1" x14ac:dyDescent="0.2">
      <c r="A41" s="169" t="s">
        <v>183</v>
      </c>
    </row>
    <row r="42" spans="1:4" ht="11.45" customHeight="1" x14ac:dyDescent="0.2">
      <c r="A42" s="80" t="s">
        <v>18</v>
      </c>
    </row>
    <row r="43" spans="1:4" ht="11.45" customHeight="1" x14ac:dyDescent="0.2">
      <c r="A43" s="81" t="s">
        <v>184</v>
      </c>
    </row>
    <row r="44" spans="1:4" x14ac:dyDescent="0.2">
      <c r="A44" s="81" t="s">
        <v>185</v>
      </c>
    </row>
    <row r="46" spans="1:4" x14ac:dyDescent="0.2">
      <c r="A46" s="80" t="s">
        <v>3</v>
      </c>
    </row>
    <row r="47" spans="1:4" x14ac:dyDescent="0.2">
      <c r="A47" s="20" t="s">
        <v>4</v>
      </c>
    </row>
    <row r="48" spans="1:4" x14ac:dyDescent="0.2">
      <c r="A48" s="20" t="s">
        <v>182</v>
      </c>
    </row>
    <row r="49" spans="1:1" x14ac:dyDescent="0.2">
      <c r="A49" s="20" t="s">
        <v>5</v>
      </c>
    </row>
    <row r="50" spans="1:1" ht="12.6" customHeight="1" x14ac:dyDescent="0.2">
      <c r="A50" s="21" t="s">
        <v>6</v>
      </c>
    </row>
    <row r="51" spans="1:1" x14ac:dyDescent="0.2">
      <c r="A51" s="42" t="s">
        <v>75</v>
      </c>
    </row>
    <row r="52" spans="1:1" x14ac:dyDescent="0.2">
      <c r="A52" s="66" t="s">
        <v>181</v>
      </c>
    </row>
    <row r="55" spans="1:1" ht="31.5" x14ac:dyDescent="0.2">
      <c r="A55" s="83" t="s">
        <v>179</v>
      </c>
    </row>
    <row r="56" spans="1:1" ht="42" x14ac:dyDescent="0.2">
      <c r="A56" s="164" t="s">
        <v>175</v>
      </c>
    </row>
    <row r="57" spans="1:1" ht="21" x14ac:dyDescent="0.2">
      <c r="A57" s="164" t="s">
        <v>176</v>
      </c>
    </row>
    <row r="58" spans="1:1" ht="21" x14ac:dyDescent="0.2">
      <c r="A58" s="164" t="s">
        <v>186</v>
      </c>
    </row>
    <row r="59" spans="1:1" ht="52.5" x14ac:dyDescent="0.2">
      <c r="A59" s="164" t="s">
        <v>187</v>
      </c>
    </row>
    <row r="60" spans="1:1" ht="42" x14ac:dyDescent="0.2">
      <c r="A60" s="83" t="s">
        <v>188</v>
      </c>
    </row>
    <row r="61" spans="1:1" ht="31.5" x14ac:dyDescent="0.2">
      <c r="A61" s="164" t="s">
        <v>189</v>
      </c>
    </row>
    <row r="62" spans="1:1" ht="21" x14ac:dyDescent="0.2">
      <c r="A62" s="164" t="s">
        <v>190</v>
      </c>
    </row>
    <row r="63" spans="1:1" ht="31.5" x14ac:dyDescent="0.2">
      <c r="A63" s="70" t="s">
        <v>42</v>
      </c>
    </row>
    <row r="64" spans="1:1" ht="63" x14ac:dyDescent="0.2">
      <c r="A64" s="87" t="s">
        <v>177</v>
      </c>
    </row>
    <row r="65" spans="1:1" ht="21" x14ac:dyDescent="0.2">
      <c r="A65" s="71" t="s">
        <v>43</v>
      </c>
    </row>
    <row r="66" spans="1:1" ht="42.75" x14ac:dyDescent="0.2">
      <c r="A66" s="72" t="s">
        <v>178</v>
      </c>
    </row>
    <row r="67" spans="1:1" ht="21" x14ac:dyDescent="0.2">
      <c r="A67" s="73" t="s">
        <v>45</v>
      </c>
    </row>
    <row r="68" spans="1:1" x14ac:dyDescent="0.2">
      <c r="A68" s="74"/>
    </row>
    <row r="69" spans="1:1" x14ac:dyDescent="0.2">
      <c r="A69" s="75" t="s">
        <v>8</v>
      </c>
    </row>
    <row r="70" spans="1:1" ht="24" x14ac:dyDescent="0.2">
      <c r="A70" s="62" t="s">
        <v>46</v>
      </c>
    </row>
    <row r="71" spans="1:1" ht="24" x14ac:dyDescent="0.2">
      <c r="A71" s="62" t="s">
        <v>47</v>
      </c>
    </row>
    <row r="72" spans="1:1" x14ac:dyDescent="0.2">
      <c r="A72" s="170"/>
    </row>
    <row r="74" spans="1:1" ht="12.75" x14ac:dyDescent="0.2">
      <c r="A74" s="114"/>
    </row>
    <row r="75" spans="1:1" ht="12.75" x14ac:dyDescent="0.2">
      <c r="A75" s="7"/>
    </row>
    <row r="76" spans="1:1" ht="12.75" x14ac:dyDescent="0.2">
      <c r="A76" s="7"/>
    </row>
    <row r="77" spans="1:1" ht="12.75" x14ac:dyDescent="0.2">
      <c r="A77" s="7"/>
    </row>
    <row r="78" spans="1:1" ht="12.75" x14ac:dyDescent="0.2">
      <c r="A78" s="7"/>
    </row>
    <row r="79" spans="1:1" ht="12.75" x14ac:dyDescent="0.2">
      <c r="A79" s="7"/>
    </row>
  </sheetData>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6"/>
  <sheetViews>
    <sheetView zoomScaleNormal="100" workbookViewId="0">
      <pane xSplit="1" topLeftCell="B1" activePane="topRight" state="frozen"/>
      <selection pane="topRight"/>
    </sheetView>
  </sheetViews>
  <sheetFormatPr defaultColWidth="8.5703125" defaultRowHeight="12" x14ac:dyDescent="0.2"/>
  <cols>
    <col min="1" max="1" width="84.85546875" style="1" customWidth="1"/>
    <col min="2" max="5" width="9.42578125" style="1" bestFit="1" customWidth="1"/>
    <col min="6" max="16384" width="8.5703125" style="1"/>
  </cols>
  <sheetData>
    <row r="1" spans="1:5" ht="11.45" customHeight="1" x14ac:dyDescent="0.2">
      <c r="A1" s="9" t="s">
        <v>172</v>
      </c>
    </row>
    <row r="2" spans="1:5" ht="11.45" customHeight="1" x14ac:dyDescent="0.2">
      <c r="A2" s="111" t="s">
        <v>23</v>
      </c>
    </row>
    <row r="3" spans="1:5" ht="11.25" customHeight="1" x14ac:dyDescent="0.2">
      <c r="A3" s="51" t="s">
        <v>1</v>
      </c>
    </row>
    <row r="4" spans="1:5" s="12" customFormat="1" ht="25.5" customHeight="1" x14ac:dyDescent="0.2">
      <c r="A4" s="8" t="s">
        <v>0</v>
      </c>
      <c r="B4" s="129" t="e">
        <f>'C завтраками| Bed and breakfast'!#REF!</f>
        <v>#REF!</v>
      </c>
      <c r="C4" s="46" t="e">
        <f>'C завтраками| Bed and breakfast'!#REF!</f>
        <v>#REF!</v>
      </c>
      <c r="D4" s="46" t="e">
        <f>'C завтраками| Bed and breakfast'!#REF!</f>
        <v>#REF!</v>
      </c>
      <c r="E4" s="46" t="e">
        <f>'C завтраками| Bed and breakfast'!#REF!</f>
        <v>#REF!</v>
      </c>
    </row>
    <row r="5" spans="1:5" s="12" customFormat="1" ht="25.5" customHeight="1" x14ac:dyDescent="0.2">
      <c r="A5" s="37"/>
      <c r="B5" s="129" t="e">
        <f>'C завтраками| Bed and breakfast'!#REF!</f>
        <v>#REF!</v>
      </c>
      <c r="C5" s="46" t="e">
        <f>'C завтраками| Bed and breakfast'!#REF!</f>
        <v>#REF!</v>
      </c>
      <c r="D5" s="46" t="e">
        <f>'C завтраками| Bed and breakfast'!#REF!</f>
        <v>#REF!</v>
      </c>
      <c r="E5" s="46" t="e">
        <f>'C завтраками| Bed and breakfast'!#REF!</f>
        <v>#REF!</v>
      </c>
    </row>
    <row r="6" spans="1:5" ht="11.45" customHeight="1" x14ac:dyDescent="0.2">
      <c r="A6" s="11" t="s">
        <v>11</v>
      </c>
      <c r="B6" s="118"/>
      <c r="C6" s="118"/>
      <c r="D6" s="118"/>
      <c r="E6" s="118"/>
    </row>
    <row r="7" spans="1:5" ht="11.45" customHeight="1" x14ac:dyDescent="0.2">
      <c r="A7" s="3">
        <v>1</v>
      </c>
      <c r="B7" s="29" t="e">
        <f>'C завтраками| Bed and breakfast'!#REF!*0.9+B22</f>
        <v>#REF!</v>
      </c>
      <c r="C7" s="29" t="e">
        <f>'C завтраками| Bed and breakfast'!#REF!*0.9+C22</f>
        <v>#REF!</v>
      </c>
      <c r="D7" s="29" t="e">
        <f>'C завтраками| Bed and breakfast'!#REF!*0.9+D22</f>
        <v>#REF!</v>
      </c>
      <c r="E7" s="29" t="e">
        <f>'C завтраками| Bed and breakfast'!#REF!*0.9+E22</f>
        <v>#REF!</v>
      </c>
    </row>
    <row r="8" spans="1:5" ht="11.45" customHeight="1" x14ac:dyDescent="0.2">
      <c r="A8" s="3">
        <v>2</v>
      </c>
      <c r="B8" s="29" t="e">
        <f>'C завтраками| Bed and breakfast'!#REF!*0.9+B23</f>
        <v>#REF!</v>
      </c>
      <c r="C8" s="29" t="e">
        <f>'C завтраками| Bed and breakfast'!#REF!*0.9+C23</f>
        <v>#REF!</v>
      </c>
      <c r="D8" s="29" t="e">
        <f>'C завтраками| Bed and breakfast'!#REF!*0.9+D23</f>
        <v>#REF!</v>
      </c>
      <c r="E8" s="29" t="e">
        <f>'C завтраками| Bed and breakfast'!#REF!*0.9+E23</f>
        <v>#REF!</v>
      </c>
    </row>
    <row r="9" spans="1:5" ht="11.45" customHeight="1" x14ac:dyDescent="0.2">
      <c r="A9" s="120" t="s">
        <v>107</v>
      </c>
      <c r="B9" s="29"/>
      <c r="C9" s="29"/>
      <c r="D9" s="29"/>
      <c r="E9" s="29"/>
    </row>
    <row r="10" spans="1:5" ht="11.45" customHeight="1" x14ac:dyDescent="0.2">
      <c r="A10" s="3">
        <v>1</v>
      </c>
      <c r="B10" s="29" t="e">
        <f>'C завтраками| Bed and breakfast'!#REF!*0.9+B22</f>
        <v>#REF!</v>
      </c>
      <c r="C10" s="29" t="e">
        <f>'C завтраками| Bed and breakfast'!#REF!*0.9+C22</f>
        <v>#REF!</v>
      </c>
      <c r="D10" s="29" t="e">
        <f>'C завтраками| Bed and breakfast'!#REF!*0.9+D22</f>
        <v>#REF!</v>
      </c>
      <c r="E10" s="29" t="e">
        <f>'C завтраками| Bed and breakfast'!#REF!*0.9+E22</f>
        <v>#REF!</v>
      </c>
    </row>
    <row r="11" spans="1:5" ht="11.45" customHeight="1" x14ac:dyDescent="0.2">
      <c r="A11" s="3">
        <v>2</v>
      </c>
      <c r="B11" s="29" t="e">
        <f>'C завтраками| Bed and breakfast'!#REF!*0.9+B23</f>
        <v>#REF!</v>
      </c>
      <c r="C11" s="29" t="e">
        <f>'C завтраками| Bed and breakfast'!#REF!*0.9+C23</f>
        <v>#REF!</v>
      </c>
      <c r="D11" s="29" t="e">
        <f>'C завтраками| Bed and breakfast'!#REF!*0.9+D23</f>
        <v>#REF!</v>
      </c>
      <c r="E11" s="29" t="e">
        <f>'C завтраками| Bed and breakfast'!#REF!*0.9+E23</f>
        <v>#REF!</v>
      </c>
    </row>
    <row r="12" spans="1:5" ht="11.45" customHeight="1" x14ac:dyDescent="0.2">
      <c r="A12" s="5" t="s">
        <v>86</v>
      </c>
      <c r="B12" s="29"/>
      <c r="C12" s="29"/>
      <c r="D12" s="29"/>
      <c r="E12" s="29"/>
    </row>
    <row r="13" spans="1:5" ht="11.45" customHeight="1" x14ac:dyDescent="0.2">
      <c r="A13" s="3">
        <v>1</v>
      </c>
      <c r="B13" s="29" t="e">
        <f>'C завтраками| Bed and breakfast'!#REF!*0.9+B22</f>
        <v>#REF!</v>
      </c>
      <c r="C13" s="29" t="e">
        <f>'C завтраками| Bed and breakfast'!#REF!*0.9+C22</f>
        <v>#REF!</v>
      </c>
      <c r="D13" s="29" t="e">
        <f>'C завтраками| Bed and breakfast'!#REF!*0.9+D22</f>
        <v>#REF!</v>
      </c>
      <c r="E13" s="29" t="e">
        <f>'C завтраками| Bed and breakfast'!#REF!*0.9+E22</f>
        <v>#REF!</v>
      </c>
    </row>
    <row r="14" spans="1:5" ht="11.45" customHeight="1" x14ac:dyDescent="0.2">
      <c r="A14" s="3">
        <v>2</v>
      </c>
      <c r="B14" s="29" t="e">
        <f>'C завтраками| Bed and breakfast'!#REF!*0.9+B23</f>
        <v>#REF!</v>
      </c>
      <c r="C14" s="29" t="e">
        <f>'C завтраками| Bed and breakfast'!#REF!*0.9+C23</f>
        <v>#REF!</v>
      </c>
      <c r="D14" s="29" t="e">
        <f>'C завтраками| Bed and breakfast'!#REF!*0.9+D23</f>
        <v>#REF!</v>
      </c>
      <c r="E14" s="29" t="e">
        <f>'C завтраками| Bed and breakfast'!#REF!*0.9+E23</f>
        <v>#REF!</v>
      </c>
    </row>
    <row r="15" spans="1:5" ht="11.45" customHeight="1" x14ac:dyDescent="0.2">
      <c r="A15" s="4" t="s">
        <v>91</v>
      </c>
      <c r="B15" s="29"/>
      <c r="C15" s="29"/>
      <c r="D15" s="29"/>
      <c r="E15" s="29"/>
    </row>
    <row r="16" spans="1:5" ht="11.45" customHeight="1" x14ac:dyDescent="0.2">
      <c r="A16" s="3">
        <v>1</v>
      </c>
      <c r="B16" s="29" t="e">
        <f>'C завтраками| Bed and breakfast'!#REF!*0.9+B22</f>
        <v>#REF!</v>
      </c>
      <c r="C16" s="29" t="e">
        <f>'C завтраками| Bed and breakfast'!#REF!*0.9+C22</f>
        <v>#REF!</v>
      </c>
      <c r="D16" s="29" t="e">
        <f>'C завтраками| Bed and breakfast'!#REF!*0.9+D22</f>
        <v>#REF!</v>
      </c>
      <c r="E16" s="29" t="e">
        <f>'C завтраками| Bed and breakfast'!#REF!*0.9+E22</f>
        <v>#REF!</v>
      </c>
    </row>
    <row r="17" spans="1:5" ht="11.45" customHeight="1" x14ac:dyDescent="0.2">
      <c r="A17" s="3">
        <v>2</v>
      </c>
      <c r="B17" s="29" t="e">
        <f>'C завтраками| Bed and breakfast'!#REF!*0.9+B23</f>
        <v>#REF!</v>
      </c>
      <c r="C17" s="29" t="e">
        <f>'C завтраками| Bed and breakfast'!#REF!*0.9+C23</f>
        <v>#REF!</v>
      </c>
      <c r="D17" s="29" t="e">
        <f>'C завтраками| Bed and breakfast'!#REF!*0.9+D23</f>
        <v>#REF!</v>
      </c>
      <c r="E17" s="29" t="e">
        <f>'C завтраками| Bed and breakfast'!#REF!*0.9+E23</f>
        <v>#REF!</v>
      </c>
    </row>
    <row r="18" spans="1:5" ht="11.45" customHeight="1" x14ac:dyDescent="0.2">
      <c r="A18" s="2" t="s">
        <v>92</v>
      </c>
      <c r="B18" s="29"/>
      <c r="C18" s="29"/>
      <c r="D18" s="29"/>
      <c r="E18" s="29"/>
    </row>
    <row r="19" spans="1:5" ht="11.45" customHeight="1" x14ac:dyDescent="0.2">
      <c r="A19" s="3">
        <v>1</v>
      </c>
      <c r="B19" s="29" t="e">
        <f>'C завтраками| Bed and breakfast'!#REF!*0.9+B22</f>
        <v>#REF!</v>
      </c>
      <c r="C19" s="29" t="e">
        <f>'C завтраками| Bed and breakfast'!#REF!*0.9+C22</f>
        <v>#REF!</v>
      </c>
      <c r="D19" s="29" t="e">
        <f>'C завтраками| Bed and breakfast'!#REF!*0.9+D22</f>
        <v>#REF!</v>
      </c>
      <c r="E19" s="29" t="e">
        <f>'C завтраками| Bed and breakfast'!#REF!*0.9+E22</f>
        <v>#REF!</v>
      </c>
    </row>
    <row r="20" spans="1:5" ht="13.15" customHeight="1" x14ac:dyDescent="0.2">
      <c r="A20" s="3">
        <v>2</v>
      </c>
      <c r="B20" s="29" t="e">
        <f>'C завтраками| Bed and breakfast'!#REF!*0.9+B23</f>
        <v>#REF!</v>
      </c>
      <c r="C20" s="29" t="e">
        <f>'C завтраками| Bed and breakfast'!#REF!*0.9+C23</f>
        <v>#REF!</v>
      </c>
      <c r="D20" s="29" t="e">
        <f>'C завтраками| Bed and breakfast'!#REF!*0.9+D23</f>
        <v>#REF!</v>
      </c>
      <c r="E20" s="29" t="e">
        <f>'C завтраками| Bed and breakfast'!#REF!*0.9+E23</f>
        <v>#REF!</v>
      </c>
    </row>
    <row r="21" spans="1:5" s="7" customFormat="1" ht="12.75" x14ac:dyDescent="0.2">
      <c r="A21" s="108" t="s">
        <v>94</v>
      </c>
      <c r="B21" s="30"/>
      <c r="C21" s="30"/>
      <c r="D21" s="30"/>
      <c r="E21" s="30"/>
    </row>
    <row r="22" spans="1:5" s="7" customFormat="1" ht="12.75" x14ac:dyDescent="0.2">
      <c r="A22" s="109" t="s">
        <v>95</v>
      </c>
      <c r="B22" s="149">
        <v>2700</v>
      </c>
      <c r="C22" s="149">
        <v>2700</v>
      </c>
      <c r="D22" s="149">
        <v>2700</v>
      </c>
      <c r="E22" s="149">
        <v>2700</v>
      </c>
    </row>
    <row r="23" spans="1:5" s="7" customFormat="1" ht="12.75" x14ac:dyDescent="0.2">
      <c r="A23" s="109" t="s">
        <v>96</v>
      </c>
      <c r="B23" s="149">
        <f t="shared" ref="B23:E23" si="0">B22*2</f>
        <v>5400</v>
      </c>
      <c r="C23" s="149">
        <f t="shared" si="0"/>
        <v>5400</v>
      </c>
      <c r="D23" s="149">
        <f t="shared" si="0"/>
        <v>5400</v>
      </c>
      <c r="E23" s="149">
        <f t="shared" si="0"/>
        <v>5400</v>
      </c>
    </row>
    <row r="24" spans="1:5" ht="11.45" customHeight="1" x14ac:dyDescent="0.2">
      <c r="A24" s="24"/>
      <c r="B24" s="30"/>
      <c r="C24" s="30"/>
      <c r="D24" s="30"/>
      <c r="E24" s="30"/>
    </row>
    <row r="25" spans="1:5" ht="11.45" customHeight="1" x14ac:dyDescent="0.2">
      <c r="A25" s="51" t="s">
        <v>24</v>
      </c>
      <c r="B25" s="30"/>
      <c r="C25" s="30"/>
      <c r="D25" s="30"/>
      <c r="E25" s="30"/>
    </row>
    <row r="26" spans="1:5" ht="24.6" customHeight="1" x14ac:dyDescent="0.2">
      <c r="A26" s="8" t="s">
        <v>0</v>
      </c>
      <c r="B26" s="129" t="e">
        <f t="shared" ref="B26:E26" si="1">B4</f>
        <v>#REF!</v>
      </c>
      <c r="C26" s="46" t="e">
        <f t="shared" si="1"/>
        <v>#REF!</v>
      </c>
      <c r="D26" s="46" t="e">
        <f t="shared" si="1"/>
        <v>#REF!</v>
      </c>
      <c r="E26" s="46" t="e">
        <f t="shared" si="1"/>
        <v>#REF!</v>
      </c>
    </row>
    <row r="27" spans="1:5" ht="24.6" customHeight="1" x14ac:dyDescent="0.2">
      <c r="A27" s="37"/>
      <c r="B27" s="129" t="e">
        <f t="shared" ref="B27:E27" si="2">B5</f>
        <v>#REF!</v>
      </c>
      <c r="C27" s="46" t="e">
        <f t="shared" si="2"/>
        <v>#REF!</v>
      </c>
      <c r="D27" s="46" t="e">
        <f t="shared" si="2"/>
        <v>#REF!</v>
      </c>
      <c r="E27" s="46" t="e">
        <f t="shared" si="2"/>
        <v>#REF!</v>
      </c>
    </row>
    <row r="28" spans="1:5" ht="11.45" customHeight="1" x14ac:dyDescent="0.2">
      <c r="A28" s="11" t="s">
        <v>11</v>
      </c>
    </row>
    <row r="29" spans="1:5" ht="11.45" customHeight="1" x14ac:dyDescent="0.2">
      <c r="A29" s="3">
        <v>1</v>
      </c>
      <c r="B29" s="29" t="e">
        <f t="shared" ref="B29:E29" si="3">ROUNDUP(B7*0.9,)</f>
        <v>#REF!</v>
      </c>
      <c r="C29" s="29" t="e">
        <f t="shared" si="3"/>
        <v>#REF!</v>
      </c>
      <c r="D29" s="29" t="e">
        <f t="shared" si="3"/>
        <v>#REF!</v>
      </c>
      <c r="E29" s="29" t="e">
        <f t="shared" si="3"/>
        <v>#REF!</v>
      </c>
    </row>
    <row r="30" spans="1:5" ht="11.45" customHeight="1" x14ac:dyDescent="0.2">
      <c r="A30" s="3">
        <v>2</v>
      </c>
      <c r="B30" s="29" t="e">
        <f t="shared" ref="B30:E30" si="4">ROUNDUP(B8*0.9,)</f>
        <v>#REF!</v>
      </c>
      <c r="C30" s="29" t="e">
        <f t="shared" si="4"/>
        <v>#REF!</v>
      </c>
      <c r="D30" s="29" t="e">
        <f t="shared" si="4"/>
        <v>#REF!</v>
      </c>
      <c r="E30" s="29" t="e">
        <f t="shared" si="4"/>
        <v>#REF!</v>
      </c>
    </row>
    <row r="31" spans="1:5" ht="11.45" customHeight="1" x14ac:dyDescent="0.2">
      <c r="A31" s="120" t="s">
        <v>107</v>
      </c>
      <c r="B31" s="29"/>
      <c r="C31" s="29"/>
      <c r="D31" s="29"/>
      <c r="E31" s="29"/>
    </row>
    <row r="32" spans="1:5" ht="11.45" customHeight="1" x14ac:dyDescent="0.2">
      <c r="A32" s="3">
        <v>1</v>
      </c>
      <c r="B32" s="29" t="e">
        <f t="shared" ref="B32:E32" si="5">ROUNDUP(B10*0.9,)</f>
        <v>#REF!</v>
      </c>
      <c r="C32" s="29" t="e">
        <f t="shared" si="5"/>
        <v>#REF!</v>
      </c>
      <c r="D32" s="29" t="e">
        <f t="shared" si="5"/>
        <v>#REF!</v>
      </c>
      <c r="E32" s="29" t="e">
        <f t="shared" si="5"/>
        <v>#REF!</v>
      </c>
    </row>
    <row r="33" spans="1:5" ht="11.45" customHeight="1" x14ac:dyDescent="0.2">
      <c r="A33" s="3">
        <v>2</v>
      </c>
      <c r="B33" s="29" t="e">
        <f t="shared" ref="B33:E33" si="6">ROUNDUP(B11*0.9,)</f>
        <v>#REF!</v>
      </c>
      <c r="C33" s="29" t="e">
        <f t="shared" si="6"/>
        <v>#REF!</v>
      </c>
      <c r="D33" s="29" t="e">
        <f t="shared" si="6"/>
        <v>#REF!</v>
      </c>
      <c r="E33" s="29" t="e">
        <f t="shared" si="6"/>
        <v>#REF!</v>
      </c>
    </row>
    <row r="34" spans="1:5" ht="11.45" customHeight="1" x14ac:dyDescent="0.2">
      <c r="A34" s="5" t="s">
        <v>86</v>
      </c>
      <c r="B34" s="29"/>
      <c r="C34" s="29"/>
      <c r="D34" s="29"/>
      <c r="E34" s="29"/>
    </row>
    <row r="35" spans="1:5" ht="11.45" customHeight="1" x14ac:dyDescent="0.2">
      <c r="A35" s="3">
        <v>1</v>
      </c>
      <c r="B35" s="29" t="e">
        <f t="shared" ref="B35:E35" si="7">ROUNDUP(B13*0.9,)</f>
        <v>#REF!</v>
      </c>
      <c r="C35" s="29" t="e">
        <f t="shared" si="7"/>
        <v>#REF!</v>
      </c>
      <c r="D35" s="29" t="e">
        <f t="shared" si="7"/>
        <v>#REF!</v>
      </c>
      <c r="E35" s="29" t="e">
        <f t="shared" si="7"/>
        <v>#REF!</v>
      </c>
    </row>
    <row r="36" spans="1:5" ht="11.45" customHeight="1" x14ac:dyDescent="0.2">
      <c r="A36" s="3">
        <v>2</v>
      </c>
      <c r="B36" s="29" t="e">
        <f t="shared" ref="B36:E36" si="8">ROUNDUP(B14*0.9,)</f>
        <v>#REF!</v>
      </c>
      <c r="C36" s="29" t="e">
        <f t="shared" si="8"/>
        <v>#REF!</v>
      </c>
      <c r="D36" s="29" t="e">
        <f t="shared" si="8"/>
        <v>#REF!</v>
      </c>
      <c r="E36" s="29" t="e">
        <f t="shared" si="8"/>
        <v>#REF!</v>
      </c>
    </row>
    <row r="37" spans="1:5" ht="11.45" customHeight="1" x14ac:dyDescent="0.2">
      <c r="A37" s="4" t="s">
        <v>91</v>
      </c>
      <c r="B37" s="29"/>
      <c r="C37" s="29"/>
      <c r="D37" s="29"/>
      <c r="E37" s="29"/>
    </row>
    <row r="38" spans="1:5" ht="11.45" customHeight="1" x14ac:dyDescent="0.2">
      <c r="A38" s="3">
        <v>1</v>
      </c>
      <c r="B38" s="29" t="e">
        <f t="shared" ref="B38:E38" si="9">ROUNDUP(B16*0.9,)</f>
        <v>#REF!</v>
      </c>
      <c r="C38" s="29" t="e">
        <f t="shared" si="9"/>
        <v>#REF!</v>
      </c>
      <c r="D38" s="29" t="e">
        <f t="shared" si="9"/>
        <v>#REF!</v>
      </c>
      <c r="E38" s="29" t="e">
        <f t="shared" si="9"/>
        <v>#REF!</v>
      </c>
    </row>
    <row r="39" spans="1:5" ht="11.45" customHeight="1" x14ac:dyDescent="0.2">
      <c r="A39" s="3">
        <v>2</v>
      </c>
      <c r="B39" s="29" t="e">
        <f t="shared" ref="B39:E39" si="10">ROUNDUP(B17*0.9,)</f>
        <v>#REF!</v>
      </c>
      <c r="C39" s="29" t="e">
        <f t="shared" si="10"/>
        <v>#REF!</v>
      </c>
      <c r="D39" s="29" t="e">
        <f t="shared" si="10"/>
        <v>#REF!</v>
      </c>
      <c r="E39" s="29" t="e">
        <f t="shared" si="10"/>
        <v>#REF!</v>
      </c>
    </row>
    <row r="40" spans="1:5" ht="11.45" customHeight="1" x14ac:dyDescent="0.2">
      <c r="A40" s="2" t="s">
        <v>92</v>
      </c>
      <c r="B40" s="29"/>
      <c r="C40" s="29"/>
      <c r="D40" s="29"/>
      <c r="E40" s="29"/>
    </row>
    <row r="41" spans="1:5" ht="11.45" customHeight="1" x14ac:dyDescent="0.2">
      <c r="A41" s="3">
        <v>1</v>
      </c>
      <c r="B41" s="29" t="e">
        <f t="shared" ref="B41:E41" si="11">ROUNDUP(B19*0.9,)</f>
        <v>#REF!</v>
      </c>
      <c r="C41" s="29" t="e">
        <f t="shared" si="11"/>
        <v>#REF!</v>
      </c>
      <c r="D41" s="29" t="e">
        <f t="shared" si="11"/>
        <v>#REF!</v>
      </c>
      <c r="E41" s="29" t="e">
        <f t="shared" si="11"/>
        <v>#REF!</v>
      </c>
    </row>
    <row r="42" spans="1:5" ht="11.45" customHeight="1" x14ac:dyDescent="0.2">
      <c r="A42" s="3">
        <v>2</v>
      </c>
      <c r="B42" s="29" t="e">
        <f t="shared" ref="B42:E42" si="12">ROUNDUP(B20*0.9,)</f>
        <v>#REF!</v>
      </c>
      <c r="C42" s="29" t="e">
        <f t="shared" si="12"/>
        <v>#REF!</v>
      </c>
      <c r="D42" s="29" t="e">
        <f t="shared" si="12"/>
        <v>#REF!</v>
      </c>
      <c r="E42" s="29" t="e">
        <f t="shared" si="12"/>
        <v>#REF!</v>
      </c>
    </row>
    <row r="43" spans="1:5" x14ac:dyDescent="0.2">
      <c r="A43" s="22"/>
    </row>
    <row r="44" spans="1:5" x14ac:dyDescent="0.2">
      <c r="A44" s="41" t="s">
        <v>3</v>
      </c>
    </row>
    <row r="45" spans="1:5" x14ac:dyDescent="0.2">
      <c r="A45" s="42" t="s">
        <v>4</v>
      </c>
    </row>
    <row r="46" spans="1:5" x14ac:dyDescent="0.2">
      <c r="A46" s="42" t="s">
        <v>5</v>
      </c>
    </row>
    <row r="47" spans="1:5" ht="24" x14ac:dyDescent="0.2">
      <c r="A47" s="26" t="s">
        <v>6</v>
      </c>
    </row>
    <row r="48" spans="1:5" x14ac:dyDescent="0.2">
      <c r="A48" s="42" t="s">
        <v>75</v>
      </c>
    </row>
    <row r="49" spans="1:1" ht="12.6" customHeight="1" x14ac:dyDescent="0.2">
      <c r="A49" s="52" t="s">
        <v>25</v>
      </c>
    </row>
    <row r="50" spans="1:1" ht="60" x14ac:dyDescent="0.2">
      <c r="A50" s="53" t="s">
        <v>156</v>
      </c>
    </row>
    <row r="51" spans="1:1" ht="12.75" thickBot="1" x14ac:dyDescent="0.25">
      <c r="A51" s="54"/>
    </row>
    <row r="52" spans="1:1" ht="12.75" thickBot="1" x14ac:dyDescent="0.25">
      <c r="A52" s="147" t="s">
        <v>18</v>
      </c>
    </row>
    <row r="53" spans="1:1" x14ac:dyDescent="0.2">
      <c r="A53" s="155" t="s">
        <v>157</v>
      </c>
    </row>
    <row r="54" spans="1:1" ht="24.75" thickBot="1" x14ac:dyDescent="0.25">
      <c r="A54" s="160" t="s">
        <v>165</v>
      </c>
    </row>
    <row r="55" spans="1:1" ht="12.75" thickBot="1" x14ac:dyDescent="0.25"/>
    <row r="56" spans="1:1" ht="12" customHeight="1" x14ac:dyDescent="0.2">
      <c r="A56" s="213" t="s">
        <v>151</v>
      </c>
    </row>
    <row r="57" spans="1:1" ht="51" customHeight="1" thickBot="1" x14ac:dyDescent="0.25">
      <c r="A57" s="214"/>
    </row>
    <row r="58" spans="1:1" ht="12.6" customHeight="1" thickBot="1" x14ac:dyDescent="0.25">
      <c r="A58" s="112"/>
    </row>
    <row r="59" spans="1:1" ht="12.75" thickBot="1" x14ac:dyDescent="0.25">
      <c r="A59" s="148" t="s">
        <v>26</v>
      </c>
    </row>
    <row r="60" spans="1:1" x14ac:dyDescent="0.2">
      <c r="A60" s="156" t="s">
        <v>158</v>
      </c>
    </row>
    <row r="61" spans="1:1" ht="12.75" thickBot="1" x14ac:dyDescent="0.25">
      <c r="A61" s="157" t="s">
        <v>159</v>
      </c>
    </row>
    <row r="62" spans="1:1" ht="12.75" thickBot="1" x14ac:dyDescent="0.25">
      <c r="A62" s="157" t="s">
        <v>160</v>
      </c>
    </row>
    <row r="63" spans="1:1" ht="12.75" thickBot="1" x14ac:dyDescent="0.25">
      <c r="A63" s="157" t="s">
        <v>161</v>
      </c>
    </row>
    <row r="64" spans="1:1" ht="12.75" thickBot="1" x14ac:dyDescent="0.25">
      <c r="A64" s="158"/>
    </row>
    <row r="65" spans="1:1" ht="12.75" thickBot="1" x14ac:dyDescent="0.25">
      <c r="A65" s="56" t="s">
        <v>8</v>
      </c>
    </row>
    <row r="66" spans="1:1" ht="60" x14ac:dyDescent="0.2">
      <c r="A66" s="57" t="s">
        <v>150</v>
      </c>
    </row>
  </sheetData>
  <mergeCells count="1">
    <mergeCell ref="A56:A57"/>
  </mergeCells>
  <pageMargins left="0.7" right="0.7" top="0.75" bottom="0.75" header="0.3" footer="0.3"/>
  <pageSetup paperSize="9"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62"/>
  <sheetViews>
    <sheetView zoomScaleNormal="100" workbookViewId="0">
      <pane xSplit="1" topLeftCell="B1" activePane="topRight" state="frozen"/>
      <selection pane="topRight"/>
    </sheetView>
  </sheetViews>
  <sheetFormatPr defaultColWidth="8.5703125" defaultRowHeight="12" x14ac:dyDescent="0.2"/>
  <cols>
    <col min="1" max="1" width="84.85546875" style="1" customWidth="1"/>
    <col min="2" max="5" width="9.42578125" style="1" bestFit="1" customWidth="1"/>
    <col min="6" max="16384" width="8.5703125" style="1"/>
  </cols>
  <sheetData>
    <row r="1" spans="1:5" ht="11.45" customHeight="1" x14ac:dyDescent="0.2">
      <c r="A1" s="9" t="s">
        <v>172</v>
      </c>
    </row>
    <row r="2" spans="1:5" ht="11.45" customHeight="1" x14ac:dyDescent="0.2">
      <c r="A2" s="111" t="s">
        <v>23</v>
      </c>
    </row>
    <row r="3" spans="1:5" ht="11.25" customHeight="1" x14ac:dyDescent="0.2">
      <c r="A3" s="51" t="s">
        <v>1</v>
      </c>
    </row>
    <row r="4" spans="1:5" s="12" customFormat="1" ht="25.5" customHeight="1" x14ac:dyDescent="0.2">
      <c r="A4" s="8" t="s">
        <v>0</v>
      </c>
      <c r="B4" s="129" t="e">
        <f>'C завтраками| Bed and breakfast'!#REF!</f>
        <v>#REF!</v>
      </c>
      <c r="C4" s="46" t="e">
        <f>'C завтраками| Bed and breakfast'!#REF!</f>
        <v>#REF!</v>
      </c>
      <c r="D4" s="46" t="e">
        <f>'C завтраками| Bed and breakfast'!#REF!</f>
        <v>#REF!</v>
      </c>
      <c r="E4" s="46" t="e">
        <f>'C завтраками| Bed and breakfast'!#REF!</f>
        <v>#REF!</v>
      </c>
    </row>
    <row r="5" spans="1:5" s="12" customFormat="1" ht="25.5" customHeight="1" x14ac:dyDescent="0.2">
      <c r="A5" s="37"/>
      <c r="B5" s="129" t="e">
        <f>'C завтраками| Bed and breakfast'!#REF!</f>
        <v>#REF!</v>
      </c>
      <c r="C5" s="46" t="e">
        <f>'C завтраками| Bed and breakfast'!#REF!</f>
        <v>#REF!</v>
      </c>
      <c r="D5" s="46" t="e">
        <f>'C завтраками| Bed and breakfast'!#REF!</f>
        <v>#REF!</v>
      </c>
      <c r="E5" s="46" t="e">
        <f>'C завтраками| Bed and breakfast'!#REF!</f>
        <v>#REF!</v>
      </c>
    </row>
    <row r="6" spans="1:5" ht="11.45" customHeight="1" x14ac:dyDescent="0.2">
      <c r="A6" s="11" t="s">
        <v>11</v>
      </c>
      <c r="B6" s="118"/>
      <c r="C6" s="118"/>
      <c r="D6" s="118"/>
      <c r="E6" s="118"/>
    </row>
    <row r="7" spans="1:5" ht="11.45" customHeight="1" x14ac:dyDescent="0.2">
      <c r="A7" s="3">
        <v>1</v>
      </c>
      <c r="B7" s="141" t="e">
        <f>'C завтраками| Bed and breakfast'!#REF!*0.9</f>
        <v>#REF!</v>
      </c>
      <c r="C7" s="141" t="e">
        <f>'C завтраками| Bed and breakfast'!#REF!*0.9</f>
        <v>#REF!</v>
      </c>
      <c r="D7" s="141" t="e">
        <f>'C завтраками| Bed and breakfast'!#REF!*0.9</f>
        <v>#REF!</v>
      </c>
      <c r="E7" s="141" t="e">
        <f>'C завтраками| Bed and breakfast'!#REF!*0.9</f>
        <v>#REF!</v>
      </c>
    </row>
    <row r="8" spans="1:5" ht="11.45" customHeight="1" x14ac:dyDescent="0.2">
      <c r="A8" s="3">
        <v>2</v>
      </c>
      <c r="B8" s="141" t="e">
        <f>'C завтраками| Bed and breakfast'!#REF!*0.9</f>
        <v>#REF!</v>
      </c>
      <c r="C8" s="141" t="e">
        <f>'C завтраками| Bed and breakfast'!#REF!*0.9</f>
        <v>#REF!</v>
      </c>
      <c r="D8" s="141" t="e">
        <f>'C завтраками| Bed and breakfast'!#REF!*0.9</f>
        <v>#REF!</v>
      </c>
      <c r="E8" s="141" t="e">
        <f>'C завтраками| Bed and breakfast'!#REF!*0.9</f>
        <v>#REF!</v>
      </c>
    </row>
    <row r="9" spans="1:5" ht="11.45" customHeight="1" x14ac:dyDescent="0.2">
      <c r="A9" s="120" t="s">
        <v>107</v>
      </c>
      <c r="B9" s="141"/>
      <c r="C9" s="141"/>
      <c r="D9" s="141"/>
      <c r="E9" s="141"/>
    </row>
    <row r="10" spans="1:5" ht="11.45" customHeight="1" x14ac:dyDescent="0.2">
      <c r="A10" s="3">
        <v>1</v>
      </c>
      <c r="B10" s="141" t="e">
        <f>'C завтраками| Bed and breakfast'!#REF!*0.9</f>
        <v>#REF!</v>
      </c>
      <c r="C10" s="141" t="e">
        <f>'C завтраками| Bed and breakfast'!#REF!*0.9</f>
        <v>#REF!</v>
      </c>
      <c r="D10" s="141" t="e">
        <f>'C завтраками| Bed and breakfast'!#REF!*0.9</f>
        <v>#REF!</v>
      </c>
      <c r="E10" s="141" t="e">
        <f>'C завтраками| Bed and breakfast'!#REF!*0.9</f>
        <v>#REF!</v>
      </c>
    </row>
    <row r="11" spans="1:5" ht="11.45" customHeight="1" x14ac:dyDescent="0.2">
      <c r="A11" s="3">
        <v>2</v>
      </c>
      <c r="B11" s="141" t="e">
        <f>'C завтраками| Bed and breakfast'!#REF!*0.9</f>
        <v>#REF!</v>
      </c>
      <c r="C11" s="141" t="e">
        <f>'C завтраками| Bed and breakfast'!#REF!*0.9</f>
        <v>#REF!</v>
      </c>
      <c r="D11" s="141" t="e">
        <f>'C завтраками| Bed and breakfast'!#REF!*0.9</f>
        <v>#REF!</v>
      </c>
      <c r="E11" s="141" t="e">
        <f>'C завтраками| Bed and breakfast'!#REF!*0.9</f>
        <v>#REF!</v>
      </c>
    </row>
    <row r="12" spans="1:5" ht="11.45" customHeight="1" x14ac:dyDescent="0.2">
      <c r="A12" s="5" t="s">
        <v>86</v>
      </c>
      <c r="B12" s="141"/>
      <c r="C12" s="141"/>
      <c r="D12" s="141"/>
      <c r="E12" s="141"/>
    </row>
    <row r="13" spans="1:5" ht="11.45" customHeight="1" x14ac:dyDescent="0.2">
      <c r="A13" s="3">
        <v>1</v>
      </c>
      <c r="B13" s="141" t="e">
        <f>'C завтраками| Bed and breakfast'!#REF!*0.9</f>
        <v>#REF!</v>
      </c>
      <c r="C13" s="141" t="e">
        <f>'C завтраками| Bed and breakfast'!#REF!*0.9</f>
        <v>#REF!</v>
      </c>
      <c r="D13" s="141" t="e">
        <f>'C завтраками| Bed and breakfast'!#REF!*0.9</f>
        <v>#REF!</v>
      </c>
      <c r="E13" s="141" t="e">
        <f>'C завтраками| Bed and breakfast'!#REF!*0.9</f>
        <v>#REF!</v>
      </c>
    </row>
    <row r="14" spans="1:5" ht="11.45" customHeight="1" x14ac:dyDescent="0.2">
      <c r="A14" s="3">
        <v>2</v>
      </c>
      <c r="B14" s="141" t="e">
        <f>'C завтраками| Bed and breakfast'!#REF!*0.9</f>
        <v>#REF!</v>
      </c>
      <c r="C14" s="141" t="e">
        <f>'C завтраками| Bed and breakfast'!#REF!*0.9</f>
        <v>#REF!</v>
      </c>
      <c r="D14" s="141" t="e">
        <f>'C завтраками| Bed and breakfast'!#REF!*0.9</f>
        <v>#REF!</v>
      </c>
      <c r="E14" s="141" t="e">
        <f>'C завтраками| Bed and breakfast'!#REF!*0.9</f>
        <v>#REF!</v>
      </c>
    </row>
    <row r="15" spans="1:5" ht="11.45" customHeight="1" x14ac:dyDescent="0.2">
      <c r="A15" s="4" t="s">
        <v>91</v>
      </c>
      <c r="B15" s="141"/>
      <c r="C15" s="141"/>
      <c r="D15" s="141"/>
      <c r="E15" s="141"/>
    </row>
    <row r="16" spans="1:5" ht="11.45" customHeight="1" x14ac:dyDescent="0.2">
      <c r="A16" s="3">
        <v>1</v>
      </c>
      <c r="B16" s="141" t="e">
        <f>'C завтраками| Bed and breakfast'!#REF!*0.9</f>
        <v>#REF!</v>
      </c>
      <c r="C16" s="141" t="e">
        <f>'C завтраками| Bed and breakfast'!#REF!*0.9</f>
        <v>#REF!</v>
      </c>
      <c r="D16" s="141" t="e">
        <f>'C завтраками| Bed and breakfast'!#REF!*0.9</f>
        <v>#REF!</v>
      </c>
      <c r="E16" s="141" t="e">
        <f>'C завтраками| Bed and breakfast'!#REF!*0.9</f>
        <v>#REF!</v>
      </c>
    </row>
    <row r="17" spans="1:5" ht="11.45" customHeight="1" x14ac:dyDescent="0.2">
      <c r="A17" s="3">
        <v>2</v>
      </c>
      <c r="B17" s="141" t="e">
        <f>'C завтраками| Bed and breakfast'!#REF!*0.9</f>
        <v>#REF!</v>
      </c>
      <c r="C17" s="141" t="e">
        <f>'C завтраками| Bed and breakfast'!#REF!*0.9</f>
        <v>#REF!</v>
      </c>
      <c r="D17" s="141" t="e">
        <f>'C завтраками| Bed and breakfast'!#REF!*0.9</f>
        <v>#REF!</v>
      </c>
      <c r="E17" s="141" t="e">
        <f>'C завтраками| Bed and breakfast'!#REF!*0.9</f>
        <v>#REF!</v>
      </c>
    </row>
    <row r="18" spans="1:5" ht="11.45" customHeight="1" x14ac:dyDescent="0.2">
      <c r="A18" s="2" t="s">
        <v>92</v>
      </c>
      <c r="B18" s="141"/>
      <c r="C18" s="141"/>
      <c r="D18" s="141"/>
      <c r="E18" s="141"/>
    </row>
    <row r="19" spans="1:5" ht="11.45" customHeight="1" x14ac:dyDescent="0.2">
      <c r="A19" s="3">
        <v>1</v>
      </c>
      <c r="B19" s="141" t="e">
        <f>'C завтраками| Bed and breakfast'!#REF!*0.9</f>
        <v>#REF!</v>
      </c>
      <c r="C19" s="141" t="e">
        <f>'C завтраками| Bed and breakfast'!#REF!*0.9</f>
        <v>#REF!</v>
      </c>
      <c r="D19" s="141" t="e">
        <f>'C завтраками| Bed and breakfast'!#REF!*0.9</f>
        <v>#REF!</v>
      </c>
      <c r="E19" s="141" t="e">
        <f>'C завтраками| Bed and breakfast'!#REF!*0.9</f>
        <v>#REF!</v>
      </c>
    </row>
    <row r="20" spans="1:5" ht="13.15" customHeight="1" x14ac:dyDescent="0.2">
      <c r="A20" s="3">
        <v>2</v>
      </c>
      <c r="B20" s="141" t="e">
        <f>'C завтраками| Bed and breakfast'!#REF!*0.9</f>
        <v>#REF!</v>
      </c>
      <c r="C20" s="141" t="e">
        <f>'C завтраками| Bed and breakfast'!#REF!*0.9</f>
        <v>#REF!</v>
      </c>
      <c r="D20" s="141" t="e">
        <f>'C завтраками| Bed and breakfast'!#REF!*0.9</f>
        <v>#REF!</v>
      </c>
      <c r="E20" s="141" t="e">
        <f>'C завтраками| Bed and breakfast'!#REF!*0.9</f>
        <v>#REF!</v>
      </c>
    </row>
    <row r="21" spans="1:5" ht="11.45" customHeight="1" x14ac:dyDescent="0.2">
      <c r="A21" s="24"/>
      <c r="B21" s="142"/>
      <c r="C21" s="142"/>
      <c r="D21" s="142"/>
      <c r="E21" s="142"/>
    </row>
    <row r="22" spans="1:5" ht="11.45" customHeight="1" x14ac:dyDescent="0.2">
      <c r="A22" s="51" t="s">
        <v>24</v>
      </c>
      <c r="B22" s="142"/>
      <c r="C22" s="142"/>
      <c r="D22" s="142"/>
      <c r="E22" s="142"/>
    </row>
    <row r="23" spans="1:5" ht="24.6" customHeight="1" x14ac:dyDescent="0.2">
      <c r="A23" s="8" t="s">
        <v>0</v>
      </c>
      <c r="B23" s="129" t="e">
        <f t="shared" ref="B23:E23" si="0">B4</f>
        <v>#REF!</v>
      </c>
      <c r="C23" s="46" t="e">
        <f t="shared" si="0"/>
        <v>#REF!</v>
      </c>
      <c r="D23" s="46" t="e">
        <f t="shared" si="0"/>
        <v>#REF!</v>
      </c>
      <c r="E23" s="46" t="e">
        <f t="shared" si="0"/>
        <v>#REF!</v>
      </c>
    </row>
    <row r="24" spans="1:5" ht="24.6" customHeight="1" x14ac:dyDescent="0.2">
      <c r="A24" s="37"/>
      <c r="B24" s="129" t="e">
        <f t="shared" ref="B24:E24" si="1">B5</f>
        <v>#REF!</v>
      </c>
      <c r="C24" s="46" t="e">
        <f t="shared" si="1"/>
        <v>#REF!</v>
      </c>
      <c r="D24" s="46" t="e">
        <f t="shared" si="1"/>
        <v>#REF!</v>
      </c>
      <c r="E24" s="46" t="e">
        <f t="shared" si="1"/>
        <v>#REF!</v>
      </c>
    </row>
    <row r="25" spans="1:5" ht="11.45" customHeight="1" x14ac:dyDescent="0.2">
      <c r="A25" s="11" t="s">
        <v>11</v>
      </c>
      <c r="B25" s="118"/>
      <c r="C25" s="118"/>
      <c r="D25" s="118"/>
      <c r="E25" s="118"/>
    </row>
    <row r="26" spans="1:5" ht="11.45" customHeight="1" x14ac:dyDescent="0.2">
      <c r="A26" s="3">
        <v>1</v>
      </c>
      <c r="B26" s="29" t="e">
        <f t="shared" ref="B26:E26" si="2">ROUNDUP(B7*0.85,)+35</f>
        <v>#REF!</v>
      </c>
      <c r="C26" s="29" t="e">
        <f t="shared" si="2"/>
        <v>#REF!</v>
      </c>
      <c r="D26" s="29" t="e">
        <f t="shared" si="2"/>
        <v>#REF!</v>
      </c>
      <c r="E26" s="29" t="e">
        <f t="shared" si="2"/>
        <v>#REF!</v>
      </c>
    </row>
    <row r="27" spans="1:5" ht="11.45" customHeight="1" x14ac:dyDescent="0.2">
      <c r="A27" s="3">
        <v>2</v>
      </c>
      <c r="B27" s="29" t="e">
        <f t="shared" ref="B27:E27" si="3">ROUNDUP(B8*0.85,)+35</f>
        <v>#REF!</v>
      </c>
      <c r="C27" s="29" t="e">
        <f t="shared" si="3"/>
        <v>#REF!</v>
      </c>
      <c r="D27" s="29" t="e">
        <f t="shared" si="3"/>
        <v>#REF!</v>
      </c>
      <c r="E27" s="29" t="e">
        <f t="shared" si="3"/>
        <v>#REF!</v>
      </c>
    </row>
    <row r="28" spans="1:5" ht="11.45" customHeight="1" x14ac:dyDescent="0.2">
      <c r="A28" s="120" t="s">
        <v>107</v>
      </c>
      <c r="B28" s="29"/>
      <c r="C28" s="29"/>
      <c r="D28" s="29"/>
      <c r="E28" s="29"/>
    </row>
    <row r="29" spans="1:5" ht="11.45" customHeight="1" x14ac:dyDescent="0.2">
      <c r="A29" s="3">
        <v>1</v>
      </c>
      <c r="B29" s="29" t="e">
        <f t="shared" ref="B29:E29" si="4">ROUNDUP(B10*0.85,)+35</f>
        <v>#REF!</v>
      </c>
      <c r="C29" s="29" t="e">
        <f t="shared" si="4"/>
        <v>#REF!</v>
      </c>
      <c r="D29" s="29" t="e">
        <f t="shared" si="4"/>
        <v>#REF!</v>
      </c>
      <c r="E29" s="29" t="e">
        <f t="shared" si="4"/>
        <v>#REF!</v>
      </c>
    </row>
    <row r="30" spans="1:5" ht="11.45" customHeight="1" x14ac:dyDescent="0.2">
      <c r="A30" s="3">
        <v>2</v>
      </c>
      <c r="B30" s="29" t="e">
        <f t="shared" ref="B30:E30" si="5">ROUNDUP(B11*0.85,)+35</f>
        <v>#REF!</v>
      </c>
      <c r="C30" s="29" t="e">
        <f t="shared" si="5"/>
        <v>#REF!</v>
      </c>
      <c r="D30" s="29" t="e">
        <f t="shared" si="5"/>
        <v>#REF!</v>
      </c>
      <c r="E30" s="29" t="e">
        <f t="shared" si="5"/>
        <v>#REF!</v>
      </c>
    </row>
    <row r="31" spans="1:5" ht="11.45" customHeight="1" x14ac:dyDescent="0.2">
      <c r="A31" s="5" t="s">
        <v>86</v>
      </c>
      <c r="B31" s="29"/>
      <c r="C31" s="29"/>
      <c r="D31" s="29"/>
      <c r="E31" s="29"/>
    </row>
    <row r="32" spans="1:5" ht="11.45" customHeight="1" x14ac:dyDescent="0.2">
      <c r="A32" s="3">
        <v>1</v>
      </c>
      <c r="B32" s="29" t="e">
        <f t="shared" ref="B32:E32" si="6">ROUNDUP(B13*0.85,)+35</f>
        <v>#REF!</v>
      </c>
      <c r="C32" s="29" t="e">
        <f t="shared" si="6"/>
        <v>#REF!</v>
      </c>
      <c r="D32" s="29" t="e">
        <f t="shared" si="6"/>
        <v>#REF!</v>
      </c>
      <c r="E32" s="29" t="e">
        <f t="shared" si="6"/>
        <v>#REF!</v>
      </c>
    </row>
    <row r="33" spans="1:5" ht="11.45" customHeight="1" x14ac:dyDescent="0.2">
      <c r="A33" s="3">
        <v>2</v>
      </c>
      <c r="B33" s="29" t="e">
        <f t="shared" ref="B33:E33" si="7">ROUNDUP(B14*0.85,)+35</f>
        <v>#REF!</v>
      </c>
      <c r="C33" s="29" t="e">
        <f t="shared" si="7"/>
        <v>#REF!</v>
      </c>
      <c r="D33" s="29" t="e">
        <f t="shared" si="7"/>
        <v>#REF!</v>
      </c>
      <c r="E33" s="29" t="e">
        <f t="shared" si="7"/>
        <v>#REF!</v>
      </c>
    </row>
    <row r="34" spans="1:5" ht="11.45" customHeight="1" x14ac:dyDescent="0.2">
      <c r="A34" s="4" t="s">
        <v>91</v>
      </c>
      <c r="B34" s="29"/>
      <c r="C34" s="29"/>
      <c r="D34" s="29"/>
      <c r="E34" s="29"/>
    </row>
    <row r="35" spans="1:5" ht="11.45" customHeight="1" x14ac:dyDescent="0.2">
      <c r="A35" s="3">
        <v>1</v>
      </c>
      <c r="B35" s="29" t="e">
        <f t="shared" ref="B35:E35" si="8">ROUNDUP(B16*0.85,)+35</f>
        <v>#REF!</v>
      </c>
      <c r="C35" s="29" t="e">
        <f t="shared" si="8"/>
        <v>#REF!</v>
      </c>
      <c r="D35" s="29" t="e">
        <f t="shared" si="8"/>
        <v>#REF!</v>
      </c>
      <c r="E35" s="29" t="e">
        <f t="shared" si="8"/>
        <v>#REF!</v>
      </c>
    </row>
    <row r="36" spans="1:5" ht="11.45" customHeight="1" x14ac:dyDescent="0.2">
      <c r="A36" s="3">
        <v>2</v>
      </c>
      <c r="B36" s="29" t="e">
        <f t="shared" ref="B36:E36" si="9">ROUNDUP(B17*0.85,)+35</f>
        <v>#REF!</v>
      </c>
      <c r="C36" s="29" t="e">
        <f t="shared" si="9"/>
        <v>#REF!</v>
      </c>
      <c r="D36" s="29" t="e">
        <f t="shared" si="9"/>
        <v>#REF!</v>
      </c>
      <c r="E36" s="29" t="e">
        <f t="shared" si="9"/>
        <v>#REF!</v>
      </c>
    </row>
    <row r="37" spans="1:5" ht="11.45" customHeight="1" x14ac:dyDescent="0.2">
      <c r="A37" s="2" t="s">
        <v>92</v>
      </c>
      <c r="B37" s="29"/>
      <c r="C37" s="29"/>
      <c r="D37" s="29"/>
      <c r="E37" s="29"/>
    </row>
    <row r="38" spans="1:5" ht="11.45" customHeight="1" x14ac:dyDescent="0.2">
      <c r="A38" s="3">
        <v>1</v>
      </c>
      <c r="B38" s="29" t="e">
        <f t="shared" ref="B38:E38" si="10">ROUNDUP(B19*0.85,)+35</f>
        <v>#REF!</v>
      </c>
      <c r="C38" s="29" t="e">
        <f t="shared" si="10"/>
        <v>#REF!</v>
      </c>
      <c r="D38" s="29" t="e">
        <f t="shared" si="10"/>
        <v>#REF!</v>
      </c>
      <c r="E38" s="29" t="e">
        <f t="shared" si="10"/>
        <v>#REF!</v>
      </c>
    </row>
    <row r="39" spans="1:5" ht="11.45" customHeight="1" x14ac:dyDescent="0.2">
      <c r="A39" s="3">
        <v>2</v>
      </c>
      <c r="B39" s="29" t="e">
        <f t="shared" ref="B39:E39" si="11">ROUNDUP(B20*0.85,)+35</f>
        <v>#REF!</v>
      </c>
      <c r="C39" s="29" t="e">
        <f t="shared" si="11"/>
        <v>#REF!</v>
      </c>
      <c r="D39" s="29" t="e">
        <f t="shared" si="11"/>
        <v>#REF!</v>
      </c>
      <c r="E39" s="29" t="e">
        <f t="shared" si="11"/>
        <v>#REF!</v>
      </c>
    </row>
    <row r="40" spans="1:5" customFormat="1" ht="204.75" x14ac:dyDescent="0.2">
      <c r="A40" s="162" t="s">
        <v>167</v>
      </c>
    </row>
    <row r="41" spans="1:5" x14ac:dyDescent="0.2">
      <c r="A41" s="22"/>
    </row>
    <row r="42" spans="1:5" x14ac:dyDescent="0.2">
      <c r="A42" s="41" t="s">
        <v>3</v>
      </c>
    </row>
    <row r="43" spans="1:5" x14ac:dyDescent="0.2">
      <c r="A43" s="42" t="s">
        <v>4</v>
      </c>
    </row>
    <row r="44" spans="1:5" x14ac:dyDescent="0.2">
      <c r="A44" s="42" t="s">
        <v>5</v>
      </c>
    </row>
    <row r="45" spans="1:5" ht="24" x14ac:dyDescent="0.2">
      <c r="A45" s="26" t="s">
        <v>6</v>
      </c>
    </row>
    <row r="46" spans="1:5" ht="12" customHeight="1" x14ac:dyDescent="0.2">
      <c r="A46" s="42" t="s">
        <v>75</v>
      </c>
    </row>
    <row r="47" spans="1:5" ht="12.6" customHeight="1" x14ac:dyDescent="0.2">
      <c r="A47" s="52" t="s">
        <v>25</v>
      </c>
    </row>
    <row r="48" spans="1:5" ht="36.75" thickBot="1" x14ac:dyDescent="0.25">
      <c r="A48" s="53" t="s">
        <v>168</v>
      </c>
    </row>
    <row r="49" spans="1:1" s="7" customFormat="1" ht="13.5" thickBot="1" x14ac:dyDescent="0.25">
      <c r="A49" s="147" t="s">
        <v>18</v>
      </c>
    </row>
    <row r="50" spans="1:1" s="7" customFormat="1" ht="12.75" x14ac:dyDescent="0.2">
      <c r="A50" s="155" t="s">
        <v>169</v>
      </c>
    </row>
    <row r="51" spans="1:1" s="7" customFormat="1" ht="24.75" thickBot="1" x14ac:dyDescent="0.25">
      <c r="A51" s="160" t="s">
        <v>170</v>
      </c>
    </row>
    <row r="52" spans="1:1" s="7" customFormat="1" ht="12.75" x14ac:dyDescent="0.2">
      <c r="A52" s="1"/>
    </row>
    <row r="53" spans="1:1" s="7" customFormat="1" ht="14.45" customHeight="1" thickBot="1" x14ac:dyDescent="0.25">
      <c r="A53" s="112"/>
    </row>
    <row r="54" spans="1:1" s="7" customFormat="1" ht="13.5" thickBot="1" x14ac:dyDescent="0.25">
      <c r="A54" s="148" t="s">
        <v>26</v>
      </c>
    </row>
    <row r="55" spans="1:1" s="7" customFormat="1" ht="13.5" thickBot="1" x14ac:dyDescent="0.25">
      <c r="A55" s="157" t="s">
        <v>171</v>
      </c>
    </row>
    <row r="56" spans="1:1" s="7" customFormat="1" ht="13.5" thickBot="1" x14ac:dyDescent="0.25">
      <c r="A56" s="157" t="s">
        <v>160</v>
      </c>
    </row>
    <row r="57" spans="1:1" s="7" customFormat="1" ht="13.5" thickBot="1" x14ac:dyDescent="0.25">
      <c r="A57" s="157" t="s">
        <v>161</v>
      </c>
    </row>
    <row r="58" spans="1:1" s="7" customFormat="1" ht="13.5" thickBot="1" x14ac:dyDescent="0.25">
      <c r="A58" s="158"/>
    </row>
    <row r="59" spans="1:1" s="7" customFormat="1" ht="13.5" thickBot="1" x14ac:dyDescent="0.25">
      <c r="A59" s="56" t="s">
        <v>8</v>
      </c>
    </row>
    <row r="60" spans="1:1" s="7" customFormat="1" ht="60" x14ac:dyDescent="0.2">
      <c r="A60" s="57" t="s">
        <v>150</v>
      </c>
    </row>
    <row r="61" spans="1:1" s="7" customFormat="1" ht="12.75" x14ac:dyDescent="0.2"/>
    <row r="62" spans="1:1" x14ac:dyDescent="0.2">
      <c r="A62" s="54"/>
    </row>
  </sheetData>
  <pageMargins left="0.7" right="0.7" top="0.75" bottom="0.75" header="0.3" footer="0.3"/>
  <pageSetup paperSize="9"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2"/>
  <sheetViews>
    <sheetView zoomScaleNormal="100" workbookViewId="0">
      <pane xSplit="1" topLeftCell="B1" activePane="topRight" state="frozen"/>
      <selection pane="topRight" activeCell="A40" sqref="A40"/>
    </sheetView>
  </sheetViews>
  <sheetFormatPr defaultColWidth="8.5703125" defaultRowHeight="12" x14ac:dyDescent="0.2"/>
  <cols>
    <col min="1" max="1" width="84.85546875" style="1" customWidth="1"/>
    <col min="2" max="5" width="9.42578125" style="1" bestFit="1" customWidth="1"/>
    <col min="6" max="16384" width="8.5703125" style="1"/>
  </cols>
  <sheetData>
    <row r="1" spans="1:5" ht="11.45" customHeight="1" x14ac:dyDescent="0.2">
      <c r="A1" s="9" t="s">
        <v>172</v>
      </c>
    </row>
    <row r="2" spans="1:5" ht="11.45" customHeight="1" x14ac:dyDescent="0.2">
      <c r="A2" s="111" t="s">
        <v>23</v>
      </c>
    </row>
    <row r="3" spans="1:5" ht="11.25" customHeight="1" x14ac:dyDescent="0.2">
      <c r="A3" s="51" t="s">
        <v>1</v>
      </c>
    </row>
    <row r="4" spans="1:5" s="12" customFormat="1" ht="25.5" customHeight="1" x14ac:dyDescent="0.2">
      <c r="A4" s="8" t="s">
        <v>0</v>
      </c>
      <c r="B4" s="129" t="e">
        <f>'C завтраками| Bed and breakfast'!#REF!</f>
        <v>#REF!</v>
      </c>
      <c r="C4" s="46" t="e">
        <f>'C завтраками| Bed and breakfast'!#REF!</f>
        <v>#REF!</v>
      </c>
      <c r="D4" s="46" t="e">
        <f>'C завтраками| Bed and breakfast'!#REF!</f>
        <v>#REF!</v>
      </c>
      <c r="E4" s="46" t="e">
        <f>'C завтраками| Bed and breakfast'!#REF!</f>
        <v>#REF!</v>
      </c>
    </row>
    <row r="5" spans="1:5" s="12" customFormat="1" ht="25.5" customHeight="1" x14ac:dyDescent="0.2">
      <c r="A5" s="37"/>
      <c r="B5" s="129" t="e">
        <f>'C завтраками| Bed and breakfast'!#REF!</f>
        <v>#REF!</v>
      </c>
      <c r="C5" s="46" t="e">
        <f>'C завтраками| Bed and breakfast'!#REF!</f>
        <v>#REF!</v>
      </c>
      <c r="D5" s="46" t="e">
        <f>'C завтраками| Bed and breakfast'!#REF!</f>
        <v>#REF!</v>
      </c>
      <c r="E5" s="46" t="e">
        <f>'C завтраками| Bed and breakfast'!#REF!</f>
        <v>#REF!</v>
      </c>
    </row>
    <row r="6" spans="1:5" ht="11.45" customHeight="1" x14ac:dyDescent="0.2">
      <c r="A6" s="11" t="s">
        <v>11</v>
      </c>
      <c r="B6" s="118"/>
      <c r="C6" s="118"/>
      <c r="D6" s="118"/>
      <c r="E6" s="118"/>
    </row>
    <row r="7" spans="1:5" ht="11.45" customHeight="1" x14ac:dyDescent="0.2">
      <c r="A7" s="3">
        <v>1</v>
      </c>
      <c r="B7" s="141" t="e">
        <f>'C завтраками| Bed and breakfast'!#REF!*0.9</f>
        <v>#REF!</v>
      </c>
      <c r="C7" s="141" t="e">
        <f>'C завтраками| Bed and breakfast'!#REF!*0.9</f>
        <v>#REF!</v>
      </c>
      <c r="D7" s="141" t="e">
        <f>'C завтраками| Bed and breakfast'!#REF!*0.9</f>
        <v>#REF!</v>
      </c>
      <c r="E7" s="141" t="e">
        <f>'C завтраками| Bed and breakfast'!#REF!*0.9</f>
        <v>#REF!</v>
      </c>
    </row>
    <row r="8" spans="1:5" ht="11.45" customHeight="1" x14ac:dyDescent="0.2">
      <c r="A8" s="3">
        <v>2</v>
      </c>
      <c r="B8" s="141" t="e">
        <f>'C завтраками| Bed and breakfast'!#REF!*0.9</f>
        <v>#REF!</v>
      </c>
      <c r="C8" s="141" t="e">
        <f>'C завтраками| Bed and breakfast'!#REF!*0.9</f>
        <v>#REF!</v>
      </c>
      <c r="D8" s="141" t="e">
        <f>'C завтраками| Bed and breakfast'!#REF!*0.9</f>
        <v>#REF!</v>
      </c>
      <c r="E8" s="141" t="e">
        <f>'C завтраками| Bed and breakfast'!#REF!*0.9</f>
        <v>#REF!</v>
      </c>
    </row>
    <row r="9" spans="1:5" ht="11.45" customHeight="1" x14ac:dyDescent="0.2">
      <c r="A9" s="120" t="s">
        <v>107</v>
      </c>
      <c r="B9" s="141"/>
      <c r="C9" s="141"/>
      <c r="D9" s="141"/>
      <c r="E9" s="141"/>
    </row>
    <row r="10" spans="1:5" ht="11.45" customHeight="1" x14ac:dyDescent="0.2">
      <c r="A10" s="3">
        <v>1</v>
      </c>
      <c r="B10" s="141" t="e">
        <f>'C завтраками| Bed and breakfast'!#REF!*0.9</f>
        <v>#REF!</v>
      </c>
      <c r="C10" s="141" t="e">
        <f>'C завтраками| Bed and breakfast'!#REF!*0.9</f>
        <v>#REF!</v>
      </c>
      <c r="D10" s="141" t="e">
        <f>'C завтраками| Bed and breakfast'!#REF!*0.9</f>
        <v>#REF!</v>
      </c>
      <c r="E10" s="141" t="e">
        <f>'C завтраками| Bed and breakfast'!#REF!*0.9</f>
        <v>#REF!</v>
      </c>
    </row>
    <row r="11" spans="1:5" ht="11.45" customHeight="1" x14ac:dyDescent="0.2">
      <c r="A11" s="3">
        <v>2</v>
      </c>
      <c r="B11" s="141" t="e">
        <f>'C завтраками| Bed and breakfast'!#REF!*0.9</f>
        <v>#REF!</v>
      </c>
      <c r="C11" s="141" t="e">
        <f>'C завтраками| Bed and breakfast'!#REF!*0.9</f>
        <v>#REF!</v>
      </c>
      <c r="D11" s="141" t="e">
        <f>'C завтраками| Bed and breakfast'!#REF!*0.9</f>
        <v>#REF!</v>
      </c>
      <c r="E11" s="141" t="e">
        <f>'C завтраками| Bed and breakfast'!#REF!*0.9</f>
        <v>#REF!</v>
      </c>
    </row>
    <row r="12" spans="1:5" ht="11.45" customHeight="1" x14ac:dyDescent="0.2">
      <c r="A12" s="5" t="s">
        <v>86</v>
      </c>
      <c r="B12" s="141"/>
      <c r="C12" s="141"/>
      <c r="D12" s="141"/>
      <c r="E12" s="141"/>
    </row>
    <row r="13" spans="1:5" ht="11.45" customHeight="1" x14ac:dyDescent="0.2">
      <c r="A13" s="3">
        <v>1</v>
      </c>
      <c r="B13" s="141" t="e">
        <f>'C завтраками| Bed and breakfast'!#REF!*0.9</f>
        <v>#REF!</v>
      </c>
      <c r="C13" s="141" t="e">
        <f>'C завтраками| Bed and breakfast'!#REF!*0.9</f>
        <v>#REF!</v>
      </c>
      <c r="D13" s="141" t="e">
        <f>'C завтраками| Bed and breakfast'!#REF!*0.9</f>
        <v>#REF!</v>
      </c>
      <c r="E13" s="141" t="e">
        <f>'C завтраками| Bed and breakfast'!#REF!*0.9</f>
        <v>#REF!</v>
      </c>
    </row>
    <row r="14" spans="1:5" ht="11.45" customHeight="1" x14ac:dyDescent="0.2">
      <c r="A14" s="3">
        <v>2</v>
      </c>
      <c r="B14" s="141" t="e">
        <f>'C завтраками| Bed and breakfast'!#REF!*0.9</f>
        <v>#REF!</v>
      </c>
      <c r="C14" s="141" t="e">
        <f>'C завтраками| Bed and breakfast'!#REF!*0.9</f>
        <v>#REF!</v>
      </c>
      <c r="D14" s="141" t="e">
        <f>'C завтраками| Bed and breakfast'!#REF!*0.9</f>
        <v>#REF!</v>
      </c>
      <c r="E14" s="141" t="e">
        <f>'C завтраками| Bed and breakfast'!#REF!*0.9</f>
        <v>#REF!</v>
      </c>
    </row>
    <row r="15" spans="1:5" ht="11.45" customHeight="1" x14ac:dyDescent="0.2">
      <c r="A15" s="4" t="s">
        <v>91</v>
      </c>
      <c r="B15" s="141"/>
      <c r="C15" s="141"/>
      <c r="D15" s="141"/>
      <c r="E15" s="141"/>
    </row>
    <row r="16" spans="1:5" ht="11.45" customHeight="1" x14ac:dyDescent="0.2">
      <c r="A16" s="3">
        <v>1</v>
      </c>
      <c r="B16" s="141" t="e">
        <f>'C завтраками| Bed and breakfast'!#REF!*0.9</f>
        <v>#REF!</v>
      </c>
      <c r="C16" s="141" t="e">
        <f>'C завтраками| Bed and breakfast'!#REF!*0.9</f>
        <v>#REF!</v>
      </c>
      <c r="D16" s="141" t="e">
        <f>'C завтраками| Bed and breakfast'!#REF!*0.9</f>
        <v>#REF!</v>
      </c>
      <c r="E16" s="141" t="e">
        <f>'C завтраками| Bed and breakfast'!#REF!*0.9</f>
        <v>#REF!</v>
      </c>
    </row>
    <row r="17" spans="1:5" ht="11.45" customHeight="1" x14ac:dyDescent="0.2">
      <c r="A17" s="3">
        <v>2</v>
      </c>
      <c r="B17" s="141" t="e">
        <f>'C завтраками| Bed and breakfast'!#REF!*0.9</f>
        <v>#REF!</v>
      </c>
      <c r="C17" s="141" t="e">
        <f>'C завтраками| Bed and breakfast'!#REF!*0.9</f>
        <v>#REF!</v>
      </c>
      <c r="D17" s="141" t="e">
        <f>'C завтраками| Bed and breakfast'!#REF!*0.9</f>
        <v>#REF!</v>
      </c>
      <c r="E17" s="141" t="e">
        <f>'C завтраками| Bed and breakfast'!#REF!*0.9</f>
        <v>#REF!</v>
      </c>
    </row>
    <row r="18" spans="1:5" ht="11.45" customHeight="1" x14ac:dyDescent="0.2">
      <c r="A18" s="2" t="s">
        <v>92</v>
      </c>
      <c r="B18" s="141"/>
      <c r="C18" s="141"/>
      <c r="D18" s="141"/>
      <c r="E18" s="141"/>
    </row>
    <row r="19" spans="1:5" ht="11.45" customHeight="1" x14ac:dyDescent="0.2">
      <c r="A19" s="3">
        <v>1</v>
      </c>
      <c r="B19" s="141" t="e">
        <f>'C завтраками| Bed and breakfast'!#REF!*0.9</f>
        <v>#REF!</v>
      </c>
      <c r="C19" s="141" t="e">
        <f>'C завтраками| Bed and breakfast'!#REF!*0.9</f>
        <v>#REF!</v>
      </c>
      <c r="D19" s="141" t="e">
        <f>'C завтраками| Bed and breakfast'!#REF!*0.9</f>
        <v>#REF!</v>
      </c>
      <c r="E19" s="141" t="e">
        <f>'C завтраками| Bed and breakfast'!#REF!*0.9</f>
        <v>#REF!</v>
      </c>
    </row>
    <row r="20" spans="1:5" ht="13.15" customHeight="1" x14ac:dyDescent="0.2">
      <c r="A20" s="3">
        <v>2</v>
      </c>
      <c r="B20" s="141" t="e">
        <f>'C завтраками| Bed and breakfast'!#REF!*0.9</f>
        <v>#REF!</v>
      </c>
      <c r="C20" s="141" t="e">
        <f>'C завтраками| Bed and breakfast'!#REF!*0.9</f>
        <v>#REF!</v>
      </c>
      <c r="D20" s="141" t="e">
        <f>'C завтраками| Bed and breakfast'!#REF!*0.9</f>
        <v>#REF!</v>
      </c>
      <c r="E20" s="141" t="e">
        <f>'C завтраками| Bed and breakfast'!#REF!*0.9</f>
        <v>#REF!</v>
      </c>
    </row>
    <row r="21" spans="1:5" ht="11.45" customHeight="1" x14ac:dyDescent="0.2">
      <c r="A21" s="24"/>
      <c r="B21" s="142"/>
      <c r="C21" s="142"/>
      <c r="D21" s="142"/>
      <c r="E21" s="142"/>
    </row>
    <row r="22" spans="1:5" ht="11.45" customHeight="1" x14ac:dyDescent="0.2">
      <c r="A22" s="51" t="s">
        <v>24</v>
      </c>
      <c r="B22" s="142"/>
      <c r="C22" s="142"/>
      <c r="D22" s="142"/>
      <c r="E22" s="142"/>
    </row>
    <row r="23" spans="1:5" ht="24.6" customHeight="1" x14ac:dyDescent="0.2">
      <c r="A23" s="8" t="s">
        <v>0</v>
      </c>
      <c r="B23" s="129" t="e">
        <f t="shared" ref="B23:E23" si="0">B4</f>
        <v>#REF!</v>
      </c>
      <c r="C23" s="46" t="e">
        <f t="shared" si="0"/>
        <v>#REF!</v>
      </c>
      <c r="D23" s="46" t="e">
        <f t="shared" si="0"/>
        <v>#REF!</v>
      </c>
      <c r="E23" s="46" t="e">
        <f t="shared" si="0"/>
        <v>#REF!</v>
      </c>
    </row>
    <row r="24" spans="1:5" ht="24.6" customHeight="1" x14ac:dyDescent="0.2">
      <c r="A24" s="37"/>
      <c r="B24" s="129" t="e">
        <f t="shared" ref="B24:E24" si="1">B5</f>
        <v>#REF!</v>
      </c>
      <c r="C24" s="46" t="e">
        <f t="shared" si="1"/>
        <v>#REF!</v>
      </c>
      <c r="D24" s="46" t="e">
        <f t="shared" si="1"/>
        <v>#REF!</v>
      </c>
      <c r="E24" s="46" t="e">
        <f t="shared" si="1"/>
        <v>#REF!</v>
      </c>
    </row>
    <row r="25" spans="1:5" ht="11.45" customHeight="1" x14ac:dyDescent="0.2">
      <c r="A25" s="11" t="s">
        <v>11</v>
      </c>
    </row>
    <row r="26" spans="1:5" ht="11.45" customHeight="1" x14ac:dyDescent="0.2">
      <c r="A26" s="3">
        <v>1</v>
      </c>
      <c r="B26" s="29" t="e">
        <f t="shared" ref="B26:E26" si="2">ROUNDUP(B7*0.87,)+25</f>
        <v>#REF!</v>
      </c>
      <c r="C26" s="29" t="e">
        <f t="shared" si="2"/>
        <v>#REF!</v>
      </c>
      <c r="D26" s="29" t="e">
        <f t="shared" si="2"/>
        <v>#REF!</v>
      </c>
      <c r="E26" s="29" t="e">
        <f t="shared" si="2"/>
        <v>#REF!</v>
      </c>
    </row>
    <row r="27" spans="1:5" ht="11.45" customHeight="1" x14ac:dyDescent="0.2">
      <c r="A27" s="3">
        <v>2</v>
      </c>
      <c r="B27" s="29" t="e">
        <f t="shared" ref="B27:E27" si="3">ROUNDUP(B8*0.87,)+25</f>
        <v>#REF!</v>
      </c>
      <c r="C27" s="29" t="e">
        <f t="shared" si="3"/>
        <v>#REF!</v>
      </c>
      <c r="D27" s="29" t="e">
        <f t="shared" si="3"/>
        <v>#REF!</v>
      </c>
      <c r="E27" s="29" t="e">
        <f t="shared" si="3"/>
        <v>#REF!</v>
      </c>
    </row>
    <row r="28" spans="1:5" ht="11.45" customHeight="1" x14ac:dyDescent="0.2">
      <c r="A28" s="120" t="s">
        <v>107</v>
      </c>
      <c r="B28" s="29"/>
      <c r="C28" s="29"/>
      <c r="D28" s="29"/>
      <c r="E28" s="29"/>
    </row>
    <row r="29" spans="1:5" ht="11.45" customHeight="1" x14ac:dyDescent="0.2">
      <c r="A29" s="3">
        <v>1</v>
      </c>
      <c r="B29" s="29" t="e">
        <f t="shared" ref="B29:E29" si="4">ROUNDUP(B10*0.87,)+25</f>
        <v>#REF!</v>
      </c>
      <c r="C29" s="29" t="e">
        <f t="shared" si="4"/>
        <v>#REF!</v>
      </c>
      <c r="D29" s="29" t="e">
        <f t="shared" si="4"/>
        <v>#REF!</v>
      </c>
      <c r="E29" s="29" t="e">
        <f t="shared" si="4"/>
        <v>#REF!</v>
      </c>
    </row>
    <row r="30" spans="1:5" ht="11.45" customHeight="1" x14ac:dyDescent="0.2">
      <c r="A30" s="3">
        <v>2</v>
      </c>
      <c r="B30" s="29" t="e">
        <f t="shared" ref="B30:E30" si="5">ROUNDUP(B11*0.87,)+25</f>
        <v>#REF!</v>
      </c>
      <c r="C30" s="29" t="e">
        <f t="shared" si="5"/>
        <v>#REF!</v>
      </c>
      <c r="D30" s="29" t="e">
        <f t="shared" si="5"/>
        <v>#REF!</v>
      </c>
      <c r="E30" s="29" t="e">
        <f t="shared" si="5"/>
        <v>#REF!</v>
      </c>
    </row>
    <row r="31" spans="1:5" ht="11.45" customHeight="1" x14ac:dyDescent="0.2">
      <c r="A31" s="5" t="s">
        <v>86</v>
      </c>
      <c r="B31" s="29"/>
      <c r="C31" s="29"/>
      <c r="D31" s="29"/>
      <c r="E31" s="29"/>
    </row>
    <row r="32" spans="1:5" ht="11.45" customHeight="1" x14ac:dyDescent="0.2">
      <c r="A32" s="3">
        <v>1</v>
      </c>
      <c r="B32" s="29" t="e">
        <f t="shared" ref="B32:E32" si="6">ROUNDUP(B13*0.87,)+25</f>
        <v>#REF!</v>
      </c>
      <c r="C32" s="29" t="e">
        <f t="shared" si="6"/>
        <v>#REF!</v>
      </c>
      <c r="D32" s="29" t="e">
        <f t="shared" si="6"/>
        <v>#REF!</v>
      </c>
      <c r="E32" s="29" t="e">
        <f t="shared" si="6"/>
        <v>#REF!</v>
      </c>
    </row>
    <row r="33" spans="1:5" ht="11.45" customHeight="1" x14ac:dyDescent="0.2">
      <c r="A33" s="3">
        <v>2</v>
      </c>
      <c r="B33" s="29" t="e">
        <f t="shared" ref="B33:E33" si="7">ROUNDUP(B14*0.87,)+25</f>
        <v>#REF!</v>
      </c>
      <c r="C33" s="29" t="e">
        <f t="shared" si="7"/>
        <v>#REF!</v>
      </c>
      <c r="D33" s="29" t="e">
        <f t="shared" si="7"/>
        <v>#REF!</v>
      </c>
      <c r="E33" s="29" t="e">
        <f t="shared" si="7"/>
        <v>#REF!</v>
      </c>
    </row>
    <row r="34" spans="1:5" ht="11.45" customHeight="1" x14ac:dyDescent="0.2">
      <c r="A34" s="4" t="s">
        <v>91</v>
      </c>
      <c r="B34" s="29"/>
      <c r="C34" s="29"/>
      <c r="D34" s="29"/>
      <c r="E34" s="29"/>
    </row>
    <row r="35" spans="1:5" ht="11.45" customHeight="1" x14ac:dyDescent="0.2">
      <c r="A35" s="3">
        <v>1</v>
      </c>
      <c r="B35" s="29" t="e">
        <f t="shared" ref="B35:E35" si="8">ROUNDUP(B16*0.87,)+25</f>
        <v>#REF!</v>
      </c>
      <c r="C35" s="29" t="e">
        <f t="shared" si="8"/>
        <v>#REF!</v>
      </c>
      <c r="D35" s="29" t="e">
        <f t="shared" si="8"/>
        <v>#REF!</v>
      </c>
      <c r="E35" s="29" t="e">
        <f t="shared" si="8"/>
        <v>#REF!</v>
      </c>
    </row>
    <row r="36" spans="1:5" ht="11.45" customHeight="1" x14ac:dyDescent="0.2">
      <c r="A36" s="3">
        <v>2</v>
      </c>
      <c r="B36" s="29" t="e">
        <f t="shared" ref="B36:E36" si="9">ROUNDUP(B17*0.87,)+25</f>
        <v>#REF!</v>
      </c>
      <c r="C36" s="29" t="e">
        <f t="shared" si="9"/>
        <v>#REF!</v>
      </c>
      <c r="D36" s="29" t="e">
        <f t="shared" si="9"/>
        <v>#REF!</v>
      </c>
      <c r="E36" s="29" t="e">
        <f t="shared" si="9"/>
        <v>#REF!</v>
      </c>
    </row>
    <row r="37" spans="1:5" ht="11.45" customHeight="1" x14ac:dyDescent="0.2">
      <c r="A37" s="2" t="s">
        <v>92</v>
      </c>
      <c r="B37" s="29"/>
      <c r="C37" s="29"/>
      <c r="D37" s="29"/>
      <c r="E37" s="29"/>
    </row>
    <row r="38" spans="1:5" ht="11.45" customHeight="1" x14ac:dyDescent="0.2">
      <c r="A38" s="3">
        <v>1</v>
      </c>
      <c r="B38" s="29" t="e">
        <f t="shared" ref="B38:E38" si="10">ROUNDUP(B19*0.87,)+25</f>
        <v>#REF!</v>
      </c>
      <c r="C38" s="29" t="e">
        <f t="shared" si="10"/>
        <v>#REF!</v>
      </c>
      <c r="D38" s="29" t="e">
        <f t="shared" si="10"/>
        <v>#REF!</v>
      </c>
      <c r="E38" s="29" t="e">
        <f t="shared" si="10"/>
        <v>#REF!</v>
      </c>
    </row>
    <row r="39" spans="1:5" ht="11.45" customHeight="1" x14ac:dyDescent="0.2">
      <c r="A39" s="3">
        <v>2</v>
      </c>
      <c r="B39" s="29" t="e">
        <f t="shared" ref="B39:E39" si="11">ROUNDUP(B20*0.87,)+25</f>
        <v>#REF!</v>
      </c>
      <c r="C39" s="29" t="e">
        <f t="shared" si="11"/>
        <v>#REF!</v>
      </c>
      <c r="D39" s="29" t="e">
        <f t="shared" si="11"/>
        <v>#REF!</v>
      </c>
      <c r="E39" s="29" t="e">
        <f t="shared" si="11"/>
        <v>#REF!</v>
      </c>
    </row>
    <row r="40" spans="1:5" customFormat="1" ht="204.75" x14ac:dyDescent="0.2">
      <c r="A40" s="162" t="s">
        <v>167</v>
      </c>
    </row>
    <row r="41" spans="1:5" x14ac:dyDescent="0.2">
      <c r="A41" s="22"/>
    </row>
    <row r="42" spans="1:5" x14ac:dyDescent="0.2">
      <c r="A42" s="41" t="s">
        <v>3</v>
      </c>
    </row>
    <row r="43" spans="1:5" x14ac:dyDescent="0.2">
      <c r="A43" s="42" t="s">
        <v>4</v>
      </c>
    </row>
    <row r="44" spans="1:5" x14ac:dyDescent="0.2">
      <c r="A44" s="42" t="s">
        <v>5</v>
      </c>
    </row>
    <row r="45" spans="1:5" ht="24" x14ac:dyDescent="0.2">
      <c r="A45" s="26" t="s">
        <v>6</v>
      </c>
    </row>
    <row r="46" spans="1:5" ht="12" customHeight="1" x14ac:dyDescent="0.2">
      <c r="A46" s="42" t="s">
        <v>75</v>
      </c>
    </row>
    <row r="47" spans="1:5" ht="12.6" customHeight="1" x14ac:dyDescent="0.2">
      <c r="A47" s="52" t="s">
        <v>25</v>
      </c>
    </row>
    <row r="48" spans="1:5" ht="36.75" thickBot="1" x14ac:dyDescent="0.25">
      <c r="A48" s="53" t="s">
        <v>168</v>
      </c>
    </row>
    <row r="49" spans="1:1" s="7" customFormat="1" ht="13.5" thickBot="1" x14ac:dyDescent="0.25">
      <c r="A49" s="147" t="s">
        <v>18</v>
      </c>
    </row>
    <row r="50" spans="1:1" s="7" customFormat="1" ht="12.75" x14ac:dyDescent="0.2">
      <c r="A50" s="155" t="s">
        <v>169</v>
      </c>
    </row>
    <row r="51" spans="1:1" s="7" customFormat="1" ht="24.75" thickBot="1" x14ac:dyDescent="0.25">
      <c r="A51" s="160" t="s">
        <v>170</v>
      </c>
    </row>
    <row r="52" spans="1:1" s="7" customFormat="1" ht="12.75" x14ac:dyDescent="0.2">
      <c r="A52" s="1"/>
    </row>
    <row r="53" spans="1:1" s="7" customFormat="1" ht="14.45" customHeight="1" thickBot="1" x14ac:dyDescent="0.25">
      <c r="A53" s="112"/>
    </row>
    <row r="54" spans="1:1" s="7" customFormat="1" ht="13.5" thickBot="1" x14ac:dyDescent="0.25">
      <c r="A54" s="148" t="s">
        <v>26</v>
      </c>
    </row>
    <row r="55" spans="1:1" s="7" customFormat="1" ht="13.5" thickBot="1" x14ac:dyDescent="0.25">
      <c r="A55" s="157" t="s">
        <v>171</v>
      </c>
    </row>
    <row r="56" spans="1:1" s="7" customFormat="1" ht="13.5" thickBot="1" x14ac:dyDescent="0.25">
      <c r="A56" s="157" t="s">
        <v>160</v>
      </c>
    </row>
    <row r="57" spans="1:1" s="7" customFormat="1" ht="13.5" thickBot="1" x14ac:dyDescent="0.25">
      <c r="A57" s="157" t="s">
        <v>161</v>
      </c>
    </row>
    <row r="58" spans="1:1" s="7" customFormat="1" ht="13.5" thickBot="1" x14ac:dyDescent="0.25">
      <c r="A58" s="158"/>
    </row>
    <row r="59" spans="1:1" s="7" customFormat="1" ht="13.5" thickBot="1" x14ac:dyDescent="0.25">
      <c r="A59" s="56" t="s">
        <v>8</v>
      </c>
    </row>
    <row r="60" spans="1:1" s="7" customFormat="1" ht="60" x14ac:dyDescent="0.2">
      <c r="A60" s="57" t="s">
        <v>150</v>
      </c>
    </row>
    <row r="61" spans="1:1" s="7" customFormat="1" ht="12.75" x14ac:dyDescent="0.2"/>
    <row r="62" spans="1:1" x14ac:dyDescent="0.2">
      <c r="A62" s="54"/>
    </row>
  </sheetData>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66"/>
  <sheetViews>
    <sheetView zoomScaleNormal="100" workbookViewId="0">
      <pane xSplit="1" topLeftCell="B1" activePane="topRight" state="frozen"/>
      <selection pane="topRight"/>
    </sheetView>
  </sheetViews>
  <sheetFormatPr defaultColWidth="8.5703125" defaultRowHeight="12" x14ac:dyDescent="0.2"/>
  <cols>
    <col min="1" max="1" width="84.85546875" style="1" customWidth="1"/>
    <col min="2" max="5" width="9.42578125" style="1" bestFit="1" customWidth="1"/>
    <col min="6" max="16384" width="8.5703125" style="1"/>
  </cols>
  <sheetData>
    <row r="1" spans="1:5" ht="11.45" customHeight="1" x14ac:dyDescent="0.2">
      <c r="A1" s="9" t="s">
        <v>172</v>
      </c>
    </row>
    <row r="2" spans="1:5" ht="11.45" customHeight="1" x14ac:dyDescent="0.2">
      <c r="A2" s="111" t="s">
        <v>23</v>
      </c>
    </row>
    <row r="3" spans="1:5" ht="11.25" customHeight="1" x14ac:dyDescent="0.2">
      <c r="A3" s="51" t="s">
        <v>1</v>
      </c>
    </row>
    <row r="4" spans="1:5" s="12" customFormat="1" ht="25.5" customHeight="1" x14ac:dyDescent="0.2">
      <c r="A4" s="8" t="s">
        <v>0</v>
      </c>
      <c r="B4" s="129" t="e">
        <f>'C завтраками| Bed and breakfast'!#REF!</f>
        <v>#REF!</v>
      </c>
      <c r="C4" s="46" t="e">
        <f>'C завтраками| Bed and breakfast'!#REF!</f>
        <v>#REF!</v>
      </c>
      <c r="D4" s="46" t="e">
        <f>'C завтраками| Bed and breakfast'!#REF!</f>
        <v>#REF!</v>
      </c>
      <c r="E4" s="46" t="e">
        <f>'C завтраками| Bed and breakfast'!#REF!</f>
        <v>#REF!</v>
      </c>
    </row>
    <row r="5" spans="1:5" s="12" customFormat="1" ht="25.5" customHeight="1" x14ac:dyDescent="0.2">
      <c r="A5" s="37"/>
      <c r="B5" s="129" t="e">
        <f>'C завтраками| Bed and breakfast'!#REF!</f>
        <v>#REF!</v>
      </c>
      <c r="C5" s="46" t="e">
        <f>'C завтраками| Bed and breakfast'!#REF!</f>
        <v>#REF!</v>
      </c>
      <c r="D5" s="46" t="e">
        <f>'C завтраками| Bed and breakfast'!#REF!</f>
        <v>#REF!</v>
      </c>
      <c r="E5" s="46" t="e">
        <f>'C завтраками| Bed and breakfast'!#REF!</f>
        <v>#REF!</v>
      </c>
    </row>
    <row r="6" spans="1:5" ht="11.45" customHeight="1" x14ac:dyDescent="0.2">
      <c r="A6" s="11" t="s">
        <v>11</v>
      </c>
    </row>
    <row r="7" spans="1:5" ht="11.45" customHeight="1" x14ac:dyDescent="0.2">
      <c r="A7" s="3">
        <v>1</v>
      </c>
      <c r="B7" s="29" t="e">
        <f>'C завтраками| Bed and breakfast'!#REF!*0.9+B22</f>
        <v>#REF!</v>
      </c>
      <c r="C7" s="29" t="e">
        <f>'C завтраками| Bed and breakfast'!#REF!*0.9+C22</f>
        <v>#REF!</v>
      </c>
      <c r="D7" s="29" t="e">
        <f>'C завтраками| Bed and breakfast'!#REF!*0.9+D22</f>
        <v>#REF!</v>
      </c>
      <c r="E7" s="29" t="e">
        <f>'C завтраками| Bed and breakfast'!#REF!*0.9+E22</f>
        <v>#REF!</v>
      </c>
    </row>
    <row r="8" spans="1:5" ht="11.45" customHeight="1" x14ac:dyDescent="0.2">
      <c r="A8" s="3">
        <v>2</v>
      </c>
      <c r="B8" s="29" t="e">
        <f>'C завтраками| Bed and breakfast'!#REF!*0.9+B23</f>
        <v>#REF!</v>
      </c>
      <c r="C8" s="29" t="e">
        <f>'C завтраками| Bed and breakfast'!#REF!*0.9+C23</f>
        <v>#REF!</v>
      </c>
      <c r="D8" s="29" t="e">
        <f>'C завтраками| Bed and breakfast'!#REF!*0.9+D23</f>
        <v>#REF!</v>
      </c>
      <c r="E8" s="29" t="e">
        <f>'C завтраками| Bed and breakfast'!#REF!*0.9+E23</f>
        <v>#REF!</v>
      </c>
    </row>
    <row r="9" spans="1:5" ht="11.45" customHeight="1" x14ac:dyDescent="0.2">
      <c r="A9" s="120" t="s">
        <v>107</v>
      </c>
      <c r="B9" s="29"/>
      <c r="C9" s="29"/>
      <c r="D9" s="29"/>
      <c r="E9" s="29"/>
    </row>
    <row r="10" spans="1:5" ht="11.45" customHeight="1" x14ac:dyDescent="0.2">
      <c r="A10" s="3">
        <v>1</v>
      </c>
      <c r="B10" s="29" t="e">
        <f>'C завтраками| Bed and breakfast'!#REF!*0.9+B22</f>
        <v>#REF!</v>
      </c>
      <c r="C10" s="29" t="e">
        <f>'C завтраками| Bed and breakfast'!#REF!*0.9+C22</f>
        <v>#REF!</v>
      </c>
      <c r="D10" s="29" t="e">
        <f>'C завтраками| Bed and breakfast'!#REF!*0.9+D22</f>
        <v>#REF!</v>
      </c>
      <c r="E10" s="29" t="e">
        <f>'C завтраками| Bed and breakfast'!#REF!*0.9+E22</f>
        <v>#REF!</v>
      </c>
    </row>
    <row r="11" spans="1:5" ht="11.45" customHeight="1" x14ac:dyDescent="0.2">
      <c r="A11" s="3">
        <v>2</v>
      </c>
      <c r="B11" s="29" t="e">
        <f>'C завтраками| Bed and breakfast'!#REF!*0.9+B23</f>
        <v>#REF!</v>
      </c>
      <c r="C11" s="29" t="e">
        <f>'C завтраками| Bed and breakfast'!#REF!*0.9+C23</f>
        <v>#REF!</v>
      </c>
      <c r="D11" s="29" t="e">
        <f>'C завтраками| Bed and breakfast'!#REF!*0.9+D23</f>
        <v>#REF!</v>
      </c>
      <c r="E11" s="29" t="e">
        <f>'C завтраками| Bed and breakfast'!#REF!*0.9+E23</f>
        <v>#REF!</v>
      </c>
    </row>
    <row r="12" spans="1:5" ht="11.45" customHeight="1" x14ac:dyDescent="0.2">
      <c r="A12" s="5" t="s">
        <v>86</v>
      </c>
      <c r="B12" s="29"/>
      <c r="C12" s="29"/>
      <c r="D12" s="29"/>
      <c r="E12" s="29"/>
    </row>
    <row r="13" spans="1:5" ht="11.45" customHeight="1" x14ac:dyDescent="0.2">
      <c r="A13" s="3">
        <v>1</v>
      </c>
      <c r="B13" s="29" t="e">
        <f>'C завтраками| Bed and breakfast'!#REF!*0.9+B22</f>
        <v>#REF!</v>
      </c>
      <c r="C13" s="29" t="e">
        <f>'C завтраками| Bed and breakfast'!#REF!*0.9+C22</f>
        <v>#REF!</v>
      </c>
      <c r="D13" s="29" t="e">
        <f>'C завтраками| Bed and breakfast'!#REF!*0.9+D22</f>
        <v>#REF!</v>
      </c>
      <c r="E13" s="29" t="e">
        <f>'C завтраками| Bed and breakfast'!#REF!*0.9+E22</f>
        <v>#REF!</v>
      </c>
    </row>
    <row r="14" spans="1:5" ht="11.45" customHeight="1" x14ac:dyDescent="0.2">
      <c r="A14" s="3">
        <v>2</v>
      </c>
      <c r="B14" s="29" t="e">
        <f>'C завтраками| Bed and breakfast'!#REF!*0.9+B23</f>
        <v>#REF!</v>
      </c>
      <c r="C14" s="29" t="e">
        <f>'C завтраками| Bed and breakfast'!#REF!*0.9+C23</f>
        <v>#REF!</v>
      </c>
      <c r="D14" s="29" t="e">
        <f>'C завтраками| Bed and breakfast'!#REF!*0.9+D23</f>
        <v>#REF!</v>
      </c>
      <c r="E14" s="29" t="e">
        <f>'C завтраками| Bed and breakfast'!#REF!*0.9+E23</f>
        <v>#REF!</v>
      </c>
    </row>
    <row r="15" spans="1:5" ht="11.45" customHeight="1" x14ac:dyDescent="0.2">
      <c r="A15" s="4" t="s">
        <v>91</v>
      </c>
      <c r="B15" s="29"/>
      <c r="C15" s="29"/>
      <c r="D15" s="29"/>
      <c r="E15" s="29"/>
    </row>
    <row r="16" spans="1:5" ht="11.45" customHeight="1" x14ac:dyDescent="0.2">
      <c r="A16" s="3">
        <v>1</v>
      </c>
      <c r="B16" s="29" t="e">
        <f>'C завтраками| Bed and breakfast'!#REF!*0.9+B22</f>
        <v>#REF!</v>
      </c>
      <c r="C16" s="29" t="e">
        <f>'C завтраками| Bed and breakfast'!#REF!*0.9+C22</f>
        <v>#REF!</v>
      </c>
      <c r="D16" s="29" t="e">
        <f>'C завтраками| Bed and breakfast'!#REF!*0.9+D22</f>
        <v>#REF!</v>
      </c>
      <c r="E16" s="29" t="e">
        <f>'C завтраками| Bed and breakfast'!#REF!*0.9+E22</f>
        <v>#REF!</v>
      </c>
    </row>
    <row r="17" spans="1:5" ht="11.45" customHeight="1" x14ac:dyDescent="0.2">
      <c r="A17" s="3">
        <v>2</v>
      </c>
      <c r="B17" s="29" t="e">
        <f>'C завтраками| Bed and breakfast'!#REF!*0.9+B23</f>
        <v>#REF!</v>
      </c>
      <c r="C17" s="29" t="e">
        <f>'C завтраками| Bed and breakfast'!#REF!*0.9+C23</f>
        <v>#REF!</v>
      </c>
      <c r="D17" s="29" t="e">
        <f>'C завтраками| Bed and breakfast'!#REF!*0.9+D23</f>
        <v>#REF!</v>
      </c>
      <c r="E17" s="29" t="e">
        <f>'C завтраками| Bed and breakfast'!#REF!*0.9+E23</f>
        <v>#REF!</v>
      </c>
    </row>
    <row r="18" spans="1:5" ht="11.45" customHeight="1" x14ac:dyDescent="0.2">
      <c r="A18" s="2" t="s">
        <v>92</v>
      </c>
      <c r="B18" s="29"/>
      <c r="C18" s="29"/>
      <c r="D18" s="29"/>
      <c r="E18" s="29"/>
    </row>
    <row r="19" spans="1:5" ht="11.45" customHeight="1" x14ac:dyDescent="0.2">
      <c r="A19" s="3">
        <v>1</v>
      </c>
      <c r="B19" s="29" t="e">
        <f>'C завтраками| Bed and breakfast'!#REF!*0.9+B22</f>
        <v>#REF!</v>
      </c>
      <c r="C19" s="29" t="e">
        <f>'C завтраками| Bed and breakfast'!#REF!*0.9+C22</f>
        <v>#REF!</v>
      </c>
      <c r="D19" s="29" t="e">
        <f>'C завтраками| Bed and breakfast'!#REF!*0.9+D22</f>
        <v>#REF!</v>
      </c>
      <c r="E19" s="29" t="e">
        <f>'C завтраками| Bed and breakfast'!#REF!*0.9+E22</f>
        <v>#REF!</v>
      </c>
    </row>
    <row r="20" spans="1:5" ht="13.15" customHeight="1" x14ac:dyDescent="0.2">
      <c r="A20" s="3">
        <v>2</v>
      </c>
      <c r="B20" s="29" t="e">
        <f>'C завтраками| Bed and breakfast'!#REF!*0.9+B23</f>
        <v>#REF!</v>
      </c>
      <c r="C20" s="29" t="e">
        <f>'C завтраками| Bed and breakfast'!#REF!*0.9+C23</f>
        <v>#REF!</v>
      </c>
      <c r="D20" s="29" t="e">
        <f>'C завтраками| Bed and breakfast'!#REF!*0.9+D23</f>
        <v>#REF!</v>
      </c>
      <c r="E20" s="29" t="e">
        <f>'C завтраками| Bed and breakfast'!#REF!*0.9+E23</f>
        <v>#REF!</v>
      </c>
    </row>
    <row r="21" spans="1:5" s="7" customFormat="1" ht="12.75" x14ac:dyDescent="0.2">
      <c r="A21" s="108" t="s">
        <v>94</v>
      </c>
      <c r="B21" s="30"/>
      <c r="C21" s="30"/>
      <c r="D21" s="30"/>
      <c r="E21" s="30"/>
    </row>
    <row r="22" spans="1:5" s="7" customFormat="1" ht="12.75" x14ac:dyDescent="0.2">
      <c r="A22" s="109" t="s">
        <v>95</v>
      </c>
      <c r="B22" s="149">
        <v>2700</v>
      </c>
      <c r="C22" s="149">
        <v>2700</v>
      </c>
      <c r="D22" s="149">
        <v>2700</v>
      </c>
      <c r="E22" s="149">
        <v>2700</v>
      </c>
    </row>
    <row r="23" spans="1:5" s="7" customFormat="1" ht="12.75" x14ac:dyDescent="0.2">
      <c r="A23" s="109" t="s">
        <v>96</v>
      </c>
      <c r="B23" s="149">
        <f t="shared" ref="B23:E23" si="0">B22*2</f>
        <v>5400</v>
      </c>
      <c r="C23" s="149">
        <f t="shared" si="0"/>
        <v>5400</v>
      </c>
      <c r="D23" s="149">
        <f t="shared" si="0"/>
        <v>5400</v>
      </c>
      <c r="E23" s="149">
        <f t="shared" si="0"/>
        <v>5400</v>
      </c>
    </row>
    <row r="24" spans="1:5" ht="11.45" customHeight="1" x14ac:dyDescent="0.2">
      <c r="A24" s="24"/>
      <c r="B24" s="30"/>
      <c r="C24" s="30"/>
      <c r="D24" s="30"/>
      <c r="E24" s="30"/>
    </row>
    <row r="25" spans="1:5" ht="11.45" customHeight="1" x14ac:dyDescent="0.2">
      <c r="A25" s="51" t="s">
        <v>24</v>
      </c>
      <c r="B25" s="30"/>
      <c r="C25" s="30"/>
      <c r="D25" s="30"/>
      <c r="E25" s="30"/>
    </row>
    <row r="26" spans="1:5" ht="24.6" customHeight="1" x14ac:dyDescent="0.2">
      <c r="A26" s="8" t="s">
        <v>0</v>
      </c>
      <c r="B26" s="129" t="e">
        <f t="shared" ref="B26:E26" si="1">B4</f>
        <v>#REF!</v>
      </c>
      <c r="C26" s="46" t="e">
        <f t="shared" si="1"/>
        <v>#REF!</v>
      </c>
      <c r="D26" s="46" t="e">
        <f t="shared" si="1"/>
        <v>#REF!</v>
      </c>
      <c r="E26" s="46" t="e">
        <f t="shared" si="1"/>
        <v>#REF!</v>
      </c>
    </row>
    <row r="27" spans="1:5" ht="24.6" customHeight="1" x14ac:dyDescent="0.2">
      <c r="A27" s="37"/>
      <c r="B27" s="129" t="e">
        <f t="shared" ref="B27:E27" si="2">B5</f>
        <v>#REF!</v>
      </c>
      <c r="C27" s="46" t="e">
        <f t="shared" si="2"/>
        <v>#REF!</v>
      </c>
      <c r="D27" s="46" t="e">
        <f t="shared" si="2"/>
        <v>#REF!</v>
      </c>
      <c r="E27" s="46" t="e">
        <f t="shared" si="2"/>
        <v>#REF!</v>
      </c>
    </row>
    <row r="28" spans="1:5" ht="11.45" customHeight="1" x14ac:dyDescent="0.2">
      <c r="A28" s="11" t="s">
        <v>11</v>
      </c>
    </row>
    <row r="29" spans="1:5" ht="11.45" customHeight="1" x14ac:dyDescent="0.2">
      <c r="A29" s="3">
        <v>1</v>
      </c>
      <c r="B29" s="29" t="e">
        <f t="shared" ref="B29:E29" si="3">ROUNDUP(B7*0.87,)</f>
        <v>#REF!</v>
      </c>
      <c r="C29" s="29" t="e">
        <f t="shared" si="3"/>
        <v>#REF!</v>
      </c>
      <c r="D29" s="29" t="e">
        <f t="shared" si="3"/>
        <v>#REF!</v>
      </c>
      <c r="E29" s="29" t="e">
        <f t="shared" si="3"/>
        <v>#REF!</v>
      </c>
    </row>
    <row r="30" spans="1:5" ht="11.45" customHeight="1" x14ac:dyDescent="0.2">
      <c r="A30" s="3">
        <v>2</v>
      </c>
      <c r="B30" s="29" t="e">
        <f t="shared" ref="B30:E30" si="4">ROUNDUP(B8*0.87,)</f>
        <v>#REF!</v>
      </c>
      <c r="C30" s="29" t="e">
        <f t="shared" si="4"/>
        <v>#REF!</v>
      </c>
      <c r="D30" s="29" t="e">
        <f t="shared" si="4"/>
        <v>#REF!</v>
      </c>
      <c r="E30" s="29" t="e">
        <f t="shared" si="4"/>
        <v>#REF!</v>
      </c>
    </row>
    <row r="31" spans="1:5" ht="11.45" customHeight="1" x14ac:dyDescent="0.2">
      <c r="A31" s="120" t="s">
        <v>107</v>
      </c>
      <c r="B31" s="29"/>
      <c r="C31" s="29"/>
      <c r="D31" s="29"/>
      <c r="E31" s="29"/>
    </row>
    <row r="32" spans="1:5" ht="11.45" customHeight="1" x14ac:dyDescent="0.2">
      <c r="A32" s="3">
        <v>1</v>
      </c>
      <c r="B32" s="29" t="e">
        <f t="shared" ref="B32:E32" si="5">ROUNDUP(B10*0.87,)</f>
        <v>#REF!</v>
      </c>
      <c r="C32" s="29" t="e">
        <f t="shared" si="5"/>
        <v>#REF!</v>
      </c>
      <c r="D32" s="29" t="e">
        <f t="shared" si="5"/>
        <v>#REF!</v>
      </c>
      <c r="E32" s="29" t="e">
        <f t="shared" si="5"/>
        <v>#REF!</v>
      </c>
    </row>
    <row r="33" spans="1:5" ht="11.45" customHeight="1" x14ac:dyDescent="0.2">
      <c r="A33" s="3">
        <v>2</v>
      </c>
      <c r="B33" s="29" t="e">
        <f t="shared" ref="B33:E33" si="6">ROUNDUP(B11*0.87,)</f>
        <v>#REF!</v>
      </c>
      <c r="C33" s="29" t="e">
        <f t="shared" si="6"/>
        <v>#REF!</v>
      </c>
      <c r="D33" s="29" t="e">
        <f t="shared" si="6"/>
        <v>#REF!</v>
      </c>
      <c r="E33" s="29" t="e">
        <f t="shared" si="6"/>
        <v>#REF!</v>
      </c>
    </row>
    <row r="34" spans="1:5" ht="11.45" customHeight="1" x14ac:dyDescent="0.2">
      <c r="A34" s="5" t="s">
        <v>86</v>
      </c>
      <c r="B34" s="29"/>
      <c r="C34" s="29"/>
      <c r="D34" s="29"/>
      <c r="E34" s="29"/>
    </row>
    <row r="35" spans="1:5" ht="11.45" customHeight="1" x14ac:dyDescent="0.2">
      <c r="A35" s="3">
        <v>1</v>
      </c>
      <c r="B35" s="29" t="e">
        <f t="shared" ref="B35:E35" si="7">ROUNDUP(B13*0.87,)</f>
        <v>#REF!</v>
      </c>
      <c r="C35" s="29" t="e">
        <f t="shared" si="7"/>
        <v>#REF!</v>
      </c>
      <c r="D35" s="29" t="e">
        <f t="shared" si="7"/>
        <v>#REF!</v>
      </c>
      <c r="E35" s="29" t="e">
        <f t="shared" si="7"/>
        <v>#REF!</v>
      </c>
    </row>
    <row r="36" spans="1:5" ht="11.45" customHeight="1" x14ac:dyDescent="0.2">
      <c r="A36" s="3">
        <v>2</v>
      </c>
      <c r="B36" s="29" t="e">
        <f t="shared" ref="B36:E36" si="8">ROUNDUP(B14*0.87,)</f>
        <v>#REF!</v>
      </c>
      <c r="C36" s="29" t="e">
        <f t="shared" si="8"/>
        <v>#REF!</v>
      </c>
      <c r="D36" s="29" t="e">
        <f t="shared" si="8"/>
        <v>#REF!</v>
      </c>
      <c r="E36" s="29" t="e">
        <f t="shared" si="8"/>
        <v>#REF!</v>
      </c>
    </row>
    <row r="37" spans="1:5" ht="11.45" customHeight="1" x14ac:dyDescent="0.2">
      <c r="A37" s="4" t="s">
        <v>91</v>
      </c>
      <c r="B37" s="29"/>
      <c r="C37" s="29"/>
      <c r="D37" s="29"/>
      <c r="E37" s="29"/>
    </row>
    <row r="38" spans="1:5" ht="11.45" customHeight="1" x14ac:dyDescent="0.2">
      <c r="A38" s="3">
        <v>1</v>
      </c>
      <c r="B38" s="29" t="e">
        <f t="shared" ref="B38:E38" si="9">ROUNDUP(B16*0.87,)</f>
        <v>#REF!</v>
      </c>
      <c r="C38" s="29" t="e">
        <f t="shared" si="9"/>
        <v>#REF!</v>
      </c>
      <c r="D38" s="29" t="e">
        <f t="shared" si="9"/>
        <v>#REF!</v>
      </c>
      <c r="E38" s="29" t="e">
        <f t="shared" si="9"/>
        <v>#REF!</v>
      </c>
    </row>
    <row r="39" spans="1:5" ht="11.45" customHeight="1" x14ac:dyDescent="0.2">
      <c r="A39" s="3">
        <v>2</v>
      </c>
      <c r="B39" s="29" t="e">
        <f t="shared" ref="B39:E39" si="10">ROUNDUP(B17*0.87,)</f>
        <v>#REF!</v>
      </c>
      <c r="C39" s="29" t="e">
        <f t="shared" si="10"/>
        <v>#REF!</v>
      </c>
      <c r="D39" s="29" t="e">
        <f t="shared" si="10"/>
        <v>#REF!</v>
      </c>
      <c r="E39" s="29" t="e">
        <f t="shared" si="10"/>
        <v>#REF!</v>
      </c>
    </row>
    <row r="40" spans="1:5" ht="11.45" customHeight="1" x14ac:dyDescent="0.2">
      <c r="A40" s="2" t="s">
        <v>92</v>
      </c>
      <c r="B40" s="29"/>
      <c r="C40" s="29"/>
      <c r="D40" s="29"/>
      <c r="E40" s="29"/>
    </row>
    <row r="41" spans="1:5" ht="11.45" customHeight="1" x14ac:dyDescent="0.2">
      <c r="A41" s="3">
        <v>1</v>
      </c>
      <c r="B41" s="29" t="e">
        <f t="shared" ref="B41:E41" si="11">ROUNDUP(B19*0.87,)</f>
        <v>#REF!</v>
      </c>
      <c r="C41" s="29" t="e">
        <f t="shared" si="11"/>
        <v>#REF!</v>
      </c>
      <c r="D41" s="29" t="e">
        <f t="shared" si="11"/>
        <v>#REF!</v>
      </c>
      <c r="E41" s="29" t="e">
        <f t="shared" si="11"/>
        <v>#REF!</v>
      </c>
    </row>
    <row r="42" spans="1:5" ht="11.45" customHeight="1" x14ac:dyDescent="0.2">
      <c r="A42" s="3">
        <v>2</v>
      </c>
      <c r="B42" s="29" t="e">
        <f t="shared" ref="B42:E42" si="12">ROUNDUP(B20*0.87,)</f>
        <v>#REF!</v>
      </c>
      <c r="C42" s="29" t="e">
        <f t="shared" si="12"/>
        <v>#REF!</v>
      </c>
      <c r="D42" s="29" t="e">
        <f t="shared" si="12"/>
        <v>#REF!</v>
      </c>
      <c r="E42" s="29" t="e">
        <f t="shared" si="12"/>
        <v>#REF!</v>
      </c>
    </row>
    <row r="43" spans="1:5" x14ac:dyDescent="0.2">
      <c r="A43" s="22"/>
    </row>
    <row r="44" spans="1:5" x14ac:dyDescent="0.2">
      <c r="A44" s="41" t="s">
        <v>3</v>
      </c>
    </row>
    <row r="45" spans="1:5" x14ac:dyDescent="0.2">
      <c r="A45" s="42" t="s">
        <v>4</v>
      </c>
    </row>
    <row r="46" spans="1:5" x14ac:dyDescent="0.2">
      <c r="A46" s="42" t="s">
        <v>5</v>
      </c>
    </row>
    <row r="47" spans="1:5" ht="24" x14ac:dyDescent="0.2">
      <c r="A47" s="26" t="s">
        <v>6</v>
      </c>
    </row>
    <row r="48" spans="1:5" ht="12" customHeight="1" x14ac:dyDescent="0.2">
      <c r="A48" s="42" t="s">
        <v>75</v>
      </c>
    </row>
    <row r="49" spans="1:1" ht="12.6" customHeight="1" x14ac:dyDescent="0.2">
      <c r="A49" s="52" t="s">
        <v>25</v>
      </c>
    </row>
    <row r="50" spans="1:1" ht="60" x14ac:dyDescent="0.2">
      <c r="A50" s="53" t="s">
        <v>156</v>
      </c>
    </row>
    <row r="51" spans="1:1" ht="12.75" thickBot="1" x14ac:dyDescent="0.25">
      <c r="A51" s="54"/>
    </row>
    <row r="52" spans="1:1" ht="12.75" thickBot="1" x14ac:dyDescent="0.25">
      <c r="A52" s="147" t="s">
        <v>18</v>
      </c>
    </row>
    <row r="53" spans="1:1" x14ac:dyDescent="0.2">
      <c r="A53" s="155" t="s">
        <v>157</v>
      </c>
    </row>
    <row r="54" spans="1:1" ht="24.75" thickBot="1" x14ac:dyDescent="0.25">
      <c r="A54" s="160" t="s">
        <v>165</v>
      </c>
    </row>
    <row r="55" spans="1:1" ht="12.75" thickBot="1" x14ac:dyDescent="0.25"/>
    <row r="56" spans="1:1" ht="12" customHeight="1" x14ac:dyDescent="0.2">
      <c r="A56" s="213" t="s">
        <v>151</v>
      </c>
    </row>
    <row r="57" spans="1:1" ht="51.75" customHeight="1" thickBot="1" x14ac:dyDescent="0.25">
      <c r="A57" s="214"/>
    </row>
    <row r="58" spans="1:1" ht="12.6" customHeight="1" thickBot="1" x14ac:dyDescent="0.25">
      <c r="A58" s="112"/>
    </row>
    <row r="59" spans="1:1" ht="12.75" thickBot="1" x14ac:dyDescent="0.25">
      <c r="A59" s="148" t="s">
        <v>26</v>
      </c>
    </row>
    <row r="60" spans="1:1" x14ac:dyDescent="0.2">
      <c r="A60" s="156" t="s">
        <v>158</v>
      </c>
    </row>
    <row r="61" spans="1:1" ht="12.75" thickBot="1" x14ac:dyDescent="0.25">
      <c r="A61" s="157" t="s">
        <v>159</v>
      </c>
    </row>
    <row r="62" spans="1:1" ht="12.75" thickBot="1" x14ac:dyDescent="0.25">
      <c r="A62" s="157" t="s">
        <v>160</v>
      </c>
    </row>
    <row r="63" spans="1:1" ht="12.75" thickBot="1" x14ac:dyDescent="0.25">
      <c r="A63" s="157" t="s">
        <v>161</v>
      </c>
    </row>
    <row r="64" spans="1:1" ht="12.75" thickBot="1" x14ac:dyDescent="0.25">
      <c r="A64" s="158"/>
    </row>
    <row r="65" spans="1:1" ht="12.75" thickBot="1" x14ac:dyDescent="0.25">
      <c r="A65" s="56" t="s">
        <v>8</v>
      </c>
    </row>
    <row r="66" spans="1:1" ht="60" x14ac:dyDescent="0.2">
      <c r="A66" s="57" t="s">
        <v>150</v>
      </c>
    </row>
  </sheetData>
  <mergeCells count="1">
    <mergeCell ref="A56:A57"/>
  </mergeCells>
  <pageMargins left="0.7" right="0.7" top="0.75" bottom="0.75" header="0.3" footer="0.3"/>
  <pageSetup paperSize="9"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48"/>
  <sheetViews>
    <sheetView zoomScaleNormal="100" workbookViewId="0">
      <pane xSplit="1" topLeftCell="B1" activePane="topRight" state="frozen"/>
      <selection pane="topRight"/>
    </sheetView>
  </sheetViews>
  <sheetFormatPr defaultColWidth="8.5703125" defaultRowHeight="12" x14ac:dyDescent="0.2"/>
  <cols>
    <col min="1" max="1" width="84.85546875" style="1" customWidth="1"/>
    <col min="2" max="5" width="9.42578125" style="1" bestFit="1" customWidth="1"/>
    <col min="6" max="16384" width="8.5703125" style="1"/>
  </cols>
  <sheetData>
    <row r="1" spans="1:5" ht="11.45" customHeight="1" x14ac:dyDescent="0.2">
      <c r="A1" s="9" t="s">
        <v>172</v>
      </c>
    </row>
    <row r="2" spans="1:5" ht="11.45" customHeight="1" x14ac:dyDescent="0.2">
      <c r="A2" s="111" t="s">
        <v>23</v>
      </c>
    </row>
    <row r="3" spans="1:5" ht="11.25" customHeight="1" x14ac:dyDescent="0.2">
      <c r="A3" s="51" t="s">
        <v>1</v>
      </c>
    </row>
    <row r="4" spans="1:5" s="12" customFormat="1" ht="25.5" customHeight="1" x14ac:dyDescent="0.2">
      <c r="A4" s="8" t="s">
        <v>0</v>
      </c>
      <c r="B4" s="129" t="e">
        <f>'C завтраками| Bed and breakfast'!#REF!</f>
        <v>#REF!</v>
      </c>
      <c r="C4" s="46" t="e">
        <f>'C завтраками| Bed and breakfast'!#REF!</f>
        <v>#REF!</v>
      </c>
      <c r="D4" s="46" t="e">
        <f>'C завтраками| Bed and breakfast'!#REF!</f>
        <v>#REF!</v>
      </c>
      <c r="E4" s="46" t="e">
        <f>'C завтраками| Bed and breakfast'!#REF!</f>
        <v>#REF!</v>
      </c>
    </row>
    <row r="5" spans="1:5" s="12" customFormat="1" ht="25.5" customHeight="1" x14ac:dyDescent="0.2">
      <c r="A5" s="37"/>
      <c r="B5" s="129" t="e">
        <f>'C завтраками| Bed and breakfast'!#REF!</f>
        <v>#REF!</v>
      </c>
      <c r="C5" s="46" t="e">
        <f>'C завтраками| Bed and breakfast'!#REF!</f>
        <v>#REF!</v>
      </c>
      <c r="D5" s="46" t="e">
        <f>'C завтраками| Bed and breakfast'!#REF!</f>
        <v>#REF!</v>
      </c>
      <c r="E5" s="46" t="e">
        <f>'C завтраками| Bed and breakfast'!#REF!</f>
        <v>#REF!</v>
      </c>
    </row>
    <row r="6" spans="1:5" ht="11.45" customHeight="1" x14ac:dyDescent="0.2">
      <c r="A6" s="11" t="s">
        <v>11</v>
      </c>
    </row>
    <row r="7" spans="1:5" ht="11.45" customHeight="1" x14ac:dyDescent="0.2">
      <c r="A7" s="3">
        <v>1</v>
      </c>
      <c r="B7" s="29" t="e">
        <f>'C завтраками| Bed and breakfast'!#REF!*0.9+B22</f>
        <v>#REF!</v>
      </c>
      <c r="C7" s="29" t="e">
        <f>'C завтраками| Bed and breakfast'!#REF!*0.9+C22</f>
        <v>#REF!</v>
      </c>
      <c r="D7" s="29" t="e">
        <f>'C завтраками| Bed and breakfast'!#REF!*0.9+D22</f>
        <v>#REF!</v>
      </c>
      <c r="E7" s="29" t="e">
        <f>'C завтраками| Bed and breakfast'!#REF!*0.9+E22</f>
        <v>#REF!</v>
      </c>
    </row>
    <row r="8" spans="1:5" ht="11.45" customHeight="1" x14ac:dyDescent="0.2">
      <c r="A8" s="3">
        <v>2</v>
      </c>
      <c r="B8" s="29" t="e">
        <f>'C завтраками| Bed and breakfast'!#REF!*0.9+B23</f>
        <v>#REF!</v>
      </c>
      <c r="C8" s="29" t="e">
        <f>'C завтраками| Bed and breakfast'!#REF!*0.9+C23</f>
        <v>#REF!</v>
      </c>
      <c r="D8" s="29" t="e">
        <f>'C завтраками| Bed and breakfast'!#REF!*0.9+D23</f>
        <v>#REF!</v>
      </c>
      <c r="E8" s="29" t="e">
        <f>'C завтраками| Bed and breakfast'!#REF!*0.9+E23</f>
        <v>#REF!</v>
      </c>
    </row>
    <row r="9" spans="1:5" ht="11.45" customHeight="1" x14ac:dyDescent="0.2">
      <c r="A9" s="120" t="s">
        <v>107</v>
      </c>
      <c r="B9" s="29"/>
      <c r="C9" s="29"/>
      <c r="D9" s="29"/>
      <c r="E9" s="29"/>
    </row>
    <row r="10" spans="1:5" ht="11.45" customHeight="1" x14ac:dyDescent="0.2">
      <c r="A10" s="3">
        <v>1</v>
      </c>
      <c r="B10" s="29" t="e">
        <f>'C завтраками| Bed and breakfast'!#REF!*0.9+B22</f>
        <v>#REF!</v>
      </c>
      <c r="C10" s="29" t="e">
        <f>'C завтраками| Bed and breakfast'!#REF!*0.9+C22</f>
        <v>#REF!</v>
      </c>
      <c r="D10" s="29" t="e">
        <f>'C завтраками| Bed and breakfast'!#REF!*0.9+D22</f>
        <v>#REF!</v>
      </c>
      <c r="E10" s="29" t="e">
        <f>'C завтраками| Bed and breakfast'!#REF!*0.9+E22</f>
        <v>#REF!</v>
      </c>
    </row>
    <row r="11" spans="1:5" ht="11.45" customHeight="1" x14ac:dyDescent="0.2">
      <c r="A11" s="3">
        <v>2</v>
      </c>
      <c r="B11" s="29" t="e">
        <f>'C завтраками| Bed and breakfast'!#REF!*0.9+B23</f>
        <v>#REF!</v>
      </c>
      <c r="C11" s="29" t="e">
        <f>'C завтраками| Bed and breakfast'!#REF!*0.9+C23</f>
        <v>#REF!</v>
      </c>
      <c r="D11" s="29" t="e">
        <f>'C завтраками| Bed and breakfast'!#REF!*0.9+D23</f>
        <v>#REF!</v>
      </c>
      <c r="E11" s="29" t="e">
        <f>'C завтраками| Bed and breakfast'!#REF!*0.9+E23</f>
        <v>#REF!</v>
      </c>
    </row>
    <row r="12" spans="1:5" ht="11.45" customHeight="1" x14ac:dyDescent="0.2">
      <c r="A12" s="5" t="s">
        <v>86</v>
      </c>
      <c r="B12" s="29"/>
      <c r="C12" s="29"/>
      <c r="D12" s="29"/>
      <c r="E12" s="29"/>
    </row>
    <row r="13" spans="1:5" ht="11.45" customHeight="1" x14ac:dyDescent="0.2">
      <c r="A13" s="3">
        <v>1</v>
      </c>
      <c r="B13" s="29" t="e">
        <f>'C завтраками| Bed and breakfast'!#REF!*0.9+B22</f>
        <v>#REF!</v>
      </c>
      <c r="C13" s="29" t="e">
        <f>'C завтраками| Bed and breakfast'!#REF!*0.9+C22</f>
        <v>#REF!</v>
      </c>
      <c r="D13" s="29" t="e">
        <f>'C завтраками| Bed and breakfast'!#REF!*0.9+D22</f>
        <v>#REF!</v>
      </c>
      <c r="E13" s="29" t="e">
        <f>'C завтраками| Bed and breakfast'!#REF!*0.9+E22</f>
        <v>#REF!</v>
      </c>
    </row>
    <row r="14" spans="1:5" ht="11.45" customHeight="1" x14ac:dyDescent="0.2">
      <c r="A14" s="3">
        <v>2</v>
      </c>
      <c r="B14" s="29" t="e">
        <f>'C завтраками| Bed and breakfast'!#REF!*0.9+B23</f>
        <v>#REF!</v>
      </c>
      <c r="C14" s="29" t="e">
        <f>'C завтраками| Bed and breakfast'!#REF!*0.9+C23</f>
        <v>#REF!</v>
      </c>
      <c r="D14" s="29" t="e">
        <f>'C завтраками| Bed and breakfast'!#REF!*0.9+D23</f>
        <v>#REF!</v>
      </c>
      <c r="E14" s="29" t="e">
        <f>'C завтраками| Bed and breakfast'!#REF!*0.9+E23</f>
        <v>#REF!</v>
      </c>
    </row>
    <row r="15" spans="1:5" ht="11.45" customHeight="1" x14ac:dyDescent="0.2">
      <c r="A15" s="4" t="s">
        <v>91</v>
      </c>
      <c r="B15" s="29"/>
      <c r="C15" s="29"/>
      <c r="D15" s="29"/>
      <c r="E15" s="29"/>
    </row>
    <row r="16" spans="1:5" ht="11.45" customHeight="1" x14ac:dyDescent="0.2">
      <c r="A16" s="3">
        <v>1</v>
      </c>
      <c r="B16" s="29" t="e">
        <f>'C завтраками| Bed and breakfast'!#REF!*0.9+B22</f>
        <v>#REF!</v>
      </c>
      <c r="C16" s="29" t="e">
        <f>'C завтраками| Bed and breakfast'!#REF!*0.9+C22</f>
        <v>#REF!</v>
      </c>
      <c r="D16" s="29" t="e">
        <f>'C завтраками| Bed and breakfast'!#REF!*0.9+D22</f>
        <v>#REF!</v>
      </c>
      <c r="E16" s="29" t="e">
        <f>'C завтраками| Bed and breakfast'!#REF!*0.9+E22</f>
        <v>#REF!</v>
      </c>
    </row>
    <row r="17" spans="1:5" ht="11.45" customHeight="1" x14ac:dyDescent="0.2">
      <c r="A17" s="3">
        <v>2</v>
      </c>
      <c r="B17" s="29" t="e">
        <f>'C завтраками| Bed and breakfast'!#REF!*0.9+B23</f>
        <v>#REF!</v>
      </c>
      <c r="C17" s="29" t="e">
        <f>'C завтраками| Bed and breakfast'!#REF!*0.9+C23</f>
        <v>#REF!</v>
      </c>
      <c r="D17" s="29" t="e">
        <f>'C завтраками| Bed and breakfast'!#REF!*0.9+D23</f>
        <v>#REF!</v>
      </c>
      <c r="E17" s="29" t="e">
        <f>'C завтраками| Bed and breakfast'!#REF!*0.9+E23</f>
        <v>#REF!</v>
      </c>
    </row>
    <row r="18" spans="1:5" ht="11.45" customHeight="1" x14ac:dyDescent="0.2">
      <c r="A18" s="2" t="s">
        <v>92</v>
      </c>
      <c r="B18" s="29"/>
      <c r="C18" s="29"/>
      <c r="D18" s="29"/>
      <c r="E18" s="29"/>
    </row>
    <row r="19" spans="1:5" ht="11.45" customHeight="1" x14ac:dyDescent="0.2">
      <c r="A19" s="3">
        <v>1</v>
      </c>
      <c r="B19" s="29" t="e">
        <f>'C завтраками| Bed and breakfast'!#REF!*0.9+B22</f>
        <v>#REF!</v>
      </c>
      <c r="C19" s="29" t="e">
        <f>'C завтраками| Bed and breakfast'!#REF!*0.9+C22</f>
        <v>#REF!</v>
      </c>
      <c r="D19" s="29" t="e">
        <f>'C завтраками| Bed and breakfast'!#REF!*0.9+D22</f>
        <v>#REF!</v>
      </c>
      <c r="E19" s="29" t="e">
        <f>'C завтраками| Bed and breakfast'!#REF!*0.9+E22</f>
        <v>#REF!</v>
      </c>
    </row>
    <row r="20" spans="1:5" ht="13.15" customHeight="1" x14ac:dyDescent="0.2">
      <c r="A20" s="3">
        <v>2</v>
      </c>
      <c r="B20" s="29" t="e">
        <f>'C завтраками| Bed and breakfast'!#REF!*0.9+B23</f>
        <v>#REF!</v>
      </c>
      <c r="C20" s="29" t="e">
        <f>'C завтраками| Bed and breakfast'!#REF!*0.9+C23</f>
        <v>#REF!</v>
      </c>
      <c r="D20" s="29" t="e">
        <f>'C завтраками| Bed and breakfast'!#REF!*0.9+D23</f>
        <v>#REF!</v>
      </c>
      <c r="E20" s="29" t="e">
        <f>'C завтраками| Bed and breakfast'!#REF!*0.9+E23</f>
        <v>#REF!</v>
      </c>
    </row>
    <row r="21" spans="1:5" s="7" customFormat="1" ht="12.75" x14ac:dyDescent="0.2">
      <c r="A21" s="108" t="s">
        <v>94</v>
      </c>
      <c r="B21" s="30"/>
      <c r="C21" s="30"/>
      <c r="D21" s="30"/>
      <c r="E21" s="30"/>
    </row>
    <row r="22" spans="1:5" s="7" customFormat="1" ht="12.75" x14ac:dyDescent="0.2">
      <c r="A22" s="109" t="s">
        <v>95</v>
      </c>
      <c r="B22" s="161">
        <v>2700</v>
      </c>
      <c r="C22" s="161">
        <v>2700</v>
      </c>
      <c r="D22" s="161">
        <v>2700</v>
      </c>
      <c r="E22" s="161">
        <v>2700</v>
      </c>
    </row>
    <row r="23" spans="1:5" s="7" customFormat="1" ht="12.75" x14ac:dyDescent="0.2">
      <c r="A23" s="109" t="s">
        <v>96</v>
      </c>
      <c r="B23" s="161">
        <f t="shared" ref="B23:E23" si="0">B22*2</f>
        <v>5400</v>
      </c>
      <c r="C23" s="161">
        <f t="shared" si="0"/>
        <v>5400</v>
      </c>
      <c r="D23" s="161">
        <f t="shared" si="0"/>
        <v>5400</v>
      </c>
      <c r="E23" s="161">
        <f t="shared" si="0"/>
        <v>5400</v>
      </c>
    </row>
    <row r="24" spans="1:5" ht="11.45" customHeight="1" x14ac:dyDescent="0.2">
      <c r="A24" s="24"/>
    </row>
    <row r="25" spans="1:5" x14ac:dyDescent="0.2">
      <c r="A25" s="22"/>
    </row>
    <row r="26" spans="1:5" x14ac:dyDescent="0.2">
      <c r="A26" s="41" t="s">
        <v>3</v>
      </c>
    </row>
    <row r="27" spans="1:5" x14ac:dyDescent="0.2">
      <c r="A27" s="42" t="s">
        <v>4</v>
      </c>
    </row>
    <row r="28" spans="1:5" x14ac:dyDescent="0.2">
      <c r="A28" s="42" t="s">
        <v>5</v>
      </c>
    </row>
    <row r="29" spans="1:5" ht="24" x14ac:dyDescent="0.2">
      <c r="A29" s="26" t="s">
        <v>6</v>
      </c>
    </row>
    <row r="30" spans="1:5" x14ac:dyDescent="0.2">
      <c r="A30" s="42" t="s">
        <v>75</v>
      </c>
    </row>
    <row r="31" spans="1:5" ht="12.6" customHeight="1" x14ac:dyDescent="0.2">
      <c r="A31" s="52" t="s">
        <v>25</v>
      </c>
    </row>
    <row r="32" spans="1:5" ht="60" x14ac:dyDescent="0.2">
      <c r="A32" s="53" t="s">
        <v>156</v>
      </c>
    </row>
    <row r="33" spans="1:1" ht="12.75" thickBot="1" x14ac:dyDescent="0.25">
      <c r="A33" s="54"/>
    </row>
    <row r="34" spans="1:1" ht="12.75" thickBot="1" x14ac:dyDescent="0.25">
      <c r="A34" s="147" t="s">
        <v>18</v>
      </c>
    </row>
    <row r="35" spans="1:1" x14ac:dyDescent="0.2">
      <c r="A35" s="155" t="s">
        <v>157</v>
      </c>
    </row>
    <row r="36" spans="1:1" ht="24.75" thickBot="1" x14ac:dyDescent="0.25">
      <c r="A36" s="160" t="s">
        <v>165</v>
      </c>
    </row>
    <row r="37" spans="1:1" ht="12.75" thickBot="1" x14ac:dyDescent="0.25"/>
    <row r="38" spans="1:1" ht="12" customHeight="1" x14ac:dyDescent="0.2">
      <c r="A38" s="213" t="s">
        <v>151</v>
      </c>
    </row>
    <row r="39" spans="1:1" ht="50.45" customHeight="1" thickBot="1" x14ac:dyDescent="0.25">
      <c r="A39" s="214"/>
    </row>
    <row r="40" spans="1:1" ht="18.75" customHeight="1" thickBot="1" x14ac:dyDescent="0.25">
      <c r="A40" s="112"/>
    </row>
    <row r="41" spans="1:1" ht="12.75" thickBot="1" x14ac:dyDescent="0.25">
      <c r="A41" s="148" t="s">
        <v>26</v>
      </c>
    </row>
    <row r="42" spans="1:1" x14ac:dyDescent="0.2">
      <c r="A42" s="156" t="s">
        <v>158</v>
      </c>
    </row>
    <row r="43" spans="1:1" ht="12.75" thickBot="1" x14ac:dyDescent="0.25">
      <c r="A43" s="157" t="s">
        <v>159</v>
      </c>
    </row>
    <row r="44" spans="1:1" ht="12.75" thickBot="1" x14ac:dyDescent="0.25">
      <c r="A44" s="157" t="s">
        <v>160</v>
      </c>
    </row>
    <row r="45" spans="1:1" ht="12.75" thickBot="1" x14ac:dyDescent="0.25">
      <c r="A45" s="157" t="s">
        <v>161</v>
      </c>
    </row>
    <row r="46" spans="1:1" ht="12.75" thickBot="1" x14ac:dyDescent="0.25">
      <c r="A46" s="158"/>
    </row>
    <row r="47" spans="1:1" ht="12.75" thickBot="1" x14ac:dyDescent="0.25">
      <c r="A47" s="56" t="s">
        <v>8</v>
      </c>
    </row>
    <row r="48" spans="1:1" ht="60" x14ac:dyDescent="0.2">
      <c r="A48" s="57" t="s">
        <v>150</v>
      </c>
    </row>
  </sheetData>
  <mergeCells count="1">
    <mergeCell ref="A38:A39"/>
  </mergeCell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B74"/>
  <sheetViews>
    <sheetView topLeftCell="A22" zoomScale="85" zoomScaleNormal="85" workbookViewId="0">
      <pane xSplit="1" topLeftCell="B1" activePane="topRight" state="frozen"/>
      <selection pane="topRight" activeCell="A54" sqref="A54:XFD54"/>
    </sheetView>
  </sheetViews>
  <sheetFormatPr defaultColWidth="8.5703125" defaultRowHeight="12" x14ac:dyDescent="0.2"/>
  <cols>
    <col min="1" max="1" width="84.85546875" style="1" customWidth="1"/>
    <col min="2" max="2" width="10.5703125" style="1" bestFit="1" customWidth="1"/>
    <col min="3" max="16384" width="8.5703125" style="1"/>
  </cols>
  <sheetData>
    <row r="1" spans="1:2" ht="11.45" customHeight="1" x14ac:dyDescent="0.2">
      <c r="A1" s="9" t="s">
        <v>74</v>
      </c>
    </row>
    <row r="2" spans="1:2" ht="11.45" customHeight="1" x14ac:dyDescent="0.2">
      <c r="A2" s="51" t="s">
        <v>83</v>
      </c>
    </row>
    <row r="3" spans="1:2" ht="11.45" customHeight="1" x14ac:dyDescent="0.2">
      <c r="A3" s="9"/>
    </row>
    <row r="4" spans="1:2" ht="11.25" customHeight="1" x14ac:dyDescent="0.2">
      <c r="A4" s="95" t="s">
        <v>1</v>
      </c>
    </row>
    <row r="5" spans="1:2" s="12" customFormat="1" ht="25.5" customHeight="1" x14ac:dyDescent="0.2">
      <c r="A5" s="8" t="s">
        <v>0</v>
      </c>
      <c r="B5" s="129" t="e">
        <f>'C завтраками| Bed and breakfast'!#REF!</f>
        <v>#REF!</v>
      </c>
    </row>
    <row r="6" spans="1:2" s="12" customFormat="1" ht="25.5" customHeight="1" x14ac:dyDescent="0.2">
      <c r="A6" s="37"/>
      <c r="B6" s="129" t="e">
        <f>'C завтраками| Bed and breakfast'!#REF!</f>
        <v>#REF!</v>
      </c>
    </row>
    <row r="7" spans="1:2" ht="11.45" customHeight="1" x14ac:dyDescent="0.2">
      <c r="A7" s="11" t="s">
        <v>11</v>
      </c>
      <c r="B7" s="118"/>
    </row>
    <row r="8" spans="1:2" ht="11.45" customHeight="1" x14ac:dyDescent="0.2">
      <c r="A8" s="3">
        <v>1</v>
      </c>
      <c r="B8" s="141" t="e">
        <f>'C завтраками| Bed and breakfast'!#REF!*0.9</f>
        <v>#REF!</v>
      </c>
    </row>
    <row r="9" spans="1:2" ht="11.45" customHeight="1" x14ac:dyDescent="0.2">
      <c r="A9" s="3">
        <v>2</v>
      </c>
      <c r="B9" s="141" t="e">
        <f>'C завтраками| Bed and breakfast'!#REF!*0.9</f>
        <v>#REF!</v>
      </c>
    </row>
    <row r="10" spans="1:2" ht="11.45" customHeight="1" x14ac:dyDescent="0.2">
      <c r="A10" s="120" t="s">
        <v>107</v>
      </c>
      <c r="B10" s="141"/>
    </row>
    <row r="11" spans="1:2" ht="11.45" customHeight="1" x14ac:dyDescent="0.2">
      <c r="A11" s="3">
        <v>1</v>
      </c>
      <c r="B11" s="141" t="e">
        <f>'C завтраками| Bed and breakfast'!#REF!*0.9</f>
        <v>#REF!</v>
      </c>
    </row>
    <row r="12" spans="1:2" ht="11.45" customHeight="1" x14ac:dyDescent="0.2">
      <c r="A12" s="3">
        <v>2</v>
      </c>
      <c r="B12" s="141" t="e">
        <f>'C завтраками| Bed and breakfast'!#REF!*0.9</f>
        <v>#REF!</v>
      </c>
    </row>
    <row r="13" spans="1:2" ht="11.45" customHeight="1" x14ac:dyDescent="0.2">
      <c r="A13" s="5" t="s">
        <v>86</v>
      </c>
      <c r="B13" s="141"/>
    </row>
    <row r="14" spans="1:2" ht="11.45" customHeight="1" x14ac:dyDescent="0.2">
      <c r="A14" s="3">
        <v>1</v>
      </c>
      <c r="B14" s="141" t="e">
        <f>'C завтраками| Bed and breakfast'!#REF!*0.9</f>
        <v>#REF!</v>
      </c>
    </row>
    <row r="15" spans="1:2" ht="11.45" customHeight="1" x14ac:dyDescent="0.2">
      <c r="A15" s="3">
        <v>2</v>
      </c>
      <c r="B15" s="141" t="e">
        <f>'C завтраками| Bed and breakfast'!#REF!*0.9</f>
        <v>#REF!</v>
      </c>
    </row>
    <row r="16" spans="1:2" ht="11.45" customHeight="1" x14ac:dyDescent="0.2">
      <c r="A16" s="4" t="s">
        <v>91</v>
      </c>
      <c r="B16" s="141"/>
    </row>
    <row r="17" spans="1:2" ht="11.45" customHeight="1" x14ac:dyDescent="0.2">
      <c r="A17" s="3">
        <v>1</v>
      </c>
      <c r="B17" s="141" t="e">
        <f>'C завтраками| Bed and breakfast'!#REF!*0.9</f>
        <v>#REF!</v>
      </c>
    </row>
    <row r="18" spans="1:2" ht="11.45" customHeight="1" x14ac:dyDescent="0.2">
      <c r="A18" s="3">
        <v>2</v>
      </c>
      <c r="B18" s="141" t="e">
        <f>'C завтраками| Bed and breakfast'!#REF!*0.9</f>
        <v>#REF!</v>
      </c>
    </row>
    <row r="19" spans="1:2" ht="11.45" customHeight="1" x14ac:dyDescent="0.2">
      <c r="A19" s="2" t="s">
        <v>92</v>
      </c>
      <c r="B19" s="141"/>
    </row>
    <row r="20" spans="1:2" ht="11.45" customHeight="1" x14ac:dyDescent="0.2">
      <c r="A20" s="3">
        <v>1</v>
      </c>
      <c r="B20" s="141" t="e">
        <f>'C завтраками| Bed and breakfast'!#REF!*0.9</f>
        <v>#REF!</v>
      </c>
    </row>
    <row r="21" spans="1:2" ht="11.45" customHeight="1" x14ac:dyDescent="0.2">
      <c r="A21" s="3">
        <v>2</v>
      </c>
      <c r="B21" s="141" t="e">
        <f>'C завтраками| Bed and breakfast'!#REF!*0.9</f>
        <v>#REF!</v>
      </c>
    </row>
    <row r="22" spans="1:2" ht="11.45" customHeight="1" x14ac:dyDescent="0.2">
      <c r="A22" s="24"/>
      <c r="B22" s="142"/>
    </row>
    <row r="23" spans="1:2" ht="18.600000000000001" customHeight="1" x14ac:dyDescent="0.2">
      <c r="A23" s="97" t="s">
        <v>2</v>
      </c>
      <c r="B23" s="142"/>
    </row>
    <row r="24" spans="1:2" ht="18.600000000000001" customHeight="1" x14ac:dyDescent="0.2">
      <c r="A24" s="8" t="s">
        <v>0</v>
      </c>
      <c r="B24" s="129" t="e">
        <f t="shared" ref="B24" si="0">B5</f>
        <v>#REF!</v>
      </c>
    </row>
    <row r="25" spans="1:2" ht="18" customHeight="1" x14ac:dyDescent="0.2">
      <c r="A25" s="37"/>
      <c r="B25" s="129" t="e">
        <f t="shared" ref="B25" si="1">B6</f>
        <v>#REF!</v>
      </c>
    </row>
    <row r="26" spans="1:2" ht="11.45" customHeight="1" x14ac:dyDescent="0.2">
      <c r="A26" s="11" t="s">
        <v>11</v>
      </c>
      <c r="B26" s="118"/>
    </row>
    <row r="27" spans="1:2" ht="11.45" customHeight="1" x14ac:dyDescent="0.2">
      <c r="A27" s="3">
        <v>1</v>
      </c>
      <c r="B27" s="141" t="e">
        <f t="shared" ref="B27" si="2">ROUND(B8*0.9,)</f>
        <v>#REF!</v>
      </c>
    </row>
    <row r="28" spans="1:2" ht="11.45" customHeight="1" x14ac:dyDescent="0.2">
      <c r="A28" s="3">
        <v>2</v>
      </c>
      <c r="B28" s="141" t="e">
        <f t="shared" ref="B28" si="3">ROUND(B9*0.9,)</f>
        <v>#REF!</v>
      </c>
    </row>
    <row r="29" spans="1:2" ht="11.45" customHeight="1" x14ac:dyDescent="0.2">
      <c r="A29" s="120" t="s">
        <v>107</v>
      </c>
      <c r="B29" s="141"/>
    </row>
    <row r="30" spans="1:2" ht="11.45" customHeight="1" x14ac:dyDescent="0.2">
      <c r="A30" s="3">
        <v>1</v>
      </c>
      <c r="B30" s="141" t="e">
        <f t="shared" ref="B30" si="4">ROUND(B11*0.9,)</f>
        <v>#REF!</v>
      </c>
    </row>
    <row r="31" spans="1:2" ht="11.45" customHeight="1" x14ac:dyDescent="0.2">
      <c r="A31" s="3">
        <v>2</v>
      </c>
      <c r="B31" s="141" t="e">
        <f t="shared" ref="B31" si="5">ROUND(B12*0.9,)</f>
        <v>#REF!</v>
      </c>
    </row>
    <row r="32" spans="1:2" ht="11.45" customHeight="1" x14ac:dyDescent="0.2">
      <c r="A32" s="5" t="s">
        <v>86</v>
      </c>
      <c r="B32" s="141"/>
    </row>
    <row r="33" spans="1:2" ht="11.45" customHeight="1" x14ac:dyDescent="0.2">
      <c r="A33" s="3">
        <v>1</v>
      </c>
      <c r="B33" s="141" t="e">
        <f t="shared" ref="B33" si="6">ROUND(B14*0.9,)</f>
        <v>#REF!</v>
      </c>
    </row>
    <row r="34" spans="1:2" ht="11.45" customHeight="1" x14ac:dyDescent="0.2">
      <c r="A34" s="3">
        <v>2</v>
      </c>
      <c r="B34" s="141" t="e">
        <f t="shared" ref="B34" si="7">ROUND(B15*0.9,)</f>
        <v>#REF!</v>
      </c>
    </row>
    <row r="35" spans="1:2" ht="11.45" customHeight="1" x14ac:dyDescent="0.2">
      <c r="A35" s="4" t="s">
        <v>91</v>
      </c>
      <c r="B35" s="141"/>
    </row>
    <row r="36" spans="1:2" ht="11.45" customHeight="1" x14ac:dyDescent="0.2">
      <c r="A36" s="3">
        <v>1</v>
      </c>
      <c r="B36" s="141" t="e">
        <f t="shared" ref="B36" si="8">ROUND(B17*0.9,)</f>
        <v>#REF!</v>
      </c>
    </row>
    <row r="37" spans="1:2" ht="11.45" customHeight="1" x14ac:dyDescent="0.2">
      <c r="A37" s="3">
        <v>2</v>
      </c>
      <c r="B37" s="141" t="e">
        <f t="shared" ref="B37" si="9">ROUND(B18*0.9,)</f>
        <v>#REF!</v>
      </c>
    </row>
    <row r="38" spans="1:2" ht="11.45" customHeight="1" x14ac:dyDescent="0.2">
      <c r="A38" s="2" t="s">
        <v>92</v>
      </c>
      <c r="B38" s="141"/>
    </row>
    <row r="39" spans="1:2" ht="11.45" customHeight="1" x14ac:dyDescent="0.2">
      <c r="A39" s="3">
        <v>1</v>
      </c>
      <c r="B39" s="141" t="e">
        <f t="shared" ref="B39" si="10">ROUND(B20*0.9,)</f>
        <v>#REF!</v>
      </c>
    </row>
    <row r="40" spans="1:2" ht="11.45" customHeight="1" x14ac:dyDescent="0.2">
      <c r="A40" s="3">
        <v>2</v>
      </c>
      <c r="B40" s="141" t="e">
        <f t="shared" ref="B40" si="11">ROUND(B21*0.9,)</f>
        <v>#REF!</v>
      </c>
    </row>
    <row r="41" spans="1:2" ht="11.45" customHeight="1" x14ac:dyDescent="0.2">
      <c r="A41" s="24"/>
    </row>
    <row r="42" spans="1:2" ht="135" x14ac:dyDescent="0.2">
      <c r="A42" s="77" t="s">
        <v>144</v>
      </c>
    </row>
    <row r="43" spans="1:2" x14ac:dyDescent="0.2">
      <c r="A43" s="80" t="s">
        <v>18</v>
      </c>
    </row>
    <row r="44" spans="1:2" x14ac:dyDescent="0.2">
      <c r="A44" s="4" t="s">
        <v>138</v>
      </c>
    </row>
    <row r="45" spans="1:2" x14ac:dyDescent="0.2">
      <c r="A45" s="4" t="s">
        <v>139</v>
      </c>
    </row>
    <row r="46" spans="1:2" x14ac:dyDescent="0.2">
      <c r="A46" s="124"/>
    </row>
    <row r="47" spans="1:2" x14ac:dyDescent="0.2">
      <c r="A47" s="80" t="s">
        <v>3</v>
      </c>
    </row>
    <row r="48" spans="1:2" ht="12.6" customHeight="1" x14ac:dyDescent="0.2">
      <c r="A48" s="7"/>
    </row>
    <row r="49" spans="1:1" x14ac:dyDescent="0.2">
      <c r="A49" s="143" t="s">
        <v>140</v>
      </c>
    </row>
    <row r="50" spans="1:1" x14ac:dyDescent="0.2">
      <c r="A50" s="144" t="s">
        <v>4</v>
      </c>
    </row>
    <row r="51" spans="1:1" x14ac:dyDescent="0.2">
      <c r="A51" s="144" t="s">
        <v>5</v>
      </c>
    </row>
    <row r="52" spans="1:1" ht="24" x14ac:dyDescent="0.2">
      <c r="A52" s="66" t="s">
        <v>6</v>
      </c>
    </row>
    <row r="53" spans="1:1" x14ac:dyDescent="0.2">
      <c r="A53" s="42" t="s">
        <v>75</v>
      </c>
    </row>
    <row r="54" spans="1:1" ht="24" x14ac:dyDescent="0.2">
      <c r="A54" s="66" t="s">
        <v>141</v>
      </c>
    </row>
    <row r="55" spans="1:1" x14ac:dyDescent="0.2">
      <c r="A55" s="145"/>
    </row>
    <row r="56" spans="1:1" ht="25.5" x14ac:dyDescent="0.2">
      <c r="A56" s="93" t="s">
        <v>78</v>
      </c>
    </row>
    <row r="57" spans="1:1" ht="45" x14ac:dyDescent="0.2">
      <c r="A57" s="146" t="s">
        <v>142</v>
      </c>
    </row>
    <row r="58" spans="1:1" ht="22.5" x14ac:dyDescent="0.2">
      <c r="A58" s="146" t="s">
        <v>143</v>
      </c>
    </row>
    <row r="59" spans="1:1" ht="22.5" x14ac:dyDescent="0.2">
      <c r="A59" s="146" t="s">
        <v>145</v>
      </c>
    </row>
    <row r="60" spans="1:1" ht="22.5" x14ac:dyDescent="0.2">
      <c r="A60" s="146" t="s">
        <v>146</v>
      </c>
    </row>
    <row r="61" spans="1:1" ht="22.5" x14ac:dyDescent="0.2">
      <c r="A61" s="146" t="s">
        <v>147</v>
      </c>
    </row>
    <row r="62" spans="1:1" ht="33.75" x14ac:dyDescent="0.2">
      <c r="A62" s="146" t="s">
        <v>148</v>
      </c>
    </row>
    <row r="63" spans="1:1" ht="33.75" x14ac:dyDescent="0.2">
      <c r="A63" s="146" t="s">
        <v>149</v>
      </c>
    </row>
    <row r="64" spans="1:1" ht="31.5" x14ac:dyDescent="0.2">
      <c r="A64" s="70" t="s">
        <v>42</v>
      </c>
    </row>
    <row r="65" spans="1:1" ht="21" x14ac:dyDescent="0.2">
      <c r="A65" s="71" t="s">
        <v>43</v>
      </c>
    </row>
    <row r="66" spans="1:1" ht="42.75" x14ac:dyDescent="0.2">
      <c r="A66" s="72" t="s">
        <v>44</v>
      </c>
    </row>
    <row r="67" spans="1:1" ht="21" x14ac:dyDescent="0.2">
      <c r="A67" s="73" t="s">
        <v>45</v>
      </c>
    </row>
    <row r="68" spans="1:1" x14ac:dyDescent="0.2">
      <c r="A68" s="74"/>
    </row>
    <row r="69" spans="1:1" x14ac:dyDescent="0.2">
      <c r="A69" s="75" t="s">
        <v>8</v>
      </c>
    </row>
    <row r="70" spans="1:1" ht="24" x14ac:dyDescent="0.2">
      <c r="A70" s="62" t="s">
        <v>46</v>
      </c>
    </row>
    <row r="71" spans="1:1" ht="24" x14ac:dyDescent="0.2">
      <c r="A71" s="62" t="s">
        <v>47</v>
      </c>
    </row>
    <row r="72" spans="1:1" ht="24" x14ac:dyDescent="0.2">
      <c r="A72" s="62" t="s">
        <v>46</v>
      </c>
    </row>
    <row r="73" spans="1:1" ht="24" x14ac:dyDescent="0.2">
      <c r="A73" s="62" t="s">
        <v>47</v>
      </c>
    </row>
    <row r="74" spans="1:1" ht="12.75" x14ac:dyDescent="0.2">
      <c r="A74" s="114"/>
    </row>
  </sheetData>
  <pageMargins left="0.7" right="0.7" top="0.75" bottom="0.75" header="0.3" footer="0.3"/>
  <pageSetup paperSize="9" orientation="portrait"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B74"/>
  <sheetViews>
    <sheetView zoomScaleNormal="100" workbookViewId="0">
      <pane xSplit="1" topLeftCell="B1" activePane="topRight" state="frozen"/>
      <selection pane="topRight" activeCell="B1" sqref="B1:D1048576"/>
    </sheetView>
  </sheetViews>
  <sheetFormatPr defaultColWidth="8.5703125" defaultRowHeight="12" x14ac:dyDescent="0.2"/>
  <cols>
    <col min="1" max="1" width="84.85546875" style="1" customWidth="1"/>
    <col min="2" max="2" width="10.42578125" style="1" bestFit="1" customWidth="1"/>
    <col min="3" max="16384" width="8.5703125" style="1"/>
  </cols>
  <sheetData>
    <row r="1" spans="1:2" ht="11.45" customHeight="1" x14ac:dyDescent="0.2">
      <c r="A1" s="9" t="s">
        <v>74</v>
      </c>
    </row>
    <row r="2" spans="1:2" ht="11.45" customHeight="1" x14ac:dyDescent="0.2">
      <c r="A2" s="51" t="s">
        <v>83</v>
      </c>
    </row>
    <row r="3" spans="1:2" ht="11.45" customHeight="1" x14ac:dyDescent="0.2">
      <c r="A3" s="9"/>
    </row>
    <row r="4" spans="1:2" ht="11.25" customHeight="1" x14ac:dyDescent="0.2">
      <c r="A4" s="95" t="s">
        <v>1</v>
      </c>
    </row>
    <row r="5" spans="1:2" s="12" customFormat="1" ht="25.5" customHeight="1" x14ac:dyDescent="0.2">
      <c r="A5" s="8" t="s">
        <v>0</v>
      </c>
      <c r="B5" s="129" t="e">
        <f>'C завтраками| Bed and breakfast'!#REF!</f>
        <v>#REF!</v>
      </c>
    </row>
    <row r="6" spans="1:2" s="12" customFormat="1" ht="25.5" customHeight="1" x14ac:dyDescent="0.2">
      <c r="A6" s="37"/>
      <c r="B6" s="129" t="e">
        <f>'C завтраками| Bed and breakfast'!#REF!</f>
        <v>#REF!</v>
      </c>
    </row>
    <row r="7" spans="1:2" ht="11.45" customHeight="1" x14ac:dyDescent="0.2">
      <c r="A7" s="11" t="s">
        <v>11</v>
      </c>
      <c r="B7" s="118"/>
    </row>
    <row r="8" spans="1:2" ht="11.45" customHeight="1" x14ac:dyDescent="0.2">
      <c r="A8" s="3">
        <v>1</v>
      </c>
      <c r="B8" s="141" t="e">
        <f>'C завтраками| Bed and breakfast'!#REF!*0.9</f>
        <v>#REF!</v>
      </c>
    </row>
    <row r="9" spans="1:2" ht="11.45" customHeight="1" x14ac:dyDescent="0.2">
      <c r="A9" s="3">
        <v>2</v>
      </c>
      <c r="B9" s="141" t="e">
        <f>'C завтраками| Bed and breakfast'!#REF!*0.9</f>
        <v>#REF!</v>
      </c>
    </row>
    <row r="10" spans="1:2" ht="11.45" customHeight="1" x14ac:dyDescent="0.2">
      <c r="A10" s="120" t="s">
        <v>107</v>
      </c>
      <c r="B10" s="141"/>
    </row>
    <row r="11" spans="1:2" ht="11.45" customHeight="1" x14ac:dyDescent="0.2">
      <c r="A11" s="3">
        <v>1</v>
      </c>
      <c r="B11" s="141" t="e">
        <f>'C завтраками| Bed and breakfast'!#REF!*0.9</f>
        <v>#REF!</v>
      </c>
    </row>
    <row r="12" spans="1:2" ht="11.45" customHeight="1" x14ac:dyDescent="0.2">
      <c r="A12" s="3">
        <v>2</v>
      </c>
      <c r="B12" s="141" t="e">
        <f>'C завтраками| Bed and breakfast'!#REF!*0.9</f>
        <v>#REF!</v>
      </c>
    </row>
    <row r="13" spans="1:2" ht="11.45" customHeight="1" x14ac:dyDescent="0.2">
      <c r="A13" s="5" t="s">
        <v>86</v>
      </c>
      <c r="B13" s="141"/>
    </row>
    <row r="14" spans="1:2" ht="11.45" customHeight="1" x14ac:dyDescent="0.2">
      <c r="A14" s="3">
        <v>1</v>
      </c>
      <c r="B14" s="141" t="e">
        <f>'C завтраками| Bed and breakfast'!#REF!*0.9</f>
        <v>#REF!</v>
      </c>
    </row>
    <row r="15" spans="1:2" ht="11.45" customHeight="1" x14ac:dyDescent="0.2">
      <c r="A15" s="3">
        <v>2</v>
      </c>
      <c r="B15" s="141" t="e">
        <f>'C завтраками| Bed and breakfast'!#REF!*0.9</f>
        <v>#REF!</v>
      </c>
    </row>
    <row r="16" spans="1:2" ht="11.45" customHeight="1" x14ac:dyDescent="0.2">
      <c r="A16" s="4" t="s">
        <v>91</v>
      </c>
      <c r="B16" s="141"/>
    </row>
    <row r="17" spans="1:2" ht="11.45" customHeight="1" x14ac:dyDescent="0.2">
      <c r="A17" s="3">
        <v>1</v>
      </c>
      <c r="B17" s="141" t="e">
        <f>'C завтраками| Bed and breakfast'!#REF!*0.9</f>
        <v>#REF!</v>
      </c>
    </row>
    <row r="18" spans="1:2" ht="11.45" customHeight="1" x14ac:dyDescent="0.2">
      <c r="A18" s="3">
        <v>2</v>
      </c>
      <c r="B18" s="141" t="e">
        <f>'C завтраками| Bed and breakfast'!#REF!*0.9</f>
        <v>#REF!</v>
      </c>
    </row>
    <row r="19" spans="1:2" ht="11.45" customHeight="1" x14ac:dyDescent="0.2">
      <c r="A19" s="2" t="s">
        <v>92</v>
      </c>
      <c r="B19" s="141"/>
    </row>
    <row r="20" spans="1:2" ht="11.45" customHeight="1" x14ac:dyDescent="0.2">
      <c r="A20" s="3">
        <v>1</v>
      </c>
      <c r="B20" s="141" t="e">
        <f>'C завтраками| Bed and breakfast'!#REF!*0.9</f>
        <v>#REF!</v>
      </c>
    </row>
    <row r="21" spans="1:2" ht="11.45" customHeight="1" x14ac:dyDescent="0.2">
      <c r="A21" s="3">
        <v>2</v>
      </c>
      <c r="B21" s="141" t="e">
        <f>'C завтраками| Bed and breakfast'!#REF!*0.9</f>
        <v>#REF!</v>
      </c>
    </row>
    <row r="22" spans="1:2" ht="11.45" customHeight="1" x14ac:dyDescent="0.2">
      <c r="A22" s="24"/>
      <c r="B22" s="142"/>
    </row>
    <row r="23" spans="1:2" ht="11.45" customHeight="1" x14ac:dyDescent="0.2">
      <c r="A23" s="97" t="s">
        <v>2</v>
      </c>
      <c r="B23" s="142"/>
    </row>
    <row r="24" spans="1:2" ht="24.6" customHeight="1" x14ac:dyDescent="0.2">
      <c r="A24" s="8" t="s">
        <v>0</v>
      </c>
      <c r="B24" s="129" t="e">
        <f t="shared" ref="B24" si="0">B5</f>
        <v>#REF!</v>
      </c>
    </row>
    <row r="25" spans="1:2" ht="24.6" customHeight="1" x14ac:dyDescent="0.2">
      <c r="A25" s="37"/>
      <c r="B25" s="129" t="e">
        <f t="shared" ref="B25" si="1">B6</f>
        <v>#REF!</v>
      </c>
    </row>
    <row r="26" spans="1:2" ht="11.45" customHeight="1" x14ac:dyDescent="0.2">
      <c r="A26" s="11" t="s">
        <v>11</v>
      </c>
      <c r="B26" s="118"/>
    </row>
    <row r="27" spans="1:2" ht="11.45" customHeight="1" x14ac:dyDescent="0.2">
      <c r="A27" s="3">
        <v>1</v>
      </c>
      <c r="B27" s="141" t="e">
        <f t="shared" ref="B27" si="2">ROUND(B8*0.87,)</f>
        <v>#REF!</v>
      </c>
    </row>
    <row r="28" spans="1:2" ht="11.45" customHeight="1" x14ac:dyDescent="0.2">
      <c r="A28" s="3">
        <v>2</v>
      </c>
      <c r="B28" s="141" t="e">
        <f t="shared" ref="B28" si="3">ROUND(B9*0.87,)</f>
        <v>#REF!</v>
      </c>
    </row>
    <row r="29" spans="1:2" ht="11.45" customHeight="1" x14ac:dyDescent="0.2">
      <c r="A29" s="120" t="s">
        <v>107</v>
      </c>
      <c r="B29" s="141"/>
    </row>
    <row r="30" spans="1:2" ht="11.45" customHeight="1" x14ac:dyDescent="0.2">
      <c r="A30" s="3">
        <v>1</v>
      </c>
      <c r="B30" s="141" t="e">
        <f t="shared" ref="B30" si="4">ROUND(B11*0.87,)</f>
        <v>#REF!</v>
      </c>
    </row>
    <row r="31" spans="1:2" ht="11.45" customHeight="1" x14ac:dyDescent="0.2">
      <c r="A31" s="3">
        <v>2</v>
      </c>
      <c r="B31" s="141" t="e">
        <f t="shared" ref="B31" si="5">ROUND(B12*0.87,)</f>
        <v>#REF!</v>
      </c>
    </row>
    <row r="32" spans="1:2" ht="11.45" customHeight="1" x14ac:dyDescent="0.2">
      <c r="A32" s="5" t="s">
        <v>86</v>
      </c>
      <c r="B32" s="141"/>
    </row>
    <row r="33" spans="1:2" ht="11.45" customHeight="1" x14ac:dyDescent="0.2">
      <c r="A33" s="3">
        <v>1</v>
      </c>
      <c r="B33" s="141" t="e">
        <f t="shared" ref="B33" si="6">ROUND(B14*0.87,)</f>
        <v>#REF!</v>
      </c>
    </row>
    <row r="34" spans="1:2" ht="11.45" customHeight="1" x14ac:dyDescent="0.2">
      <c r="A34" s="3">
        <v>2</v>
      </c>
      <c r="B34" s="141" t="e">
        <f t="shared" ref="B34" si="7">ROUND(B15*0.87,)</f>
        <v>#REF!</v>
      </c>
    </row>
    <row r="35" spans="1:2" ht="11.45" customHeight="1" x14ac:dyDescent="0.2">
      <c r="A35" s="4" t="s">
        <v>91</v>
      </c>
      <c r="B35" s="141"/>
    </row>
    <row r="36" spans="1:2" ht="11.45" customHeight="1" x14ac:dyDescent="0.2">
      <c r="A36" s="3">
        <v>1</v>
      </c>
      <c r="B36" s="141" t="e">
        <f t="shared" ref="B36" si="8">ROUND(B17*0.87,)</f>
        <v>#REF!</v>
      </c>
    </row>
    <row r="37" spans="1:2" ht="11.45" customHeight="1" x14ac:dyDescent="0.2">
      <c r="A37" s="3">
        <v>2</v>
      </c>
      <c r="B37" s="141" t="e">
        <f t="shared" ref="B37" si="9">ROUND(B18*0.87,)</f>
        <v>#REF!</v>
      </c>
    </row>
    <row r="38" spans="1:2" ht="11.45" customHeight="1" x14ac:dyDescent="0.2">
      <c r="A38" s="2" t="s">
        <v>92</v>
      </c>
      <c r="B38" s="141"/>
    </row>
    <row r="39" spans="1:2" ht="11.45" customHeight="1" x14ac:dyDescent="0.2">
      <c r="A39" s="3">
        <v>1</v>
      </c>
      <c r="B39" s="141" t="e">
        <f t="shared" ref="B39" si="10">ROUND(B20*0.87,)</f>
        <v>#REF!</v>
      </c>
    </row>
    <row r="40" spans="1:2" ht="11.45" customHeight="1" x14ac:dyDescent="0.2">
      <c r="A40" s="3">
        <v>2</v>
      </c>
      <c r="B40" s="141" t="e">
        <f t="shared" ref="B40" si="11">ROUND(B21*0.87,)</f>
        <v>#REF!</v>
      </c>
    </row>
    <row r="41" spans="1:2" ht="11.45" customHeight="1" x14ac:dyDescent="0.2">
      <c r="A41" s="24"/>
    </row>
    <row r="42" spans="1:2" ht="135" x14ac:dyDescent="0.2">
      <c r="A42" s="77" t="s">
        <v>144</v>
      </c>
    </row>
    <row r="43" spans="1:2" x14ac:dyDescent="0.2">
      <c r="A43" s="80" t="s">
        <v>18</v>
      </c>
    </row>
    <row r="44" spans="1:2" x14ac:dyDescent="0.2">
      <c r="A44" s="4" t="s">
        <v>138</v>
      </c>
    </row>
    <row r="45" spans="1:2" x14ac:dyDescent="0.2">
      <c r="A45" s="4" t="s">
        <v>139</v>
      </c>
    </row>
    <row r="46" spans="1:2" x14ac:dyDescent="0.2">
      <c r="A46" s="124"/>
    </row>
    <row r="47" spans="1:2" x14ac:dyDescent="0.2">
      <c r="A47" s="80" t="s">
        <v>3</v>
      </c>
    </row>
    <row r="48" spans="1:2" ht="12.6" customHeight="1" x14ac:dyDescent="0.2">
      <c r="A48" s="7"/>
    </row>
    <row r="49" spans="1:1" x14ac:dyDescent="0.2">
      <c r="A49" s="143" t="s">
        <v>140</v>
      </c>
    </row>
    <row r="50" spans="1:1" x14ac:dyDescent="0.2">
      <c r="A50" s="144" t="s">
        <v>4</v>
      </c>
    </row>
    <row r="51" spans="1:1" x14ac:dyDescent="0.2">
      <c r="A51" s="144" t="s">
        <v>5</v>
      </c>
    </row>
    <row r="52" spans="1:1" ht="24" x14ac:dyDescent="0.2">
      <c r="A52" s="66" t="s">
        <v>6</v>
      </c>
    </row>
    <row r="53" spans="1:1" x14ac:dyDescent="0.2">
      <c r="A53" s="42" t="s">
        <v>75</v>
      </c>
    </row>
    <row r="54" spans="1:1" ht="24" x14ac:dyDescent="0.2">
      <c r="A54" s="66" t="s">
        <v>141</v>
      </c>
    </row>
    <row r="55" spans="1:1" x14ac:dyDescent="0.2">
      <c r="A55" s="145"/>
    </row>
    <row r="56" spans="1:1" ht="25.5" x14ac:dyDescent="0.2">
      <c r="A56" s="93" t="s">
        <v>78</v>
      </c>
    </row>
    <row r="57" spans="1:1" ht="45" x14ac:dyDescent="0.2">
      <c r="A57" s="146" t="s">
        <v>142</v>
      </c>
    </row>
    <row r="58" spans="1:1" ht="22.5" x14ac:dyDescent="0.2">
      <c r="A58" s="146" t="s">
        <v>143</v>
      </c>
    </row>
    <row r="59" spans="1:1" ht="22.5" x14ac:dyDescent="0.2">
      <c r="A59" s="146" t="s">
        <v>145</v>
      </c>
    </row>
    <row r="60" spans="1:1" ht="22.5" x14ac:dyDescent="0.2">
      <c r="A60" s="146" t="s">
        <v>146</v>
      </c>
    </row>
    <row r="61" spans="1:1" ht="22.5" x14ac:dyDescent="0.2">
      <c r="A61" s="146" t="s">
        <v>147</v>
      </c>
    </row>
    <row r="62" spans="1:1" ht="33.75" x14ac:dyDescent="0.2">
      <c r="A62" s="146" t="s">
        <v>148</v>
      </c>
    </row>
    <row r="63" spans="1:1" ht="33.75" x14ac:dyDescent="0.2">
      <c r="A63" s="146" t="s">
        <v>149</v>
      </c>
    </row>
    <row r="64" spans="1:1" ht="31.5" x14ac:dyDescent="0.2">
      <c r="A64" s="70" t="s">
        <v>42</v>
      </c>
    </row>
    <row r="65" spans="1:1" ht="21" x14ac:dyDescent="0.2">
      <c r="A65" s="71" t="s">
        <v>43</v>
      </c>
    </row>
    <row r="66" spans="1:1" ht="42.75" x14ac:dyDescent="0.2">
      <c r="A66" s="72" t="s">
        <v>44</v>
      </c>
    </row>
    <row r="67" spans="1:1" ht="21" x14ac:dyDescent="0.2">
      <c r="A67" s="73" t="s">
        <v>45</v>
      </c>
    </row>
    <row r="68" spans="1:1" x14ac:dyDescent="0.2">
      <c r="A68" s="74"/>
    </row>
    <row r="69" spans="1:1" x14ac:dyDescent="0.2">
      <c r="A69" s="75" t="s">
        <v>8</v>
      </c>
    </row>
    <row r="70" spans="1:1" ht="24" x14ac:dyDescent="0.2">
      <c r="A70" s="62" t="s">
        <v>46</v>
      </c>
    </row>
    <row r="71" spans="1:1" ht="24" x14ac:dyDescent="0.2">
      <c r="A71" s="62" t="s">
        <v>47</v>
      </c>
    </row>
    <row r="72" spans="1:1" ht="24" x14ac:dyDescent="0.2">
      <c r="A72" s="62" t="s">
        <v>46</v>
      </c>
    </row>
    <row r="73" spans="1:1" ht="24" x14ac:dyDescent="0.2">
      <c r="A73" s="62" t="s">
        <v>47</v>
      </c>
    </row>
    <row r="74" spans="1:1" ht="12.75" x14ac:dyDescent="0.2">
      <c r="A74" s="114"/>
    </row>
  </sheetData>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T62"/>
  <sheetViews>
    <sheetView zoomScaleNormal="100" workbookViewId="0">
      <pane xSplit="1" topLeftCell="B1" activePane="topRight" state="frozen"/>
      <selection activeCell="B8" sqref="B8:B21"/>
      <selection pane="topRight" activeCell="A62" sqref="A62"/>
    </sheetView>
  </sheetViews>
  <sheetFormatPr defaultColWidth="8.5703125" defaultRowHeight="12" x14ac:dyDescent="0.2"/>
  <cols>
    <col min="1" max="1" width="84.85546875" style="1" customWidth="1"/>
    <col min="2" max="20" width="9.85546875" style="1" bestFit="1" customWidth="1"/>
    <col min="21" max="16384" width="8.5703125" style="1"/>
  </cols>
  <sheetData>
    <row r="1" spans="1:20" ht="11.45" customHeight="1" x14ac:dyDescent="0.2">
      <c r="A1" s="9" t="s">
        <v>172</v>
      </c>
    </row>
    <row r="2" spans="1:20" ht="11.45" customHeight="1" x14ac:dyDescent="0.2">
      <c r="A2" s="19"/>
    </row>
    <row r="3" spans="1:20" ht="11.45" customHeight="1" x14ac:dyDescent="0.2">
      <c r="A3" s="76" t="s">
        <v>196</v>
      </c>
    </row>
    <row r="4" spans="1:20" ht="11.25" customHeight="1" x14ac:dyDescent="0.2">
      <c r="A4" s="51" t="s">
        <v>1</v>
      </c>
    </row>
    <row r="5" spans="1:20" s="12" customFormat="1" ht="25.5" customHeight="1" x14ac:dyDescent="0.2">
      <c r="A5" s="8" t="s">
        <v>0</v>
      </c>
      <c r="B5" s="47">
        <f>'C завтраками| Bed and breakfast'!B5</f>
        <v>45966</v>
      </c>
      <c r="C5" s="47">
        <f>'C завтраками| Bed and breakfast'!C5</f>
        <v>45968</v>
      </c>
      <c r="D5" s="47">
        <f>'C завтраками| Bed and breakfast'!D5</f>
        <v>45970</v>
      </c>
      <c r="E5" s="47">
        <f>'C завтраками| Bed and breakfast'!E5</f>
        <v>45975</v>
      </c>
      <c r="F5" s="47">
        <f>'C завтраками| Bed and breakfast'!F5</f>
        <v>45977</v>
      </c>
      <c r="G5" s="46">
        <f>'C завтраками| Bed and breakfast'!G5</f>
        <v>45978</v>
      </c>
      <c r="H5" s="47">
        <f>'C завтраками| Bed and breakfast'!H5</f>
        <v>45982</v>
      </c>
      <c r="I5" s="47">
        <f>'C завтраками| Bed and breakfast'!I5</f>
        <v>45984</v>
      </c>
      <c r="J5" s="47">
        <f>'C завтраками| Bed and breakfast'!J5</f>
        <v>45989</v>
      </c>
      <c r="K5" s="47">
        <f>'C завтраками| Bed and breakfast'!K5</f>
        <v>45991</v>
      </c>
      <c r="L5" s="47">
        <f>'C завтраками| Bed and breakfast'!L5</f>
        <v>45992</v>
      </c>
      <c r="M5" s="47">
        <f>'C завтраками| Bed and breakfast'!M5</f>
        <v>45996</v>
      </c>
      <c r="N5" s="47">
        <f>'C завтраками| Bed and breakfast'!N5</f>
        <v>45998</v>
      </c>
      <c r="O5" s="47">
        <f>'C завтраками| Bed and breakfast'!O5</f>
        <v>46003</v>
      </c>
      <c r="P5" s="47">
        <f>'C завтраками| Bed and breakfast'!P5</f>
        <v>46010</v>
      </c>
      <c r="Q5" s="47">
        <f>'C завтраками| Bed and breakfast'!Q5</f>
        <v>46012</v>
      </c>
      <c r="R5" s="47">
        <f>'C завтраками| Bed and breakfast'!R5</f>
        <v>46013</v>
      </c>
      <c r="S5" s="47">
        <f>'C завтраками| Bed and breakfast'!S5</f>
        <v>46014</v>
      </c>
      <c r="T5" s="47">
        <f>'C завтраками| Bed and breakfast'!T5</f>
        <v>46015</v>
      </c>
    </row>
    <row r="6" spans="1:20" s="12" customFormat="1" ht="25.5" customHeight="1" x14ac:dyDescent="0.2">
      <c r="A6" s="37"/>
      <c r="B6" s="47">
        <f>'C завтраками| Bed and breakfast'!B6</f>
        <v>45967</v>
      </c>
      <c r="C6" s="47">
        <f>'C завтраками| Bed and breakfast'!C6</f>
        <v>45969</v>
      </c>
      <c r="D6" s="47">
        <f>'C завтраками| Bed and breakfast'!D6</f>
        <v>45974</v>
      </c>
      <c r="E6" s="47">
        <f>'C завтраками| Bed and breakfast'!E6</f>
        <v>45976</v>
      </c>
      <c r="F6" s="47">
        <f>'C завтраками| Bed and breakfast'!F6</f>
        <v>45977</v>
      </c>
      <c r="G6" s="46">
        <f>'C завтраками| Bed and breakfast'!G6</f>
        <v>45981</v>
      </c>
      <c r="H6" s="47">
        <f>'C завтраками| Bed and breakfast'!H6</f>
        <v>45983</v>
      </c>
      <c r="I6" s="47">
        <f>'C завтраками| Bed and breakfast'!I6</f>
        <v>45988</v>
      </c>
      <c r="J6" s="47">
        <f>'C завтраками| Bed and breakfast'!J6</f>
        <v>45990</v>
      </c>
      <c r="K6" s="47">
        <f>'C завтраками| Bed and breakfast'!K6</f>
        <v>45991</v>
      </c>
      <c r="L6" s="47">
        <f>'C завтраками| Bed and breakfast'!L6</f>
        <v>45995</v>
      </c>
      <c r="M6" s="47">
        <f>'C завтраками| Bed and breakfast'!M6</f>
        <v>45997</v>
      </c>
      <c r="N6" s="47">
        <f>'C завтраками| Bed and breakfast'!N6</f>
        <v>46002</v>
      </c>
      <c r="O6" s="47">
        <f>'C завтраками| Bed and breakfast'!O6</f>
        <v>46009</v>
      </c>
      <c r="P6" s="47">
        <f>'C завтраками| Bed and breakfast'!P6</f>
        <v>46011</v>
      </c>
      <c r="Q6" s="47">
        <f>'C завтраками| Bed and breakfast'!Q6</f>
        <v>46012</v>
      </c>
      <c r="R6" s="47">
        <f>'C завтраками| Bed and breakfast'!R6</f>
        <v>46013</v>
      </c>
      <c r="S6" s="47">
        <f>'C завтраками| Bed and breakfast'!S6</f>
        <v>46014</v>
      </c>
      <c r="T6" s="47">
        <f>'C завтраками| Bed and breakfast'!T6</f>
        <v>46016</v>
      </c>
    </row>
    <row r="7" spans="1:20" ht="11.45" customHeight="1" x14ac:dyDescent="0.2">
      <c r="A7" s="11" t="s">
        <v>11</v>
      </c>
    </row>
    <row r="8" spans="1:20" ht="11.45" customHeight="1" x14ac:dyDescent="0.2">
      <c r="A8" s="3">
        <v>1</v>
      </c>
      <c r="B8" s="29">
        <f>'C завтраками| Bed and breakfast'!B8*0.9</f>
        <v>5400</v>
      </c>
      <c r="C8" s="29">
        <f>'C завтраками| Bed and breakfast'!C8*0.9</f>
        <v>5400</v>
      </c>
      <c r="D8" s="29">
        <f>'C завтраками| Bed and breakfast'!D8*0.9</f>
        <v>4860</v>
      </c>
      <c r="E8" s="29">
        <f>'C завтраками| Bed and breakfast'!E8*0.9</f>
        <v>5220</v>
      </c>
      <c r="F8" s="29">
        <f>'C завтраками| Bed and breakfast'!F8*0.9</f>
        <v>5220</v>
      </c>
      <c r="G8" s="29">
        <f>'C завтраками| Bed and breakfast'!G8*0.9</f>
        <v>7380</v>
      </c>
      <c r="H8" s="29">
        <f>'C завтраками| Bed and breakfast'!H8*0.9</f>
        <v>5040</v>
      </c>
      <c r="I8" s="29">
        <f>'C завтраками| Bed and breakfast'!I8*0.9</f>
        <v>4860</v>
      </c>
      <c r="J8" s="29">
        <f>'C завтраками| Bed and breakfast'!J8*0.9</f>
        <v>5040</v>
      </c>
      <c r="K8" s="29">
        <f>'C завтраками| Bed and breakfast'!K8*0.9</f>
        <v>4860</v>
      </c>
      <c r="L8" s="29">
        <f>'C завтраками| Bed and breakfast'!L8*0.9</f>
        <v>4860</v>
      </c>
      <c r="M8" s="29">
        <f>'C завтраками| Bed and breakfast'!M8*0.9</f>
        <v>5220</v>
      </c>
      <c r="N8" s="29">
        <f>'C завтраками| Bed and breakfast'!N8*0.9</f>
        <v>5040</v>
      </c>
      <c r="O8" s="29">
        <f>'C завтраками| Bed and breakfast'!O8*0.9</f>
        <v>6300</v>
      </c>
      <c r="P8" s="29">
        <f>'C завтраками| Bed and breakfast'!P8*0.9</f>
        <v>8100</v>
      </c>
      <c r="Q8" s="29">
        <f>'C завтраками| Bed and breakfast'!Q8*0.9</f>
        <v>8100</v>
      </c>
      <c r="R8" s="29">
        <f>'C завтраками| Bed and breakfast'!R8*0.9</f>
        <v>8640</v>
      </c>
      <c r="S8" s="29">
        <f>'C завтраками| Bed and breakfast'!S8*0.9</f>
        <v>8640</v>
      </c>
      <c r="T8" s="29">
        <f>'C завтраками| Bed and breakfast'!T8*0.9</f>
        <v>9180</v>
      </c>
    </row>
    <row r="9" spans="1:20" ht="11.45" customHeight="1" x14ac:dyDescent="0.2">
      <c r="A9" s="3">
        <v>2</v>
      </c>
      <c r="B9" s="29">
        <f>'C завтраками| Bed and breakfast'!B9*0.9</f>
        <v>6660</v>
      </c>
      <c r="C9" s="29">
        <f>'C завтраками| Bed and breakfast'!C9*0.9</f>
        <v>6660</v>
      </c>
      <c r="D9" s="29">
        <f>'C завтраками| Bed and breakfast'!D9*0.9</f>
        <v>6120</v>
      </c>
      <c r="E9" s="29">
        <f>'C завтраками| Bed and breakfast'!E9*0.9</f>
        <v>6480</v>
      </c>
      <c r="F9" s="29">
        <f>'C завтраками| Bed and breakfast'!F9*0.9</f>
        <v>6480</v>
      </c>
      <c r="G9" s="29">
        <f>'C завтраками| Bed and breakfast'!G9*0.9</f>
        <v>8640</v>
      </c>
      <c r="H9" s="29">
        <f>'C завтраками| Bed and breakfast'!H9*0.9</f>
        <v>6300</v>
      </c>
      <c r="I9" s="29">
        <f>'C завтраками| Bed and breakfast'!I9*0.9</f>
        <v>6120</v>
      </c>
      <c r="J9" s="29">
        <f>'C завтраками| Bed and breakfast'!J9*0.9</f>
        <v>6300</v>
      </c>
      <c r="K9" s="29">
        <f>'C завтраками| Bed and breakfast'!K9*0.9</f>
        <v>6120</v>
      </c>
      <c r="L9" s="29">
        <f>'C завтраками| Bed and breakfast'!L9*0.9</f>
        <v>6120</v>
      </c>
      <c r="M9" s="29">
        <f>'C завтраками| Bed and breakfast'!M9*0.9</f>
        <v>6480</v>
      </c>
      <c r="N9" s="29">
        <f>'C завтраками| Bed and breakfast'!N9*0.9</f>
        <v>6300</v>
      </c>
      <c r="O9" s="29">
        <f>'C завтраками| Bed and breakfast'!O9*0.9</f>
        <v>7560</v>
      </c>
      <c r="P9" s="29">
        <f>'C завтраками| Bed and breakfast'!P9*0.9</f>
        <v>9360</v>
      </c>
      <c r="Q9" s="29">
        <f>'C завтраками| Bed and breakfast'!Q9*0.9</f>
        <v>9360</v>
      </c>
      <c r="R9" s="29">
        <f>'C завтраками| Bed and breakfast'!R9*0.9</f>
        <v>9900</v>
      </c>
      <c r="S9" s="29">
        <f>'C завтраками| Bed and breakfast'!S9*0.9</f>
        <v>9900</v>
      </c>
      <c r="T9" s="29">
        <f>'C завтраками| Bed and breakfast'!T9*0.9</f>
        <v>10440</v>
      </c>
    </row>
    <row r="10" spans="1:20" ht="11.45" customHeight="1" x14ac:dyDescent="0.2">
      <c r="A10" s="120" t="s">
        <v>107</v>
      </c>
      <c r="B10" s="29"/>
      <c r="C10" s="29"/>
      <c r="D10" s="29"/>
      <c r="E10" s="29"/>
      <c r="F10" s="29"/>
      <c r="G10" s="29"/>
      <c r="H10" s="29"/>
      <c r="I10" s="29"/>
      <c r="J10" s="29"/>
      <c r="K10" s="29"/>
      <c r="L10" s="29"/>
      <c r="M10" s="29"/>
      <c r="N10" s="29"/>
      <c r="O10" s="29"/>
      <c r="P10" s="29"/>
      <c r="Q10" s="29"/>
      <c r="R10" s="29"/>
      <c r="S10" s="29"/>
      <c r="T10" s="29"/>
    </row>
    <row r="11" spans="1:20" ht="11.45" customHeight="1" x14ac:dyDescent="0.2">
      <c r="A11" s="3">
        <v>1</v>
      </c>
      <c r="B11" s="29">
        <f>'C завтраками| Bed and breakfast'!B11*0.9</f>
        <v>6750</v>
      </c>
      <c r="C11" s="29">
        <f>'C завтраками| Bed and breakfast'!C11*0.9</f>
        <v>6750</v>
      </c>
      <c r="D11" s="29">
        <f>'C завтраками| Bed and breakfast'!D11*0.9</f>
        <v>6210</v>
      </c>
      <c r="E11" s="29">
        <f>'C завтраками| Bed and breakfast'!E11*0.9</f>
        <v>6570</v>
      </c>
      <c r="F11" s="29">
        <f>'C завтраками| Bed and breakfast'!F11*0.9</f>
        <v>6570</v>
      </c>
      <c r="G11" s="29">
        <f>'C завтраками| Bed and breakfast'!G11*0.9</f>
        <v>8730</v>
      </c>
      <c r="H11" s="29">
        <f>'C завтраками| Bed and breakfast'!H11*0.9</f>
        <v>6390</v>
      </c>
      <c r="I11" s="29">
        <f>'C завтраками| Bed and breakfast'!I11*0.9</f>
        <v>6210</v>
      </c>
      <c r="J11" s="29">
        <f>'C завтраками| Bed and breakfast'!J11*0.9</f>
        <v>6390</v>
      </c>
      <c r="K11" s="29">
        <f>'C завтраками| Bed and breakfast'!K11*0.9</f>
        <v>6210</v>
      </c>
      <c r="L11" s="29">
        <f>'C завтраками| Bed and breakfast'!L11*0.9</f>
        <v>6210</v>
      </c>
      <c r="M11" s="29">
        <f>'C завтраками| Bed and breakfast'!M11*0.9</f>
        <v>6570</v>
      </c>
      <c r="N11" s="29">
        <f>'C завтраками| Bed and breakfast'!N11*0.9</f>
        <v>6390</v>
      </c>
      <c r="O11" s="29">
        <f>'C завтраками| Bed and breakfast'!O11*0.9</f>
        <v>7650</v>
      </c>
      <c r="P11" s="29">
        <f>'C завтраками| Bed and breakfast'!P11*0.9</f>
        <v>9450</v>
      </c>
      <c r="Q11" s="29">
        <f>'C завтраками| Bed and breakfast'!Q11*0.9</f>
        <v>9450</v>
      </c>
      <c r="R11" s="29">
        <f>'C завтраками| Bed and breakfast'!R11*0.9</f>
        <v>9990</v>
      </c>
      <c r="S11" s="29">
        <f>'C завтраками| Bed and breakfast'!S11*0.9</f>
        <v>9990</v>
      </c>
      <c r="T11" s="29">
        <f>'C завтраками| Bed and breakfast'!T11*0.9</f>
        <v>10530</v>
      </c>
    </row>
    <row r="12" spans="1:20" ht="11.45" customHeight="1" x14ac:dyDescent="0.2">
      <c r="A12" s="3">
        <v>2</v>
      </c>
      <c r="B12" s="29">
        <f>'C завтраками| Bed and breakfast'!B12*0.9</f>
        <v>8010</v>
      </c>
      <c r="C12" s="29">
        <f>'C завтраками| Bed and breakfast'!C12*0.9</f>
        <v>8010</v>
      </c>
      <c r="D12" s="29">
        <f>'C завтраками| Bed and breakfast'!D12*0.9</f>
        <v>7470</v>
      </c>
      <c r="E12" s="29">
        <f>'C завтраками| Bed and breakfast'!E12*0.9</f>
        <v>7830</v>
      </c>
      <c r="F12" s="29">
        <f>'C завтраками| Bed and breakfast'!F12*0.9</f>
        <v>7830</v>
      </c>
      <c r="G12" s="29">
        <f>'C завтраками| Bed and breakfast'!G12*0.9</f>
        <v>9990</v>
      </c>
      <c r="H12" s="29">
        <f>'C завтраками| Bed and breakfast'!H12*0.9</f>
        <v>7650</v>
      </c>
      <c r="I12" s="29">
        <f>'C завтраками| Bed and breakfast'!I12*0.9</f>
        <v>7470</v>
      </c>
      <c r="J12" s="29">
        <f>'C завтраками| Bed and breakfast'!J12*0.9</f>
        <v>7650</v>
      </c>
      <c r="K12" s="29">
        <f>'C завтраками| Bed and breakfast'!K12*0.9</f>
        <v>7470</v>
      </c>
      <c r="L12" s="29">
        <f>'C завтраками| Bed and breakfast'!L12*0.9</f>
        <v>7470</v>
      </c>
      <c r="M12" s="29">
        <f>'C завтраками| Bed and breakfast'!M12*0.9</f>
        <v>7830</v>
      </c>
      <c r="N12" s="29">
        <f>'C завтраками| Bed and breakfast'!N12*0.9</f>
        <v>7650</v>
      </c>
      <c r="O12" s="29">
        <f>'C завтраками| Bed and breakfast'!O12*0.9</f>
        <v>8910</v>
      </c>
      <c r="P12" s="29">
        <f>'C завтраками| Bed and breakfast'!P12*0.9</f>
        <v>10710</v>
      </c>
      <c r="Q12" s="29">
        <f>'C завтраками| Bed and breakfast'!Q12*0.9</f>
        <v>10710</v>
      </c>
      <c r="R12" s="29">
        <f>'C завтраками| Bed and breakfast'!R12*0.9</f>
        <v>11250</v>
      </c>
      <c r="S12" s="29">
        <f>'C завтраками| Bed and breakfast'!S12*0.9</f>
        <v>11250</v>
      </c>
      <c r="T12" s="29">
        <f>'C завтраками| Bed and breakfast'!T12*0.9</f>
        <v>11790</v>
      </c>
    </row>
    <row r="13" spans="1:20" ht="11.45" customHeight="1" x14ac:dyDescent="0.2">
      <c r="A13" s="120" t="s">
        <v>86</v>
      </c>
      <c r="B13" s="29"/>
      <c r="C13" s="29"/>
      <c r="D13" s="29"/>
      <c r="E13" s="29"/>
      <c r="F13" s="29"/>
      <c r="G13" s="29"/>
      <c r="H13" s="29"/>
      <c r="I13" s="29"/>
      <c r="J13" s="29"/>
      <c r="K13" s="29"/>
      <c r="L13" s="29"/>
      <c r="M13" s="29"/>
      <c r="N13" s="29"/>
      <c r="O13" s="29"/>
      <c r="P13" s="29"/>
      <c r="Q13" s="29"/>
      <c r="R13" s="29"/>
      <c r="S13" s="29"/>
      <c r="T13" s="29"/>
    </row>
    <row r="14" spans="1:20" ht="11.45" customHeight="1" x14ac:dyDescent="0.2">
      <c r="A14" s="3">
        <v>1</v>
      </c>
      <c r="B14" s="29">
        <f>'C завтраками| Bed and breakfast'!B14*0.9</f>
        <v>8550</v>
      </c>
      <c r="C14" s="29">
        <f>'C завтраками| Bed and breakfast'!C14*0.9</f>
        <v>8550</v>
      </c>
      <c r="D14" s="29">
        <f>'C завтраками| Bed and breakfast'!D14*0.9</f>
        <v>8010</v>
      </c>
      <c r="E14" s="29">
        <f>'C завтраками| Bed and breakfast'!E14*0.9</f>
        <v>8370</v>
      </c>
      <c r="F14" s="29">
        <f>'C завтраками| Bed and breakfast'!F14*0.9</f>
        <v>8370</v>
      </c>
      <c r="G14" s="29">
        <f>'C завтраками| Bed and breakfast'!G14*0.9</f>
        <v>10530</v>
      </c>
      <c r="H14" s="29">
        <f>'C завтраками| Bed and breakfast'!H14*0.9</f>
        <v>8190</v>
      </c>
      <c r="I14" s="29">
        <f>'C завтраками| Bed and breakfast'!I14*0.9</f>
        <v>8010</v>
      </c>
      <c r="J14" s="29">
        <f>'C завтраками| Bed and breakfast'!J14*0.9</f>
        <v>8190</v>
      </c>
      <c r="K14" s="29">
        <f>'C завтраками| Bed and breakfast'!K14*0.9</f>
        <v>8010</v>
      </c>
      <c r="L14" s="29">
        <f>'C завтраками| Bed and breakfast'!L14*0.9</f>
        <v>8010</v>
      </c>
      <c r="M14" s="29">
        <f>'C завтраками| Bed and breakfast'!M14*0.9</f>
        <v>8370</v>
      </c>
      <c r="N14" s="29">
        <f>'C завтраками| Bed and breakfast'!N14*0.9</f>
        <v>8190</v>
      </c>
      <c r="O14" s="29">
        <f>'C завтраками| Bed and breakfast'!O14*0.9</f>
        <v>9450</v>
      </c>
      <c r="P14" s="29">
        <f>'C завтраками| Bed and breakfast'!P14*0.9</f>
        <v>11250</v>
      </c>
      <c r="Q14" s="29">
        <f>'C завтраками| Bed and breakfast'!Q14*0.9</f>
        <v>11250</v>
      </c>
      <c r="R14" s="29">
        <f>'C завтраками| Bed and breakfast'!R14*0.9</f>
        <v>11790</v>
      </c>
      <c r="S14" s="29">
        <f>'C завтраками| Bed and breakfast'!S14*0.9</f>
        <v>11790</v>
      </c>
      <c r="T14" s="29">
        <f>'C завтраками| Bed and breakfast'!T14*0.9</f>
        <v>12330</v>
      </c>
    </row>
    <row r="15" spans="1:20" ht="11.45" customHeight="1" x14ac:dyDescent="0.2">
      <c r="A15" s="3">
        <v>2</v>
      </c>
      <c r="B15" s="29">
        <f>'C завтраками| Bed and breakfast'!B15*0.9</f>
        <v>9810</v>
      </c>
      <c r="C15" s="29">
        <f>'C завтраками| Bed and breakfast'!C15*0.9</f>
        <v>9810</v>
      </c>
      <c r="D15" s="29">
        <f>'C завтраками| Bed and breakfast'!D15*0.9</f>
        <v>9270</v>
      </c>
      <c r="E15" s="29">
        <f>'C завтраками| Bed and breakfast'!E15*0.9</f>
        <v>9630</v>
      </c>
      <c r="F15" s="29">
        <f>'C завтраками| Bed and breakfast'!F15*0.9</f>
        <v>9630</v>
      </c>
      <c r="G15" s="29">
        <f>'C завтраками| Bed and breakfast'!G15*0.9</f>
        <v>11790</v>
      </c>
      <c r="H15" s="29">
        <f>'C завтраками| Bed and breakfast'!H15*0.9</f>
        <v>9450</v>
      </c>
      <c r="I15" s="29">
        <f>'C завтраками| Bed and breakfast'!I15*0.9</f>
        <v>9270</v>
      </c>
      <c r="J15" s="29">
        <f>'C завтраками| Bed and breakfast'!J15*0.9</f>
        <v>9450</v>
      </c>
      <c r="K15" s="29">
        <f>'C завтраками| Bed and breakfast'!K15*0.9</f>
        <v>9270</v>
      </c>
      <c r="L15" s="29">
        <f>'C завтраками| Bed and breakfast'!L15*0.9</f>
        <v>9270</v>
      </c>
      <c r="M15" s="29">
        <f>'C завтраками| Bed and breakfast'!M15*0.9</f>
        <v>9630</v>
      </c>
      <c r="N15" s="29">
        <f>'C завтраками| Bed and breakfast'!N15*0.9</f>
        <v>9450</v>
      </c>
      <c r="O15" s="29">
        <f>'C завтраками| Bed and breakfast'!O15*0.9</f>
        <v>10710</v>
      </c>
      <c r="P15" s="29">
        <f>'C завтраками| Bed and breakfast'!P15*0.9</f>
        <v>12510</v>
      </c>
      <c r="Q15" s="29">
        <f>'C завтраками| Bed and breakfast'!Q15*0.9</f>
        <v>12510</v>
      </c>
      <c r="R15" s="29">
        <f>'C завтраками| Bed and breakfast'!R15*0.9</f>
        <v>13050</v>
      </c>
      <c r="S15" s="29">
        <f>'C завтраками| Bed and breakfast'!S15*0.9</f>
        <v>13050</v>
      </c>
      <c r="T15" s="29">
        <f>'C завтраками| Bed and breakfast'!T15*0.9</f>
        <v>13590</v>
      </c>
    </row>
    <row r="16" spans="1:20" ht="11.45" customHeight="1" x14ac:dyDescent="0.2">
      <c r="A16" s="122" t="s">
        <v>91</v>
      </c>
      <c r="B16" s="29"/>
      <c r="C16" s="29"/>
      <c r="D16" s="29"/>
      <c r="E16" s="29"/>
      <c r="F16" s="29"/>
      <c r="G16" s="29"/>
      <c r="H16" s="29"/>
      <c r="I16" s="29"/>
      <c r="J16" s="29"/>
      <c r="K16" s="29"/>
      <c r="L16" s="29"/>
      <c r="M16" s="29"/>
      <c r="N16" s="29"/>
      <c r="O16" s="29"/>
      <c r="P16" s="29"/>
      <c r="Q16" s="29"/>
      <c r="R16" s="29"/>
      <c r="S16" s="29"/>
      <c r="T16" s="29"/>
    </row>
    <row r="17" spans="1:20" ht="11.45" customHeight="1" x14ac:dyDescent="0.2">
      <c r="A17" s="3">
        <v>1</v>
      </c>
      <c r="B17" s="29">
        <f>'C завтраками| Bed and breakfast'!B17*0.9</f>
        <v>9450</v>
      </c>
      <c r="C17" s="29">
        <f>'C завтраками| Bed and breakfast'!C17*0.9</f>
        <v>9450</v>
      </c>
      <c r="D17" s="29">
        <f>'C завтраками| Bed and breakfast'!D17*0.9</f>
        <v>8910</v>
      </c>
      <c r="E17" s="29">
        <f>'C завтраками| Bed and breakfast'!E17*0.9</f>
        <v>9270</v>
      </c>
      <c r="F17" s="29">
        <f>'C завтраками| Bed and breakfast'!F17*0.9</f>
        <v>9270</v>
      </c>
      <c r="G17" s="29">
        <f>'C завтраками| Bed and breakfast'!G17*0.9</f>
        <v>11430</v>
      </c>
      <c r="H17" s="29">
        <f>'C завтраками| Bed and breakfast'!H17*0.9</f>
        <v>9090</v>
      </c>
      <c r="I17" s="29">
        <f>'C завтраками| Bed and breakfast'!I17*0.9</f>
        <v>8910</v>
      </c>
      <c r="J17" s="29">
        <f>'C завтраками| Bed and breakfast'!J17*0.9</f>
        <v>9090</v>
      </c>
      <c r="K17" s="29">
        <f>'C завтраками| Bed and breakfast'!K17*0.9</f>
        <v>8910</v>
      </c>
      <c r="L17" s="29">
        <f>'C завтраками| Bed and breakfast'!L17*0.9</f>
        <v>8910</v>
      </c>
      <c r="M17" s="29">
        <f>'C завтраками| Bed and breakfast'!M17*0.9</f>
        <v>9270</v>
      </c>
      <c r="N17" s="29">
        <f>'C завтраками| Bed and breakfast'!N17*0.9</f>
        <v>9090</v>
      </c>
      <c r="O17" s="29">
        <f>'C завтраками| Bed and breakfast'!O17*0.9</f>
        <v>10350</v>
      </c>
      <c r="P17" s="29">
        <f>'C завтраками| Bed and breakfast'!P17*0.9</f>
        <v>12150</v>
      </c>
      <c r="Q17" s="29">
        <f>'C завтраками| Bed and breakfast'!Q17*0.9</f>
        <v>12150</v>
      </c>
      <c r="R17" s="29">
        <f>'C завтраками| Bed and breakfast'!R17*0.9</f>
        <v>12690</v>
      </c>
      <c r="S17" s="29">
        <f>'C завтраками| Bed and breakfast'!S17*0.9</f>
        <v>12690</v>
      </c>
      <c r="T17" s="29">
        <f>'C завтраками| Bed and breakfast'!T17*0.9</f>
        <v>13230</v>
      </c>
    </row>
    <row r="18" spans="1:20" ht="11.45" customHeight="1" x14ac:dyDescent="0.2">
      <c r="A18" s="3">
        <v>2</v>
      </c>
      <c r="B18" s="29">
        <f>'C завтраками| Bed and breakfast'!B18*0.9</f>
        <v>10710</v>
      </c>
      <c r="C18" s="29">
        <f>'C завтраками| Bed and breakfast'!C18*0.9</f>
        <v>10710</v>
      </c>
      <c r="D18" s="29">
        <f>'C завтраками| Bed and breakfast'!D18*0.9</f>
        <v>10170</v>
      </c>
      <c r="E18" s="29">
        <f>'C завтраками| Bed and breakfast'!E18*0.9</f>
        <v>10530</v>
      </c>
      <c r="F18" s="29">
        <f>'C завтраками| Bed and breakfast'!F18*0.9</f>
        <v>10530</v>
      </c>
      <c r="G18" s="29">
        <f>'C завтраками| Bed and breakfast'!G18*0.9</f>
        <v>12690</v>
      </c>
      <c r="H18" s="29">
        <f>'C завтраками| Bed and breakfast'!H18*0.9</f>
        <v>10350</v>
      </c>
      <c r="I18" s="29">
        <f>'C завтраками| Bed and breakfast'!I18*0.9</f>
        <v>10170</v>
      </c>
      <c r="J18" s="29">
        <f>'C завтраками| Bed and breakfast'!J18*0.9</f>
        <v>10350</v>
      </c>
      <c r="K18" s="29">
        <f>'C завтраками| Bed and breakfast'!K18*0.9</f>
        <v>10170</v>
      </c>
      <c r="L18" s="29">
        <f>'C завтраками| Bed and breakfast'!L18*0.9</f>
        <v>10170</v>
      </c>
      <c r="M18" s="29">
        <f>'C завтраками| Bed and breakfast'!M18*0.9</f>
        <v>10530</v>
      </c>
      <c r="N18" s="29">
        <f>'C завтраками| Bed and breakfast'!N18*0.9</f>
        <v>10350</v>
      </c>
      <c r="O18" s="29">
        <f>'C завтраками| Bed and breakfast'!O18*0.9</f>
        <v>11610</v>
      </c>
      <c r="P18" s="29">
        <f>'C завтраками| Bed and breakfast'!P18*0.9</f>
        <v>13410</v>
      </c>
      <c r="Q18" s="29">
        <f>'C завтраками| Bed and breakfast'!Q18*0.9</f>
        <v>13410</v>
      </c>
      <c r="R18" s="29">
        <f>'C завтраками| Bed and breakfast'!R18*0.9</f>
        <v>13950</v>
      </c>
      <c r="S18" s="29">
        <f>'C завтраками| Bed and breakfast'!S18*0.9</f>
        <v>13950</v>
      </c>
      <c r="T18" s="29">
        <f>'C завтраками| Bed and breakfast'!T18*0.9</f>
        <v>14490</v>
      </c>
    </row>
    <row r="19" spans="1:20" s="118" customFormat="1" ht="11.45" customHeight="1" x14ac:dyDescent="0.2">
      <c r="A19" s="119" t="s">
        <v>92</v>
      </c>
      <c r="B19" s="29"/>
      <c r="C19" s="29"/>
      <c r="D19" s="29"/>
      <c r="E19" s="29"/>
      <c r="F19" s="29"/>
      <c r="G19" s="29"/>
      <c r="H19" s="29"/>
      <c r="I19" s="29"/>
      <c r="J19" s="29"/>
      <c r="K19" s="29"/>
      <c r="L19" s="29"/>
      <c r="M19" s="29"/>
      <c r="N19" s="29"/>
      <c r="O19" s="29"/>
      <c r="P19" s="29"/>
      <c r="Q19" s="29"/>
      <c r="R19" s="29"/>
      <c r="S19" s="29"/>
      <c r="T19" s="29"/>
    </row>
    <row r="20" spans="1:20" s="118" customFormat="1" ht="11.45" customHeight="1" x14ac:dyDescent="0.2">
      <c r="A20" s="121">
        <v>1</v>
      </c>
      <c r="B20" s="29">
        <f>'C завтраками| Bed and breakfast'!B20*0.9</f>
        <v>10800</v>
      </c>
      <c r="C20" s="29">
        <f>'C завтраками| Bed and breakfast'!C20*0.9</f>
        <v>10800</v>
      </c>
      <c r="D20" s="29">
        <f>'C завтраками| Bed and breakfast'!D20*0.9</f>
        <v>10260</v>
      </c>
      <c r="E20" s="29">
        <f>'C завтраками| Bed and breakfast'!E20*0.9</f>
        <v>10620</v>
      </c>
      <c r="F20" s="29">
        <f>'C завтраками| Bed and breakfast'!F20*0.9</f>
        <v>10620</v>
      </c>
      <c r="G20" s="29">
        <f>'C завтраками| Bed and breakfast'!G20*0.9</f>
        <v>12780</v>
      </c>
      <c r="H20" s="29">
        <f>'C завтраками| Bed and breakfast'!H20*0.9</f>
        <v>10440</v>
      </c>
      <c r="I20" s="29">
        <f>'C завтраками| Bed and breakfast'!I20*0.9</f>
        <v>10260</v>
      </c>
      <c r="J20" s="29">
        <f>'C завтраками| Bed and breakfast'!J20*0.9</f>
        <v>10440</v>
      </c>
      <c r="K20" s="29">
        <f>'C завтраками| Bed and breakfast'!K20*0.9</f>
        <v>10260</v>
      </c>
      <c r="L20" s="29">
        <f>'C завтраками| Bed and breakfast'!L20*0.9</f>
        <v>10260</v>
      </c>
      <c r="M20" s="29">
        <f>'C завтраками| Bed and breakfast'!M20*0.9</f>
        <v>10620</v>
      </c>
      <c r="N20" s="29">
        <f>'C завтраками| Bed and breakfast'!N20*0.9</f>
        <v>10440</v>
      </c>
      <c r="O20" s="29">
        <f>'C завтраками| Bed and breakfast'!O20*0.9</f>
        <v>11700</v>
      </c>
      <c r="P20" s="29">
        <f>'C завтраками| Bed and breakfast'!P20*0.9</f>
        <v>13500</v>
      </c>
      <c r="Q20" s="29">
        <f>'C завтраками| Bed and breakfast'!Q20*0.9</f>
        <v>13500</v>
      </c>
      <c r="R20" s="29">
        <f>'C завтраками| Bed and breakfast'!R20*0.9</f>
        <v>14040</v>
      </c>
      <c r="S20" s="29">
        <f>'C завтраками| Bed and breakfast'!S20*0.9</f>
        <v>14040</v>
      </c>
      <c r="T20" s="29">
        <f>'C завтраками| Bed and breakfast'!T20*0.9</f>
        <v>14580</v>
      </c>
    </row>
    <row r="21" spans="1:20" s="118" customFormat="1" ht="11.45" customHeight="1" x14ac:dyDescent="0.2">
      <c r="A21" s="121">
        <v>2</v>
      </c>
      <c r="B21" s="29">
        <f>'C завтраками| Bed and breakfast'!B21*0.9</f>
        <v>12060</v>
      </c>
      <c r="C21" s="29">
        <f>'C завтраками| Bed and breakfast'!C21*0.9</f>
        <v>12060</v>
      </c>
      <c r="D21" s="29">
        <f>'C завтраками| Bed and breakfast'!D21*0.9</f>
        <v>11520</v>
      </c>
      <c r="E21" s="29">
        <f>'C завтраками| Bed and breakfast'!E21*0.9</f>
        <v>11880</v>
      </c>
      <c r="F21" s="29">
        <f>'C завтраками| Bed and breakfast'!F21*0.9</f>
        <v>11880</v>
      </c>
      <c r="G21" s="29">
        <f>'C завтраками| Bed and breakfast'!G21*0.9</f>
        <v>14040</v>
      </c>
      <c r="H21" s="29">
        <f>'C завтраками| Bed and breakfast'!H21*0.9</f>
        <v>11700</v>
      </c>
      <c r="I21" s="29">
        <f>'C завтраками| Bed and breakfast'!I21*0.9</f>
        <v>11520</v>
      </c>
      <c r="J21" s="29">
        <f>'C завтраками| Bed and breakfast'!J21*0.9</f>
        <v>11700</v>
      </c>
      <c r="K21" s="29">
        <f>'C завтраками| Bed and breakfast'!K21*0.9</f>
        <v>11520</v>
      </c>
      <c r="L21" s="29">
        <f>'C завтраками| Bed and breakfast'!L21*0.9</f>
        <v>11520</v>
      </c>
      <c r="M21" s="29">
        <f>'C завтраками| Bed and breakfast'!M21*0.9</f>
        <v>11880</v>
      </c>
      <c r="N21" s="29">
        <f>'C завтраками| Bed and breakfast'!N21*0.9</f>
        <v>11700</v>
      </c>
      <c r="O21" s="29">
        <f>'C завтраками| Bed and breakfast'!O21*0.9</f>
        <v>12960</v>
      </c>
      <c r="P21" s="29">
        <f>'C завтраками| Bed and breakfast'!P21*0.9</f>
        <v>14760</v>
      </c>
      <c r="Q21" s="29">
        <f>'C завтраками| Bed and breakfast'!Q21*0.9</f>
        <v>14760</v>
      </c>
      <c r="R21" s="29">
        <f>'C завтраками| Bed and breakfast'!R21*0.9</f>
        <v>15300</v>
      </c>
      <c r="S21" s="29">
        <f>'C завтраками| Bed and breakfast'!S21*0.9</f>
        <v>15300</v>
      </c>
      <c r="T21" s="29">
        <f>'C завтраками| Bed and breakfast'!T21*0.9</f>
        <v>15840</v>
      </c>
    </row>
    <row r="22" spans="1:20" s="118" customFormat="1" ht="11.45" customHeight="1" x14ac:dyDescent="0.2">
      <c r="A22" s="163"/>
    </row>
    <row r="23" spans="1:20" ht="225" x14ac:dyDescent="0.2">
      <c r="A23" s="169" t="s">
        <v>216</v>
      </c>
    </row>
    <row r="24" spans="1:20" ht="11.45" customHeight="1" x14ac:dyDescent="0.2">
      <c r="A24" s="80" t="s">
        <v>18</v>
      </c>
    </row>
    <row r="25" spans="1:20" ht="11.45" customHeight="1" x14ac:dyDescent="0.2">
      <c r="A25" s="81" t="s">
        <v>197</v>
      </c>
    </row>
    <row r="26" spans="1:20" x14ac:dyDescent="0.2">
      <c r="A26" s="81" t="s">
        <v>198</v>
      </c>
    </row>
    <row r="27" spans="1:20" x14ac:dyDescent="0.2">
      <c r="A27" s="81" t="s">
        <v>199</v>
      </c>
    </row>
    <row r="29" spans="1:20" x14ac:dyDescent="0.2">
      <c r="A29" s="80" t="s">
        <v>3</v>
      </c>
    </row>
    <row r="30" spans="1:20" x14ac:dyDescent="0.2">
      <c r="A30" s="143" t="s">
        <v>140</v>
      </c>
    </row>
    <row r="31" spans="1:20" x14ac:dyDescent="0.2">
      <c r="A31" s="176" t="s">
        <v>200</v>
      </c>
    </row>
    <row r="32" spans="1:20" x14ac:dyDescent="0.2">
      <c r="A32" s="144" t="s">
        <v>4</v>
      </c>
    </row>
    <row r="33" spans="1:1" ht="12.6" customHeight="1" x14ac:dyDescent="0.2">
      <c r="A33" s="144" t="s">
        <v>5</v>
      </c>
    </row>
    <row r="34" spans="1:1" ht="24" x14ac:dyDescent="0.2">
      <c r="A34" s="66" t="s">
        <v>6</v>
      </c>
    </row>
    <row r="35" spans="1:1" x14ac:dyDescent="0.2">
      <c r="A35" s="42" t="s">
        <v>75</v>
      </c>
    </row>
    <row r="36" spans="1:1" x14ac:dyDescent="0.2">
      <c r="A36" s="177" t="s">
        <v>201</v>
      </c>
    </row>
    <row r="37" spans="1:1" x14ac:dyDescent="0.2">
      <c r="A37" s="145"/>
    </row>
    <row r="38" spans="1:1" ht="28.5" x14ac:dyDescent="0.2">
      <c r="A38" s="178" t="s">
        <v>202</v>
      </c>
    </row>
    <row r="39" spans="1:1" ht="30" x14ac:dyDescent="0.2">
      <c r="A39" s="179" t="s">
        <v>217</v>
      </c>
    </row>
    <row r="40" spans="1:1" ht="30" x14ac:dyDescent="0.2">
      <c r="A40" s="179" t="s">
        <v>218</v>
      </c>
    </row>
    <row r="41" spans="1:1" ht="15" x14ac:dyDescent="0.2">
      <c r="A41" s="179"/>
    </row>
    <row r="42" spans="1:1" ht="51" x14ac:dyDescent="0.2">
      <c r="A42" s="180" t="s">
        <v>219</v>
      </c>
    </row>
    <row r="43" spans="1:1" ht="12.75" x14ac:dyDescent="0.2">
      <c r="A43" s="181" t="s">
        <v>203</v>
      </c>
    </row>
    <row r="44" spans="1:1" ht="25.5" x14ac:dyDescent="0.2">
      <c r="A44" s="180" t="s">
        <v>204</v>
      </c>
    </row>
    <row r="45" spans="1:1" ht="14.25" x14ac:dyDescent="0.2">
      <c r="A45" s="182"/>
    </row>
    <row r="46" spans="1:1" ht="25.5" x14ac:dyDescent="0.2">
      <c r="A46" s="180" t="s">
        <v>205</v>
      </c>
    </row>
    <row r="47" spans="1:1" ht="25.5" x14ac:dyDescent="0.2">
      <c r="A47" s="180" t="s">
        <v>220</v>
      </c>
    </row>
    <row r="48" spans="1:1" ht="38.25" x14ac:dyDescent="0.2">
      <c r="A48" s="180" t="s">
        <v>221</v>
      </c>
    </row>
    <row r="49" spans="1:1" ht="12.75" x14ac:dyDescent="0.2">
      <c r="A49" s="180" t="s">
        <v>206</v>
      </c>
    </row>
    <row r="50" spans="1:1" ht="25.5" x14ac:dyDescent="0.2">
      <c r="A50" s="180" t="s">
        <v>222</v>
      </c>
    </row>
    <row r="51" spans="1:1" ht="12.75" x14ac:dyDescent="0.2">
      <c r="A51" s="180" t="s">
        <v>207</v>
      </c>
    </row>
    <row r="52" spans="1:1" ht="25.5" x14ac:dyDescent="0.2">
      <c r="A52" s="180" t="s">
        <v>208</v>
      </c>
    </row>
    <row r="53" spans="1:1" ht="63.75" x14ac:dyDescent="0.2">
      <c r="A53" s="180" t="s">
        <v>209</v>
      </c>
    </row>
    <row r="54" spans="1:1" ht="25.5" x14ac:dyDescent="0.2">
      <c r="A54" s="180" t="s">
        <v>210</v>
      </c>
    </row>
    <row r="55" spans="1:1" ht="12.75" x14ac:dyDescent="0.2">
      <c r="A55" s="180" t="s">
        <v>211</v>
      </c>
    </row>
    <row r="56" spans="1:1" ht="12.75" x14ac:dyDescent="0.2">
      <c r="A56" s="180" t="s">
        <v>212</v>
      </c>
    </row>
    <row r="57" spans="1:1" ht="12.75" x14ac:dyDescent="0.2">
      <c r="A57" s="183"/>
    </row>
    <row r="58" spans="1:1" ht="25.5" x14ac:dyDescent="0.2">
      <c r="A58" s="180" t="s">
        <v>213</v>
      </c>
    </row>
    <row r="59" spans="1:1" x14ac:dyDescent="0.2">
      <c r="A59" s="74"/>
    </row>
    <row r="60" spans="1:1" x14ac:dyDescent="0.2">
      <c r="A60" s="75" t="s">
        <v>8</v>
      </c>
    </row>
    <row r="61" spans="1:1" ht="24" x14ac:dyDescent="0.2">
      <c r="A61" s="62" t="s">
        <v>247</v>
      </c>
    </row>
    <row r="62" spans="1:1" x14ac:dyDescent="0.2">
      <c r="A62" s="62"/>
    </row>
  </sheetData>
  <pageMargins left="0.7" right="0.7" top="0.75" bottom="0.75" header="0.3" footer="0.3"/>
  <pageSetup paperSize="9" orientation="portrait"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AA80"/>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27" width="9.85546875" style="1" bestFit="1" customWidth="1"/>
    <col min="28" max="16384" width="8.5703125" style="1"/>
  </cols>
  <sheetData>
    <row r="1" spans="1:27" ht="11.45" customHeight="1" x14ac:dyDescent="0.2">
      <c r="A1" s="9" t="s">
        <v>172</v>
      </c>
    </row>
    <row r="2" spans="1:27" ht="11.45" customHeight="1" x14ac:dyDescent="0.2">
      <c r="A2" s="19"/>
    </row>
    <row r="3" spans="1:27" ht="11.45" customHeight="1" x14ac:dyDescent="0.2">
      <c r="A3" s="76" t="s">
        <v>196</v>
      </c>
    </row>
    <row r="4" spans="1:27" ht="11.25" customHeight="1" x14ac:dyDescent="0.2">
      <c r="A4" s="51" t="s">
        <v>1</v>
      </c>
    </row>
    <row r="5" spans="1:27" s="12" customFormat="1" ht="25.5" customHeight="1" x14ac:dyDescent="0.2">
      <c r="A5" s="8" t="s">
        <v>0</v>
      </c>
      <c r="B5" s="129" t="e">
        <f>'Отель+Сочи Парк| comiss'!#REF!</f>
        <v>#REF!</v>
      </c>
      <c r="C5" s="129" t="e">
        <f>'Отель+Сочи Парк| comiss'!#REF!</f>
        <v>#REF!</v>
      </c>
      <c r="D5" s="129" t="e">
        <f>'Отель+Сочи Парк| comiss'!#REF!</f>
        <v>#REF!</v>
      </c>
      <c r="E5" s="129" t="e">
        <f>'Отель+Сочи Парк| comiss'!#REF!</f>
        <v>#REF!</v>
      </c>
      <c r="F5" s="129" t="e">
        <f>'Отель+Сочи Парк| comiss'!#REF!</f>
        <v>#REF!</v>
      </c>
      <c r="G5" s="129" t="e">
        <f>'Отель+Сочи Парк| comiss'!#REF!</f>
        <v>#REF!</v>
      </c>
      <c r="H5" s="129" t="e">
        <f>'Отель+Сочи Парк| comiss'!#REF!</f>
        <v>#REF!</v>
      </c>
      <c r="I5" s="129">
        <f>'Отель+Сочи Парк| comiss'!B5</f>
        <v>45966</v>
      </c>
      <c r="J5" s="129">
        <f>'Отель+Сочи Парк| comiss'!C5</f>
        <v>45968</v>
      </c>
      <c r="K5" s="129">
        <f>'Отель+Сочи Парк| comiss'!D5</f>
        <v>45970</v>
      </c>
      <c r="L5" s="129">
        <f>'Отель+Сочи Парк| comiss'!E5</f>
        <v>45975</v>
      </c>
      <c r="M5" s="129">
        <f>'Отель+Сочи Парк| comiss'!F5</f>
        <v>45977</v>
      </c>
      <c r="N5" s="129">
        <f>'Отель+Сочи Парк| comiss'!G5</f>
        <v>45978</v>
      </c>
      <c r="O5" s="129">
        <f>'Отель+Сочи Парк| comiss'!H5</f>
        <v>45982</v>
      </c>
      <c r="P5" s="129">
        <f>'Отель+Сочи Парк| comiss'!I5</f>
        <v>45984</v>
      </c>
      <c r="Q5" s="129">
        <f>'Отель+Сочи Парк| comiss'!J5</f>
        <v>45989</v>
      </c>
      <c r="R5" s="129">
        <f>'Отель+Сочи Парк| comiss'!K5</f>
        <v>45991</v>
      </c>
      <c r="S5" s="129">
        <f>'Отель+Сочи Парк| comiss'!L5</f>
        <v>45992</v>
      </c>
      <c r="T5" s="129">
        <f>'Отель+Сочи Парк| comiss'!M5</f>
        <v>45996</v>
      </c>
      <c r="U5" s="129">
        <f>'Отель+Сочи Парк| comiss'!N5</f>
        <v>45998</v>
      </c>
      <c r="V5" s="129">
        <f>'Отель+Сочи Парк| comiss'!O5</f>
        <v>46003</v>
      </c>
      <c r="W5" s="129">
        <f>'Отель+Сочи Парк| comiss'!P5</f>
        <v>46010</v>
      </c>
      <c r="X5" s="129">
        <f>'Отель+Сочи Парк| comiss'!Q5</f>
        <v>46012</v>
      </c>
      <c r="Y5" s="129">
        <f>'Отель+Сочи Парк| comiss'!R5</f>
        <v>46013</v>
      </c>
      <c r="Z5" s="129">
        <f>'Отель+Сочи Парк| comiss'!S5</f>
        <v>46014</v>
      </c>
      <c r="AA5" s="129">
        <f>'Отель+Сочи Парк| comiss'!T5</f>
        <v>46015</v>
      </c>
    </row>
    <row r="6" spans="1:27" s="12" customFormat="1" ht="25.5" customHeight="1" x14ac:dyDescent="0.2">
      <c r="A6" s="37"/>
      <c r="B6" s="129" t="e">
        <f>'Отель+Сочи Парк| comiss'!#REF!</f>
        <v>#REF!</v>
      </c>
      <c r="C6" s="129" t="e">
        <f>'Отель+Сочи Парк| comiss'!#REF!</f>
        <v>#REF!</v>
      </c>
      <c r="D6" s="129" t="e">
        <f>'Отель+Сочи Парк| comiss'!#REF!</f>
        <v>#REF!</v>
      </c>
      <c r="E6" s="129" t="e">
        <f>'Отель+Сочи Парк| comiss'!#REF!</f>
        <v>#REF!</v>
      </c>
      <c r="F6" s="129" t="e">
        <f>'Отель+Сочи Парк| comiss'!#REF!</f>
        <v>#REF!</v>
      </c>
      <c r="G6" s="129" t="e">
        <f>'Отель+Сочи Парк| comiss'!#REF!</f>
        <v>#REF!</v>
      </c>
      <c r="H6" s="129" t="e">
        <f>'Отель+Сочи Парк| comiss'!#REF!</f>
        <v>#REF!</v>
      </c>
      <c r="I6" s="129">
        <f>'Отель+Сочи Парк| comiss'!B6</f>
        <v>45967</v>
      </c>
      <c r="J6" s="129">
        <f>'Отель+Сочи Парк| comiss'!C6</f>
        <v>45969</v>
      </c>
      <c r="K6" s="129">
        <f>'Отель+Сочи Парк| comiss'!D6</f>
        <v>45974</v>
      </c>
      <c r="L6" s="129">
        <f>'Отель+Сочи Парк| comiss'!E6</f>
        <v>45976</v>
      </c>
      <c r="M6" s="129">
        <f>'Отель+Сочи Парк| comiss'!F6</f>
        <v>45977</v>
      </c>
      <c r="N6" s="129">
        <f>'Отель+Сочи Парк| comiss'!G6</f>
        <v>45981</v>
      </c>
      <c r="O6" s="129">
        <f>'Отель+Сочи Парк| comiss'!H6</f>
        <v>45983</v>
      </c>
      <c r="P6" s="129">
        <f>'Отель+Сочи Парк| comiss'!I6</f>
        <v>45988</v>
      </c>
      <c r="Q6" s="129">
        <f>'Отель+Сочи Парк| comiss'!J6</f>
        <v>45990</v>
      </c>
      <c r="R6" s="129">
        <f>'Отель+Сочи Парк| comiss'!K6</f>
        <v>45991</v>
      </c>
      <c r="S6" s="129">
        <f>'Отель+Сочи Парк| comiss'!L6</f>
        <v>45995</v>
      </c>
      <c r="T6" s="129">
        <f>'Отель+Сочи Парк| comiss'!M6</f>
        <v>45997</v>
      </c>
      <c r="U6" s="129">
        <f>'Отель+Сочи Парк| comiss'!N6</f>
        <v>46002</v>
      </c>
      <c r="V6" s="129">
        <f>'Отель+Сочи Парк| comiss'!O6</f>
        <v>46009</v>
      </c>
      <c r="W6" s="129">
        <f>'Отель+Сочи Парк| comiss'!P6</f>
        <v>46011</v>
      </c>
      <c r="X6" s="129">
        <f>'Отель+Сочи Парк| comiss'!Q6</f>
        <v>46012</v>
      </c>
      <c r="Y6" s="129">
        <f>'Отель+Сочи Парк| comiss'!R6</f>
        <v>46013</v>
      </c>
      <c r="Z6" s="129">
        <f>'Отель+Сочи Парк| comiss'!S6</f>
        <v>46014</v>
      </c>
      <c r="AA6" s="129">
        <f>'Отель+Сочи Парк| comiss'!T6</f>
        <v>46016</v>
      </c>
    </row>
    <row r="7" spans="1:27" ht="11.45" customHeight="1" x14ac:dyDescent="0.2">
      <c r="A7" s="11"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row>
    <row r="8" spans="1:27" ht="11.45" customHeight="1" x14ac:dyDescent="0.2">
      <c r="A8" s="3">
        <v>1</v>
      </c>
      <c r="B8" s="141" t="e">
        <f>'Отель+Сочи Парк| comiss'!#REF!</f>
        <v>#REF!</v>
      </c>
      <c r="C8" s="141" t="e">
        <f>'Отель+Сочи Парк| comiss'!#REF!</f>
        <v>#REF!</v>
      </c>
      <c r="D8" s="141" t="e">
        <f>'Отель+Сочи Парк| comiss'!#REF!</f>
        <v>#REF!</v>
      </c>
      <c r="E8" s="141" t="e">
        <f>'Отель+Сочи Парк| comiss'!#REF!</f>
        <v>#REF!</v>
      </c>
      <c r="F8" s="141" t="e">
        <f>'Отель+Сочи Парк| comiss'!#REF!</f>
        <v>#REF!</v>
      </c>
      <c r="G8" s="141" t="e">
        <f>'Отель+Сочи Парк| comiss'!#REF!</f>
        <v>#REF!</v>
      </c>
      <c r="H8" s="141" t="e">
        <f>'Отель+Сочи Парк| comiss'!#REF!</f>
        <v>#REF!</v>
      </c>
      <c r="I8" s="141">
        <f>'Отель+Сочи Парк| comiss'!B8</f>
        <v>5400</v>
      </c>
      <c r="J8" s="141">
        <f>'Отель+Сочи Парк| comiss'!C8</f>
        <v>5400</v>
      </c>
      <c r="K8" s="141">
        <f>'Отель+Сочи Парк| comiss'!D8</f>
        <v>4860</v>
      </c>
      <c r="L8" s="141">
        <f>'Отель+Сочи Парк| comiss'!E8</f>
        <v>5220</v>
      </c>
      <c r="M8" s="141">
        <f>'Отель+Сочи Парк| comiss'!F8</f>
        <v>5220</v>
      </c>
      <c r="N8" s="141">
        <f>'Отель+Сочи Парк| comiss'!G8</f>
        <v>7380</v>
      </c>
      <c r="O8" s="141">
        <f>'Отель+Сочи Парк| comiss'!H8</f>
        <v>5040</v>
      </c>
      <c r="P8" s="141">
        <f>'Отель+Сочи Парк| comiss'!I8</f>
        <v>4860</v>
      </c>
      <c r="Q8" s="141">
        <f>'Отель+Сочи Парк| comiss'!J8</f>
        <v>5040</v>
      </c>
      <c r="R8" s="141">
        <f>'Отель+Сочи Парк| comiss'!K8</f>
        <v>4860</v>
      </c>
      <c r="S8" s="141">
        <f>'Отель+Сочи Парк| comiss'!L8</f>
        <v>4860</v>
      </c>
      <c r="T8" s="141">
        <f>'Отель+Сочи Парк| comiss'!M8</f>
        <v>5220</v>
      </c>
      <c r="U8" s="141">
        <f>'Отель+Сочи Парк| comiss'!N8</f>
        <v>5040</v>
      </c>
      <c r="V8" s="141">
        <f>'Отель+Сочи Парк| comiss'!O8</f>
        <v>6300</v>
      </c>
      <c r="W8" s="141">
        <f>'Отель+Сочи Парк| comiss'!P8</f>
        <v>8100</v>
      </c>
      <c r="X8" s="141">
        <f>'Отель+Сочи Парк| comiss'!Q8</f>
        <v>8100</v>
      </c>
      <c r="Y8" s="141">
        <f>'Отель+Сочи Парк| comiss'!R8</f>
        <v>8640</v>
      </c>
      <c r="Z8" s="141">
        <f>'Отель+Сочи Парк| comiss'!S8</f>
        <v>8640</v>
      </c>
      <c r="AA8" s="141">
        <f>'Отель+Сочи Парк| comiss'!T8</f>
        <v>9180</v>
      </c>
    </row>
    <row r="9" spans="1:27" ht="11.45" customHeight="1" x14ac:dyDescent="0.2">
      <c r="A9" s="3">
        <v>2</v>
      </c>
      <c r="B9" s="141" t="e">
        <f>'Отель+Сочи Парк| comiss'!#REF!</f>
        <v>#REF!</v>
      </c>
      <c r="C9" s="141" t="e">
        <f>'Отель+Сочи Парк| comiss'!#REF!</f>
        <v>#REF!</v>
      </c>
      <c r="D9" s="141" t="e">
        <f>'Отель+Сочи Парк| comiss'!#REF!</f>
        <v>#REF!</v>
      </c>
      <c r="E9" s="141" t="e">
        <f>'Отель+Сочи Парк| comiss'!#REF!</f>
        <v>#REF!</v>
      </c>
      <c r="F9" s="141" t="e">
        <f>'Отель+Сочи Парк| comiss'!#REF!</f>
        <v>#REF!</v>
      </c>
      <c r="G9" s="141" t="e">
        <f>'Отель+Сочи Парк| comiss'!#REF!</f>
        <v>#REF!</v>
      </c>
      <c r="H9" s="141" t="e">
        <f>'Отель+Сочи Парк| comiss'!#REF!</f>
        <v>#REF!</v>
      </c>
      <c r="I9" s="141">
        <f>'Отель+Сочи Парк| comiss'!B9</f>
        <v>6660</v>
      </c>
      <c r="J9" s="141">
        <f>'Отель+Сочи Парк| comiss'!C9</f>
        <v>6660</v>
      </c>
      <c r="K9" s="141">
        <f>'Отель+Сочи Парк| comiss'!D9</f>
        <v>6120</v>
      </c>
      <c r="L9" s="141">
        <f>'Отель+Сочи Парк| comiss'!E9</f>
        <v>6480</v>
      </c>
      <c r="M9" s="141">
        <f>'Отель+Сочи Парк| comiss'!F9</f>
        <v>6480</v>
      </c>
      <c r="N9" s="141">
        <f>'Отель+Сочи Парк| comiss'!G9</f>
        <v>8640</v>
      </c>
      <c r="O9" s="141">
        <f>'Отель+Сочи Парк| comiss'!H9</f>
        <v>6300</v>
      </c>
      <c r="P9" s="141">
        <f>'Отель+Сочи Парк| comiss'!I9</f>
        <v>6120</v>
      </c>
      <c r="Q9" s="141">
        <f>'Отель+Сочи Парк| comiss'!J9</f>
        <v>6300</v>
      </c>
      <c r="R9" s="141">
        <f>'Отель+Сочи Парк| comiss'!K9</f>
        <v>6120</v>
      </c>
      <c r="S9" s="141">
        <f>'Отель+Сочи Парк| comiss'!L9</f>
        <v>6120</v>
      </c>
      <c r="T9" s="141">
        <f>'Отель+Сочи Парк| comiss'!M9</f>
        <v>6480</v>
      </c>
      <c r="U9" s="141">
        <f>'Отель+Сочи Парк| comiss'!N9</f>
        <v>6300</v>
      </c>
      <c r="V9" s="141">
        <f>'Отель+Сочи Парк| comiss'!O9</f>
        <v>7560</v>
      </c>
      <c r="W9" s="141">
        <f>'Отель+Сочи Парк| comiss'!P9</f>
        <v>9360</v>
      </c>
      <c r="X9" s="141">
        <f>'Отель+Сочи Парк| comiss'!Q9</f>
        <v>9360</v>
      </c>
      <c r="Y9" s="141">
        <f>'Отель+Сочи Парк| comiss'!R9</f>
        <v>9900</v>
      </c>
      <c r="Z9" s="141">
        <f>'Отель+Сочи Парк| comiss'!S9</f>
        <v>9900</v>
      </c>
      <c r="AA9" s="141">
        <f>'Отель+Сочи Парк| comiss'!T9</f>
        <v>10440</v>
      </c>
    </row>
    <row r="10" spans="1:27"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row>
    <row r="11" spans="1:27" ht="11.45" customHeight="1" x14ac:dyDescent="0.2">
      <c r="A11" s="3">
        <v>1</v>
      </c>
      <c r="B11" s="141" t="e">
        <f>'Отель+Сочи Парк| comiss'!#REF!</f>
        <v>#REF!</v>
      </c>
      <c r="C11" s="141" t="e">
        <f>'Отель+Сочи Парк| comiss'!#REF!</f>
        <v>#REF!</v>
      </c>
      <c r="D11" s="141" t="e">
        <f>'Отель+Сочи Парк| comiss'!#REF!</f>
        <v>#REF!</v>
      </c>
      <c r="E11" s="141" t="e">
        <f>'Отель+Сочи Парк| comiss'!#REF!</f>
        <v>#REF!</v>
      </c>
      <c r="F11" s="141" t="e">
        <f>'Отель+Сочи Парк| comiss'!#REF!</f>
        <v>#REF!</v>
      </c>
      <c r="G11" s="141" t="e">
        <f>'Отель+Сочи Парк| comiss'!#REF!</f>
        <v>#REF!</v>
      </c>
      <c r="H11" s="141" t="e">
        <f>'Отель+Сочи Парк| comiss'!#REF!</f>
        <v>#REF!</v>
      </c>
      <c r="I11" s="141">
        <f>'Отель+Сочи Парк| comiss'!B11</f>
        <v>6750</v>
      </c>
      <c r="J11" s="141">
        <f>'Отель+Сочи Парк| comiss'!C11</f>
        <v>6750</v>
      </c>
      <c r="K11" s="141">
        <f>'Отель+Сочи Парк| comiss'!D11</f>
        <v>6210</v>
      </c>
      <c r="L11" s="141">
        <f>'Отель+Сочи Парк| comiss'!E11</f>
        <v>6570</v>
      </c>
      <c r="M11" s="141">
        <f>'Отель+Сочи Парк| comiss'!F11</f>
        <v>6570</v>
      </c>
      <c r="N11" s="141">
        <f>'Отель+Сочи Парк| comiss'!G11</f>
        <v>8730</v>
      </c>
      <c r="O11" s="141">
        <f>'Отель+Сочи Парк| comiss'!H11</f>
        <v>6390</v>
      </c>
      <c r="P11" s="141">
        <f>'Отель+Сочи Парк| comiss'!I11</f>
        <v>6210</v>
      </c>
      <c r="Q11" s="141">
        <f>'Отель+Сочи Парк| comiss'!J11</f>
        <v>6390</v>
      </c>
      <c r="R11" s="141">
        <f>'Отель+Сочи Парк| comiss'!K11</f>
        <v>6210</v>
      </c>
      <c r="S11" s="141">
        <f>'Отель+Сочи Парк| comiss'!L11</f>
        <v>6210</v>
      </c>
      <c r="T11" s="141">
        <f>'Отель+Сочи Парк| comiss'!M11</f>
        <v>6570</v>
      </c>
      <c r="U11" s="141">
        <f>'Отель+Сочи Парк| comiss'!N11</f>
        <v>6390</v>
      </c>
      <c r="V11" s="141">
        <f>'Отель+Сочи Парк| comiss'!O11</f>
        <v>7650</v>
      </c>
      <c r="W11" s="141">
        <f>'Отель+Сочи Парк| comiss'!P11</f>
        <v>9450</v>
      </c>
      <c r="X11" s="141">
        <f>'Отель+Сочи Парк| comiss'!Q11</f>
        <v>9450</v>
      </c>
      <c r="Y11" s="141">
        <f>'Отель+Сочи Парк| comiss'!R11</f>
        <v>9990</v>
      </c>
      <c r="Z11" s="141">
        <f>'Отель+Сочи Парк| comiss'!S11</f>
        <v>9990</v>
      </c>
      <c r="AA11" s="141">
        <f>'Отель+Сочи Парк| comiss'!T11</f>
        <v>10530</v>
      </c>
    </row>
    <row r="12" spans="1:27" ht="11.45" customHeight="1" x14ac:dyDescent="0.2">
      <c r="A12" s="3">
        <v>2</v>
      </c>
      <c r="B12" s="141" t="e">
        <f>'Отель+Сочи Парк| comiss'!#REF!</f>
        <v>#REF!</v>
      </c>
      <c r="C12" s="141" t="e">
        <f>'Отель+Сочи Парк| comiss'!#REF!</f>
        <v>#REF!</v>
      </c>
      <c r="D12" s="141" t="e">
        <f>'Отель+Сочи Парк| comiss'!#REF!</f>
        <v>#REF!</v>
      </c>
      <c r="E12" s="141" t="e">
        <f>'Отель+Сочи Парк| comiss'!#REF!</f>
        <v>#REF!</v>
      </c>
      <c r="F12" s="141" t="e">
        <f>'Отель+Сочи Парк| comiss'!#REF!</f>
        <v>#REF!</v>
      </c>
      <c r="G12" s="141" t="e">
        <f>'Отель+Сочи Парк| comiss'!#REF!</f>
        <v>#REF!</v>
      </c>
      <c r="H12" s="141" t="e">
        <f>'Отель+Сочи Парк| comiss'!#REF!</f>
        <v>#REF!</v>
      </c>
      <c r="I12" s="141">
        <f>'Отель+Сочи Парк| comiss'!B12</f>
        <v>8010</v>
      </c>
      <c r="J12" s="141">
        <f>'Отель+Сочи Парк| comiss'!C12</f>
        <v>8010</v>
      </c>
      <c r="K12" s="141">
        <f>'Отель+Сочи Парк| comiss'!D12</f>
        <v>7470</v>
      </c>
      <c r="L12" s="141">
        <f>'Отель+Сочи Парк| comiss'!E12</f>
        <v>7830</v>
      </c>
      <c r="M12" s="141">
        <f>'Отель+Сочи Парк| comiss'!F12</f>
        <v>7830</v>
      </c>
      <c r="N12" s="141">
        <f>'Отель+Сочи Парк| comiss'!G12</f>
        <v>9990</v>
      </c>
      <c r="O12" s="141">
        <f>'Отель+Сочи Парк| comiss'!H12</f>
        <v>7650</v>
      </c>
      <c r="P12" s="141">
        <f>'Отель+Сочи Парк| comiss'!I12</f>
        <v>7470</v>
      </c>
      <c r="Q12" s="141">
        <f>'Отель+Сочи Парк| comiss'!J12</f>
        <v>7650</v>
      </c>
      <c r="R12" s="141">
        <f>'Отель+Сочи Парк| comiss'!K12</f>
        <v>7470</v>
      </c>
      <c r="S12" s="141">
        <f>'Отель+Сочи Парк| comiss'!L12</f>
        <v>7470</v>
      </c>
      <c r="T12" s="141">
        <f>'Отель+Сочи Парк| comiss'!M12</f>
        <v>7830</v>
      </c>
      <c r="U12" s="141">
        <f>'Отель+Сочи Парк| comiss'!N12</f>
        <v>7650</v>
      </c>
      <c r="V12" s="141">
        <f>'Отель+Сочи Парк| comiss'!O12</f>
        <v>8910</v>
      </c>
      <c r="W12" s="141">
        <f>'Отель+Сочи Парк| comiss'!P12</f>
        <v>10710</v>
      </c>
      <c r="X12" s="141">
        <f>'Отель+Сочи Парк| comiss'!Q12</f>
        <v>10710</v>
      </c>
      <c r="Y12" s="141">
        <f>'Отель+Сочи Парк| comiss'!R12</f>
        <v>11250</v>
      </c>
      <c r="Z12" s="141">
        <f>'Отель+Сочи Парк| comiss'!S12</f>
        <v>11250</v>
      </c>
      <c r="AA12" s="141">
        <f>'Отель+Сочи Парк| comiss'!T12</f>
        <v>11790</v>
      </c>
    </row>
    <row r="13" spans="1:27" ht="11.45" customHeight="1" x14ac:dyDescent="0.2">
      <c r="A13" s="120"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row>
    <row r="14" spans="1:27" ht="11.45" customHeight="1" x14ac:dyDescent="0.2">
      <c r="A14" s="3">
        <v>1</v>
      </c>
      <c r="B14" s="141" t="e">
        <f>'Отель+Сочи Парк| comiss'!#REF!</f>
        <v>#REF!</v>
      </c>
      <c r="C14" s="141" t="e">
        <f>'Отель+Сочи Парк| comiss'!#REF!</f>
        <v>#REF!</v>
      </c>
      <c r="D14" s="141" t="e">
        <f>'Отель+Сочи Парк| comiss'!#REF!</f>
        <v>#REF!</v>
      </c>
      <c r="E14" s="141" t="e">
        <f>'Отель+Сочи Парк| comiss'!#REF!</f>
        <v>#REF!</v>
      </c>
      <c r="F14" s="141" t="e">
        <f>'Отель+Сочи Парк| comiss'!#REF!</f>
        <v>#REF!</v>
      </c>
      <c r="G14" s="141" t="e">
        <f>'Отель+Сочи Парк| comiss'!#REF!</f>
        <v>#REF!</v>
      </c>
      <c r="H14" s="141" t="e">
        <f>'Отель+Сочи Парк| comiss'!#REF!</f>
        <v>#REF!</v>
      </c>
      <c r="I14" s="141">
        <f>'Отель+Сочи Парк| comiss'!B14</f>
        <v>8550</v>
      </c>
      <c r="J14" s="141">
        <f>'Отель+Сочи Парк| comiss'!C14</f>
        <v>8550</v>
      </c>
      <c r="K14" s="141">
        <f>'Отель+Сочи Парк| comiss'!D14</f>
        <v>8010</v>
      </c>
      <c r="L14" s="141">
        <f>'Отель+Сочи Парк| comiss'!E14</f>
        <v>8370</v>
      </c>
      <c r="M14" s="141">
        <f>'Отель+Сочи Парк| comiss'!F14</f>
        <v>8370</v>
      </c>
      <c r="N14" s="141">
        <f>'Отель+Сочи Парк| comiss'!G14</f>
        <v>10530</v>
      </c>
      <c r="O14" s="141">
        <f>'Отель+Сочи Парк| comiss'!H14</f>
        <v>8190</v>
      </c>
      <c r="P14" s="141">
        <f>'Отель+Сочи Парк| comiss'!I14</f>
        <v>8010</v>
      </c>
      <c r="Q14" s="141">
        <f>'Отель+Сочи Парк| comiss'!J14</f>
        <v>8190</v>
      </c>
      <c r="R14" s="141">
        <f>'Отель+Сочи Парк| comiss'!K14</f>
        <v>8010</v>
      </c>
      <c r="S14" s="141">
        <f>'Отель+Сочи Парк| comiss'!L14</f>
        <v>8010</v>
      </c>
      <c r="T14" s="141">
        <f>'Отель+Сочи Парк| comiss'!M14</f>
        <v>8370</v>
      </c>
      <c r="U14" s="141">
        <f>'Отель+Сочи Парк| comiss'!N14</f>
        <v>8190</v>
      </c>
      <c r="V14" s="141">
        <f>'Отель+Сочи Парк| comiss'!O14</f>
        <v>9450</v>
      </c>
      <c r="W14" s="141">
        <f>'Отель+Сочи Парк| comiss'!P14</f>
        <v>11250</v>
      </c>
      <c r="X14" s="141">
        <f>'Отель+Сочи Парк| comiss'!Q14</f>
        <v>11250</v>
      </c>
      <c r="Y14" s="141">
        <f>'Отель+Сочи Парк| comiss'!R14</f>
        <v>11790</v>
      </c>
      <c r="Z14" s="141">
        <f>'Отель+Сочи Парк| comiss'!S14</f>
        <v>11790</v>
      </c>
      <c r="AA14" s="141">
        <f>'Отель+Сочи Парк| comiss'!T14</f>
        <v>12330</v>
      </c>
    </row>
    <row r="15" spans="1:27" ht="11.45" customHeight="1" x14ac:dyDescent="0.2">
      <c r="A15" s="3">
        <v>2</v>
      </c>
      <c r="B15" s="141" t="e">
        <f>'Отель+Сочи Парк| comiss'!#REF!</f>
        <v>#REF!</v>
      </c>
      <c r="C15" s="141" t="e">
        <f>'Отель+Сочи Парк| comiss'!#REF!</f>
        <v>#REF!</v>
      </c>
      <c r="D15" s="141" t="e">
        <f>'Отель+Сочи Парк| comiss'!#REF!</f>
        <v>#REF!</v>
      </c>
      <c r="E15" s="141" t="e">
        <f>'Отель+Сочи Парк| comiss'!#REF!</f>
        <v>#REF!</v>
      </c>
      <c r="F15" s="141" t="e">
        <f>'Отель+Сочи Парк| comiss'!#REF!</f>
        <v>#REF!</v>
      </c>
      <c r="G15" s="141" t="e">
        <f>'Отель+Сочи Парк| comiss'!#REF!</f>
        <v>#REF!</v>
      </c>
      <c r="H15" s="141" t="e">
        <f>'Отель+Сочи Парк| comiss'!#REF!</f>
        <v>#REF!</v>
      </c>
      <c r="I15" s="141">
        <f>'Отель+Сочи Парк| comiss'!B15</f>
        <v>9810</v>
      </c>
      <c r="J15" s="141">
        <f>'Отель+Сочи Парк| comiss'!C15</f>
        <v>9810</v>
      </c>
      <c r="K15" s="141">
        <f>'Отель+Сочи Парк| comiss'!D15</f>
        <v>9270</v>
      </c>
      <c r="L15" s="141">
        <f>'Отель+Сочи Парк| comiss'!E15</f>
        <v>9630</v>
      </c>
      <c r="M15" s="141">
        <f>'Отель+Сочи Парк| comiss'!F15</f>
        <v>9630</v>
      </c>
      <c r="N15" s="141">
        <f>'Отель+Сочи Парк| comiss'!G15</f>
        <v>11790</v>
      </c>
      <c r="O15" s="141">
        <f>'Отель+Сочи Парк| comiss'!H15</f>
        <v>9450</v>
      </c>
      <c r="P15" s="141">
        <f>'Отель+Сочи Парк| comiss'!I15</f>
        <v>9270</v>
      </c>
      <c r="Q15" s="141">
        <f>'Отель+Сочи Парк| comiss'!J15</f>
        <v>9450</v>
      </c>
      <c r="R15" s="141">
        <f>'Отель+Сочи Парк| comiss'!K15</f>
        <v>9270</v>
      </c>
      <c r="S15" s="141">
        <f>'Отель+Сочи Парк| comiss'!L15</f>
        <v>9270</v>
      </c>
      <c r="T15" s="141">
        <f>'Отель+Сочи Парк| comiss'!M15</f>
        <v>9630</v>
      </c>
      <c r="U15" s="141">
        <f>'Отель+Сочи Парк| comiss'!N15</f>
        <v>9450</v>
      </c>
      <c r="V15" s="141">
        <f>'Отель+Сочи Парк| comiss'!O15</f>
        <v>10710</v>
      </c>
      <c r="W15" s="141">
        <f>'Отель+Сочи Парк| comiss'!P15</f>
        <v>12510</v>
      </c>
      <c r="X15" s="141">
        <f>'Отель+Сочи Парк| comiss'!Q15</f>
        <v>12510</v>
      </c>
      <c r="Y15" s="141">
        <f>'Отель+Сочи Парк| comiss'!R15</f>
        <v>13050</v>
      </c>
      <c r="Z15" s="141">
        <f>'Отель+Сочи Парк| comiss'!S15</f>
        <v>13050</v>
      </c>
      <c r="AA15" s="141">
        <f>'Отель+Сочи Парк| comiss'!T15</f>
        <v>13590</v>
      </c>
    </row>
    <row r="16" spans="1:27" ht="11.45" customHeight="1" x14ac:dyDescent="0.2">
      <c r="A16" s="122"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row>
    <row r="17" spans="1:27" ht="11.45" customHeight="1" x14ac:dyDescent="0.2">
      <c r="A17" s="3">
        <v>1</v>
      </c>
      <c r="B17" s="141" t="e">
        <f>'Отель+Сочи Парк| comiss'!#REF!</f>
        <v>#REF!</v>
      </c>
      <c r="C17" s="141" t="e">
        <f>'Отель+Сочи Парк| comiss'!#REF!</f>
        <v>#REF!</v>
      </c>
      <c r="D17" s="141" t="e">
        <f>'Отель+Сочи Парк| comiss'!#REF!</f>
        <v>#REF!</v>
      </c>
      <c r="E17" s="141" t="e">
        <f>'Отель+Сочи Парк| comiss'!#REF!</f>
        <v>#REF!</v>
      </c>
      <c r="F17" s="141" t="e">
        <f>'Отель+Сочи Парк| comiss'!#REF!</f>
        <v>#REF!</v>
      </c>
      <c r="G17" s="141" t="e">
        <f>'Отель+Сочи Парк| comiss'!#REF!</f>
        <v>#REF!</v>
      </c>
      <c r="H17" s="141" t="e">
        <f>'Отель+Сочи Парк| comiss'!#REF!</f>
        <v>#REF!</v>
      </c>
      <c r="I17" s="141">
        <f>'Отель+Сочи Парк| comiss'!B17</f>
        <v>9450</v>
      </c>
      <c r="J17" s="141">
        <f>'Отель+Сочи Парк| comiss'!C17</f>
        <v>9450</v>
      </c>
      <c r="K17" s="141">
        <f>'Отель+Сочи Парк| comiss'!D17</f>
        <v>8910</v>
      </c>
      <c r="L17" s="141">
        <f>'Отель+Сочи Парк| comiss'!E17</f>
        <v>9270</v>
      </c>
      <c r="M17" s="141">
        <f>'Отель+Сочи Парк| comiss'!F17</f>
        <v>9270</v>
      </c>
      <c r="N17" s="141">
        <f>'Отель+Сочи Парк| comiss'!G17</f>
        <v>11430</v>
      </c>
      <c r="O17" s="141">
        <f>'Отель+Сочи Парк| comiss'!H17</f>
        <v>9090</v>
      </c>
      <c r="P17" s="141">
        <f>'Отель+Сочи Парк| comiss'!I17</f>
        <v>8910</v>
      </c>
      <c r="Q17" s="141">
        <f>'Отель+Сочи Парк| comiss'!J17</f>
        <v>9090</v>
      </c>
      <c r="R17" s="141">
        <f>'Отель+Сочи Парк| comiss'!K17</f>
        <v>8910</v>
      </c>
      <c r="S17" s="141">
        <f>'Отель+Сочи Парк| comiss'!L17</f>
        <v>8910</v>
      </c>
      <c r="T17" s="141">
        <f>'Отель+Сочи Парк| comiss'!M17</f>
        <v>9270</v>
      </c>
      <c r="U17" s="141">
        <f>'Отель+Сочи Парк| comiss'!N17</f>
        <v>9090</v>
      </c>
      <c r="V17" s="141">
        <f>'Отель+Сочи Парк| comiss'!O17</f>
        <v>10350</v>
      </c>
      <c r="W17" s="141">
        <f>'Отель+Сочи Парк| comiss'!P17</f>
        <v>12150</v>
      </c>
      <c r="X17" s="141">
        <f>'Отель+Сочи Парк| comiss'!Q17</f>
        <v>12150</v>
      </c>
      <c r="Y17" s="141">
        <f>'Отель+Сочи Парк| comiss'!R17</f>
        <v>12690</v>
      </c>
      <c r="Z17" s="141">
        <f>'Отель+Сочи Парк| comiss'!S17</f>
        <v>12690</v>
      </c>
      <c r="AA17" s="141">
        <f>'Отель+Сочи Парк| comiss'!T17</f>
        <v>13230</v>
      </c>
    </row>
    <row r="18" spans="1:27" ht="11.45" customHeight="1" x14ac:dyDescent="0.2">
      <c r="A18" s="3">
        <v>2</v>
      </c>
      <c r="B18" s="141" t="e">
        <f>'Отель+Сочи Парк| comiss'!#REF!</f>
        <v>#REF!</v>
      </c>
      <c r="C18" s="141" t="e">
        <f>'Отель+Сочи Парк| comiss'!#REF!</f>
        <v>#REF!</v>
      </c>
      <c r="D18" s="141" t="e">
        <f>'Отель+Сочи Парк| comiss'!#REF!</f>
        <v>#REF!</v>
      </c>
      <c r="E18" s="141" t="e">
        <f>'Отель+Сочи Парк| comiss'!#REF!</f>
        <v>#REF!</v>
      </c>
      <c r="F18" s="141" t="e">
        <f>'Отель+Сочи Парк| comiss'!#REF!</f>
        <v>#REF!</v>
      </c>
      <c r="G18" s="141" t="e">
        <f>'Отель+Сочи Парк| comiss'!#REF!</f>
        <v>#REF!</v>
      </c>
      <c r="H18" s="141" t="e">
        <f>'Отель+Сочи Парк| comiss'!#REF!</f>
        <v>#REF!</v>
      </c>
      <c r="I18" s="141">
        <f>'Отель+Сочи Парк| comiss'!B18</f>
        <v>10710</v>
      </c>
      <c r="J18" s="141">
        <f>'Отель+Сочи Парк| comiss'!C18</f>
        <v>10710</v>
      </c>
      <c r="K18" s="141">
        <f>'Отель+Сочи Парк| comiss'!D18</f>
        <v>10170</v>
      </c>
      <c r="L18" s="141">
        <f>'Отель+Сочи Парк| comiss'!E18</f>
        <v>10530</v>
      </c>
      <c r="M18" s="141">
        <f>'Отель+Сочи Парк| comiss'!F18</f>
        <v>10530</v>
      </c>
      <c r="N18" s="141">
        <f>'Отель+Сочи Парк| comiss'!G18</f>
        <v>12690</v>
      </c>
      <c r="O18" s="141">
        <f>'Отель+Сочи Парк| comiss'!H18</f>
        <v>10350</v>
      </c>
      <c r="P18" s="141">
        <f>'Отель+Сочи Парк| comiss'!I18</f>
        <v>10170</v>
      </c>
      <c r="Q18" s="141">
        <f>'Отель+Сочи Парк| comiss'!J18</f>
        <v>10350</v>
      </c>
      <c r="R18" s="141">
        <f>'Отель+Сочи Парк| comiss'!K18</f>
        <v>10170</v>
      </c>
      <c r="S18" s="141">
        <f>'Отель+Сочи Парк| comiss'!L18</f>
        <v>10170</v>
      </c>
      <c r="T18" s="141">
        <f>'Отель+Сочи Парк| comiss'!M18</f>
        <v>10530</v>
      </c>
      <c r="U18" s="141">
        <f>'Отель+Сочи Парк| comiss'!N18</f>
        <v>10350</v>
      </c>
      <c r="V18" s="141">
        <f>'Отель+Сочи Парк| comiss'!O18</f>
        <v>11610</v>
      </c>
      <c r="W18" s="141">
        <f>'Отель+Сочи Парк| comiss'!P18</f>
        <v>13410</v>
      </c>
      <c r="X18" s="141">
        <f>'Отель+Сочи Парк| comiss'!Q18</f>
        <v>13410</v>
      </c>
      <c r="Y18" s="141">
        <f>'Отель+Сочи Парк| comiss'!R18</f>
        <v>13950</v>
      </c>
      <c r="Z18" s="141">
        <f>'Отель+Сочи Парк| comiss'!S18</f>
        <v>13950</v>
      </c>
      <c r="AA18" s="141">
        <f>'Отель+Сочи Парк| comiss'!T18</f>
        <v>14490</v>
      </c>
    </row>
    <row r="19" spans="1:27" s="118" customFormat="1" ht="11.45" customHeight="1" x14ac:dyDescent="0.2">
      <c r="A19" s="119"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row>
    <row r="20" spans="1:27" s="118" customFormat="1" ht="11.45" customHeight="1" x14ac:dyDescent="0.2">
      <c r="A20" s="121">
        <v>1</v>
      </c>
      <c r="B20" s="141" t="e">
        <f>'Отель+Сочи Парк| comiss'!#REF!</f>
        <v>#REF!</v>
      </c>
      <c r="C20" s="141" t="e">
        <f>'Отель+Сочи Парк| comiss'!#REF!</f>
        <v>#REF!</v>
      </c>
      <c r="D20" s="141" t="e">
        <f>'Отель+Сочи Парк| comiss'!#REF!</f>
        <v>#REF!</v>
      </c>
      <c r="E20" s="141" t="e">
        <f>'Отель+Сочи Парк| comiss'!#REF!</f>
        <v>#REF!</v>
      </c>
      <c r="F20" s="141" t="e">
        <f>'Отель+Сочи Парк| comiss'!#REF!</f>
        <v>#REF!</v>
      </c>
      <c r="G20" s="141" t="e">
        <f>'Отель+Сочи Парк| comiss'!#REF!</f>
        <v>#REF!</v>
      </c>
      <c r="H20" s="141" t="e">
        <f>'Отель+Сочи Парк| comiss'!#REF!</f>
        <v>#REF!</v>
      </c>
      <c r="I20" s="141">
        <f>'Отель+Сочи Парк| comiss'!B20</f>
        <v>10800</v>
      </c>
      <c r="J20" s="141">
        <f>'Отель+Сочи Парк| comiss'!C20</f>
        <v>10800</v>
      </c>
      <c r="K20" s="141">
        <f>'Отель+Сочи Парк| comiss'!D20</f>
        <v>10260</v>
      </c>
      <c r="L20" s="141">
        <f>'Отель+Сочи Парк| comiss'!E20</f>
        <v>10620</v>
      </c>
      <c r="M20" s="141">
        <f>'Отель+Сочи Парк| comiss'!F20</f>
        <v>10620</v>
      </c>
      <c r="N20" s="141">
        <f>'Отель+Сочи Парк| comiss'!G20</f>
        <v>12780</v>
      </c>
      <c r="O20" s="141">
        <f>'Отель+Сочи Парк| comiss'!H20</f>
        <v>10440</v>
      </c>
      <c r="P20" s="141">
        <f>'Отель+Сочи Парк| comiss'!I20</f>
        <v>10260</v>
      </c>
      <c r="Q20" s="141">
        <f>'Отель+Сочи Парк| comiss'!J20</f>
        <v>10440</v>
      </c>
      <c r="R20" s="141">
        <f>'Отель+Сочи Парк| comiss'!K20</f>
        <v>10260</v>
      </c>
      <c r="S20" s="141">
        <f>'Отель+Сочи Парк| comiss'!L20</f>
        <v>10260</v>
      </c>
      <c r="T20" s="141">
        <f>'Отель+Сочи Парк| comiss'!M20</f>
        <v>10620</v>
      </c>
      <c r="U20" s="141">
        <f>'Отель+Сочи Парк| comiss'!N20</f>
        <v>10440</v>
      </c>
      <c r="V20" s="141">
        <f>'Отель+Сочи Парк| comiss'!O20</f>
        <v>11700</v>
      </c>
      <c r="W20" s="141">
        <f>'Отель+Сочи Парк| comiss'!P20</f>
        <v>13500</v>
      </c>
      <c r="X20" s="141">
        <f>'Отель+Сочи Парк| comiss'!Q20</f>
        <v>13500</v>
      </c>
      <c r="Y20" s="141">
        <f>'Отель+Сочи Парк| comiss'!R20</f>
        <v>14040</v>
      </c>
      <c r="Z20" s="141">
        <f>'Отель+Сочи Парк| comiss'!S20</f>
        <v>14040</v>
      </c>
      <c r="AA20" s="141">
        <f>'Отель+Сочи Парк| comiss'!T20</f>
        <v>14580</v>
      </c>
    </row>
    <row r="21" spans="1:27" s="118" customFormat="1" ht="11.45" customHeight="1" x14ac:dyDescent="0.2">
      <c r="A21" s="121">
        <v>2</v>
      </c>
      <c r="B21" s="141" t="e">
        <f>'Отель+Сочи Парк| comiss'!#REF!</f>
        <v>#REF!</v>
      </c>
      <c r="C21" s="141" t="e">
        <f>'Отель+Сочи Парк| comiss'!#REF!</f>
        <v>#REF!</v>
      </c>
      <c r="D21" s="141" t="e">
        <f>'Отель+Сочи Парк| comiss'!#REF!</f>
        <v>#REF!</v>
      </c>
      <c r="E21" s="141" t="e">
        <f>'Отель+Сочи Парк| comiss'!#REF!</f>
        <v>#REF!</v>
      </c>
      <c r="F21" s="141" t="e">
        <f>'Отель+Сочи Парк| comiss'!#REF!</f>
        <v>#REF!</v>
      </c>
      <c r="G21" s="141" t="e">
        <f>'Отель+Сочи Парк| comiss'!#REF!</f>
        <v>#REF!</v>
      </c>
      <c r="H21" s="141" t="e">
        <f>'Отель+Сочи Парк| comiss'!#REF!</f>
        <v>#REF!</v>
      </c>
      <c r="I21" s="141">
        <f>'Отель+Сочи Парк| comiss'!B21</f>
        <v>12060</v>
      </c>
      <c r="J21" s="141">
        <f>'Отель+Сочи Парк| comiss'!C21</f>
        <v>12060</v>
      </c>
      <c r="K21" s="141">
        <f>'Отель+Сочи Парк| comiss'!D21</f>
        <v>11520</v>
      </c>
      <c r="L21" s="141">
        <f>'Отель+Сочи Парк| comiss'!E21</f>
        <v>11880</v>
      </c>
      <c r="M21" s="141">
        <f>'Отель+Сочи Парк| comiss'!F21</f>
        <v>11880</v>
      </c>
      <c r="N21" s="141">
        <f>'Отель+Сочи Парк| comiss'!G21</f>
        <v>14040</v>
      </c>
      <c r="O21" s="141">
        <f>'Отель+Сочи Парк| comiss'!H21</f>
        <v>11700</v>
      </c>
      <c r="P21" s="141">
        <f>'Отель+Сочи Парк| comiss'!I21</f>
        <v>11520</v>
      </c>
      <c r="Q21" s="141">
        <f>'Отель+Сочи Парк| comiss'!J21</f>
        <v>11700</v>
      </c>
      <c r="R21" s="141">
        <f>'Отель+Сочи Парк| comiss'!K21</f>
        <v>11520</v>
      </c>
      <c r="S21" s="141">
        <f>'Отель+Сочи Парк| comiss'!L21</f>
        <v>11520</v>
      </c>
      <c r="T21" s="141">
        <f>'Отель+Сочи Парк| comiss'!M21</f>
        <v>11880</v>
      </c>
      <c r="U21" s="141">
        <f>'Отель+Сочи Парк| comiss'!N21</f>
        <v>11700</v>
      </c>
      <c r="V21" s="141">
        <f>'Отель+Сочи Парк| comiss'!O21</f>
        <v>12960</v>
      </c>
      <c r="W21" s="141">
        <f>'Отель+Сочи Парк| comiss'!P21</f>
        <v>14760</v>
      </c>
      <c r="X21" s="141">
        <f>'Отель+Сочи Парк| comiss'!Q21</f>
        <v>14760</v>
      </c>
      <c r="Y21" s="141">
        <f>'Отель+Сочи Парк| comiss'!R21</f>
        <v>15300</v>
      </c>
      <c r="Z21" s="141">
        <f>'Отель+Сочи Парк| comiss'!S21</f>
        <v>15300</v>
      </c>
      <c r="AA21" s="141">
        <f>'Отель+Сочи Парк| comiss'!T21</f>
        <v>15840</v>
      </c>
    </row>
    <row r="22" spans="1:27" ht="11.45" customHeight="1" x14ac:dyDescent="0.2">
      <c r="A22" s="51" t="s">
        <v>24</v>
      </c>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row>
    <row r="23" spans="1:27" ht="24.6" customHeight="1" x14ac:dyDescent="0.2">
      <c r="A23" s="8" t="s">
        <v>0</v>
      </c>
      <c r="B23" s="129" t="e">
        <f t="shared" ref="B23" si="0">B5</f>
        <v>#REF!</v>
      </c>
      <c r="C23" s="129" t="e">
        <f t="shared" ref="C23:AA23" si="1">C5</f>
        <v>#REF!</v>
      </c>
      <c r="D23" s="129" t="e">
        <f t="shared" si="1"/>
        <v>#REF!</v>
      </c>
      <c r="E23" s="129" t="e">
        <f t="shared" si="1"/>
        <v>#REF!</v>
      </c>
      <c r="F23" s="129" t="e">
        <f t="shared" si="1"/>
        <v>#REF!</v>
      </c>
      <c r="G23" s="129" t="e">
        <f t="shared" si="1"/>
        <v>#REF!</v>
      </c>
      <c r="H23" s="129" t="e">
        <f t="shared" si="1"/>
        <v>#REF!</v>
      </c>
      <c r="I23" s="129">
        <f t="shared" si="1"/>
        <v>45966</v>
      </c>
      <c r="J23" s="129">
        <f t="shared" si="1"/>
        <v>45968</v>
      </c>
      <c r="K23" s="129">
        <f t="shared" si="1"/>
        <v>45970</v>
      </c>
      <c r="L23" s="129">
        <f t="shared" si="1"/>
        <v>45975</v>
      </c>
      <c r="M23" s="129">
        <f t="shared" si="1"/>
        <v>45977</v>
      </c>
      <c r="N23" s="129">
        <f t="shared" si="1"/>
        <v>45978</v>
      </c>
      <c r="O23" s="129">
        <f t="shared" si="1"/>
        <v>45982</v>
      </c>
      <c r="P23" s="129">
        <f t="shared" si="1"/>
        <v>45984</v>
      </c>
      <c r="Q23" s="129">
        <f t="shared" si="1"/>
        <v>45989</v>
      </c>
      <c r="R23" s="129">
        <f t="shared" si="1"/>
        <v>45991</v>
      </c>
      <c r="S23" s="129">
        <f t="shared" si="1"/>
        <v>45992</v>
      </c>
      <c r="T23" s="129">
        <f t="shared" si="1"/>
        <v>45996</v>
      </c>
      <c r="U23" s="129">
        <f t="shared" si="1"/>
        <v>45998</v>
      </c>
      <c r="V23" s="129">
        <f t="shared" si="1"/>
        <v>46003</v>
      </c>
      <c r="W23" s="129">
        <f t="shared" si="1"/>
        <v>46010</v>
      </c>
      <c r="X23" s="129">
        <f t="shared" si="1"/>
        <v>46012</v>
      </c>
      <c r="Y23" s="129">
        <f t="shared" si="1"/>
        <v>46013</v>
      </c>
      <c r="Z23" s="129">
        <f t="shared" si="1"/>
        <v>46014</v>
      </c>
      <c r="AA23" s="129">
        <f t="shared" si="1"/>
        <v>46015</v>
      </c>
    </row>
    <row r="24" spans="1:27" ht="24.6" customHeight="1" x14ac:dyDescent="0.2">
      <c r="A24" s="37"/>
      <c r="B24" s="129" t="e">
        <f t="shared" ref="B24" si="2">B6</f>
        <v>#REF!</v>
      </c>
      <c r="C24" s="129" t="e">
        <f t="shared" ref="C24:AA24" si="3">C6</f>
        <v>#REF!</v>
      </c>
      <c r="D24" s="129" t="e">
        <f t="shared" si="3"/>
        <v>#REF!</v>
      </c>
      <c r="E24" s="129" t="e">
        <f t="shared" si="3"/>
        <v>#REF!</v>
      </c>
      <c r="F24" s="129" t="e">
        <f t="shared" si="3"/>
        <v>#REF!</v>
      </c>
      <c r="G24" s="129" t="e">
        <f t="shared" si="3"/>
        <v>#REF!</v>
      </c>
      <c r="H24" s="129" t="e">
        <f t="shared" si="3"/>
        <v>#REF!</v>
      </c>
      <c r="I24" s="129">
        <f t="shared" si="3"/>
        <v>45967</v>
      </c>
      <c r="J24" s="129">
        <f t="shared" si="3"/>
        <v>45969</v>
      </c>
      <c r="K24" s="129">
        <f t="shared" si="3"/>
        <v>45974</v>
      </c>
      <c r="L24" s="129">
        <f t="shared" si="3"/>
        <v>45976</v>
      </c>
      <c r="M24" s="129">
        <f t="shared" si="3"/>
        <v>45977</v>
      </c>
      <c r="N24" s="129">
        <f t="shared" si="3"/>
        <v>45981</v>
      </c>
      <c r="O24" s="129">
        <f t="shared" si="3"/>
        <v>45983</v>
      </c>
      <c r="P24" s="129">
        <f t="shared" si="3"/>
        <v>45988</v>
      </c>
      <c r="Q24" s="129">
        <f t="shared" si="3"/>
        <v>45990</v>
      </c>
      <c r="R24" s="129">
        <f t="shared" si="3"/>
        <v>45991</v>
      </c>
      <c r="S24" s="129">
        <f t="shared" si="3"/>
        <v>45995</v>
      </c>
      <c r="T24" s="129">
        <f t="shared" si="3"/>
        <v>45997</v>
      </c>
      <c r="U24" s="129">
        <f t="shared" si="3"/>
        <v>46002</v>
      </c>
      <c r="V24" s="129">
        <f t="shared" si="3"/>
        <v>46009</v>
      </c>
      <c r="W24" s="129">
        <f t="shared" si="3"/>
        <v>46011</v>
      </c>
      <c r="X24" s="129">
        <f t="shared" si="3"/>
        <v>46012</v>
      </c>
      <c r="Y24" s="129">
        <f t="shared" si="3"/>
        <v>46013</v>
      </c>
      <c r="Z24" s="129">
        <f t="shared" si="3"/>
        <v>46014</v>
      </c>
      <c r="AA24" s="129">
        <f t="shared" si="3"/>
        <v>46016</v>
      </c>
    </row>
    <row r="25" spans="1:27" ht="11.45" customHeight="1" x14ac:dyDescent="0.2">
      <c r="A25" s="11" t="s">
        <v>11</v>
      </c>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row>
    <row r="26" spans="1:27" ht="11.45" customHeight="1" x14ac:dyDescent="0.2">
      <c r="A26" s="3">
        <v>1</v>
      </c>
      <c r="B26" s="141" t="e">
        <f t="shared" ref="B26" si="4">B8*0.9</f>
        <v>#REF!</v>
      </c>
      <c r="C26" s="141" t="e">
        <f t="shared" ref="C26:AA26" si="5">C8*0.9</f>
        <v>#REF!</v>
      </c>
      <c r="D26" s="141" t="e">
        <f t="shared" si="5"/>
        <v>#REF!</v>
      </c>
      <c r="E26" s="141" t="e">
        <f t="shared" si="5"/>
        <v>#REF!</v>
      </c>
      <c r="F26" s="141" t="e">
        <f t="shared" si="5"/>
        <v>#REF!</v>
      </c>
      <c r="G26" s="141" t="e">
        <f t="shared" si="5"/>
        <v>#REF!</v>
      </c>
      <c r="H26" s="141" t="e">
        <f t="shared" si="5"/>
        <v>#REF!</v>
      </c>
      <c r="I26" s="141">
        <f t="shared" si="5"/>
        <v>4860</v>
      </c>
      <c r="J26" s="141">
        <f t="shared" si="5"/>
        <v>4860</v>
      </c>
      <c r="K26" s="141">
        <f t="shared" si="5"/>
        <v>4374</v>
      </c>
      <c r="L26" s="141">
        <f t="shared" si="5"/>
        <v>4698</v>
      </c>
      <c r="M26" s="141">
        <f t="shared" si="5"/>
        <v>4698</v>
      </c>
      <c r="N26" s="141">
        <f t="shared" si="5"/>
        <v>6642</v>
      </c>
      <c r="O26" s="141">
        <f t="shared" si="5"/>
        <v>4536</v>
      </c>
      <c r="P26" s="141">
        <f t="shared" si="5"/>
        <v>4374</v>
      </c>
      <c r="Q26" s="141">
        <f t="shared" si="5"/>
        <v>4536</v>
      </c>
      <c r="R26" s="141">
        <f t="shared" si="5"/>
        <v>4374</v>
      </c>
      <c r="S26" s="141">
        <f t="shared" si="5"/>
        <v>4374</v>
      </c>
      <c r="T26" s="141">
        <f t="shared" si="5"/>
        <v>4698</v>
      </c>
      <c r="U26" s="141">
        <f t="shared" si="5"/>
        <v>4536</v>
      </c>
      <c r="V26" s="141">
        <f t="shared" si="5"/>
        <v>5670</v>
      </c>
      <c r="W26" s="141">
        <f t="shared" si="5"/>
        <v>7290</v>
      </c>
      <c r="X26" s="141">
        <f t="shared" si="5"/>
        <v>7290</v>
      </c>
      <c r="Y26" s="141">
        <f t="shared" si="5"/>
        <v>7776</v>
      </c>
      <c r="Z26" s="141">
        <f t="shared" si="5"/>
        <v>7776</v>
      </c>
      <c r="AA26" s="141">
        <f t="shared" si="5"/>
        <v>8262</v>
      </c>
    </row>
    <row r="27" spans="1:27" ht="11.45" customHeight="1" x14ac:dyDescent="0.2">
      <c r="A27" s="3">
        <v>2</v>
      </c>
      <c r="B27" s="141" t="e">
        <f t="shared" ref="B27" si="6">B9*0.9</f>
        <v>#REF!</v>
      </c>
      <c r="C27" s="141" t="e">
        <f t="shared" ref="C27:AA27" si="7">C9*0.9</f>
        <v>#REF!</v>
      </c>
      <c r="D27" s="141" t="e">
        <f t="shared" si="7"/>
        <v>#REF!</v>
      </c>
      <c r="E27" s="141" t="e">
        <f t="shared" si="7"/>
        <v>#REF!</v>
      </c>
      <c r="F27" s="141" t="e">
        <f t="shared" si="7"/>
        <v>#REF!</v>
      </c>
      <c r="G27" s="141" t="e">
        <f t="shared" si="7"/>
        <v>#REF!</v>
      </c>
      <c r="H27" s="141" t="e">
        <f t="shared" si="7"/>
        <v>#REF!</v>
      </c>
      <c r="I27" s="141">
        <f t="shared" si="7"/>
        <v>5994</v>
      </c>
      <c r="J27" s="141">
        <f t="shared" si="7"/>
        <v>5994</v>
      </c>
      <c r="K27" s="141">
        <f t="shared" si="7"/>
        <v>5508</v>
      </c>
      <c r="L27" s="141">
        <f t="shared" si="7"/>
        <v>5832</v>
      </c>
      <c r="M27" s="141">
        <f t="shared" si="7"/>
        <v>5832</v>
      </c>
      <c r="N27" s="141">
        <f t="shared" si="7"/>
        <v>7776</v>
      </c>
      <c r="O27" s="141">
        <f t="shared" si="7"/>
        <v>5670</v>
      </c>
      <c r="P27" s="141">
        <f t="shared" si="7"/>
        <v>5508</v>
      </c>
      <c r="Q27" s="141">
        <f t="shared" si="7"/>
        <v>5670</v>
      </c>
      <c r="R27" s="141">
        <f t="shared" si="7"/>
        <v>5508</v>
      </c>
      <c r="S27" s="141">
        <f t="shared" si="7"/>
        <v>5508</v>
      </c>
      <c r="T27" s="141">
        <f t="shared" si="7"/>
        <v>5832</v>
      </c>
      <c r="U27" s="141">
        <f t="shared" si="7"/>
        <v>5670</v>
      </c>
      <c r="V27" s="141">
        <f t="shared" si="7"/>
        <v>6804</v>
      </c>
      <c r="W27" s="141">
        <f t="shared" si="7"/>
        <v>8424</v>
      </c>
      <c r="X27" s="141">
        <f t="shared" si="7"/>
        <v>8424</v>
      </c>
      <c r="Y27" s="141">
        <f t="shared" si="7"/>
        <v>8910</v>
      </c>
      <c r="Z27" s="141">
        <f t="shared" si="7"/>
        <v>8910</v>
      </c>
      <c r="AA27" s="141">
        <f t="shared" si="7"/>
        <v>9396</v>
      </c>
    </row>
    <row r="28" spans="1:27" ht="11.45" customHeight="1" x14ac:dyDescent="0.2">
      <c r="A28" s="120" t="s">
        <v>107</v>
      </c>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row>
    <row r="29" spans="1:27" ht="11.45" customHeight="1" x14ac:dyDescent="0.2">
      <c r="A29" s="3">
        <v>1</v>
      </c>
      <c r="B29" s="29" t="e">
        <f t="shared" ref="B29" si="8">B11*0.9</f>
        <v>#REF!</v>
      </c>
      <c r="C29" s="29" t="e">
        <f t="shared" ref="C29:AA29" si="9">C11*0.9</f>
        <v>#REF!</v>
      </c>
      <c r="D29" s="29" t="e">
        <f t="shared" si="9"/>
        <v>#REF!</v>
      </c>
      <c r="E29" s="29" t="e">
        <f t="shared" si="9"/>
        <v>#REF!</v>
      </c>
      <c r="F29" s="29" t="e">
        <f t="shared" si="9"/>
        <v>#REF!</v>
      </c>
      <c r="G29" s="29" t="e">
        <f t="shared" si="9"/>
        <v>#REF!</v>
      </c>
      <c r="H29" s="29" t="e">
        <f t="shared" si="9"/>
        <v>#REF!</v>
      </c>
      <c r="I29" s="29">
        <f t="shared" si="9"/>
        <v>6075</v>
      </c>
      <c r="J29" s="29">
        <f t="shared" si="9"/>
        <v>6075</v>
      </c>
      <c r="K29" s="29">
        <f t="shared" si="9"/>
        <v>5589</v>
      </c>
      <c r="L29" s="29">
        <f t="shared" si="9"/>
        <v>5913</v>
      </c>
      <c r="M29" s="29">
        <f t="shared" si="9"/>
        <v>5913</v>
      </c>
      <c r="N29" s="29">
        <f t="shared" si="9"/>
        <v>7857</v>
      </c>
      <c r="O29" s="29">
        <f t="shared" si="9"/>
        <v>5751</v>
      </c>
      <c r="P29" s="29">
        <f t="shared" si="9"/>
        <v>5589</v>
      </c>
      <c r="Q29" s="29">
        <f t="shared" si="9"/>
        <v>5751</v>
      </c>
      <c r="R29" s="29">
        <f t="shared" si="9"/>
        <v>5589</v>
      </c>
      <c r="S29" s="29">
        <f t="shared" si="9"/>
        <v>5589</v>
      </c>
      <c r="T29" s="29">
        <f t="shared" si="9"/>
        <v>5913</v>
      </c>
      <c r="U29" s="29">
        <f t="shared" si="9"/>
        <v>5751</v>
      </c>
      <c r="V29" s="29">
        <f t="shared" si="9"/>
        <v>6885</v>
      </c>
      <c r="W29" s="29">
        <f t="shared" si="9"/>
        <v>8505</v>
      </c>
      <c r="X29" s="29">
        <f t="shared" si="9"/>
        <v>8505</v>
      </c>
      <c r="Y29" s="29">
        <f t="shared" si="9"/>
        <v>8991</v>
      </c>
      <c r="Z29" s="29">
        <f t="shared" si="9"/>
        <v>8991</v>
      </c>
      <c r="AA29" s="29">
        <f t="shared" si="9"/>
        <v>9477</v>
      </c>
    </row>
    <row r="30" spans="1:27" ht="11.45" customHeight="1" x14ac:dyDescent="0.2">
      <c r="A30" s="3">
        <v>2</v>
      </c>
      <c r="B30" s="29" t="e">
        <f t="shared" ref="B30" si="10">B12*0.9</f>
        <v>#REF!</v>
      </c>
      <c r="C30" s="29" t="e">
        <f t="shared" ref="C30:AA30" si="11">C12*0.9</f>
        <v>#REF!</v>
      </c>
      <c r="D30" s="29" t="e">
        <f t="shared" si="11"/>
        <v>#REF!</v>
      </c>
      <c r="E30" s="29" t="e">
        <f t="shared" si="11"/>
        <v>#REF!</v>
      </c>
      <c r="F30" s="29" t="e">
        <f t="shared" si="11"/>
        <v>#REF!</v>
      </c>
      <c r="G30" s="29" t="e">
        <f t="shared" si="11"/>
        <v>#REF!</v>
      </c>
      <c r="H30" s="29" t="e">
        <f t="shared" si="11"/>
        <v>#REF!</v>
      </c>
      <c r="I30" s="29">
        <f t="shared" si="11"/>
        <v>7209</v>
      </c>
      <c r="J30" s="29">
        <f t="shared" si="11"/>
        <v>7209</v>
      </c>
      <c r="K30" s="29">
        <f t="shared" si="11"/>
        <v>6723</v>
      </c>
      <c r="L30" s="29">
        <f t="shared" si="11"/>
        <v>7047</v>
      </c>
      <c r="M30" s="29">
        <f t="shared" si="11"/>
        <v>7047</v>
      </c>
      <c r="N30" s="29">
        <f t="shared" si="11"/>
        <v>8991</v>
      </c>
      <c r="O30" s="29">
        <f t="shared" si="11"/>
        <v>6885</v>
      </c>
      <c r="P30" s="29">
        <f t="shared" si="11"/>
        <v>6723</v>
      </c>
      <c r="Q30" s="29">
        <f t="shared" si="11"/>
        <v>6885</v>
      </c>
      <c r="R30" s="29">
        <f t="shared" si="11"/>
        <v>6723</v>
      </c>
      <c r="S30" s="29">
        <f t="shared" si="11"/>
        <v>6723</v>
      </c>
      <c r="T30" s="29">
        <f t="shared" si="11"/>
        <v>7047</v>
      </c>
      <c r="U30" s="29">
        <f t="shared" si="11"/>
        <v>6885</v>
      </c>
      <c r="V30" s="29">
        <f t="shared" si="11"/>
        <v>8019</v>
      </c>
      <c r="W30" s="29">
        <f t="shared" si="11"/>
        <v>9639</v>
      </c>
      <c r="X30" s="29">
        <f t="shared" si="11"/>
        <v>9639</v>
      </c>
      <c r="Y30" s="29">
        <f t="shared" si="11"/>
        <v>10125</v>
      </c>
      <c r="Z30" s="29">
        <f t="shared" si="11"/>
        <v>10125</v>
      </c>
      <c r="AA30" s="29">
        <f t="shared" si="11"/>
        <v>10611</v>
      </c>
    </row>
    <row r="31" spans="1:27" ht="11.45" customHeight="1" x14ac:dyDescent="0.2">
      <c r="A31" s="120" t="s">
        <v>86</v>
      </c>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row>
    <row r="32" spans="1:27" ht="11.45" customHeight="1" x14ac:dyDescent="0.2">
      <c r="A32" s="3">
        <v>1</v>
      </c>
      <c r="B32" s="29" t="e">
        <f t="shared" ref="B32" si="12">B14*0.9</f>
        <v>#REF!</v>
      </c>
      <c r="C32" s="29" t="e">
        <f t="shared" ref="C32:AA32" si="13">C14*0.9</f>
        <v>#REF!</v>
      </c>
      <c r="D32" s="29" t="e">
        <f t="shared" si="13"/>
        <v>#REF!</v>
      </c>
      <c r="E32" s="29" t="e">
        <f t="shared" si="13"/>
        <v>#REF!</v>
      </c>
      <c r="F32" s="29" t="e">
        <f t="shared" si="13"/>
        <v>#REF!</v>
      </c>
      <c r="G32" s="29" t="e">
        <f t="shared" si="13"/>
        <v>#REF!</v>
      </c>
      <c r="H32" s="29" t="e">
        <f t="shared" si="13"/>
        <v>#REF!</v>
      </c>
      <c r="I32" s="29">
        <f t="shared" si="13"/>
        <v>7695</v>
      </c>
      <c r="J32" s="29">
        <f t="shared" si="13"/>
        <v>7695</v>
      </c>
      <c r="K32" s="29">
        <f t="shared" si="13"/>
        <v>7209</v>
      </c>
      <c r="L32" s="29">
        <f t="shared" si="13"/>
        <v>7533</v>
      </c>
      <c r="M32" s="29">
        <f t="shared" si="13"/>
        <v>7533</v>
      </c>
      <c r="N32" s="29">
        <f t="shared" si="13"/>
        <v>9477</v>
      </c>
      <c r="O32" s="29">
        <f t="shared" si="13"/>
        <v>7371</v>
      </c>
      <c r="P32" s="29">
        <f t="shared" si="13"/>
        <v>7209</v>
      </c>
      <c r="Q32" s="29">
        <f t="shared" si="13"/>
        <v>7371</v>
      </c>
      <c r="R32" s="29">
        <f t="shared" si="13"/>
        <v>7209</v>
      </c>
      <c r="S32" s="29">
        <f t="shared" si="13"/>
        <v>7209</v>
      </c>
      <c r="T32" s="29">
        <f t="shared" si="13"/>
        <v>7533</v>
      </c>
      <c r="U32" s="29">
        <f t="shared" si="13"/>
        <v>7371</v>
      </c>
      <c r="V32" s="29">
        <f t="shared" si="13"/>
        <v>8505</v>
      </c>
      <c r="W32" s="29">
        <f t="shared" si="13"/>
        <v>10125</v>
      </c>
      <c r="X32" s="29">
        <f t="shared" si="13"/>
        <v>10125</v>
      </c>
      <c r="Y32" s="29">
        <f t="shared" si="13"/>
        <v>10611</v>
      </c>
      <c r="Z32" s="29">
        <f t="shared" si="13"/>
        <v>10611</v>
      </c>
      <c r="AA32" s="29">
        <f t="shared" si="13"/>
        <v>11097</v>
      </c>
    </row>
    <row r="33" spans="1:27" ht="11.45" customHeight="1" x14ac:dyDescent="0.2">
      <c r="A33" s="3">
        <v>2</v>
      </c>
      <c r="B33" s="29" t="e">
        <f t="shared" ref="B33" si="14">B15*0.9</f>
        <v>#REF!</v>
      </c>
      <c r="C33" s="29" t="e">
        <f t="shared" ref="C33:AA33" si="15">C15*0.9</f>
        <v>#REF!</v>
      </c>
      <c r="D33" s="29" t="e">
        <f t="shared" si="15"/>
        <v>#REF!</v>
      </c>
      <c r="E33" s="29" t="e">
        <f t="shared" si="15"/>
        <v>#REF!</v>
      </c>
      <c r="F33" s="29" t="e">
        <f t="shared" si="15"/>
        <v>#REF!</v>
      </c>
      <c r="G33" s="29" t="e">
        <f t="shared" si="15"/>
        <v>#REF!</v>
      </c>
      <c r="H33" s="29" t="e">
        <f t="shared" si="15"/>
        <v>#REF!</v>
      </c>
      <c r="I33" s="29">
        <f t="shared" si="15"/>
        <v>8829</v>
      </c>
      <c r="J33" s="29">
        <f t="shared" si="15"/>
        <v>8829</v>
      </c>
      <c r="K33" s="29">
        <f t="shared" si="15"/>
        <v>8343</v>
      </c>
      <c r="L33" s="29">
        <f t="shared" si="15"/>
        <v>8667</v>
      </c>
      <c r="M33" s="29">
        <f t="shared" si="15"/>
        <v>8667</v>
      </c>
      <c r="N33" s="29">
        <f t="shared" si="15"/>
        <v>10611</v>
      </c>
      <c r="O33" s="29">
        <f t="shared" si="15"/>
        <v>8505</v>
      </c>
      <c r="P33" s="29">
        <f t="shared" si="15"/>
        <v>8343</v>
      </c>
      <c r="Q33" s="29">
        <f t="shared" si="15"/>
        <v>8505</v>
      </c>
      <c r="R33" s="29">
        <f t="shared" si="15"/>
        <v>8343</v>
      </c>
      <c r="S33" s="29">
        <f t="shared" si="15"/>
        <v>8343</v>
      </c>
      <c r="T33" s="29">
        <f t="shared" si="15"/>
        <v>8667</v>
      </c>
      <c r="U33" s="29">
        <f t="shared" si="15"/>
        <v>8505</v>
      </c>
      <c r="V33" s="29">
        <f t="shared" si="15"/>
        <v>9639</v>
      </c>
      <c r="W33" s="29">
        <f t="shared" si="15"/>
        <v>11259</v>
      </c>
      <c r="X33" s="29">
        <f t="shared" si="15"/>
        <v>11259</v>
      </c>
      <c r="Y33" s="29">
        <f t="shared" si="15"/>
        <v>11745</v>
      </c>
      <c r="Z33" s="29">
        <f t="shared" si="15"/>
        <v>11745</v>
      </c>
      <c r="AA33" s="29">
        <f t="shared" si="15"/>
        <v>12231</v>
      </c>
    </row>
    <row r="34" spans="1:27" ht="11.45" customHeight="1" x14ac:dyDescent="0.2">
      <c r="A34" s="122" t="s">
        <v>91</v>
      </c>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row>
    <row r="35" spans="1:27" ht="11.45" customHeight="1" x14ac:dyDescent="0.2">
      <c r="A35" s="3">
        <v>1</v>
      </c>
      <c r="B35" s="29" t="e">
        <f t="shared" ref="B35" si="16">B17*0.9</f>
        <v>#REF!</v>
      </c>
      <c r="C35" s="29" t="e">
        <f t="shared" ref="C35:AA35" si="17">C17*0.9</f>
        <v>#REF!</v>
      </c>
      <c r="D35" s="29" t="e">
        <f t="shared" si="17"/>
        <v>#REF!</v>
      </c>
      <c r="E35" s="29" t="e">
        <f t="shared" si="17"/>
        <v>#REF!</v>
      </c>
      <c r="F35" s="29" t="e">
        <f t="shared" si="17"/>
        <v>#REF!</v>
      </c>
      <c r="G35" s="29" t="e">
        <f t="shared" si="17"/>
        <v>#REF!</v>
      </c>
      <c r="H35" s="29" t="e">
        <f t="shared" si="17"/>
        <v>#REF!</v>
      </c>
      <c r="I35" s="29">
        <f t="shared" si="17"/>
        <v>8505</v>
      </c>
      <c r="J35" s="29">
        <f t="shared" si="17"/>
        <v>8505</v>
      </c>
      <c r="K35" s="29">
        <f t="shared" si="17"/>
        <v>8019</v>
      </c>
      <c r="L35" s="29">
        <f t="shared" si="17"/>
        <v>8343</v>
      </c>
      <c r="M35" s="29">
        <f t="shared" si="17"/>
        <v>8343</v>
      </c>
      <c r="N35" s="29">
        <f t="shared" si="17"/>
        <v>10287</v>
      </c>
      <c r="O35" s="29">
        <f t="shared" si="17"/>
        <v>8181</v>
      </c>
      <c r="P35" s="29">
        <f t="shared" si="17"/>
        <v>8019</v>
      </c>
      <c r="Q35" s="29">
        <f t="shared" si="17"/>
        <v>8181</v>
      </c>
      <c r="R35" s="29">
        <f t="shared" si="17"/>
        <v>8019</v>
      </c>
      <c r="S35" s="29">
        <f t="shared" si="17"/>
        <v>8019</v>
      </c>
      <c r="T35" s="29">
        <f t="shared" si="17"/>
        <v>8343</v>
      </c>
      <c r="U35" s="29">
        <f t="shared" si="17"/>
        <v>8181</v>
      </c>
      <c r="V35" s="29">
        <f t="shared" si="17"/>
        <v>9315</v>
      </c>
      <c r="W35" s="29">
        <f t="shared" si="17"/>
        <v>10935</v>
      </c>
      <c r="X35" s="29">
        <f t="shared" si="17"/>
        <v>10935</v>
      </c>
      <c r="Y35" s="29">
        <f t="shared" si="17"/>
        <v>11421</v>
      </c>
      <c r="Z35" s="29">
        <f t="shared" si="17"/>
        <v>11421</v>
      </c>
      <c r="AA35" s="29">
        <f t="shared" si="17"/>
        <v>11907</v>
      </c>
    </row>
    <row r="36" spans="1:27" ht="11.45" customHeight="1" x14ac:dyDescent="0.2">
      <c r="A36" s="3">
        <v>2</v>
      </c>
      <c r="B36" s="29" t="e">
        <f t="shared" ref="B36" si="18">B18*0.9</f>
        <v>#REF!</v>
      </c>
      <c r="C36" s="29" t="e">
        <f t="shared" ref="C36:AA36" si="19">C18*0.9</f>
        <v>#REF!</v>
      </c>
      <c r="D36" s="29" t="e">
        <f t="shared" si="19"/>
        <v>#REF!</v>
      </c>
      <c r="E36" s="29" t="e">
        <f t="shared" si="19"/>
        <v>#REF!</v>
      </c>
      <c r="F36" s="29" t="e">
        <f t="shared" si="19"/>
        <v>#REF!</v>
      </c>
      <c r="G36" s="29" t="e">
        <f t="shared" si="19"/>
        <v>#REF!</v>
      </c>
      <c r="H36" s="29" t="e">
        <f t="shared" si="19"/>
        <v>#REF!</v>
      </c>
      <c r="I36" s="29">
        <f t="shared" si="19"/>
        <v>9639</v>
      </c>
      <c r="J36" s="29">
        <f t="shared" si="19"/>
        <v>9639</v>
      </c>
      <c r="K36" s="29">
        <f t="shared" si="19"/>
        <v>9153</v>
      </c>
      <c r="L36" s="29">
        <f t="shared" si="19"/>
        <v>9477</v>
      </c>
      <c r="M36" s="29">
        <f t="shared" si="19"/>
        <v>9477</v>
      </c>
      <c r="N36" s="29">
        <f t="shared" si="19"/>
        <v>11421</v>
      </c>
      <c r="O36" s="29">
        <f t="shared" si="19"/>
        <v>9315</v>
      </c>
      <c r="P36" s="29">
        <f t="shared" si="19"/>
        <v>9153</v>
      </c>
      <c r="Q36" s="29">
        <f t="shared" si="19"/>
        <v>9315</v>
      </c>
      <c r="R36" s="29">
        <f t="shared" si="19"/>
        <v>9153</v>
      </c>
      <c r="S36" s="29">
        <f t="shared" si="19"/>
        <v>9153</v>
      </c>
      <c r="T36" s="29">
        <f t="shared" si="19"/>
        <v>9477</v>
      </c>
      <c r="U36" s="29">
        <f t="shared" si="19"/>
        <v>9315</v>
      </c>
      <c r="V36" s="29">
        <f t="shared" si="19"/>
        <v>10449</v>
      </c>
      <c r="W36" s="29">
        <f t="shared" si="19"/>
        <v>12069</v>
      </c>
      <c r="X36" s="29">
        <f t="shared" si="19"/>
        <v>12069</v>
      </c>
      <c r="Y36" s="29">
        <f t="shared" si="19"/>
        <v>12555</v>
      </c>
      <c r="Z36" s="29">
        <f t="shared" si="19"/>
        <v>12555</v>
      </c>
      <c r="AA36" s="29">
        <f t="shared" si="19"/>
        <v>13041</v>
      </c>
    </row>
    <row r="37" spans="1:27" s="118" customFormat="1" ht="11.45" customHeight="1" x14ac:dyDescent="0.2">
      <c r="A37" s="119" t="s">
        <v>92</v>
      </c>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row>
    <row r="38" spans="1:27" s="118" customFormat="1" ht="11.45" customHeight="1" x14ac:dyDescent="0.2">
      <c r="A38" s="121">
        <v>1</v>
      </c>
      <c r="B38" s="141" t="e">
        <f t="shared" ref="B38" si="20">B20*0.9</f>
        <v>#REF!</v>
      </c>
      <c r="C38" s="141" t="e">
        <f t="shared" ref="C38:AA38" si="21">C20*0.9</f>
        <v>#REF!</v>
      </c>
      <c r="D38" s="141" t="e">
        <f t="shared" si="21"/>
        <v>#REF!</v>
      </c>
      <c r="E38" s="141" t="e">
        <f t="shared" si="21"/>
        <v>#REF!</v>
      </c>
      <c r="F38" s="141" t="e">
        <f t="shared" si="21"/>
        <v>#REF!</v>
      </c>
      <c r="G38" s="141" t="e">
        <f t="shared" si="21"/>
        <v>#REF!</v>
      </c>
      <c r="H38" s="141" t="e">
        <f t="shared" si="21"/>
        <v>#REF!</v>
      </c>
      <c r="I38" s="141">
        <f t="shared" si="21"/>
        <v>9720</v>
      </c>
      <c r="J38" s="141">
        <f t="shared" si="21"/>
        <v>9720</v>
      </c>
      <c r="K38" s="141">
        <f t="shared" si="21"/>
        <v>9234</v>
      </c>
      <c r="L38" s="141">
        <f t="shared" si="21"/>
        <v>9558</v>
      </c>
      <c r="M38" s="141">
        <f t="shared" si="21"/>
        <v>9558</v>
      </c>
      <c r="N38" s="141">
        <f t="shared" si="21"/>
        <v>11502</v>
      </c>
      <c r="O38" s="141">
        <f t="shared" si="21"/>
        <v>9396</v>
      </c>
      <c r="P38" s="141">
        <f t="shared" si="21"/>
        <v>9234</v>
      </c>
      <c r="Q38" s="141">
        <f t="shared" si="21"/>
        <v>9396</v>
      </c>
      <c r="R38" s="141">
        <f t="shared" si="21"/>
        <v>9234</v>
      </c>
      <c r="S38" s="141">
        <f t="shared" si="21"/>
        <v>9234</v>
      </c>
      <c r="T38" s="141">
        <f t="shared" si="21"/>
        <v>9558</v>
      </c>
      <c r="U38" s="141">
        <f t="shared" si="21"/>
        <v>9396</v>
      </c>
      <c r="V38" s="141">
        <f t="shared" si="21"/>
        <v>10530</v>
      </c>
      <c r="W38" s="141">
        <f t="shared" si="21"/>
        <v>12150</v>
      </c>
      <c r="X38" s="141">
        <f t="shared" si="21"/>
        <v>12150</v>
      </c>
      <c r="Y38" s="141">
        <f t="shared" si="21"/>
        <v>12636</v>
      </c>
      <c r="Z38" s="141">
        <f t="shared" si="21"/>
        <v>12636</v>
      </c>
      <c r="AA38" s="141">
        <f t="shared" si="21"/>
        <v>13122</v>
      </c>
    </row>
    <row r="39" spans="1:27" s="118" customFormat="1" ht="11.45" customHeight="1" x14ac:dyDescent="0.2">
      <c r="A39" s="121">
        <v>2</v>
      </c>
      <c r="B39" s="141" t="e">
        <f t="shared" ref="B39" si="22">B21*0.9</f>
        <v>#REF!</v>
      </c>
      <c r="C39" s="141" t="e">
        <f t="shared" ref="C39:AA39" si="23">C21*0.9</f>
        <v>#REF!</v>
      </c>
      <c r="D39" s="141" t="e">
        <f t="shared" si="23"/>
        <v>#REF!</v>
      </c>
      <c r="E39" s="141" t="e">
        <f t="shared" si="23"/>
        <v>#REF!</v>
      </c>
      <c r="F39" s="141" t="e">
        <f t="shared" si="23"/>
        <v>#REF!</v>
      </c>
      <c r="G39" s="141" t="e">
        <f t="shared" si="23"/>
        <v>#REF!</v>
      </c>
      <c r="H39" s="141" t="e">
        <f t="shared" si="23"/>
        <v>#REF!</v>
      </c>
      <c r="I39" s="141">
        <f t="shared" si="23"/>
        <v>10854</v>
      </c>
      <c r="J39" s="141">
        <f t="shared" si="23"/>
        <v>10854</v>
      </c>
      <c r="K39" s="141">
        <f t="shared" si="23"/>
        <v>10368</v>
      </c>
      <c r="L39" s="141">
        <f t="shared" si="23"/>
        <v>10692</v>
      </c>
      <c r="M39" s="141">
        <f t="shared" si="23"/>
        <v>10692</v>
      </c>
      <c r="N39" s="141">
        <f t="shared" si="23"/>
        <v>12636</v>
      </c>
      <c r="O39" s="141">
        <f t="shared" si="23"/>
        <v>10530</v>
      </c>
      <c r="P39" s="141">
        <f t="shared" si="23"/>
        <v>10368</v>
      </c>
      <c r="Q39" s="141">
        <f t="shared" si="23"/>
        <v>10530</v>
      </c>
      <c r="R39" s="141">
        <f t="shared" si="23"/>
        <v>10368</v>
      </c>
      <c r="S39" s="141">
        <f t="shared" si="23"/>
        <v>10368</v>
      </c>
      <c r="T39" s="141">
        <f t="shared" si="23"/>
        <v>10692</v>
      </c>
      <c r="U39" s="141">
        <f t="shared" si="23"/>
        <v>10530</v>
      </c>
      <c r="V39" s="141">
        <f t="shared" si="23"/>
        <v>11664</v>
      </c>
      <c r="W39" s="141">
        <f t="shared" si="23"/>
        <v>13284</v>
      </c>
      <c r="X39" s="141">
        <f t="shared" si="23"/>
        <v>13284</v>
      </c>
      <c r="Y39" s="141">
        <f t="shared" si="23"/>
        <v>13770</v>
      </c>
      <c r="Z39" s="141">
        <f t="shared" si="23"/>
        <v>13770</v>
      </c>
      <c r="AA39" s="141">
        <f t="shared" si="23"/>
        <v>14256</v>
      </c>
    </row>
    <row r="40" spans="1:27" ht="11.45" customHeight="1" x14ac:dyDescent="0.2">
      <c r="A40" s="24"/>
    </row>
    <row r="41" spans="1:27" ht="225" x14ac:dyDescent="0.2">
      <c r="A41" s="169" t="s">
        <v>216</v>
      </c>
    </row>
    <row r="42" spans="1:27" ht="11.45" customHeight="1" x14ac:dyDescent="0.2">
      <c r="A42" s="80" t="s">
        <v>18</v>
      </c>
    </row>
    <row r="43" spans="1:27" ht="11.45" customHeight="1" x14ac:dyDescent="0.2">
      <c r="A43" s="81" t="s">
        <v>197</v>
      </c>
    </row>
    <row r="44" spans="1:27" x14ac:dyDescent="0.2">
      <c r="A44" s="81" t="s">
        <v>198</v>
      </c>
    </row>
    <row r="45" spans="1:27" x14ac:dyDescent="0.2">
      <c r="A45" s="81" t="s">
        <v>199</v>
      </c>
    </row>
    <row r="47" spans="1:27" x14ac:dyDescent="0.2">
      <c r="A47" s="80" t="s">
        <v>3</v>
      </c>
    </row>
    <row r="48" spans="1:27" x14ac:dyDescent="0.2">
      <c r="A48" s="143" t="s">
        <v>140</v>
      </c>
    </row>
    <row r="49" spans="1:1" x14ac:dyDescent="0.2">
      <c r="A49" s="176" t="s">
        <v>200</v>
      </c>
    </row>
    <row r="50" spans="1:1" ht="12.6" customHeight="1" x14ac:dyDescent="0.2">
      <c r="A50" s="144" t="s">
        <v>4</v>
      </c>
    </row>
    <row r="51" spans="1:1" x14ac:dyDescent="0.2">
      <c r="A51" s="144" t="s">
        <v>5</v>
      </c>
    </row>
    <row r="52" spans="1:1" ht="24" x14ac:dyDescent="0.2">
      <c r="A52" s="66" t="s">
        <v>6</v>
      </c>
    </row>
    <row r="53" spans="1:1" x14ac:dyDescent="0.2">
      <c r="A53" s="42" t="s">
        <v>75</v>
      </c>
    </row>
    <row r="54" spans="1:1" x14ac:dyDescent="0.2">
      <c r="A54" s="177" t="s">
        <v>201</v>
      </c>
    </row>
    <row r="55" spans="1:1" x14ac:dyDescent="0.2">
      <c r="A55" s="145"/>
    </row>
    <row r="56" spans="1:1" ht="28.5" x14ac:dyDescent="0.2">
      <c r="A56" s="178" t="s">
        <v>202</v>
      </c>
    </row>
    <row r="57" spans="1:1" ht="30" x14ac:dyDescent="0.2">
      <c r="A57" s="179" t="s">
        <v>217</v>
      </c>
    </row>
    <row r="58" spans="1:1" ht="30" x14ac:dyDescent="0.2">
      <c r="A58" s="179" t="s">
        <v>218</v>
      </c>
    </row>
    <row r="59" spans="1:1" ht="15" x14ac:dyDescent="0.2">
      <c r="A59" s="179"/>
    </row>
    <row r="60" spans="1:1" ht="51" x14ac:dyDescent="0.2">
      <c r="A60" s="180" t="s">
        <v>219</v>
      </c>
    </row>
    <row r="61" spans="1:1" ht="12.75" x14ac:dyDescent="0.2">
      <c r="A61" s="181" t="s">
        <v>203</v>
      </c>
    </row>
    <row r="62" spans="1:1" ht="25.5" x14ac:dyDescent="0.2">
      <c r="A62" s="180" t="s">
        <v>204</v>
      </c>
    </row>
    <row r="63" spans="1:1" ht="14.25" x14ac:dyDescent="0.2">
      <c r="A63" s="182"/>
    </row>
    <row r="64" spans="1:1" ht="25.5" x14ac:dyDescent="0.2">
      <c r="A64" s="180" t="s">
        <v>205</v>
      </c>
    </row>
    <row r="65" spans="1:1" ht="25.5" x14ac:dyDescent="0.2">
      <c r="A65" s="180" t="s">
        <v>220</v>
      </c>
    </row>
    <row r="66" spans="1:1" ht="38.25" x14ac:dyDescent="0.2">
      <c r="A66" s="180" t="s">
        <v>221</v>
      </c>
    </row>
    <row r="67" spans="1:1" ht="12.75" x14ac:dyDescent="0.2">
      <c r="A67" s="180" t="s">
        <v>206</v>
      </c>
    </row>
    <row r="68" spans="1:1" ht="25.5" x14ac:dyDescent="0.2">
      <c r="A68" s="180" t="s">
        <v>222</v>
      </c>
    </row>
    <row r="69" spans="1:1" ht="12.75" x14ac:dyDescent="0.2">
      <c r="A69" s="180" t="s">
        <v>207</v>
      </c>
    </row>
    <row r="70" spans="1:1" ht="25.5" x14ac:dyDescent="0.2">
      <c r="A70" s="180" t="s">
        <v>208</v>
      </c>
    </row>
    <row r="71" spans="1:1" ht="63.75" x14ac:dyDescent="0.2">
      <c r="A71" s="180" t="s">
        <v>209</v>
      </c>
    </row>
    <row r="72" spans="1:1" ht="25.5" x14ac:dyDescent="0.2">
      <c r="A72" s="180" t="s">
        <v>210</v>
      </c>
    </row>
    <row r="73" spans="1:1" ht="12.75" x14ac:dyDescent="0.2">
      <c r="A73" s="180" t="s">
        <v>211</v>
      </c>
    </row>
    <row r="74" spans="1:1" ht="12.75" x14ac:dyDescent="0.2">
      <c r="A74" s="180" t="s">
        <v>212</v>
      </c>
    </row>
    <row r="75" spans="1:1" ht="12.75" x14ac:dyDescent="0.2">
      <c r="A75" s="183"/>
    </row>
    <row r="76" spans="1:1" ht="25.5" x14ac:dyDescent="0.2">
      <c r="A76" s="180" t="s">
        <v>213</v>
      </c>
    </row>
    <row r="77" spans="1:1" x14ac:dyDescent="0.2">
      <c r="A77" s="74"/>
    </row>
    <row r="78" spans="1:1" x14ac:dyDescent="0.2">
      <c r="A78" s="75" t="s">
        <v>8</v>
      </c>
    </row>
    <row r="79" spans="1:1" ht="24" x14ac:dyDescent="0.2">
      <c r="A79" s="62" t="s">
        <v>214</v>
      </c>
    </row>
    <row r="80" spans="1:1" ht="24" x14ac:dyDescent="0.2">
      <c r="A80" s="62" t="s">
        <v>215</v>
      </c>
    </row>
  </sheetData>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U59"/>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10" width="9.85546875" style="1" bestFit="1" customWidth="1"/>
    <col min="11" max="18" width="9.85546875" style="187" bestFit="1" customWidth="1"/>
    <col min="19" max="47" width="9.85546875" style="1" bestFit="1" customWidth="1"/>
    <col min="48" max="16384" width="8.5703125" style="1"/>
  </cols>
  <sheetData>
    <row r="1" spans="1:47" ht="11.45" customHeight="1" x14ac:dyDescent="0.2">
      <c r="A1" s="9" t="s">
        <v>172</v>
      </c>
    </row>
    <row r="2" spans="1:47" ht="11.45" customHeight="1" x14ac:dyDescent="0.2">
      <c r="A2" s="165" t="s">
        <v>23</v>
      </c>
    </row>
    <row r="3" spans="1:47" ht="11.45" customHeight="1" x14ac:dyDescent="0.2">
      <c r="A3" s="9"/>
    </row>
    <row r="4" spans="1:47" ht="11.25" customHeight="1" x14ac:dyDescent="0.2">
      <c r="A4" s="95" t="s">
        <v>1</v>
      </c>
    </row>
    <row r="5" spans="1:47" s="12" customFormat="1" ht="25.5" customHeight="1" x14ac:dyDescent="0.2">
      <c r="A5" s="8" t="s">
        <v>0</v>
      </c>
      <c r="B5" s="129">
        <f>'Отдыхай и Катай 25 | COMISSION'!B5</f>
        <v>46003</v>
      </c>
      <c r="C5" s="129">
        <f>'Отдыхай и Катай 25 | COMISSION'!C5</f>
        <v>46010</v>
      </c>
      <c r="D5" s="129">
        <f>'Отдыхай и Катай 25 | COMISSION'!D5</f>
        <v>46012</v>
      </c>
      <c r="E5" s="129">
        <f>'Отдыхай и Катай 25 | COMISSION'!E5</f>
        <v>46013</v>
      </c>
      <c r="F5" s="129">
        <f>'Отдыхай и Катай 25 | COMISSION'!F5</f>
        <v>46014</v>
      </c>
      <c r="G5" s="129">
        <f>'Отдыхай и Катай 25 | COMISSION'!G5</f>
        <v>46015</v>
      </c>
      <c r="H5" s="129">
        <f>'Отдыхай и Катай 25 | COMISSION'!H5</f>
        <v>46017</v>
      </c>
      <c r="I5" s="129">
        <f>'Отдыхай и Катай 25 | COMISSION'!I5</f>
        <v>46019</v>
      </c>
      <c r="J5" s="129">
        <f>'Отдыхай и Катай 25 | COMISSION'!J5</f>
        <v>46020</v>
      </c>
      <c r="K5" s="173">
        <f>'Отдыхай и Катай 25 | COMISSION'!K5</f>
        <v>46021</v>
      </c>
      <c r="L5" s="173">
        <f>'Отдыхай и Катай 25 | COMISSION'!L5</f>
        <v>46022</v>
      </c>
      <c r="M5" s="173">
        <f>'Отдыхай и Катай 25 | COMISSION'!M5</f>
        <v>46023</v>
      </c>
      <c r="N5" s="173">
        <f>'Отдыхай и Катай 25 | COMISSION'!N5</f>
        <v>46026</v>
      </c>
      <c r="O5" s="173">
        <f>'Отдыхай и Катай 25 | COMISSION'!O5</f>
        <v>46027</v>
      </c>
      <c r="P5" s="173">
        <f>'Отдыхай и Катай 25 | COMISSION'!P5</f>
        <v>46028</v>
      </c>
      <c r="Q5" s="173">
        <f>'Отдыхай и Катай 25 | COMISSION'!Q5</f>
        <v>46029</v>
      </c>
      <c r="R5" s="173">
        <f>'Отдыхай и Катай 25 | COMISSION'!R5</f>
        <v>46030</v>
      </c>
      <c r="S5" s="129">
        <f>'Отдыхай и Катай 25 | COMISSION'!S5</f>
        <v>46031</v>
      </c>
      <c r="T5" s="129">
        <f>'Отдыхай и Катай 25 | COMISSION'!T5</f>
        <v>46032</v>
      </c>
      <c r="U5" s="129">
        <f>'Отдыхай и Катай 25 | COMISSION'!U5</f>
        <v>46033</v>
      </c>
      <c r="V5" s="129">
        <f>'Отдыхай и Катай 25 | COMISSION'!V5</f>
        <v>46036</v>
      </c>
      <c r="W5" s="129">
        <f>'Отдыхай и Катай 25 | COMISSION'!W5</f>
        <v>46038</v>
      </c>
      <c r="X5" s="129">
        <f>'Отдыхай и Катай 25 | COMISSION'!X5</f>
        <v>46040</v>
      </c>
      <c r="Y5" s="129">
        <f>'Отдыхай и Катай 25 | COMISSION'!Y5</f>
        <v>46042</v>
      </c>
      <c r="Z5" s="129">
        <f>'Отдыхай и Катай 25 | COMISSION'!Z5</f>
        <v>46043</v>
      </c>
      <c r="AA5" s="129">
        <f>'Отдыхай и Катай 25 | COMISSION'!AA5</f>
        <v>46045</v>
      </c>
      <c r="AB5" s="129">
        <f>'Отдыхай и Катай 25 | COMISSION'!AB5</f>
        <v>46047</v>
      </c>
      <c r="AC5" s="129">
        <f>'Отдыхай и Катай 25 | COMISSION'!AC5</f>
        <v>46052</v>
      </c>
      <c r="AD5" s="129">
        <f>'Отдыхай и Катай 25 | COMISSION'!AD5</f>
        <v>46054</v>
      </c>
      <c r="AE5" s="129">
        <f>'Отдыхай и Катай 25 | COMISSION'!AE5</f>
        <v>46058</v>
      </c>
      <c r="AF5" s="129">
        <f>'Отдыхай и Катай 25 | COMISSION'!AF5</f>
        <v>46059</v>
      </c>
      <c r="AG5" s="129">
        <f>'Отдыхай и Катай 25 | COMISSION'!AG5</f>
        <v>46060</v>
      </c>
      <c r="AH5" s="129">
        <f>'Отдыхай и Катай 25 | COMISSION'!AH5</f>
        <v>46061</v>
      </c>
      <c r="AI5" s="129">
        <f>'Отдыхай и Катай 25 | COMISSION'!AI5</f>
        <v>46066</v>
      </c>
      <c r="AJ5" s="129">
        <f>'Отдыхай и Катай 25 | COMISSION'!AJ5</f>
        <v>46068</v>
      </c>
      <c r="AK5" s="129">
        <f>'Отдыхай и Катай 25 | COMISSION'!AK5</f>
        <v>46069</v>
      </c>
      <c r="AL5" s="129">
        <f>'Отдыхай и Катай 25 | COMISSION'!AL5</f>
        <v>46073</v>
      </c>
      <c r="AM5" s="129">
        <f>'Отдыхай и Катай 25 | COMISSION'!AM5</f>
        <v>46076</v>
      </c>
      <c r="AN5" s="129">
        <f>'Отдыхай и Катай 25 | COMISSION'!AN5</f>
        <v>46077</v>
      </c>
      <c r="AO5" s="129">
        <f>'Отдыхай и Катай 25 | COMISSION'!AO5</f>
        <v>46080</v>
      </c>
      <c r="AP5" s="129">
        <f>'Отдыхай и Катай 25 | COMISSION'!AP5</f>
        <v>46082</v>
      </c>
      <c r="AQ5" s="129">
        <f>'Отдыхай и Катай 25 | COMISSION'!AQ5</f>
        <v>46087</v>
      </c>
      <c r="AR5" s="129">
        <f>'Отдыхай и Катай 25 | COMISSION'!AR5</f>
        <v>46090</v>
      </c>
      <c r="AS5" s="129">
        <f>'Отдыхай и Катай 25 | COMISSION'!AS5</f>
        <v>46091</v>
      </c>
      <c r="AT5" s="129">
        <f>'Отдыхай и Катай 25 | COMISSION'!AT5</f>
        <v>46097</v>
      </c>
      <c r="AU5" s="129">
        <f>'Отдыхай и Катай 25 | COMISSION'!AU5</f>
        <v>46101</v>
      </c>
    </row>
    <row r="6" spans="1:47" s="12" customFormat="1" ht="25.5" customHeight="1" x14ac:dyDescent="0.2">
      <c r="A6" s="37"/>
      <c r="B6" s="129">
        <f>'Отдыхай и Катай 25 | COMISSION'!B6</f>
        <v>46009</v>
      </c>
      <c r="C6" s="129">
        <f>'Отдыхай и Катай 25 | COMISSION'!C6</f>
        <v>46011</v>
      </c>
      <c r="D6" s="129">
        <f>'Отдыхай и Катай 25 | COMISSION'!D6</f>
        <v>46012</v>
      </c>
      <c r="E6" s="129">
        <f>'Отдыхай и Катай 25 | COMISSION'!E6</f>
        <v>46013</v>
      </c>
      <c r="F6" s="129">
        <f>'Отдыхай и Катай 25 | COMISSION'!F6</f>
        <v>46014</v>
      </c>
      <c r="G6" s="129">
        <f>'Отдыхай и Катай 25 | COMISSION'!G6</f>
        <v>46016</v>
      </c>
      <c r="H6" s="129">
        <f>'Отдыхай и Катай 25 | COMISSION'!H6</f>
        <v>46018</v>
      </c>
      <c r="I6" s="129">
        <f>'Отдыхай и Катай 25 | COMISSION'!I6</f>
        <v>46019</v>
      </c>
      <c r="J6" s="129">
        <f>'Отдыхай и Катай 25 | COMISSION'!J6</f>
        <v>46020</v>
      </c>
      <c r="K6" s="173">
        <f>'Отдыхай и Катай 25 | COMISSION'!K6</f>
        <v>46021</v>
      </c>
      <c r="L6" s="173">
        <f>'Отдыхай и Катай 25 | COMISSION'!L6</f>
        <v>46022</v>
      </c>
      <c r="M6" s="173">
        <f>'Отдыхай и Катай 25 | COMISSION'!M6</f>
        <v>46025</v>
      </c>
      <c r="N6" s="173">
        <f>'Отдыхай и Катай 25 | COMISSION'!N6</f>
        <v>46026</v>
      </c>
      <c r="O6" s="173">
        <f>'Отдыхай и Катай 25 | COMISSION'!O6</f>
        <v>46027</v>
      </c>
      <c r="P6" s="173">
        <f>'Отдыхай и Катай 25 | COMISSION'!P6</f>
        <v>46028</v>
      </c>
      <c r="Q6" s="173">
        <f>'Отдыхай и Катай 25 | COMISSION'!Q6</f>
        <v>46029</v>
      </c>
      <c r="R6" s="173">
        <f>'Отдыхай и Катай 25 | COMISSION'!R6</f>
        <v>46030</v>
      </c>
      <c r="S6" s="129">
        <f>'Отдыхай и Катай 25 | COMISSION'!S6</f>
        <v>46031</v>
      </c>
      <c r="T6" s="129">
        <f>'Отдыхай и Катай 25 | COMISSION'!T6</f>
        <v>46032</v>
      </c>
      <c r="U6" s="129">
        <f>'Отдыхай и Катай 25 | COMISSION'!U6</f>
        <v>46035</v>
      </c>
      <c r="V6" s="129">
        <f>'Отдыхай и Катай 25 | COMISSION'!V6</f>
        <v>46037</v>
      </c>
      <c r="W6" s="129">
        <f>'Отдыхай и Катай 25 | COMISSION'!W6</f>
        <v>46039</v>
      </c>
      <c r="X6" s="129">
        <f>'Отдыхай и Катай 25 | COMISSION'!X6</f>
        <v>46041</v>
      </c>
      <c r="Y6" s="129">
        <f>'Отдыхай и Катай 25 | COMISSION'!Y6</f>
        <v>46042</v>
      </c>
      <c r="Z6" s="129">
        <f>'Отдыхай и Катай 25 | COMISSION'!Z6</f>
        <v>46044</v>
      </c>
      <c r="AA6" s="129">
        <f>'Отдыхай и Катай 25 | COMISSION'!AA6</f>
        <v>46046</v>
      </c>
      <c r="AB6" s="129">
        <f>'Отдыхай и Катай 25 | COMISSION'!AB6</f>
        <v>46051</v>
      </c>
      <c r="AC6" s="129">
        <f>'Отдыхай и Катай 25 | COMISSION'!AC6</f>
        <v>46053</v>
      </c>
      <c r="AD6" s="129">
        <f>'Отдыхай и Катай 25 | COMISSION'!AD6</f>
        <v>46057</v>
      </c>
      <c r="AE6" s="129">
        <f>'Отдыхай и Катай 25 | COMISSION'!AE6</f>
        <v>46058</v>
      </c>
      <c r="AF6" s="129">
        <f>'Отдыхай и Катай 25 | COMISSION'!AF6</f>
        <v>46059</v>
      </c>
      <c r="AG6" s="129">
        <f>'Отдыхай и Катай 25 | COMISSION'!AG6</f>
        <v>46060</v>
      </c>
      <c r="AH6" s="129">
        <f>'Отдыхай и Катай 25 | COMISSION'!AH6</f>
        <v>46065</v>
      </c>
      <c r="AI6" s="129">
        <f>'Отдыхай и Катай 25 | COMISSION'!AI6</f>
        <v>46067</v>
      </c>
      <c r="AJ6" s="129">
        <f>'Отдыхай и Катай 25 | COMISSION'!AJ6</f>
        <v>46068</v>
      </c>
      <c r="AK6" s="129">
        <f>'Отдыхай и Катай 25 | COMISSION'!AK6</f>
        <v>46072</v>
      </c>
      <c r="AL6" s="129">
        <f>'Отдыхай и Катай 25 | COMISSION'!AL6</f>
        <v>46075</v>
      </c>
      <c r="AM6" s="129">
        <f>'Отдыхай и Катай 25 | COMISSION'!AM6</f>
        <v>46076</v>
      </c>
      <c r="AN6" s="129">
        <f>'Отдыхай и Катай 25 | COMISSION'!AN6</f>
        <v>46079</v>
      </c>
      <c r="AO6" s="129">
        <f>'Отдыхай и Катай 25 | COMISSION'!AO6</f>
        <v>46081</v>
      </c>
      <c r="AP6" s="129">
        <f>'Отдыхай и Катай 25 | COMISSION'!AP6</f>
        <v>46086</v>
      </c>
      <c r="AQ6" s="129">
        <f>'Отдыхай и Катай 25 | COMISSION'!AQ6</f>
        <v>46089</v>
      </c>
      <c r="AR6" s="129">
        <f>'Отдыхай и Катай 25 | COMISSION'!AR6</f>
        <v>46090</v>
      </c>
      <c r="AS6" s="129">
        <f>'Отдыхай и Катай 25 | COMISSION'!AS6</f>
        <v>46096</v>
      </c>
      <c r="AT6" s="129">
        <f>'Отдыхай и Катай 25 | COMISSION'!AT6</f>
        <v>46100</v>
      </c>
      <c r="AU6" s="129">
        <f>'Отдыхай и Катай 25 | COMISSION'!AU6</f>
        <v>46102</v>
      </c>
    </row>
    <row r="7" spans="1:47" ht="11.45" customHeight="1" x14ac:dyDescent="0.2">
      <c r="A7" s="11" t="s">
        <v>11</v>
      </c>
      <c r="B7" s="118"/>
      <c r="C7" s="118"/>
      <c r="D7" s="118"/>
      <c r="E7" s="118"/>
      <c r="F7" s="118"/>
      <c r="G7" s="118"/>
      <c r="H7" s="118"/>
      <c r="I7" s="118"/>
      <c r="J7" s="118"/>
      <c r="K7" s="172"/>
      <c r="L7" s="172"/>
      <c r="M7" s="172"/>
      <c r="N7" s="172"/>
      <c r="O7" s="172"/>
      <c r="P7" s="172"/>
      <c r="Q7" s="172"/>
      <c r="R7" s="172"/>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row>
    <row r="8" spans="1:47" ht="11.45" customHeight="1" x14ac:dyDescent="0.2">
      <c r="A8" s="3">
        <v>1</v>
      </c>
      <c r="B8" s="141">
        <f>'Отдыхай и Катай 25 | COMISSION'!B8</f>
        <v>6300</v>
      </c>
      <c r="C8" s="141">
        <f>'Отдыхай и Катай 25 | COMISSION'!C8</f>
        <v>8100</v>
      </c>
      <c r="D8" s="141">
        <f>'Отдыхай и Катай 25 | COMISSION'!D8</f>
        <v>8100</v>
      </c>
      <c r="E8" s="141">
        <f>'Отдыхай и Катай 25 | COMISSION'!E8</f>
        <v>8640</v>
      </c>
      <c r="F8" s="141">
        <f>'Отдыхай и Катай 25 | COMISSION'!F8</f>
        <v>8640</v>
      </c>
      <c r="G8" s="141">
        <f>'Отдыхай и Катай 25 | COMISSION'!G8</f>
        <v>9180</v>
      </c>
      <c r="H8" s="141">
        <f>'Отдыхай и Катай 25 | COMISSION'!H8</f>
        <v>8640</v>
      </c>
      <c r="I8" s="141">
        <f>'Отдыхай и Катай 25 | COMISSION'!I8</f>
        <v>8640</v>
      </c>
      <c r="J8" s="141">
        <f>'Отдыхай и Катай 25 | COMISSION'!J8</f>
        <v>14400</v>
      </c>
      <c r="K8" s="174">
        <f>'Отдыхай и Катай 25 | COMISSION'!K8</f>
        <v>21150</v>
      </c>
      <c r="L8" s="174">
        <f>'Отдыхай и Катай 25 | COMISSION'!L8</f>
        <v>24750</v>
      </c>
      <c r="M8" s="174">
        <f>'Отдыхай и Катай 25 | COMISSION'!M8</f>
        <v>24750</v>
      </c>
      <c r="N8" s="174">
        <f>'Отдыхай и Катай 25 | COMISSION'!N8</f>
        <v>24750</v>
      </c>
      <c r="O8" s="174">
        <f>'Отдыхай и Катай 25 | COMISSION'!O8</f>
        <v>25830</v>
      </c>
      <c r="P8" s="174">
        <f>'Отдыхай и Катай 25 | COMISSION'!P8</f>
        <v>25830</v>
      </c>
      <c r="Q8" s="174">
        <f>'Отдыхай и Катай 25 | COMISSION'!Q8</f>
        <v>25830</v>
      </c>
      <c r="R8" s="174">
        <f>'Отдыхай и Катай 25 | COMISSION'!R8</f>
        <v>22590</v>
      </c>
      <c r="S8" s="141">
        <f>'Отдыхай и Катай 25 | COMISSION'!S8</f>
        <v>22275</v>
      </c>
      <c r="T8" s="141">
        <f>'Отдыхай и Катай 25 | COMISSION'!T8</f>
        <v>13905</v>
      </c>
      <c r="U8" s="141">
        <f>'Отдыхай и Катай 25 | COMISSION'!U8</f>
        <v>13905</v>
      </c>
      <c r="V8" s="141">
        <f>'Отдыхай и Катай 25 | COMISSION'!V8</f>
        <v>13095</v>
      </c>
      <c r="W8" s="141">
        <f>'Отдыхай и Катай 25 | COMISSION'!W8</f>
        <v>13095</v>
      </c>
      <c r="X8" s="141">
        <f>'Отдыхай и Катай 25 | COMISSION'!X8</f>
        <v>13095</v>
      </c>
      <c r="Y8" s="141">
        <f>'Отдыхай и Катай 25 | COMISSION'!Y8</f>
        <v>13905</v>
      </c>
      <c r="Z8" s="141">
        <f>'Отдыхай и Катай 25 | COMISSION'!Z8</f>
        <v>13905</v>
      </c>
      <c r="AA8" s="141">
        <f>'Отдыхай и Катай 25 | COMISSION'!AA8</f>
        <v>13905</v>
      </c>
      <c r="AB8" s="141">
        <f>'Отдыхай и Катай 25 | COMISSION'!AB8</f>
        <v>14715</v>
      </c>
      <c r="AC8" s="141">
        <f>'Отдыхай и Катай 25 | COMISSION'!AC8</f>
        <v>14715</v>
      </c>
      <c r="AD8" s="141">
        <f>'Отдыхай и Катай 25 | COMISSION'!AD8</f>
        <v>15795</v>
      </c>
      <c r="AE8" s="141">
        <f>'Отдыхай и Катай 25 | COMISSION'!AE8</f>
        <v>16875</v>
      </c>
      <c r="AF8" s="141">
        <f>'Отдыхай и Катай 25 | COMISSION'!AF8</f>
        <v>16875</v>
      </c>
      <c r="AG8" s="141">
        <f>'Отдыхай и Катай 25 | COMISSION'!AG8</f>
        <v>16875</v>
      </c>
      <c r="AH8" s="141">
        <f>'Отдыхай и Катай 25 | COMISSION'!AH8</f>
        <v>15795</v>
      </c>
      <c r="AI8" s="141">
        <f>'Отдыхай и Катай 25 | COMISSION'!AI8</f>
        <v>19035</v>
      </c>
      <c r="AJ8" s="141">
        <f>'Отдыхай и Катай 25 | COMISSION'!AJ8</f>
        <v>19035</v>
      </c>
      <c r="AK8" s="141">
        <f>'Отдыхай и Катай 25 | COMISSION'!AK8</f>
        <v>21195</v>
      </c>
      <c r="AL8" s="141">
        <f>'Отдыхай и Катай 25 | COMISSION'!AL8</f>
        <v>23355</v>
      </c>
      <c r="AM8" s="141">
        <f>'Отдыхай и Катай 25 | COMISSION'!AM8</f>
        <v>23355</v>
      </c>
      <c r="AN8" s="141">
        <f>'Отдыхай и Катай 25 | COMISSION'!AN8</f>
        <v>20115</v>
      </c>
      <c r="AO8" s="141">
        <f>'Отдыхай и Катай 25 | COMISSION'!AO8</f>
        <v>20115</v>
      </c>
      <c r="AP8" s="141">
        <f>'Отдыхай и Катай 25 | COMISSION'!AP8</f>
        <v>12285</v>
      </c>
      <c r="AQ8" s="141">
        <f>'Отдыхай и Катай 25 | COMISSION'!AQ8</f>
        <v>13905</v>
      </c>
      <c r="AR8" s="141">
        <f>'Отдыхай и Катай 25 | COMISSION'!AR8</f>
        <v>13095</v>
      </c>
      <c r="AS8" s="141">
        <f>'Отдыхай и Катай 25 | COMISSION'!AS8</f>
        <v>10125</v>
      </c>
      <c r="AT8" s="141">
        <f>'Отдыхай и Катай 25 | COMISSION'!AT8</f>
        <v>8415</v>
      </c>
      <c r="AU8" s="141">
        <f>'Отдыхай и Катай 25 | COMISSION'!AU8</f>
        <v>9495</v>
      </c>
    </row>
    <row r="9" spans="1:47" ht="11.45" customHeight="1" x14ac:dyDescent="0.2">
      <c r="A9" s="3">
        <v>2</v>
      </c>
      <c r="B9" s="141">
        <f>'Отдыхай и Катай 25 | COMISSION'!B9</f>
        <v>7560</v>
      </c>
      <c r="C9" s="141">
        <f>'Отдыхай и Катай 25 | COMISSION'!C9</f>
        <v>9360</v>
      </c>
      <c r="D9" s="141">
        <f>'Отдыхай и Катай 25 | COMISSION'!D9</f>
        <v>9360</v>
      </c>
      <c r="E9" s="141">
        <f>'Отдыхай и Катай 25 | COMISSION'!E9</f>
        <v>9900</v>
      </c>
      <c r="F9" s="141">
        <f>'Отдыхай и Катай 25 | COMISSION'!F9</f>
        <v>9900</v>
      </c>
      <c r="G9" s="141">
        <f>'Отдыхай и Катай 25 | COMISSION'!G9</f>
        <v>10440</v>
      </c>
      <c r="H9" s="141">
        <f>'Отдыхай и Катай 25 | COMISSION'!H9</f>
        <v>9900</v>
      </c>
      <c r="I9" s="141">
        <f>'Отдыхай и Катай 25 | COMISSION'!I9</f>
        <v>9900</v>
      </c>
      <c r="J9" s="141">
        <f>'Отдыхай и Катай 25 | COMISSION'!J9</f>
        <v>16200</v>
      </c>
      <c r="K9" s="174">
        <f>'Отдыхай и Катай 25 | COMISSION'!K9</f>
        <v>22950</v>
      </c>
      <c r="L9" s="174">
        <f>'Отдыхай и Катай 25 | COMISSION'!L9</f>
        <v>26550</v>
      </c>
      <c r="M9" s="174">
        <f>'Отдыхай и Катай 25 | COMISSION'!M9</f>
        <v>26550</v>
      </c>
      <c r="N9" s="174">
        <f>'Отдыхай и Катай 25 | COMISSION'!N9</f>
        <v>26550</v>
      </c>
      <c r="O9" s="174">
        <f>'Отдыхай и Катай 25 | COMISSION'!O9</f>
        <v>27630</v>
      </c>
      <c r="P9" s="174">
        <f>'Отдыхай и Катай 25 | COMISSION'!P9</f>
        <v>27630</v>
      </c>
      <c r="Q9" s="174">
        <f>'Отдыхай и Катай 25 | COMISSION'!Q9</f>
        <v>27630</v>
      </c>
      <c r="R9" s="174">
        <f>'Отдыхай и Катай 25 | COMISSION'!R9</f>
        <v>24390</v>
      </c>
      <c r="S9" s="141">
        <f>'Отдыхай и Катай 25 | COMISSION'!S9</f>
        <v>23940</v>
      </c>
      <c r="T9" s="141">
        <f>'Отдыхай и Катай 25 | COMISSION'!T9</f>
        <v>15570</v>
      </c>
      <c r="U9" s="141">
        <f>'Отдыхай и Катай 25 | COMISSION'!U9</f>
        <v>15570</v>
      </c>
      <c r="V9" s="141">
        <f>'Отдыхай и Катай 25 | COMISSION'!V9</f>
        <v>14760</v>
      </c>
      <c r="W9" s="141">
        <f>'Отдыхай и Катай 25 | COMISSION'!W9</f>
        <v>14760</v>
      </c>
      <c r="X9" s="141">
        <f>'Отдыхай и Катай 25 | COMISSION'!X9</f>
        <v>14760</v>
      </c>
      <c r="Y9" s="141">
        <f>'Отдыхай и Катай 25 | COMISSION'!Y9</f>
        <v>15570</v>
      </c>
      <c r="Z9" s="141">
        <f>'Отдыхай и Катай 25 | COMISSION'!Z9</f>
        <v>15570</v>
      </c>
      <c r="AA9" s="141">
        <f>'Отдыхай и Катай 25 | COMISSION'!AA9</f>
        <v>15570</v>
      </c>
      <c r="AB9" s="141">
        <f>'Отдыхай и Катай 25 | COMISSION'!AB9</f>
        <v>16380</v>
      </c>
      <c r="AC9" s="141">
        <f>'Отдыхай и Катай 25 | COMISSION'!AC9</f>
        <v>16380</v>
      </c>
      <c r="AD9" s="141">
        <f>'Отдыхай и Катай 25 | COMISSION'!AD9</f>
        <v>17460</v>
      </c>
      <c r="AE9" s="141">
        <f>'Отдыхай и Катай 25 | COMISSION'!AE9</f>
        <v>18540</v>
      </c>
      <c r="AF9" s="141">
        <f>'Отдыхай и Катай 25 | COMISSION'!AF9</f>
        <v>18540</v>
      </c>
      <c r="AG9" s="141">
        <f>'Отдыхай и Катай 25 | COMISSION'!AG9</f>
        <v>18540</v>
      </c>
      <c r="AH9" s="141">
        <f>'Отдыхай и Катай 25 | COMISSION'!AH9</f>
        <v>17460</v>
      </c>
      <c r="AI9" s="141">
        <f>'Отдыхай и Катай 25 | COMISSION'!AI9</f>
        <v>20700</v>
      </c>
      <c r="AJ9" s="141">
        <f>'Отдыхай и Катай 25 | COMISSION'!AJ9</f>
        <v>20700</v>
      </c>
      <c r="AK9" s="141">
        <f>'Отдыхай и Катай 25 | COMISSION'!AK9</f>
        <v>22860</v>
      </c>
      <c r="AL9" s="141">
        <f>'Отдыхай и Катай 25 | COMISSION'!AL9</f>
        <v>25020</v>
      </c>
      <c r="AM9" s="141">
        <f>'Отдыхай и Катай 25 | COMISSION'!AM9</f>
        <v>25020</v>
      </c>
      <c r="AN9" s="141">
        <f>'Отдыхай и Катай 25 | COMISSION'!AN9</f>
        <v>21780</v>
      </c>
      <c r="AO9" s="141">
        <f>'Отдыхай и Катай 25 | COMISSION'!AO9</f>
        <v>21780</v>
      </c>
      <c r="AP9" s="141">
        <f>'Отдыхай и Катай 25 | COMISSION'!AP9</f>
        <v>13950</v>
      </c>
      <c r="AQ9" s="141">
        <f>'Отдыхай и Катай 25 | COMISSION'!AQ9</f>
        <v>15570</v>
      </c>
      <c r="AR9" s="141">
        <f>'Отдыхай и Катай 25 | COMISSION'!AR9</f>
        <v>14760</v>
      </c>
      <c r="AS9" s="141">
        <f>'Отдыхай и Катай 25 | COMISSION'!AS9</f>
        <v>11790</v>
      </c>
      <c r="AT9" s="141">
        <f>'Отдыхай и Катай 25 | COMISSION'!AT9</f>
        <v>10080</v>
      </c>
      <c r="AU9" s="141">
        <f>'Отдыхай и Катай 25 | COMISSION'!AU9</f>
        <v>11160</v>
      </c>
    </row>
    <row r="10" spans="1:47" ht="11.45" customHeight="1" x14ac:dyDescent="0.2">
      <c r="A10" s="5" t="s">
        <v>107</v>
      </c>
      <c r="B10" s="141"/>
      <c r="C10" s="141"/>
      <c r="D10" s="141"/>
      <c r="E10" s="141"/>
      <c r="F10" s="141"/>
      <c r="G10" s="141"/>
      <c r="H10" s="141"/>
      <c r="I10" s="141"/>
      <c r="J10" s="141"/>
      <c r="K10" s="174"/>
      <c r="L10" s="174"/>
      <c r="M10" s="174"/>
      <c r="N10" s="174"/>
      <c r="O10" s="174"/>
      <c r="P10" s="174"/>
      <c r="Q10" s="174"/>
      <c r="R10" s="174"/>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row>
    <row r="11" spans="1:47" ht="11.45" customHeight="1" x14ac:dyDescent="0.2">
      <c r="A11" s="3">
        <v>1</v>
      </c>
      <c r="B11" s="141">
        <f>'Отдыхай и Катай 25 | COMISSION'!B11</f>
        <v>7650</v>
      </c>
      <c r="C11" s="141">
        <f>'Отдыхай и Катай 25 | COMISSION'!C11</f>
        <v>9450</v>
      </c>
      <c r="D11" s="141">
        <f>'Отдыхай и Катай 25 | COMISSION'!D11</f>
        <v>9450</v>
      </c>
      <c r="E11" s="141">
        <f>'Отдыхай и Катай 25 | COMISSION'!E11</f>
        <v>9990</v>
      </c>
      <c r="F11" s="141">
        <f>'Отдыхай и Катай 25 | COMISSION'!F11</f>
        <v>9990</v>
      </c>
      <c r="G11" s="141">
        <f>'Отдыхай и Катай 25 | COMISSION'!G11</f>
        <v>10530</v>
      </c>
      <c r="H11" s="141">
        <f>'Отдыхай и Катай 25 | COMISSION'!H11</f>
        <v>9990</v>
      </c>
      <c r="I11" s="141">
        <f>'Отдыхай и Катай 25 | COMISSION'!I11</f>
        <v>9990</v>
      </c>
      <c r="J11" s="141">
        <f>'Отдыхай и Катай 25 | COMISSION'!J11</f>
        <v>16200</v>
      </c>
      <c r="K11" s="174">
        <f>'Отдыхай и Катай 25 | COMISSION'!K11</f>
        <v>22950</v>
      </c>
      <c r="L11" s="174">
        <f>'Отдыхай и Катай 25 | COMISSION'!L11</f>
        <v>26550</v>
      </c>
      <c r="M11" s="174">
        <f>'Отдыхай и Катай 25 | COMISSION'!M11</f>
        <v>26550</v>
      </c>
      <c r="N11" s="174">
        <f>'Отдыхай и Катай 25 | COMISSION'!N11</f>
        <v>26550</v>
      </c>
      <c r="O11" s="174">
        <f>'Отдыхай и Катай 25 | COMISSION'!O11</f>
        <v>27630</v>
      </c>
      <c r="P11" s="174">
        <f>'Отдыхай и Катай 25 | COMISSION'!P11</f>
        <v>27630</v>
      </c>
      <c r="Q11" s="174">
        <f>'Отдыхай и Катай 25 | COMISSION'!Q11</f>
        <v>27630</v>
      </c>
      <c r="R11" s="174">
        <f>'Отдыхай и Катай 25 | COMISSION'!R11</f>
        <v>24390</v>
      </c>
      <c r="S11" s="141">
        <f>'Отдыхай и Катай 25 | COMISSION'!S11</f>
        <v>23895</v>
      </c>
      <c r="T11" s="141">
        <f>'Отдыхай и Катай 25 | COMISSION'!T11</f>
        <v>15525</v>
      </c>
      <c r="U11" s="141">
        <f>'Отдыхай и Катай 25 | COMISSION'!U11</f>
        <v>15525</v>
      </c>
      <c r="V11" s="141">
        <f>'Отдыхай и Катай 25 | COMISSION'!V11</f>
        <v>14715</v>
      </c>
      <c r="W11" s="141">
        <f>'Отдыхай и Катай 25 | COMISSION'!W11</f>
        <v>14715</v>
      </c>
      <c r="X11" s="141">
        <f>'Отдыхай и Катай 25 | COMISSION'!X11</f>
        <v>14715</v>
      </c>
      <c r="Y11" s="141">
        <f>'Отдыхай и Катай 25 | COMISSION'!Y11</f>
        <v>15525</v>
      </c>
      <c r="Z11" s="141">
        <f>'Отдыхай и Катай 25 | COMISSION'!Z11</f>
        <v>15525</v>
      </c>
      <c r="AA11" s="141">
        <f>'Отдыхай и Катай 25 | COMISSION'!AA11</f>
        <v>15525</v>
      </c>
      <c r="AB11" s="141">
        <f>'Отдыхай и Катай 25 | COMISSION'!AB11</f>
        <v>16335</v>
      </c>
      <c r="AC11" s="141">
        <f>'Отдыхай и Катай 25 | COMISSION'!AC11</f>
        <v>16335</v>
      </c>
      <c r="AD11" s="141">
        <f>'Отдыхай и Катай 25 | COMISSION'!AD11</f>
        <v>17415</v>
      </c>
      <c r="AE11" s="141">
        <f>'Отдыхай и Катай 25 | COMISSION'!AE11</f>
        <v>18495</v>
      </c>
      <c r="AF11" s="141">
        <f>'Отдыхай и Катай 25 | COMISSION'!AF11</f>
        <v>18495</v>
      </c>
      <c r="AG11" s="141">
        <f>'Отдыхай и Катай 25 | COMISSION'!AG11</f>
        <v>18495</v>
      </c>
      <c r="AH11" s="141">
        <f>'Отдыхай и Катай 25 | COMISSION'!AH11</f>
        <v>17415</v>
      </c>
      <c r="AI11" s="141">
        <f>'Отдыхай и Катай 25 | COMISSION'!AI11</f>
        <v>20655</v>
      </c>
      <c r="AJ11" s="141">
        <f>'Отдыхай и Катай 25 | COMISSION'!AJ11</f>
        <v>20655</v>
      </c>
      <c r="AK11" s="141">
        <f>'Отдыхай и Катай 25 | COMISSION'!AK11</f>
        <v>22815</v>
      </c>
      <c r="AL11" s="141">
        <f>'Отдыхай и Катай 25 | COMISSION'!AL11</f>
        <v>24975</v>
      </c>
      <c r="AM11" s="141">
        <f>'Отдыхай и Катай 25 | COMISSION'!AM11</f>
        <v>24975</v>
      </c>
      <c r="AN11" s="141">
        <f>'Отдыхай и Катай 25 | COMISSION'!AN11</f>
        <v>21735</v>
      </c>
      <c r="AO11" s="141">
        <f>'Отдыхай и Катай 25 | COMISSION'!AO11</f>
        <v>21735</v>
      </c>
      <c r="AP11" s="141">
        <f>'Отдыхай и Катай 25 | COMISSION'!AP11</f>
        <v>13905</v>
      </c>
      <c r="AQ11" s="141">
        <f>'Отдыхай и Катай 25 | COMISSION'!AQ11</f>
        <v>15525</v>
      </c>
      <c r="AR11" s="141">
        <f>'Отдыхай и Катай 25 | COMISSION'!AR11</f>
        <v>14715</v>
      </c>
      <c r="AS11" s="141">
        <f>'Отдыхай и Катай 25 | COMISSION'!AS11</f>
        <v>11475</v>
      </c>
      <c r="AT11" s="141">
        <f>'Отдыхай и Катай 25 | COMISSION'!AT11</f>
        <v>9765</v>
      </c>
      <c r="AU11" s="141">
        <f>'Отдыхай и Катай 25 | COMISSION'!AU11</f>
        <v>10845</v>
      </c>
    </row>
    <row r="12" spans="1:47" ht="11.45" customHeight="1" x14ac:dyDescent="0.2">
      <c r="A12" s="3">
        <v>2</v>
      </c>
      <c r="B12" s="141">
        <f>'Отдыхай и Катай 25 | COMISSION'!B12</f>
        <v>8910</v>
      </c>
      <c r="C12" s="141">
        <f>'Отдыхай и Катай 25 | COMISSION'!C12</f>
        <v>10710</v>
      </c>
      <c r="D12" s="141">
        <f>'Отдыхай и Катай 25 | COMISSION'!D12</f>
        <v>10710</v>
      </c>
      <c r="E12" s="141">
        <f>'Отдыхай и Катай 25 | COMISSION'!E12</f>
        <v>11250</v>
      </c>
      <c r="F12" s="141">
        <f>'Отдыхай и Катай 25 | COMISSION'!F12</f>
        <v>11250</v>
      </c>
      <c r="G12" s="141">
        <f>'Отдыхай и Катай 25 | COMISSION'!G12</f>
        <v>11790</v>
      </c>
      <c r="H12" s="141">
        <f>'Отдыхай и Катай 25 | COMISSION'!H12</f>
        <v>11250</v>
      </c>
      <c r="I12" s="141">
        <f>'Отдыхай и Катай 25 | COMISSION'!I12</f>
        <v>11250</v>
      </c>
      <c r="J12" s="141">
        <f>'Отдыхай и Катай 25 | COMISSION'!J12</f>
        <v>18000</v>
      </c>
      <c r="K12" s="174">
        <f>'Отдыхай и Катай 25 | COMISSION'!K12</f>
        <v>24750</v>
      </c>
      <c r="L12" s="174">
        <f>'Отдыхай и Катай 25 | COMISSION'!L12</f>
        <v>28350</v>
      </c>
      <c r="M12" s="174">
        <f>'Отдыхай и Катай 25 | COMISSION'!M12</f>
        <v>28350</v>
      </c>
      <c r="N12" s="174">
        <f>'Отдыхай и Катай 25 | COMISSION'!N12</f>
        <v>28350</v>
      </c>
      <c r="O12" s="174">
        <f>'Отдыхай и Катай 25 | COMISSION'!O12</f>
        <v>29430</v>
      </c>
      <c r="P12" s="174">
        <f>'Отдыхай и Катай 25 | COMISSION'!P12</f>
        <v>29430</v>
      </c>
      <c r="Q12" s="174">
        <f>'Отдыхай и Катай 25 | COMISSION'!Q12</f>
        <v>29430</v>
      </c>
      <c r="R12" s="174">
        <f>'Отдыхай и Катай 25 | COMISSION'!R12</f>
        <v>26190</v>
      </c>
      <c r="S12" s="141">
        <f>'Отдыхай и Катай 25 | COMISSION'!S12</f>
        <v>25560</v>
      </c>
      <c r="T12" s="141">
        <f>'Отдыхай и Катай 25 | COMISSION'!T12</f>
        <v>17190</v>
      </c>
      <c r="U12" s="141">
        <f>'Отдыхай и Катай 25 | COMISSION'!U12</f>
        <v>17190</v>
      </c>
      <c r="V12" s="141">
        <f>'Отдыхай и Катай 25 | COMISSION'!V12</f>
        <v>16380</v>
      </c>
      <c r="W12" s="141">
        <f>'Отдыхай и Катай 25 | COMISSION'!W12</f>
        <v>16380</v>
      </c>
      <c r="X12" s="141">
        <f>'Отдыхай и Катай 25 | COMISSION'!X12</f>
        <v>16380</v>
      </c>
      <c r="Y12" s="141">
        <f>'Отдыхай и Катай 25 | COMISSION'!Y12</f>
        <v>17190</v>
      </c>
      <c r="Z12" s="141">
        <f>'Отдыхай и Катай 25 | COMISSION'!Z12</f>
        <v>17190</v>
      </c>
      <c r="AA12" s="141">
        <f>'Отдыхай и Катай 25 | COMISSION'!AA12</f>
        <v>17190</v>
      </c>
      <c r="AB12" s="141">
        <f>'Отдыхай и Катай 25 | COMISSION'!AB12</f>
        <v>18000</v>
      </c>
      <c r="AC12" s="141">
        <f>'Отдыхай и Катай 25 | COMISSION'!AC12</f>
        <v>18000</v>
      </c>
      <c r="AD12" s="141">
        <f>'Отдыхай и Катай 25 | COMISSION'!AD12</f>
        <v>19080</v>
      </c>
      <c r="AE12" s="141">
        <f>'Отдыхай и Катай 25 | COMISSION'!AE12</f>
        <v>20160</v>
      </c>
      <c r="AF12" s="141">
        <f>'Отдыхай и Катай 25 | COMISSION'!AF12</f>
        <v>20160</v>
      </c>
      <c r="AG12" s="141">
        <f>'Отдыхай и Катай 25 | COMISSION'!AG12</f>
        <v>20160</v>
      </c>
      <c r="AH12" s="141">
        <f>'Отдыхай и Катай 25 | COMISSION'!AH12</f>
        <v>19080</v>
      </c>
      <c r="AI12" s="141">
        <f>'Отдыхай и Катай 25 | COMISSION'!AI12</f>
        <v>22320</v>
      </c>
      <c r="AJ12" s="141">
        <f>'Отдыхай и Катай 25 | COMISSION'!AJ12</f>
        <v>22320</v>
      </c>
      <c r="AK12" s="141">
        <f>'Отдыхай и Катай 25 | COMISSION'!AK12</f>
        <v>24480</v>
      </c>
      <c r="AL12" s="141">
        <f>'Отдыхай и Катай 25 | COMISSION'!AL12</f>
        <v>26640</v>
      </c>
      <c r="AM12" s="141">
        <f>'Отдыхай и Катай 25 | COMISSION'!AM12</f>
        <v>26640</v>
      </c>
      <c r="AN12" s="141">
        <f>'Отдыхай и Катай 25 | COMISSION'!AN12</f>
        <v>23400</v>
      </c>
      <c r="AO12" s="141">
        <f>'Отдыхай и Катай 25 | COMISSION'!AO12</f>
        <v>23400</v>
      </c>
      <c r="AP12" s="141">
        <f>'Отдыхай и Катай 25 | COMISSION'!AP12</f>
        <v>15570</v>
      </c>
      <c r="AQ12" s="141">
        <f>'Отдыхай и Катай 25 | COMISSION'!AQ12</f>
        <v>17190</v>
      </c>
      <c r="AR12" s="141">
        <f>'Отдыхай и Катай 25 | COMISSION'!AR12</f>
        <v>16380</v>
      </c>
      <c r="AS12" s="141">
        <f>'Отдыхай и Катай 25 | COMISSION'!AS12</f>
        <v>13140</v>
      </c>
      <c r="AT12" s="141">
        <f>'Отдыхай и Катай 25 | COMISSION'!AT12</f>
        <v>11430</v>
      </c>
      <c r="AU12" s="141">
        <f>'Отдыхай и Катай 25 | COMISSION'!AU12</f>
        <v>12510</v>
      </c>
    </row>
    <row r="13" spans="1:47" ht="11.45" customHeight="1" x14ac:dyDescent="0.2">
      <c r="A13" s="5" t="s">
        <v>86</v>
      </c>
      <c r="B13" s="141"/>
      <c r="C13" s="141"/>
      <c r="D13" s="141"/>
      <c r="E13" s="141"/>
      <c r="F13" s="141"/>
      <c r="G13" s="141"/>
      <c r="H13" s="141"/>
      <c r="I13" s="141"/>
      <c r="J13" s="141"/>
      <c r="K13" s="174"/>
      <c r="L13" s="174"/>
      <c r="M13" s="174"/>
      <c r="N13" s="174"/>
      <c r="O13" s="174"/>
      <c r="P13" s="174"/>
      <c r="Q13" s="174"/>
      <c r="R13" s="174"/>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row>
    <row r="14" spans="1:47" ht="11.45" customHeight="1" x14ac:dyDescent="0.2">
      <c r="A14" s="3">
        <v>1</v>
      </c>
      <c r="B14" s="141">
        <f>'Отдыхай и Катай 25 | COMISSION'!B14</f>
        <v>9450</v>
      </c>
      <c r="C14" s="141">
        <f>'Отдыхай и Катай 25 | COMISSION'!C14</f>
        <v>11250</v>
      </c>
      <c r="D14" s="141">
        <f>'Отдыхай и Катай 25 | COMISSION'!D14</f>
        <v>11250</v>
      </c>
      <c r="E14" s="141">
        <f>'Отдыхай и Катай 25 | COMISSION'!E14</f>
        <v>11790</v>
      </c>
      <c r="F14" s="141">
        <f>'Отдыхай и Катай 25 | COMISSION'!F14</f>
        <v>11790</v>
      </c>
      <c r="G14" s="141">
        <f>'Отдыхай и Катай 25 | COMISSION'!G14</f>
        <v>12330</v>
      </c>
      <c r="H14" s="141">
        <f>'Отдыхай и Катай 25 | COMISSION'!H14</f>
        <v>11790</v>
      </c>
      <c r="I14" s="141">
        <f>'Отдыхай и Катай 25 | COMISSION'!I14</f>
        <v>11790</v>
      </c>
      <c r="J14" s="141">
        <f>'Отдыхай и Катай 25 | COMISSION'!J14</f>
        <v>18000</v>
      </c>
      <c r="K14" s="174">
        <f>'Отдыхай и Катай 25 | COMISSION'!K14</f>
        <v>24750</v>
      </c>
      <c r="L14" s="174">
        <f>'Отдыхай и Катай 25 | COMISSION'!L14</f>
        <v>28350</v>
      </c>
      <c r="M14" s="174">
        <f>'Отдыхай и Катай 25 | COMISSION'!M14</f>
        <v>28350</v>
      </c>
      <c r="N14" s="174">
        <f>'Отдыхай и Катай 25 | COMISSION'!N14</f>
        <v>28350</v>
      </c>
      <c r="O14" s="174">
        <f>'Отдыхай и Катай 25 | COMISSION'!O14</f>
        <v>29430</v>
      </c>
      <c r="P14" s="174">
        <f>'Отдыхай и Катай 25 | COMISSION'!P14</f>
        <v>29430</v>
      </c>
      <c r="Q14" s="174">
        <f>'Отдыхай и Катай 25 | COMISSION'!Q14</f>
        <v>29430</v>
      </c>
      <c r="R14" s="174">
        <f>'Отдыхай и Катай 25 | COMISSION'!R14</f>
        <v>26190</v>
      </c>
      <c r="S14" s="141">
        <f>'Отдыхай и Катай 25 | COMISSION'!S14</f>
        <v>25875</v>
      </c>
      <c r="T14" s="141">
        <f>'Отдыхай и Катай 25 | COMISSION'!T14</f>
        <v>17505</v>
      </c>
      <c r="U14" s="141">
        <f>'Отдыхай и Катай 25 | COMISSION'!U14</f>
        <v>17505</v>
      </c>
      <c r="V14" s="141">
        <f>'Отдыхай и Катай 25 | COMISSION'!V14</f>
        <v>16695</v>
      </c>
      <c r="W14" s="141">
        <f>'Отдыхай и Катай 25 | COMISSION'!W14</f>
        <v>16695</v>
      </c>
      <c r="X14" s="141">
        <f>'Отдыхай и Катай 25 | COMISSION'!X14</f>
        <v>16695</v>
      </c>
      <c r="Y14" s="141">
        <f>'Отдыхай и Катай 25 | COMISSION'!Y14</f>
        <v>17505</v>
      </c>
      <c r="Z14" s="141">
        <f>'Отдыхай и Катай 25 | COMISSION'!Z14</f>
        <v>17505</v>
      </c>
      <c r="AA14" s="141">
        <f>'Отдыхай и Катай 25 | COMISSION'!AA14</f>
        <v>17505</v>
      </c>
      <c r="AB14" s="141">
        <f>'Отдыхай и Катай 25 | COMISSION'!AB14</f>
        <v>18315</v>
      </c>
      <c r="AC14" s="141">
        <f>'Отдыхай и Катай 25 | COMISSION'!AC14</f>
        <v>18315</v>
      </c>
      <c r="AD14" s="141">
        <f>'Отдыхай и Катай 25 | COMISSION'!AD14</f>
        <v>19395</v>
      </c>
      <c r="AE14" s="141">
        <f>'Отдыхай и Катай 25 | COMISSION'!AE14</f>
        <v>20475</v>
      </c>
      <c r="AF14" s="141">
        <f>'Отдыхай и Катай 25 | COMISSION'!AF14</f>
        <v>20475</v>
      </c>
      <c r="AG14" s="141">
        <f>'Отдыхай и Катай 25 | COMISSION'!AG14</f>
        <v>20475</v>
      </c>
      <c r="AH14" s="141">
        <f>'Отдыхай и Катай 25 | COMISSION'!AH14</f>
        <v>19395</v>
      </c>
      <c r="AI14" s="141">
        <f>'Отдыхай и Катай 25 | COMISSION'!AI14</f>
        <v>22635</v>
      </c>
      <c r="AJ14" s="141">
        <f>'Отдыхай и Катай 25 | COMISSION'!AJ14</f>
        <v>22635</v>
      </c>
      <c r="AK14" s="141">
        <f>'Отдыхай и Катай 25 | COMISSION'!AK14</f>
        <v>24795</v>
      </c>
      <c r="AL14" s="141">
        <f>'Отдыхай и Катай 25 | COMISSION'!AL14</f>
        <v>26955</v>
      </c>
      <c r="AM14" s="141">
        <f>'Отдыхай и Катай 25 | COMISSION'!AM14</f>
        <v>26955</v>
      </c>
      <c r="AN14" s="141">
        <f>'Отдыхай и Катай 25 | COMISSION'!AN14</f>
        <v>23715</v>
      </c>
      <c r="AO14" s="141">
        <f>'Отдыхай и Катай 25 | COMISSION'!AO14</f>
        <v>23715</v>
      </c>
      <c r="AP14" s="141">
        <f>'Отдыхай и Катай 25 | COMISSION'!AP14</f>
        <v>15885</v>
      </c>
      <c r="AQ14" s="141">
        <f>'Отдыхай и Катай 25 | COMISSION'!AQ14</f>
        <v>17505</v>
      </c>
      <c r="AR14" s="141">
        <f>'Отдыхай и Катай 25 | COMISSION'!AR14</f>
        <v>16695</v>
      </c>
      <c r="AS14" s="141">
        <f>'Отдыхай и Катай 25 | COMISSION'!AS14</f>
        <v>13275</v>
      </c>
      <c r="AT14" s="141">
        <f>'Отдыхай и Катай 25 | COMISSION'!AT14</f>
        <v>11565</v>
      </c>
      <c r="AU14" s="141">
        <f>'Отдыхай и Катай 25 | COMISSION'!AU14</f>
        <v>12645</v>
      </c>
    </row>
    <row r="15" spans="1:47" ht="11.45" customHeight="1" x14ac:dyDescent="0.2">
      <c r="A15" s="3">
        <v>2</v>
      </c>
      <c r="B15" s="141">
        <f>'Отдыхай и Катай 25 | COMISSION'!B15</f>
        <v>10710</v>
      </c>
      <c r="C15" s="141">
        <f>'Отдыхай и Катай 25 | COMISSION'!C15</f>
        <v>12510</v>
      </c>
      <c r="D15" s="141">
        <f>'Отдыхай и Катай 25 | COMISSION'!D15</f>
        <v>12510</v>
      </c>
      <c r="E15" s="141">
        <f>'Отдыхай и Катай 25 | COMISSION'!E15</f>
        <v>13050</v>
      </c>
      <c r="F15" s="141">
        <f>'Отдыхай и Катай 25 | COMISSION'!F15</f>
        <v>13050</v>
      </c>
      <c r="G15" s="141">
        <f>'Отдыхай и Катай 25 | COMISSION'!G15</f>
        <v>13590</v>
      </c>
      <c r="H15" s="141">
        <f>'Отдыхай и Катай 25 | COMISSION'!H15</f>
        <v>13050</v>
      </c>
      <c r="I15" s="141">
        <f>'Отдыхай и Катай 25 | COMISSION'!I15</f>
        <v>13050</v>
      </c>
      <c r="J15" s="141">
        <f>'Отдыхай и Катай 25 | COMISSION'!J15</f>
        <v>19800</v>
      </c>
      <c r="K15" s="174">
        <f>'Отдыхай и Катай 25 | COMISSION'!K15</f>
        <v>26550</v>
      </c>
      <c r="L15" s="174">
        <f>'Отдыхай и Катай 25 | COMISSION'!L15</f>
        <v>30150</v>
      </c>
      <c r="M15" s="174">
        <f>'Отдыхай и Катай 25 | COMISSION'!M15</f>
        <v>30150</v>
      </c>
      <c r="N15" s="174">
        <f>'Отдыхай и Катай 25 | COMISSION'!N15</f>
        <v>30150</v>
      </c>
      <c r="O15" s="174">
        <f>'Отдыхай и Катай 25 | COMISSION'!O15</f>
        <v>31230</v>
      </c>
      <c r="P15" s="174">
        <f>'Отдыхай и Катай 25 | COMISSION'!P15</f>
        <v>31230</v>
      </c>
      <c r="Q15" s="174">
        <f>'Отдыхай и Катай 25 | COMISSION'!Q15</f>
        <v>31230</v>
      </c>
      <c r="R15" s="174">
        <f>'Отдыхай и Катай 25 | COMISSION'!R15</f>
        <v>27990</v>
      </c>
      <c r="S15" s="141">
        <f>'Отдыхай и Катай 25 | COMISSION'!S15</f>
        <v>27540</v>
      </c>
      <c r="T15" s="141">
        <f>'Отдыхай и Катай 25 | COMISSION'!T15</f>
        <v>19170</v>
      </c>
      <c r="U15" s="141">
        <f>'Отдыхай и Катай 25 | COMISSION'!U15</f>
        <v>19170</v>
      </c>
      <c r="V15" s="141">
        <f>'Отдыхай и Катай 25 | COMISSION'!V15</f>
        <v>18360</v>
      </c>
      <c r="W15" s="141">
        <f>'Отдыхай и Катай 25 | COMISSION'!W15</f>
        <v>18360</v>
      </c>
      <c r="X15" s="141">
        <f>'Отдыхай и Катай 25 | COMISSION'!X15</f>
        <v>18360</v>
      </c>
      <c r="Y15" s="141">
        <f>'Отдыхай и Катай 25 | COMISSION'!Y15</f>
        <v>19170</v>
      </c>
      <c r="Z15" s="141">
        <f>'Отдыхай и Катай 25 | COMISSION'!Z15</f>
        <v>19170</v>
      </c>
      <c r="AA15" s="141">
        <f>'Отдыхай и Катай 25 | COMISSION'!AA15</f>
        <v>19170</v>
      </c>
      <c r="AB15" s="141">
        <f>'Отдыхай и Катай 25 | COMISSION'!AB15</f>
        <v>19980</v>
      </c>
      <c r="AC15" s="141">
        <f>'Отдыхай и Катай 25 | COMISSION'!AC15</f>
        <v>19980</v>
      </c>
      <c r="AD15" s="141">
        <f>'Отдыхай и Катай 25 | COMISSION'!AD15</f>
        <v>21060</v>
      </c>
      <c r="AE15" s="141">
        <f>'Отдыхай и Катай 25 | COMISSION'!AE15</f>
        <v>22140</v>
      </c>
      <c r="AF15" s="141">
        <f>'Отдыхай и Катай 25 | COMISSION'!AF15</f>
        <v>22140</v>
      </c>
      <c r="AG15" s="141">
        <f>'Отдыхай и Катай 25 | COMISSION'!AG15</f>
        <v>22140</v>
      </c>
      <c r="AH15" s="141">
        <f>'Отдыхай и Катай 25 | COMISSION'!AH15</f>
        <v>21060</v>
      </c>
      <c r="AI15" s="141">
        <f>'Отдыхай и Катай 25 | COMISSION'!AI15</f>
        <v>24300</v>
      </c>
      <c r="AJ15" s="141">
        <f>'Отдыхай и Катай 25 | COMISSION'!AJ15</f>
        <v>24300</v>
      </c>
      <c r="AK15" s="141">
        <f>'Отдыхай и Катай 25 | COMISSION'!AK15</f>
        <v>26460</v>
      </c>
      <c r="AL15" s="141">
        <f>'Отдыхай и Катай 25 | COMISSION'!AL15</f>
        <v>28620</v>
      </c>
      <c r="AM15" s="141">
        <f>'Отдыхай и Катай 25 | COMISSION'!AM15</f>
        <v>28620</v>
      </c>
      <c r="AN15" s="141">
        <f>'Отдыхай и Катай 25 | COMISSION'!AN15</f>
        <v>25380</v>
      </c>
      <c r="AO15" s="141">
        <f>'Отдыхай и Катай 25 | COMISSION'!AO15</f>
        <v>25380</v>
      </c>
      <c r="AP15" s="141">
        <f>'Отдыхай и Катай 25 | COMISSION'!AP15</f>
        <v>17550</v>
      </c>
      <c r="AQ15" s="141">
        <f>'Отдыхай и Катай 25 | COMISSION'!AQ15</f>
        <v>19170</v>
      </c>
      <c r="AR15" s="141">
        <f>'Отдыхай и Катай 25 | COMISSION'!AR15</f>
        <v>18360</v>
      </c>
      <c r="AS15" s="141">
        <f>'Отдыхай и Катай 25 | COMISSION'!AS15</f>
        <v>14940</v>
      </c>
      <c r="AT15" s="141">
        <f>'Отдыхай и Катай 25 | COMISSION'!AT15</f>
        <v>13230</v>
      </c>
      <c r="AU15" s="141">
        <f>'Отдыхай и Катай 25 | COMISSION'!AU15</f>
        <v>14310</v>
      </c>
    </row>
    <row r="16" spans="1:47" ht="11.45" customHeight="1" x14ac:dyDescent="0.2">
      <c r="A16" s="4" t="s">
        <v>91</v>
      </c>
      <c r="B16" s="141"/>
      <c r="C16" s="141"/>
      <c r="D16" s="141"/>
      <c r="E16" s="141"/>
      <c r="F16" s="141"/>
      <c r="G16" s="141"/>
      <c r="H16" s="141"/>
      <c r="I16" s="141"/>
      <c r="J16" s="141"/>
      <c r="K16" s="174"/>
      <c r="L16" s="174"/>
      <c r="M16" s="174"/>
      <c r="N16" s="174"/>
      <c r="O16" s="174"/>
      <c r="P16" s="174"/>
      <c r="Q16" s="174"/>
      <c r="R16" s="174"/>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row>
    <row r="17" spans="1:47" ht="11.45" customHeight="1" x14ac:dyDescent="0.2">
      <c r="A17" s="3">
        <v>1</v>
      </c>
      <c r="B17" s="141">
        <f>'Отдыхай и Катай 25 | COMISSION'!B17</f>
        <v>10350</v>
      </c>
      <c r="C17" s="141">
        <f>'Отдыхай и Катай 25 | COMISSION'!C17</f>
        <v>12150</v>
      </c>
      <c r="D17" s="141">
        <f>'Отдыхай и Катай 25 | COMISSION'!D17</f>
        <v>12150</v>
      </c>
      <c r="E17" s="141">
        <f>'Отдыхай и Катай 25 | COMISSION'!E17</f>
        <v>12690</v>
      </c>
      <c r="F17" s="141">
        <f>'Отдыхай и Катай 25 | COMISSION'!F17</f>
        <v>12690</v>
      </c>
      <c r="G17" s="141">
        <f>'Отдыхай и Катай 25 | COMISSION'!G17</f>
        <v>13230</v>
      </c>
      <c r="H17" s="141">
        <f>'Отдыхай и Катай 25 | COMISSION'!H17</f>
        <v>12690</v>
      </c>
      <c r="I17" s="141">
        <f>'Отдыхай и Катай 25 | COMISSION'!I17</f>
        <v>12690</v>
      </c>
      <c r="J17" s="141">
        <f>'Отдыхай и Катай 25 | COMISSION'!J17</f>
        <v>19800</v>
      </c>
      <c r="K17" s="174">
        <f>'Отдыхай и Катай 25 | COMISSION'!K17</f>
        <v>26550</v>
      </c>
      <c r="L17" s="174">
        <f>'Отдыхай и Катай 25 | COMISSION'!L17</f>
        <v>30150</v>
      </c>
      <c r="M17" s="174">
        <f>'Отдыхай и Катай 25 | COMISSION'!M17</f>
        <v>30150</v>
      </c>
      <c r="N17" s="174">
        <f>'Отдыхай и Катай 25 | COMISSION'!N17</f>
        <v>30150</v>
      </c>
      <c r="O17" s="174">
        <f>'Отдыхай и Катай 25 | COMISSION'!O17</f>
        <v>31230</v>
      </c>
      <c r="P17" s="174">
        <f>'Отдыхай и Катай 25 | COMISSION'!P17</f>
        <v>31230</v>
      </c>
      <c r="Q17" s="174">
        <f>'Отдыхай и Катай 25 | COMISSION'!Q17</f>
        <v>31230</v>
      </c>
      <c r="R17" s="174">
        <f>'Отдыхай и Катай 25 | COMISSION'!R17</f>
        <v>27990</v>
      </c>
      <c r="S17" s="141">
        <f>'Отдыхай и Катай 25 | COMISSION'!S17</f>
        <v>27675</v>
      </c>
      <c r="T17" s="141">
        <f>'Отдыхай и Катай 25 | COMISSION'!T17</f>
        <v>19305</v>
      </c>
      <c r="U17" s="141">
        <f>'Отдыхай и Катай 25 | COMISSION'!U17</f>
        <v>19305</v>
      </c>
      <c r="V17" s="141">
        <f>'Отдыхай и Катай 25 | COMISSION'!V17</f>
        <v>18495</v>
      </c>
      <c r="W17" s="141">
        <f>'Отдыхай и Катай 25 | COMISSION'!W17</f>
        <v>18495</v>
      </c>
      <c r="X17" s="141">
        <f>'Отдыхай и Катай 25 | COMISSION'!X17</f>
        <v>18495</v>
      </c>
      <c r="Y17" s="141">
        <f>'Отдыхай и Катай 25 | COMISSION'!Y17</f>
        <v>19305</v>
      </c>
      <c r="Z17" s="141">
        <f>'Отдыхай и Катай 25 | COMISSION'!Z17</f>
        <v>19305</v>
      </c>
      <c r="AA17" s="141">
        <f>'Отдыхай и Катай 25 | COMISSION'!AA17</f>
        <v>19305</v>
      </c>
      <c r="AB17" s="141">
        <f>'Отдыхай и Катай 25 | COMISSION'!AB17</f>
        <v>20115</v>
      </c>
      <c r="AC17" s="141">
        <f>'Отдыхай и Катай 25 | COMISSION'!AC17</f>
        <v>20115</v>
      </c>
      <c r="AD17" s="141">
        <f>'Отдыхай и Катай 25 | COMISSION'!AD17</f>
        <v>21195</v>
      </c>
      <c r="AE17" s="141">
        <f>'Отдыхай и Катай 25 | COMISSION'!AE17</f>
        <v>22275</v>
      </c>
      <c r="AF17" s="141">
        <f>'Отдыхай и Катай 25 | COMISSION'!AF17</f>
        <v>22275</v>
      </c>
      <c r="AG17" s="141">
        <f>'Отдыхай и Катай 25 | COMISSION'!AG17</f>
        <v>22275</v>
      </c>
      <c r="AH17" s="141">
        <f>'Отдыхай и Катай 25 | COMISSION'!AH17</f>
        <v>21195</v>
      </c>
      <c r="AI17" s="141">
        <f>'Отдыхай и Катай 25 | COMISSION'!AI17</f>
        <v>24435</v>
      </c>
      <c r="AJ17" s="141">
        <f>'Отдыхай и Катай 25 | COMISSION'!AJ17</f>
        <v>24435</v>
      </c>
      <c r="AK17" s="141">
        <f>'Отдыхай и Катай 25 | COMISSION'!AK17</f>
        <v>26595</v>
      </c>
      <c r="AL17" s="141">
        <f>'Отдыхай и Катай 25 | COMISSION'!AL17</f>
        <v>28755</v>
      </c>
      <c r="AM17" s="141">
        <f>'Отдыхай и Катай 25 | COMISSION'!AM17</f>
        <v>28755</v>
      </c>
      <c r="AN17" s="141">
        <f>'Отдыхай и Катай 25 | COMISSION'!AN17</f>
        <v>25515</v>
      </c>
      <c r="AO17" s="141">
        <f>'Отдыхай и Катай 25 | COMISSION'!AO17</f>
        <v>25515</v>
      </c>
      <c r="AP17" s="141">
        <f>'Отдыхай и Катай 25 | COMISSION'!AP17</f>
        <v>17685</v>
      </c>
      <c r="AQ17" s="141">
        <f>'Отдыхай и Катай 25 | COMISSION'!AQ17</f>
        <v>19305</v>
      </c>
      <c r="AR17" s="141">
        <f>'Отдыхай и Катай 25 | COMISSION'!AR17</f>
        <v>18495</v>
      </c>
      <c r="AS17" s="141">
        <f>'Отдыхай и Катай 25 | COMISSION'!AS17</f>
        <v>14625</v>
      </c>
      <c r="AT17" s="141">
        <f>'Отдыхай и Катай 25 | COMISSION'!AT17</f>
        <v>12915</v>
      </c>
      <c r="AU17" s="141">
        <f>'Отдыхай и Катай 25 | COMISSION'!AU17</f>
        <v>13995</v>
      </c>
    </row>
    <row r="18" spans="1:47" ht="11.45" customHeight="1" x14ac:dyDescent="0.2">
      <c r="A18" s="3">
        <v>2</v>
      </c>
      <c r="B18" s="141">
        <f>'Отдыхай и Катай 25 | COMISSION'!B18</f>
        <v>11610</v>
      </c>
      <c r="C18" s="141">
        <f>'Отдыхай и Катай 25 | COMISSION'!C18</f>
        <v>13410</v>
      </c>
      <c r="D18" s="141">
        <f>'Отдыхай и Катай 25 | COMISSION'!D18</f>
        <v>13410</v>
      </c>
      <c r="E18" s="141">
        <f>'Отдыхай и Катай 25 | COMISSION'!E18</f>
        <v>13950</v>
      </c>
      <c r="F18" s="141">
        <f>'Отдыхай и Катай 25 | COMISSION'!F18</f>
        <v>13950</v>
      </c>
      <c r="G18" s="141">
        <f>'Отдыхай и Катай 25 | COMISSION'!G18</f>
        <v>14490</v>
      </c>
      <c r="H18" s="141">
        <f>'Отдыхай и Катай 25 | COMISSION'!H18</f>
        <v>13950</v>
      </c>
      <c r="I18" s="141">
        <f>'Отдыхай и Катай 25 | COMISSION'!I18</f>
        <v>13950</v>
      </c>
      <c r="J18" s="141">
        <f>'Отдыхай и Катай 25 | COMISSION'!J18</f>
        <v>21600</v>
      </c>
      <c r="K18" s="174">
        <f>'Отдыхай и Катай 25 | COMISSION'!K18</f>
        <v>28350</v>
      </c>
      <c r="L18" s="174">
        <f>'Отдыхай и Катай 25 | COMISSION'!L18</f>
        <v>31950</v>
      </c>
      <c r="M18" s="174">
        <f>'Отдыхай и Катай 25 | COMISSION'!M18</f>
        <v>31950</v>
      </c>
      <c r="N18" s="174">
        <f>'Отдыхай и Катай 25 | COMISSION'!N18</f>
        <v>31950</v>
      </c>
      <c r="O18" s="174">
        <f>'Отдыхай и Катай 25 | COMISSION'!O18</f>
        <v>33030</v>
      </c>
      <c r="P18" s="174">
        <f>'Отдыхай и Катай 25 | COMISSION'!P18</f>
        <v>33030</v>
      </c>
      <c r="Q18" s="174">
        <f>'Отдыхай и Катай 25 | COMISSION'!Q18</f>
        <v>33030</v>
      </c>
      <c r="R18" s="174">
        <f>'Отдыхай и Катай 25 | COMISSION'!R18</f>
        <v>29790</v>
      </c>
      <c r="S18" s="141">
        <f>'Отдыхай и Катай 25 | COMISSION'!S18</f>
        <v>29340</v>
      </c>
      <c r="T18" s="141">
        <f>'Отдыхай и Катай 25 | COMISSION'!T18</f>
        <v>20970</v>
      </c>
      <c r="U18" s="141">
        <f>'Отдыхай и Катай 25 | COMISSION'!U18</f>
        <v>20970</v>
      </c>
      <c r="V18" s="141">
        <f>'Отдыхай и Катай 25 | COMISSION'!V18</f>
        <v>20160</v>
      </c>
      <c r="W18" s="141">
        <f>'Отдыхай и Катай 25 | COMISSION'!W18</f>
        <v>20160</v>
      </c>
      <c r="X18" s="141">
        <f>'Отдыхай и Катай 25 | COMISSION'!X18</f>
        <v>20160</v>
      </c>
      <c r="Y18" s="141">
        <f>'Отдыхай и Катай 25 | COMISSION'!Y18</f>
        <v>20970</v>
      </c>
      <c r="Z18" s="141">
        <f>'Отдыхай и Катай 25 | COMISSION'!Z18</f>
        <v>20970</v>
      </c>
      <c r="AA18" s="141">
        <f>'Отдыхай и Катай 25 | COMISSION'!AA18</f>
        <v>20970</v>
      </c>
      <c r="AB18" s="141">
        <f>'Отдыхай и Катай 25 | COMISSION'!AB18</f>
        <v>21780</v>
      </c>
      <c r="AC18" s="141">
        <f>'Отдыхай и Катай 25 | COMISSION'!AC18</f>
        <v>21780</v>
      </c>
      <c r="AD18" s="141">
        <f>'Отдыхай и Катай 25 | COMISSION'!AD18</f>
        <v>22860</v>
      </c>
      <c r="AE18" s="141">
        <f>'Отдыхай и Катай 25 | COMISSION'!AE18</f>
        <v>23940</v>
      </c>
      <c r="AF18" s="141">
        <f>'Отдыхай и Катай 25 | COMISSION'!AF18</f>
        <v>23940</v>
      </c>
      <c r="AG18" s="141">
        <f>'Отдыхай и Катай 25 | COMISSION'!AG18</f>
        <v>23940</v>
      </c>
      <c r="AH18" s="141">
        <f>'Отдыхай и Катай 25 | COMISSION'!AH18</f>
        <v>22860</v>
      </c>
      <c r="AI18" s="141">
        <f>'Отдыхай и Катай 25 | COMISSION'!AI18</f>
        <v>26100</v>
      </c>
      <c r="AJ18" s="141">
        <f>'Отдыхай и Катай 25 | COMISSION'!AJ18</f>
        <v>26100</v>
      </c>
      <c r="AK18" s="141">
        <f>'Отдыхай и Катай 25 | COMISSION'!AK18</f>
        <v>28260</v>
      </c>
      <c r="AL18" s="141">
        <f>'Отдыхай и Катай 25 | COMISSION'!AL18</f>
        <v>30420</v>
      </c>
      <c r="AM18" s="141">
        <f>'Отдыхай и Катай 25 | COMISSION'!AM18</f>
        <v>30420</v>
      </c>
      <c r="AN18" s="141">
        <f>'Отдыхай и Катай 25 | COMISSION'!AN18</f>
        <v>27180</v>
      </c>
      <c r="AO18" s="141">
        <f>'Отдыхай и Катай 25 | COMISSION'!AO18</f>
        <v>27180</v>
      </c>
      <c r="AP18" s="141">
        <f>'Отдыхай и Катай 25 | COMISSION'!AP18</f>
        <v>19350</v>
      </c>
      <c r="AQ18" s="141">
        <f>'Отдыхай и Катай 25 | COMISSION'!AQ18</f>
        <v>20970</v>
      </c>
      <c r="AR18" s="141">
        <f>'Отдыхай и Катай 25 | COMISSION'!AR18</f>
        <v>20160</v>
      </c>
      <c r="AS18" s="141">
        <f>'Отдыхай и Катай 25 | COMISSION'!AS18</f>
        <v>16290</v>
      </c>
      <c r="AT18" s="141">
        <f>'Отдыхай и Катай 25 | COMISSION'!AT18</f>
        <v>14580</v>
      </c>
      <c r="AU18" s="141">
        <f>'Отдыхай и Катай 25 | COMISSION'!AU18</f>
        <v>15660</v>
      </c>
    </row>
    <row r="19" spans="1:47" ht="11.45" customHeight="1" x14ac:dyDescent="0.2">
      <c r="A19" s="2" t="s">
        <v>92</v>
      </c>
      <c r="B19" s="141"/>
      <c r="C19" s="141"/>
      <c r="D19" s="141"/>
      <c r="E19" s="141"/>
      <c r="F19" s="141"/>
      <c r="G19" s="141"/>
      <c r="H19" s="141"/>
      <c r="I19" s="141"/>
      <c r="J19" s="141"/>
      <c r="K19" s="174"/>
      <c r="L19" s="174"/>
      <c r="M19" s="174"/>
      <c r="N19" s="174"/>
      <c r="O19" s="174"/>
      <c r="P19" s="174"/>
      <c r="Q19" s="174"/>
      <c r="R19" s="174"/>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row>
    <row r="20" spans="1:47" ht="11.45" customHeight="1" x14ac:dyDescent="0.2">
      <c r="A20" s="3">
        <v>1</v>
      </c>
      <c r="B20" s="141">
        <f>'Отдыхай и Катай 25 | COMISSION'!B20</f>
        <v>11700</v>
      </c>
      <c r="C20" s="141">
        <f>'Отдыхай и Катай 25 | COMISSION'!C20</f>
        <v>13500</v>
      </c>
      <c r="D20" s="141">
        <f>'Отдыхай и Катай 25 | COMISSION'!D20</f>
        <v>13500</v>
      </c>
      <c r="E20" s="141">
        <f>'Отдыхай и Катай 25 | COMISSION'!E20</f>
        <v>14040</v>
      </c>
      <c r="F20" s="141">
        <f>'Отдыхай и Катай 25 | COMISSION'!F20</f>
        <v>14040</v>
      </c>
      <c r="G20" s="141">
        <f>'Отдыхай и Катай 25 | COMISSION'!G20</f>
        <v>14580</v>
      </c>
      <c r="H20" s="141">
        <f>'Отдыхай и Катай 25 | COMISSION'!H20</f>
        <v>14040</v>
      </c>
      <c r="I20" s="141">
        <f>'Отдыхай и Катай 25 | COMISSION'!I20</f>
        <v>14040</v>
      </c>
      <c r="J20" s="141">
        <f>'Отдыхай и Катай 25 | COMISSION'!J20</f>
        <v>21600</v>
      </c>
      <c r="K20" s="174">
        <f>'Отдыхай и Катай 25 | COMISSION'!K20</f>
        <v>28350</v>
      </c>
      <c r="L20" s="174">
        <f>'Отдыхай и Катай 25 | COMISSION'!L20</f>
        <v>31950</v>
      </c>
      <c r="M20" s="174">
        <f>'Отдыхай и Катай 25 | COMISSION'!M20</f>
        <v>31950</v>
      </c>
      <c r="N20" s="174">
        <f>'Отдыхай и Катай 25 | COMISSION'!N20</f>
        <v>31950</v>
      </c>
      <c r="O20" s="174">
        <f>'Отдыхай и Катай 25 | COMISSION'!O20</f>
        <v>33030</v>
      </c>
      <c r="P20" s="174">
        <f>'Отдыхай и Катай 25 | COMISSION'!P20</f>
        <v>33030</v>
      </c>
      <c r="Q20" s="174">
        <f>'Отдыхай и Катай 25 | COMISSION'!Q20</f>
        <v>33030</v>
      </c>
      <c r="R20" s="174">
        <f>'Отдыхай и Катай 25 | COMISSION'!R20</f>
        <v>29790</v>
      </c>
      <c r="S20" s="141">
        <f>'Отдыхай и Катай 25 | COMISSION'!S20</f>
        <v>29475</v>
      </c>
      <c r="T20" s="141">
        <f>'Отдыхай и Катай 25 | COMISSION'!T20</f>
        <v>21105</v>
      </c>
      <c r="U20" s="141">
        <f>'Отдыхай и Катай 25 | COMISSION'!U20</f>
        <v>21105</v>
      </c>
      <c r="V20" s="141">
        <f>'Отдыхай и Катай 25 | COMISSION'!V20</f>
        <v>20295</v>
      </c>
      <c r="W20" s="141">
        <f>'Отдыхай и Катай 25 | COMISSION'!W20</f>
        <v>20295</v>
      </c>
      <c r="X20" s="141">
        <f>'Отдыхай и Катай 25 | COMISSION'!X20</f>
        <v>20295</v>
      </c>
      <c r="Y20" s="141">
        <f>'Отдыхай и Катай 25 | COMISSION'!Y20</f>
        <v>21105</v>
      </c>
      <c r="Z20" s="141">
        <f>'Отдыхай и Катай 25 | COMISSION'!Z20</f>
        <v>21105</v>
      </c>
      <c r="AA20" s="141">
        <f>'Отдыхай и Катай 25 | COMISSION'!AA20</f>
        <v>21105</v>
      </c>
      <c r="AB20" s="141">
        <f>'Отдыхай и Катай 25 | COMISSION'!AB20</f>
        <v>21915</v>
      </c>
      <c r="AC20" s="141">
        <f>'Отдыхай и Катай 25 | COMISSION'!AC20</f>
        <v>21915</v>
      </c>
      <c r="AD20" s="141">
        <f>'Отдыхай и Катай 25 | COMISSION'!AD20</f>
        <v>22995</v>
      </c>
      <c r="AE20" s="141">
        <f>'Отдыхай и Катай 25 | COMISSION'!AE20</f>
        <v>24075</v>
      </c>
      <c r="AF20" s="141">
        <f>'Отдыхай и Катай 25 | COMISSION'!AF20</f>
        <v>24075</v>
      </c>
      <c r="AG20" s="141">
        <f>'Отдыхай и Катай 25 | COMISSION'!AG20</f>
        <v>24075</v>
      </c>
      <c r="AH20" s="141">
        <f>'Отдыхай и Катай 25 | COMISSION'!AH20</f>
        <v>22995</v>
      </c>
      <c r="AI20" s="141">
        <f>'Отдыхай и Катай 25 | COMISSION'!AI20</f>
        <v>26235</v>
      </c>
      <c r="AJ20" s="141">
        <f>'Отдыхай и Катай 25 | COMISSION'!AJ20</f>
        <v>26235</v>
      </c>
      <c r="AK20" s="141">
        <f>'Отдыхай и Катай 25 | COMISSION'!AK20</f>
        <v>28395</v>
      </c>
      <c r="AL20" s="141">
        <f>'Отдыхай и Катай 25 | COMISSION'!AL20</f>
        <v>30555</v>
      </c>
      <c r="AM20" s="141">
        <f>'Отдыхай и Катай 25 | COMISSION'!AM20</f>
        <v>30555</v>
      </c>
      <c r="AN20" s="141">
        <f>'Отдыхай и Катай 25 | COMISSION'!AN20</f>
        <v>27315</v>
      </c>
      <c r="AO20" s="141">
        <f>'Отдыхай и Катай 25 | COMISSION'!AO20</f>
        <v>27315</v>
      </c>
      <c r="AP20" s="141">
        <f>'Отдыхай и Катай 25 | COMISSION'!AP20</f>
        <v>19485</v>
      </c>
      <c r="AQ20" s="141">
        <f>'Отдыхай и Катай 25 | COMISSION'!AQ20</f>
        <v>21105</v>
      </c>
      <c r="AR20" s="141">
        <f>'Отдыхай и Катай 25 | COMISSION'!AR20</f>
        <v>20295</v>
      </c>
      <c r="AS20" s="141">
        <f>'Отдыхай и Катай 25 | COMISSION'!AS20</f>
        <v>15525</v>
      </c>
      <c r="AT20" s="141">
        <f>'Отдыхай и Катай 25 | COMISSION'!AT20</f>
        <v>13815</v>
      </c>
      <c r="AU20" s="141">
        <f>'Отдыхай и Катай 25 | COMISSION'!AU20</f>
        <v>14895</v>
      </c>
    </row>
    <row r="21" spans="1:47" ht="11.45" customHeight="1" x14ac:dyDescent="0.2">
      <c r="A21" s="3">
        <v>2</v>
      </c>
      <c r="B21" s="141">
        <f>'Отдыхай и Катай 25 | COMISSION'!B21</f>
        <v>12960</v>
      </c>
      <c r="C21" s="141">
        <f>'Отдыхай и Катай 25 | COMISSION'!C21</f>
        <v>14760</v>
      </c>
      <c r="D21" s="141">
        <f>'Отдыхай и Катай 25 | COMISSION'!D21</f>
        <v>14760</v>
      </c>
      <c r="E21" s="141">
        <f>'Отдыхай и Катай 25 | COMISSION'!E21</f>
        <v>15300</v>
      </c>
      <c r="F21" s="141">
        <f>'Отдыхай и Катай 25 | COMISSION'!F21</f>
        <v>15300</v>
      </c>
      <c r="G21" s="141">
        <f>'Отдыхай и Катай 25 | COMISSION'!G21</f>
        <v>15840</v>
      </c>
      <c r="H21" s="141">
        <f>'Отдыхай и Катай 25 | COMISSION'!H21</f>
        <v>15300</v>
      </c>
      <c r="I21" s="141">
        <f>'Отдыхай и Катай 25 | COMISSION'!I21</f>
        <v>15300</v>
      </c>
      <c r="J21" s="141">
        <f>'Отдыхай и Катай 25 | COMISSION'!J21</f>
        <v>23400</v>
      </c>
      <c r="K21" s="174">
        <f>'Отдыхай и Катай 25 | COMISSION'!K21</f>
        <v>30150</v>
      </c>
      <c r="L21" s="174">
        <f>'Отдыхай и Катай 25 | COMISSION'!L21</f>
        <v>33750</v>
      </c>
      <c r="M21" s="174">
        <f>'Отдыхай и Катай 25 | COMISSION'!M21</f>
        <v>33750</v>
      </c>
      <c r="N21" s="174">
        <f>'Отдыхай и Катай 25 | COMISSION'!N21</f>
        <v>33750</v>
      </c>
      <c r="O21" s="174">
        <f>'Отдыхай и Катай 25 | COMISSION'!O21</f>
        <v>34830</v>
      </c>
      <c r="P21" s="174">
        <f>'Отдыхай и Катай 25 | COMISSION'!P21</f>
        <v>34830</v>
      </c>
      <c r="Q21" s="174">
        <f>'Отдыхай и Катай 25 | COMISSION'!Q21</f>
        <v>34830</v>
      </c>
      <c r="R21" s="174">
        <f>'Отдыхай и Катай 25 | COMISSION'!R21</f>
        <v>31590</v>
      </c>
      <c r="S21" s="141">
        <f>'Отдыхай и Катай 25 | COMISSION'!S21</f>
        <v>31140</v>
      </c>
      <c r="T21" s="141">
        <f>'Отдыхай и Катай 25 | COMISSION'!T21</f>
        <v>22770</v>
      </c>
      <c r="U21" s="141">
        <f>'Отдыхай и Катай 25 | COMISSION'!U21</f>
        <v>22770</v>
      </c>
      <c r="V21" s="141">
        <f>'Отдыхай и Катай 25 | COMISSION'!V21</f>
        <v>21960</v>
      </c>
      <c r="W21" s="141">
        <f>'Отдыхай и Катай 25 | COMISSION'!W21</f>
        <v>21960</v>
      </c>
      <c r="X21" s="141">
        <f>'Отдыхай и Катай 25 | COMISSION'!X21</f>
        <v>21960</v>
      </c>
      <c r="Y21" s="141">
        <f>'Отдыхай и Катай 25 | COMISSION'!Y21</f>
        <v>22770</v>
      </c>
      <c r="Z21" s="141">
        <f>'Отдыхай и Катай 25 | COMISSION'!Z21</f>
        <v>22770</v>
      </c>
      <c r="AA21" s="141">
        <f>'Отдыхай и Катай 25 | COMISSION'!AA21</f>
        <v>22770</v>
      </c>
      <c r="AB21" s="141">
        <f>'Отдыхай и Катай 25 | COMISSION'!AB21</f>
        <v>23580</v>
      </c>
      <c r="AC21" s="141">
        <f>'Отдыхай и Катай 25 | COMISSION'!AC21</f>
        <v>23580</v>
      </c>
      <c r="AD21" s="141">
        <f>'Отдыхай и Катай 25 | COMISSION'!AD21</f>
        <v>24660</v>
      </c>
      <c r="AE21" s="141">
        <f>'Отдыхай и Катай 25 | COMISSION'!AE21</f>
        <v>25740</v>
      </c>
      <c r="AF21" s="141">
        <f>'Отдыхай и Катай 25 | COMISSION'!AF21</f>
        <v>25740</v>
      </c>
      <c r="AG21" s="141">
        <f>'Отдыхай и Катай 25 | COMISSION'!AG21</f>
        <v>25740</v>
      </c>
      <c r="AH21" s="141">
        <f>'Отдыхай и Катай 25 | COMISSION'!AH21</f>
        <v>24660</v>
      </c>
      <c r="AI21" s="141">
        <f>'Отдыхай и Катай 25 | COMISSION'!AI21</f>
        <v>27900</v>
      </c>
      <c r="AJ21" s="141">
        <f>'Отдыхай и Катай 25 | COMISSION'!AJ21</f>
        <v>27900</v>
      </c>
      <c r="AK21" s="141">
        <f>'Отдыхай и Катай 25 | COMISSION'!AK21</f>
        <v>30060</v>
      </c>
      <c r="AL21" s="141">
        <f>'Отдыхай и Катай 25 | COMISSION'!AL21</f>
        <v>32220</v>
      </c>
      <c r="AM21" s="141">
        <f>'Отдыхай и Катай 25 | COMISSION'!AM21</f>
        <v>32220</v>
      </c>
      <c r="AN21" s="141">
        <f>'Отдыхай и Катай 25 | COMISSION'!AN21</f>
        <v>28980</v>
      </c>
      <c r="AO21" s="141">
        <f>'Отдыхай и Катай 25 | COMISSION'!AO21</f>
        <v>28980</v>
      </c>
      <c r="AP21" s="141">
        <f>'Отдыхай и Катай 25 | COMISSION'!AP21</f>
        <v>21150</v>
      </c>
      <c r="AQ21" s="141">
        <f>'Отдыхай и Катай 25 | COMISSION'!AQ21</f>
        <v>22770</v>
      </c>
      <c r="AR21" s="141">
        <f>'Отдыхай и Катай 25 | COMISSION'!AR21</f>
        <v>21960</v>
      </c>
      <c r="AS21" s="141">
        <f>'Отдыхай и Катай 25 | COMISSION'!AS21</f>
        <v>17190</v>
      </c>
      <c r="AT21" s="141">
        <f>'Отдыхай и Катай 25 | COMISSION'!AT21</f>
        <v>15480</v>
      </c>
      <c r="AU21" s="141">
        <f>'Отдыхай и Катай 25 | COMISSION'!AU21</f>
        <v>16560</v>
      </c>
    </row>
    <row r="22" spans="1:47" ht="11.45" customHeight="1" x14ac:dyDescent="0.2">
      <c r="A22" s="24"/>
      <c r="B22" s="142"/>
      <c r="C22" s="142"/>
      <c r="D22" s="142"/>
      <c r="E22" s="142"/>
      <c r="F22" s="142"/>
      <c r="G22" s="142"/>
      <c r="H22" s="142"/>
      <c r="I22" s="142"/>
      <c r="J22" s="142"/>
      <c r="K22" s="175"/>
      <c r="L22" s="175"/>
      <c r="M22" s="175"/>
      <c r="N22" s="175"/>
      <c r="O22" s="175"/>
      <c r="P22" s="175"/>
      <c r="Q22" s="175"/>
      <c r="R22" s="175"/>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row>
    <row r="23" spans="1:47" ht="18.600000000000001" customHeight="1" x14ac:dyDescent="0.2">
      <c r="A23" s="97" t="s">
        <v>2</v>
      </c>
      <c r="B23" s="142"/>
      <c r="C23" s="142"/>
      <c r="D23" s="142"/>
      <c r="E23" s="142"/>
      <c r="F23" s="142"/>
      <c r="G23" s="142"/>
      <c r="H23" s="142"/>
      <c r="I23" s="142"/>
      <c r="J23" s="142"/>
      <c r="K23" s="175"/>
      <c r="L23" s="175"/>
      <c r="M23" s="175"/>
      <c r="N23" s="175"/>
      <c r="O23" s="175"/>
      <c r="P23" s="175"/>
      <c r="Q23" s="175"/>
      <c r="R23" s="175"/>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row>
    <row r="24" spans="1:47" s="118" customFormat="1" ht="18.600000000000001" customHeight="1" x14ac:dyDescent="0.2">
      <c r="A24" s="8" t="s">
        <v>0</v>
      </c>
      <c r="B24" s="129">
        <f t="shared" ref="B24:AU24" si="0">B5</f>
        <v>46003</v>
      </c>
      <c r="C24" s="129">
        <f t="shared" si="0"/>
        <v>46010</v>
      </c>
      <c r="D24" s="129">
        <f t="shared" si="0"/>
        <v>46012</v>
      </c>
      <c r="E24" s="129">
        <f t="shared" si="0"/>
        <v>46013</v>
      </c>
      <c r="F24" s="129">
        <f t="shared" si="0"/>
        <v>46014</v>
      </c>
      <c r="G24" s="129">
        <f t="shared" si="0"/>
        <v>46015</v>
      </c>
      <c r="H24" s="129">
        <f t="shared" si="0"/>
        <v>46017</v>
      </c>
      <c r="I24" s="129">
        <f t="shared" si="0"/>
        <v>46019</v>
      </c>
      <c r="J24" s="129">
        <f t="shared" si="0"/>
        <v>46020</v>
      </c>
      <c r="K24" s="173">
        <f t="shared" si="0"/>
        <v>46021</v>
      </c>
      <c r="L24" s="173">
        <f t="shared" si="0"/>
        <v>46022</v>
      </c>
      <c r="M24" s="173">
        <f t="shared" si="0"/>
        <v>46023</v>
      </c>
      <c r="N24" s="173">
        <f t="shared" si="0"/>
        <v>46026</v>
      </c>
      <c r="O24" s="173">
        <f t="shared" si="0"/>
        <v>46027</v>
      </c>
      <c r="P24" s="173">
        <f t="shared" si="0"/>
        <v>46028</v>
      </c>
      <c r="Q24" s="173">
        <f t="shared" si="0"/>
        <v>46029</v>
      </c>
      <c r="R24" s="173">
        <f t="shared" si="0"/>
        <v>46030</v>
      </c>
      <c r="S24" s="129">
        <f t="shared" si="0"/>
        <v>46031</v>
      </c>
      <c r="T24" s="129">
        <f t="shared" si="0"/>
        <v>46032</v>
      </c>
      <c r="U24" s="129">
        <f t="shared" si="0"/>
        <v>46033</v>
      </c>
      <c r="V24" s="129">
        <f t="shared" si="0"/>
        <v>46036</v>
      </c>
      <c r="W24" s="129">
        <f t="shared" si="0"/>
        <v>46038</v>
      </c>
      <c r="X24" s="129">
        <f t="shared" si="0"/>
        <v>46040</v>
      </c>
      <c r="Y24" s="129">
        <f t="shared" si="0"/>
        <v>46042</v>
      </c>
      <c r="Z24" s="129">
        <f t="shared" si="0"/>
        <v>46043</v>
      </c>
      <c r="AA24" s="129">
        <f t="shared" si="0"/>
        <v>46045</v>
      </c>
      <c r="AB24" s="129">
        <f t="shared" si="0"/>
        <v>46047</v>
      </c>
      <c r="AC24" s="129">
        <f t="shared" si="0"/>
        <v>46052</v>
      </c>
      <c r="AD24" s="129">
        <f t="shared" si="0"/>
        <v>46054</v>
      </c>
      <c r="AE24" s="129">
        <f t="shared" si="0"/>
        <v>46058</v>
      </c>
      <c r="AF24" s="129">
        <f t="shared" si="0"/>
        <v>46059</v>
      </c>
      <c r="AG24" s="129">
        <f t="shared" si="0"/>
        <v>46060</v>
      </c>
      <c r="AH24" s="129">
        <f t="shared" si="0"/>
        <v>46061</v>
      </c>
      <c r="AI24" s="129">
        <f t="shared" si="0"/>
        <v>46066</v>
      </c>
      <c r="AJ24" s="129">
        <f t="shared" si="0"/>
        <v>46068</v>
      </c>
      <c r="AK24" s="129">
        <f t="shared" si="0"/>
        <v>46069</v>
      </c>
      <c r="AL24" s="129">
        <f t="shared" si="0"/>
        <v>46073</v>
      </c>
      <c r="AM24" s="129">
        <f t="shared" si="0"/>
        <v>46076</v>
      </c>
      <c r="AN24" s="129">
        <f t="shared" si="0"/>
        <v>46077</v>
      </c>
      <c r="AO24" s="129">
        <f t="shared" si="0"/>
        <v>46080</v>
      </c>
      <c r="AP24" s="129">
        <f t="shared" si="0"/>
        <v>46082</v>
      </c>
      <c r="AQ24" s="129">
        <f t="shared" si="0"/>
        <v>46087</v>
      </c>
      <c r="AR24" s="129">
        <f t="shared" si="0"/>
        <v>46090</v>
      </c>
      <c r="AS24" s="129">
        <f t="shared" si="0"/>
        <v>46091</v>
      </c>
      <c r="AT24" s="129">
        <f t="shared" si="0"/>
        <v>46097</v>
      </c>
      <c r="AU24" s="129">
        <f t="shared" si="0"/>
        <v>46101</v>
      </c>
    </row>
    <row r="25" spans="1:47" s="118" customFormat="1" ht="18" customHeight="1" x14ac:dyDescent="0.2">
      <c r="A25" s="37"/>
      <c r="B25" s="129">
        <f t="shared" ref="B25:AU25" si="1">B6</f>
        <v>46009</v>
      </c>
      <c r="C25" s="129">
        <f t="shared" si="1"/>
        <v>46011</v>
      </c>
      <c r="D25" s="129">
        <f t="shared" si="1"/>
        <v>46012</v>
      </c>
      <c r="E25" s="129">
        <f t="shared" si="1"/>
        <v>46013</v>
      </c>
      <c r="F25" s="129">
        <f t="shared" si="1"/>
        <v>46014</v>
      </c>
      <c r="G25" s="129">
        <f t="shared" si="1"/>
        <v>46016</v>
      </c>
      <c r="H25" s="129">
        <f t="shared" si="1"/>
        <v>46018</v>
      </c>
      <c r="I25" s="129">
        <f t="shared" si="1"/>
        <v>46019</v>
      </c>
      <c r="J25" s="129">
        <f t="shared" si="1"/>
        <v>46020</v>
      </c>
      <c r="K25" s="173">
        <f t="shared" si="1"/>
        <v>46021</v>
      </c>
      <c r="L25" s="173">
        <f t="shared" si="1"/>
        <v>46022</v>
      </c>
      <c r="M25" s="173">
        <f t="shared" si="1"/>
        <v>46025</v>
      </c>
      <c r="N25" s="173">
        <f t="shared" si="1"/>
        <v>46026</v>
      </c>
      <c r="O25" s="173">
        <f t="shared" si="1"/>
        <v>46027</v>
      </c>
      <c r="P25" s="173">
        <f t="shared" si="1"/>
        <v>46028</v>
      </c>
      <c r="Q25" s="173">
        <f t="shared" si="1"/>
        <v>46029</v>
      </c>
      <c r="R25" s="173">
        <f t="shared" si="1"/>
        <v>46030</v>
      </c>
      <c r="S25" s="129">
        <f t="shared" si="1"/>
        <v>46031</v>
      </c>
      <c r="T25" s="129">
        <f t="shared" si="1"/>
        <v>46032</v>
      </c>
      <c r="U25" s="129">
        <f t="shared" si="1"/>
        <v>46035</v>
      </c>
      <c r="V25" s="129">
        <f t="shared" si="1"/>
        <v>46037</v>
      </c>
      <c r="W25" s="129">
        <f t="shared" si="1"/>
        <v>46039</v>
      </c>
      <c r="X25" s="129">
        <f t="shared" si="1"/>
        <v>46041</v>
      </c>
      <c r="Y25" s="129">
        <f t="shared" si="1"/>
        <v>46042</v>
      </c>
      <c r="Z25" s="129">
        <f t="shared" si="1"/>
        <v>46044</v>
      </c>
      <c r="AA25" s="129">
        <f t="shared" si="1"/>
        <v>46046</v>
      </c>
      <c r="AB25" s="129">
        <f t="shared" si="1"/>
        <v>46051</v>
      </c>
      <c r="AC25" s="129">
        <f t="shared" si="1"/>
        <v>46053</v>
      </c>
      <c r="AD25" s="129">
        <f t="shared" si="1"/>
        <v>46057</v>
      </c>
      <c r="AE25" s="129">
        <f t="shared" si="1"/>
        <v>46058</v>
      </c>
      <c r="AF25" s="129">
        <f t="shared" si="1"/>
        <v>46059</v>
      </c>
      <c r="AG25" s="129">
        <f t="shared" si="1"/>
        <v>46060</v>
      </c>
      <c r="AH25" s="129">
        <f t="shared" si="1"/>
        <v>46065</v>
      </c>
      <c r="AI25" s="129">
        <f t="shared" si="1"/>
        <v>46067</v>
      </c>
      <c r="AJ25" s="129">
        <f t="shared" si="1"/>
        <v>46068</v>
      </c>
      <c r="AK25" s="129">
        <f t="shared" si="1"/>
        <v>46072</v>
      </c>
      <c r="AL25" s="129">
        <f t="shared" si="1"/>
        <v>46075</v>
      </c>
      <c r="AM25" s="129">
        <f t="shared" si="1"/>
        <v>46076</v>
      </c>
      <c r="AN25" s="129">
        <f t="shared" si="1"/>
        <v>46079</v>
      </c>
      <c r="AO25" s="129">
        <f t="shared" si="1"/>
        <v>46081</v>
      </c>
      <c r="AP25" s="129">
        <f t="shared" si="1"/>
        <v>46086</v>
      </c>
      <c r="AQ25" s="129">
        <f t="shared" si="1"/>
        <v>46089</v>
      </c>
      <c r="AR25" s="129">
        <f t="shared" si="1"/>
        <v>46090</v>
      </c>
      <c r="AS25" s="129">
        <f t="shared" si="1"/>
        <v>46096</v>
      </c>
      <c r="AT25" s="129">
        <f t="shared" si="1"/>
        <v>46100</v>
      </c>
      <c r="AU25" s="129">
        <f t="shared" si="1"/>
        <v>46102</v>
      </c>
    </row>
    <row r="26" spans="1:47" ht="11.45" customHeight="1" x14ac:dyDescent="0.2">
      <c r="A26" s="11" t="s">
        <v>11</v>
      </c>
      <c r="B26" s="118"/>
      <c r="C26" s="118"/>
      <c r="D26" s="118"/>
      <c r="E26" s="118"/>
      <c r="F26" s="118"/>
      <c r="G26" s="118"/>
      <c r="H26" s="118"/>
      <c r="I26" s="118"/>
      <c r="J26" s="118"/>
      <c r="K26" s="172"/>
      <c r="L26" s="172"/>
      <c r="M26" s="172"/>
      <c r="N26" s="172"/>
      <c r="O26" s="172"/>
      <c r="P26" s="172"/>
      <c r="Q26" s="172"/>
      <c r="R26" s="172"/>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row>
    <row r="27" spans="1:47" ht="11.45" customHeight="1" x14ac:dyDescent="0.2">
      <c r="A27" s="3">
        <v>1</v>
      </c>
      <c r="B27" s="141">
        <f>ROUND(B8*0.9,)</f>
        <v>5670</v>
      </c>
      <c r="C27" s="141">
        <f t="shared" ref="C27:AU27" si="2">ROUND(C8*0.9,)</f>
        <v>7290</v>
      </c>
      <c r="D27" s="141">
        <f t="shared" si="2"/>
        <v>7290</v>
      </c>
      <c r="E27" s="141">
        <f t="shared" si="2"/>
        <v>7776</v>
      </c>
      <c r="F27" s="141">
        <f t="shared" si="2"/>
        <v>7776</v>
      </c>
      <c r="G27" s="141">
        <f t="shared" si="2"/>
        <v>8262</v>
      </c>
      <c r="H27" s="141">
        <f t="shared" si="2"/>
        <v>7776</v>
      </c>
      <c r="I27" s="141">
        <f t="shared" si="2"/>
        <v>7776</v>
      </c>
      <c r="J27" s="141">
        <f t="shared" si="2"/>
        <v>12960</v>
      </c>
      <c r="K27" s="174">
        <f t="shared" si="2"/>
        <v>19035</v>
      </c>
      <c r="L27" s="174">
        <f t="shared" si="2"/>
        <v>22275</v>
      </c>
      <c r="M27" s="174">
        <f t="shared" si="2"/>
        <v>22275</v>
      </c>
      <c r="N27" s="174">
        <f t="shared" si="2"/>
        <v>22275</v>
      </c>
      <c r="O27" s="174">
        <f t="shared" si="2"/>
        <v>23247</v>
      </c>
      <c r="P27" s="174">
        <f t="shared" si="2"/>
        <v>23247</v>
      </c>
      <c r="Q27" s="174">
        <f t="shared" si="2"/>
        <v>23247</v>
      </c>
      <c r="R27" s="174">
        <f t="shared" si="2"/>
        <v>20331</v>
      </c>
      <c r="S27" s="141">
        <f t="shared" si="2"/>
        <v>20048</v>
      </c>
      <c r="T27" s="141">
        <f t="shared" si="2"/>
        <v>12515</v>
      </c>
      <c r="U27" s="141">
        <f t="shared" si="2"/>
        <v>12515</v>
      </c>
      <c r="V27" s="141">
        <f t="shared" si="2"/>
        <v>11786</v>
      </c>
      <c r="W27" s="141">
        <f t="shared" si="2"/>
        <v>11786</v>
      </c>
      <c r="X27" s="141">
        <f t="shared" si="2"/>
        <v>11786</v>
      </c>
      <c r="Y27" s="141">
        <f t="shared" si="2"/>
        <v>12515</v>
      </c>
      <c r="Z27" s="141">
        <f t="shared" si="2"/>
        <v>12515</v>
      </c>
      <c r="AA27" s="141">
        <f t="shared" si="2"/>
        <v>12515</v>
      </c>
      <c r="AB27" s="141">
        <f t="shared" si="2"/>
        <v>13244</v>
      </c>
      <c r="AC27" s="141">
        <f t="shared" si="2"/>
        <v>13244</v>
      </c>
      <c r="AD27" s="141">
        <f t="shared" si="2"/>
        <v>14216</v>
      </c>
      <c r="AE27" s="141">
        <f t="shared" si="2"/>
        <v>15188</v>
      </c>
      <c r="AF27" s="141">
        <f t="shared" si="2"/>
        <v>15188</v>
      </c>
      <c r="AG27" s="141">
        <f t="shared" si="2"/>
        <v>15188</v>
      </c>
      <c r="AH27" s="141">
        <f t="shared" si="2"/>
        <v>14216</v>
      </c>
      <c r="AI27" s="141">
        <f t="shared" si="2"/>
        <v>17132</v>
      </c>
      <c r="AJ27" s="141">
        <f t="shared" si="2"/>
        <v>17132</v>
      </c>
      <c r="AK27" s="141">
        <f t="shared" si="2"/>
        <v>19076</v>
      </c>
      <c r="AL27" s="141">
        <f t="shared" si="2"/>
        <v>21020</v>
      </c>
      <c r="AM27" s="141">
        <f t="shared" si="2"/>
        <v>21020</v>
      </c>
      <c r="AN27" s="141">
        <f t="shared" si="2"/>
        <v>18104</v>
      </c>
      <c r="AO27" s="141">
        <f t="shared" si="2"/>
        <v>18104</v>
      </c>
      <c r="AP27" s="141">
        <f t="shared" si="2"/>
        <v>11057</v>
      </c>
      <c r="AQ27" s="141">
        <f t="shared" si="2"/>
        <v>12515</v>
      </c>
      <c r="AR27" s="141">
        <f t="shared" si="2"/>
        <v>11786</v>
      </c>
      <c r="AS27" s="141">
        <f t="shared" si="2"/>
        <v>9113</v>
      </c>
      <c r="AT27" s="141">
        <f t="shared" si="2"/>
        <v>7574</v>
      </c>
      <c r="AU27" s="141">
        <f t="shared" si="2"/>
        <v>8546</v>
      </c>
    </row>
    <row r="28" spans="1:47" ht="11.45" customHeight="1" x14ac:dyDescent="0.2">
      <c r="A28" s="3">
        <v>2</v>
      </c>
      <c r="B28" s="141">
        <f t="shared" ref="B28:AU28" si="3">ROUND(B9*0.9,)</f>
        <v>6804</v>
      </c>
      <c r="C28" s="141">
        <f t="shared" si="3"/>
        <v>8424</v>
      </c>
      <c r="D28" s="141">
        <f t="shared" si="3"/>
        <v>8424</v>
      </c>
      <c r="E28" s="141">
        <f t="shared" si="3"/>
        <v>8910</v>
      </c>
      <c r="F28" s="141">
        <f t="shared" si="3"/>
        <v>8910</v>
      </c>
      <c r="G28" s="141">
        <f t="shared" si="3"/>
        <v>9396</v>
      </c>
      <c r="H28" s="141">
        <f t="shared" si="3"/>
        <v>8910</v>
      </c>
      <c r="I28" s="141">
        <f t="shared" si="3"/>
        <v>8910</v>
      </c>
      <c r="J28" s="141">
        <f t="shared" si="3"/>
        <v>14580</v>
      </c>
      <c r="K28" s="174">
        <f t="shared" si="3"/>
        <v>20655</v>
      </c>
      <c r="L28" s="174">
        <f t="shared" si="3"/>
        <v>23895</v>
      </c>
      <c r="M28" s="174">
        <f t="shared" si="3"/>
        <v>23895</v>
      </c>
      <c r="N28" s="174">
        <f t="shared" si="3"/>
        <v>23895</v>
      </c>
      <c r="O28" s="174">
        <f t="shared" si="3"/>
        <v>24867</v>
      </c>
      <c r="P28" s="174">
        <f t="shared" si="3"/>
        <v>24867</v>
      </c>
      <c r="Q28" s="174">
        <f t="shared" si="3"/>
        <v>24867</v>
      </c>
      <c r="R28" s="174">
        <f t="shared" si="3"/>
        <v>21951</v>
      </c>
      <c r="S28" s="141">
        <f t="shared" si="3"/>
        <v>21546</v>
      </c>
      <c r="T28" s="141">
        <f t="shared" si="3"/>
        <v>14013</v>
      </c>
      <c r="U28" s="141">
        <f t="shared" si="3"/>
        <v>14013</v>
      </c>
      <c r="V28" s="141">
        <f t="shared" si="3"/>
        <v>13284</v>
      </c>
      <c r="W28" s="141">
        <f t="shared" si="3"/>
        <v>13284</v>
      </c>
      <c r="X28" s="141">
        <f t="shared" si="3"/>
        <v>13284</v>
      </c>
      <c r="Y28" s="141">
        <f t="shared" si="3"/>
        <v>14013</v>
      </c>
      <c r="Z28" s="141">
        <f t="shared" si="3"/>
        <v>14013</v>
      </c>
      <c r="AA28" s="141">
        <f t="shared" si="3"/>
        <v>14013</v>
      </c>
      <c r="AB28" s="141">
        <f t="shared" si="3"/>
        <v>14742</v>
      </c>
      <c r="AC28" s="141">
        <f t="shared" si="3"/>
        <v>14742</v>
      </c>
      <c r="AD28" s="141">
        <f t="shared" si="3"/>
        <v>15714</v>
      </c>
      <c r="AE28" s="141">
        <f t="shared" si="3"/>
        <v>16686</v>
      </c>
      <c r="AF28" s="141">
        <f t="shared" si="3"/>
        <v>16686</v>
      </c>
      <c r="AG28" s="141">
        <f t="shared" si="3"/>
        <v>16686</v>
      </c>
      <c r="AH28" s="141">
        <f t="shared" si="3"/>
        <v>15714</v>
      </c>
      <c r="AI28" s="141">
        <f t="shared" si="3"/>
        <v>18630</v>
      </c>
      <c r="AJ28" s="141">
        <f t="shared" si="3"/>
        <v>18630</v>
      </c>
      <c r="AK28" s="141">
        <f t="shared" si="3"/>
        <v>20574</v>
      </c>
      <c r="AL28" s="141">
        <f t="shared" si="3"/>
        <v>22518</v>
      </c>
      <c r="AM28" s="141">
        <f t="shared" si="3"/>
        <v>22518</v>
      </c>
      <c r="AN28" s="141">
        <f t="shared" si="3"/>
        <v>19602</v>
      </c>
      <c r="AO28" s="141">
        <f t="shared" si="3"/>
        <v>19602</v>
      </c>
      <c r="AP28" s="141">
        <f t="shared" si="3"/>
        <v>12555</v>
      </c>
      <c r="AQ28" s="141">
        <f t="shared" si="3"/>
        <v>14013</v>
      </c>
      <c r="AR28" s="141">
        <f t="shared" si="3"/>
        <v>13284</v>
      </c>
      <c r="AS28" s="141">
        <f t="shared" si="3"/>
        <v>10611</v>
      </c>
      <c r="AT28" s="141">
        <f t="shared" si="3"/>
        <v>9072</v>
      </c>
      <c r="AU28" s="141">
        <f t="shared" si="3"/>
        <v>10044</v>
      </c>
    </row>
    <row r="29" spans="1:47" ht="11.45" customHeight="1" x14ac:dyDescent="0.2">
      <c r="A29" s="5" t="s">
        <v>107</v>
      </c>
      <c r="B29" s="141"/>
      <c r="C29" s="141"/>
      <c r="D29" s="141"/>
      <c r="E29" s="141"/>
      <c r="F29" s="141"/>
      <c r="G29" s="141"/>
      <c r="H29" s="141"/>
      <c r="I29" s="141"/>
      <c r="J29" s="141"/>
      <c r="K29" s="174"/>
      <c r="L29" s="174"/>
      <c r="M29" s="174"/>
      <c r="N29" s="174"/>
      <c r="O29" s="174"/>
      <c r="P29" s="174"/>
      <c r="Q29" s="174"/>
      <c r="R29" s="174"/>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row>
    <row r="30" spans="1:47" ht="11.45" customHeight="1" x14ac:dyDescent="0.2">
      <c r="A30" s="3">
        <v>1</v>
      </c>
      <c r="B30" s="141">
        <f>ROUND(B11*0.9,)</f>
        <v>6885</v>
      </c>
      <c r="C30" s="141">
        <f t="shared" ref="C30:AU30" si="4">ROUND(C11*0.9,)</f>
        <v>8505</v>
      </c>
      <c r="D30" s="141">
        <f t="shared" si="4"/>
        <v>8505</v>
      </c>
      <c r="E30" s="141">
        <f t="shared" si="4"/>
        <v>8991</v>
      </c>
      <c r="F30" s="141">
        <f t="shared" si="4"/>
        <v>8991</v>
      </c>
      <c r="G30" s="141">
        <f t="shared" si="4"/>
        <v>9477</v>
      </c>
      <c r="H30" s="141">
        <f t="shared" si="4"/>
        <v>8991</v>
      </c>
      <c r="I30" s="141">
        <f t="shared" si="4"/>
        <v>8991</v>
      </c>
      <c r="J30" s="141">
        <f t="shared" si="4"/>
        <v>14580</v>
      </c>
      <c r="K30" s="174">
        <f t="shared" si="4"/>
        <v>20655</v>
      </c>
      <c r="L30" s="174">
        <f t="shared" si="4"/>
        <v>23895</v>
      </c>
      <c r="M30" s="174">
        <f t="shared" si="4"/>
        <v>23895</v>
      </c>
      <c r="N30" s="174">
        <f t="shared" si="4"/>
        <v>23895</v>
      </c>
      <c r="O30" s="174">
        <f t="shared" si="4"/>
        <v>24867</v>
      </c>
      <c r="P30" s="174">
        <f t="shared" si="4"/>
        <v>24867</v>
      </c>
      <c r="Q30" s="174">
        <f t="shared" si="4"/>
        <v>24867</v>
      </c>
      <c r="R30" s="174">
        <f t="shared" si="4"/>
        <v>21951</v>
      </c>
      <c r="S30" s="141">
        <f t="shared" si="4"/>
        <v>21506</v>
      </c>
      <c r="T30" s="141">
        <f t="shared" si="4"/>
        <v>13973</v>
      </c>
      <c r="U30" s="141">
        <f t="shared" si="4"/>
        <v>13973</v>
      </c>
      <c r="V30" s="141">
        <f t="shared" si="4"/>
        <v>13244</v>
      </c>
      <c r="W30" s="141">
        <f t="shared" si="4"/>
        <v>13244</v>
      </c>
      <c r="X30" s="141">
        <f t="shared" si="4"/>
        <v>13244</v>
      </c>
      <c r="Y30" s="141">
        <f t="shared" si="4"/>
        <v>13973</v>
      </c>
      <c r="Z30" s="141">
        <f t="shared" si="4"/>
        <v>13973</v>
      </c>
      <c r="AA30" s="141">
        <f t="shared" si="4"/>
        <v>13973</v>
      </c>
      <c r="AB30" s="141">
        <f t="shared" si="4"/>
        <v>14702</v>
      </c>
      <c r="AC30" s="141">
        <f t="shared" si="4"/>
        <v>14702</v>
      </c>
      <c r="AD30" s="141">
        <f t="shared" si="4"/>
        <v>15674</v>
      </c>
      <c r="AE30" s="141">
        <f t="shared" si="4"/>
        <v>16646</v>
      </c>
      <c r="AF30" s="141">
        <f t="shared" si="4"/>
        <v>16646</v>
      </c>
      <c r="AG30" s="141">
        <f t="shared" si="4"/>
        <v>16646</v>
      </c>
      <c r="AH30" s="141">
        <f t="shared" si="4"/>
        <v>15674</v>
      </c>
      <c r="AI30" s="141">
        <f t="shared" si="4"/>
        <v>18590</v>
      </c>
      <c r="AJ30" s="141">
        <f t="shared" si="4"/>
        <v>18590</v>
      </c>
      <c r="AK30" s="141">
        <f t="shared" si="4"/>
        <v>20534</v>
      </c>
      <c r="AL30" s="141">
        <f t="shared" si="4"/>
        <v>22478</v>
      </c>
      <c r="AM30" s="141">
        <f t="shared" si="4"/>
        <v>22478</v>
      </c>
      <c r="AN30" s="141">
        <f t="shared" si="4"/>
        <v>19562</v>
      </c>
      <c r="AO30" s="141">
        <f t="shared" si="4"/>
        <v>19562</v>
      </c>
      <c r="AP30" s="141">
        <f t="shared" si="4"/>
        <v>12515</v>
      </c>
      <c r="AQ30" s="141">
        <f t="shared" si="4"/>
        <v>13973</v>
      </c>
      <c r="AR30" s="141">
        <f t="shared" si="4"/>
        <v>13244</v>
      </c>
      <c r="AS30" s="141">
        <f t="shared" si="4"/>
        <v>10328</v>
      </c>
      <c r="AT30" s="141">
        <f t="shared" si="4"/>
        <v>8789</v>
      </c>
      <c r="AU30" s="141">
        <f t="shared" si="4"/>
        <v>9761</v>
      </c>
    </row>
    <row r="31" spans="1:47" ht="11.45" customHeight="1" x14ac:dyDescent="0.2">
      <c r="A31" s="3">
        <v>2</v>
      </c>
      <c r="B31" s="141">
        <f t="shared" ref="B31:AU31" si="5">ROUND(B12*0.9,)</f>
        <v>8019</v>
      </c>
      <c r="C31" s="141">
        <f t="shared" si="5"/>
        <v>9639</v>
      </c>
      <c r="D31" s="141">
        <f t="shared" si="5"/>
        <v>9639</v>
      </c>
      <c r="E31" s="141">
        <f t="shared" si="5"/>
        <v>10125</v>
      </c>
      <c r="F31" s="141">
        <f t="shared" si="5"/>
        <v>10125</v>
      </c>
      <c r="G31" s="141">
        <f t="shared" si="5"/>
        <v>10611</v>
      </c>
      <c r="H31" s="141">
        <f t="shared" si="5"/>
        <v>10125</v>
      </c>
      <c r="I31" s="141">
        <f t="shared" si="5"/>
        <v>10125</v>
      </c>
      <c r="J31" s="141">
        <f t="shared" si="5"/>
        <v>16200</v>
      </c>
      <c r="K31" s="174">
        <f t="shared" si="5"/>
        <v>22275</v>
      </c>
      <c r="L31" s="174">
        <f t="shared" si="5"/>
        <v>25515</v>
      </c>
      <c r="M31" s="174">
        <f t="shared" si="5"/>
        <v>25515</v>
      </c>
      <c r="N31" s="174">
        <f t="shared" si="5"/>
        <v>25515</v>
      </c>
      <c r="O31" s="174">
        <f t="shared" si="5"/>
        <v>26487</v>
      </c>
      <c r="P31" s="174">
        <f t="shared" si="5"/>
        <v>26487</v>
      </c>
      <c r="Q31" s="174">
        <f t="shared" si="5"/>
        <v>26487</v>
      </c>
      <c r="R31" s="174">
        <f t="shared" si="5"/>
        <v>23571</v>
      </c>
      <c r="S31" s="141">
        <f t="shared" si="5"/>
        <v>23004</v>
      </c>
      <c r="T31" s="141">
        <f t="shared" si="5"/>
        <v>15471</v>
      </c>
      <c r="U31" s="141">
        <f t="shared" si="5"/>
        <v>15471</v>
      </c>
      <c r="V31" s="141">
        <f t="shared" si="5"/>
        <v>14742</v>
      </c>
      <c r="W31" s="141">
        <f t="shared" si="5"/>
        <v>14742</v>
      </c>
      <c r="X31" s="141">
        <f t="shared" si="5"/>
        <v>14742</v>
      </c>
      <c r="Y31" s="141">
        <f t="shared" si="5"/>
        <v>15471</v>
      </c>
      <c r="Z31" s="141">
        <f t="shared" si="5"/>
        <v>15471</v>
      </c>
      <c r="AA31" s="141">
        <f t="shared" si="5"/>
        <v>15471</v>
      </c>
      <c r="AB31" s="141">
        <f t="shared" si="5"/>
        <v>16200</v>
      </c>
      <c r="AC31" s="141">
        <f t="shared" si="5"/>
        <v>16200</v>
      </c>
      <c r="AD31" s="141">
        <f t="shared" si="5"/>
        <v>17172</v>
      </c>
      <c r="AE31" s="141">
        <f t="shared" si="5"/>
        <v>18144</v>
      </c>
      <c r="AF31" s="141">
        <f t="shared" si="5"/>
        <v>18144</v>
      </c>
      <c r="AG31" s="141">
        <f t="shared" si="5"/>
        <v>18144</v>
      </c>
      <c r="AH31" s="141">
        <f t="shared" si="5"/>
        <v>17172</v>
      </c>
      <c r="AI31" s="141">
        <f t="shared" si="5"/>
        <v>20088</v>
      </c>
      <c r="AJ31" s="141">
        <f t="shared" si="5"/>
        <v>20088</v>
      </c>
      <c r="AK31" s="141">
        <f t="shared" si="5"/>
        <v>22032</v>
      </c>
      <c r="AL31" s="141">
        <f t="shared" si="5"/>
        <v>23976</v>
      </c>
      <c r="AM31" s="141">
        <f t="shared" si="5"/>
        <v>23976</v>
      </c>
      <c r="AN31" s="141">
        <f t="shared" si="5"/>
        <v>21060</v>
      </c>
      <c r="AO31" s="141">
        <f t="shared" si="5"/>
        <v>21060</v>
      </c>
      <c r="AP31" s="141">
        <f t="shared" si="5"/>
        <v>14013</v>
      </c>
      <c r="AQ31" s="141">
        <f t="shared" si="5"/>
        <v>15471</v>
      </c>
      <c r="AR31" s="141">
        <f t="shared" si="5"/>
        <v>14742</v>
      </c>
      <c r="AS31" s="141">
        <f t="shared" si="5"/>
        <v>11826</v>
      </c>
      <c r="AT31" s="141">
        <f t="shared" si="5"/>
        <v>10287</v>
      </c>
      <c r="AU31" s="141">
        <f t="shared" si="5"/>
        <v>11259</v>
      </c>
    </row>
    <row r="32" spans="1:47" ht="11.45" customHeight="1" x14ac:dyDescent="0.2">
      <c r="A32" s="5" t="s">
        <v>86</v>
      </c>
      <c r="B32" s="141"/>
      <c r="C32" s="141"/>
      <c r="D32" s="141"/>
      <c r="E32" s="141"/>
      <c r="F32" s="141"/>
      <c r="G32" s="141"/>
      <c r="H32" s="141"/>
      <c r="I32" s="141"/>
      <c r="J32" s="141"/>
      <c r="K32" s="174"/>
      <c r="L32" s="174"/>
      <c r="M32" s="174"/>
      <c r="N32" s="174"/>
      <c r="O32" s="174"/>
      <c r="P32" s="174"/>
      <c r="Q32" s="174"/>
      <c r="R32" s="174"/>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row>
    <row r="33" spans="1:47" ht="11.45" customHeight="1" x14ac:dyDescent="0.2">
      <c r="A33" s="3">
        <v>1</v>
      </c>
      <c r="B33" s="141">
        <f>ROUND(B14*0.9,)</f>
        <v>8505</v>
      </c>
      <c r="C33" s="141">
        <f t="shared" ref="C33:AU33" si="6">ROUND(C14*0.9,)</f>
        <v>10125</v>
      </c>
      <c r="D33" s="141">
        <f t="shared" si="6"/>
        <v>10125</v>
      </c>
      <c r="E33" s="141">
        <f t="shared" si="6"/>
        <v>10611</v>
      </c>
      <c r="F33" s="141">
        <f t="shared" si="6"/>
        <v>10611</v>
      </c>
      <c r="G33" s="141">
        <f t="shared" si="6"/>
        <v>11097</v>
      </c>
      <c r="H33" s="141">
        <f t="shared" si="6"/>
        <v>10611</v>
      </c>
      <c r="I33" s="141">
        <f t="shared" si="6"/>
        <v>10611</v>
      </c>
      <c r="J33" s="141">
        <f t="shared" si="6"/>
        <v>16200</v>
      </c>
      <c r="K33" s="174">
        <f t="shared" si="6"/>
        <v>22275</v>
      </c>
      <c r="L33" s="174">
        <f t="shared" si="6"/>
        <v>25515</v>
      </c>
      <c r="M33" s="174">
        <f t="shared" si="6"/>
        <v>25515</v>
      </c>
      <c r="N33" s="174">
        <f t="shared" si="6"/>
        <v>25515</v>
      </c>
      <c r="O33" s="174">
        <f t="shared" si="6"/>
        <v>26487</v>
      </c>
      <c r="P33" s="174">
        <f t="shared" si="6"/>
        <v>26487</v>
      </c>
      <c r="Q33" s="174">
        <f t="shared" si="6"/>
        <v>26487</v>
      </c>
      <c r="R33" s="174">
        <f t="shared" si="6"/>
        <v>23571</v>
      </c>
      <c r="S33" s="141">
        <f t="shared" si="6"/>
        <v>23288</v>
      </c>
      <c r="T33" s="141">
        <f t="shared" si="6"/>
        <v>15755</v>
      </c>
      <c r="U33" s="141">
        <f t="shared" si="6"/>
        <v>15755</v>
      </c>
      <c r="V33" s="141">
        <f t="shared" si="6"/>
        <v>15026</v>
      </c>
      <c r="W33" s="141">
        <f t="shared" si="6"/>
        <v>15026</v>
      </c>
      <c r="X33" s="141">
        <f t="shared" si="6"/>
        <v>15026</v>
      </c>
      <c r="Y33" s="141">
        <f t="shared" si="6"/>
        <v>15755</v>
      </c>
      <c r="Z33" s="141">
        <f t="shared" si="6"/>
        <v>15755</v>
      </c>
      <c r="AA33" s="141">
        <f t="shared" si="6"/>
        <v>15755</v>
      </c>
      <c r="AB33" s="141">
        <f t="shared" si="6"/>
        <v>16484</v>
      </c>
      <c r="AC33" s="141">
        <f t="shared" si="6"/>
        <v>16484</v>
      </c>
      <c r="AD33" s="141">
        <f t="shared" si="6"/>
        <v>17456</v>
      </c>
      <c r="AE33" s="141">
        <f t="shared" si="6"/>
        <v>18428</v>
      </c>
      <c r="AF33" s="141">
        <f t="shared" si="6"/>
        <v>18428</v>
      </c>
      <c r="AG33" s="141">
        <f t="shared" si="6"/>
        <v>18428</v>
      </c>
      <c r="AH33" s="141">
        <f t="shared" si="6"/>
        <v>17456</v>
      </c>
      <c r="AI33" s="141">
        <f t="shared" si="6"/>
        <v>20372</v>
      </c>
      <c r="AJ33" s="141">
        <f t="shared" si="6"/>
        <v>20372</v>
      </c>
      <c r="AK33" s="141">
        <f t="shared" si="6"/>
        <v>22316</v>
      </c>
      <c r="AL33" s="141">
        <f t="shared" si="6"/>
        <v>24260</v>
      </c>
      <c r="AM33" s="141">
        <f t="shared" si="6"/>
        <v>24260</v>
      </c>
      <c r="AN33" s="141">
        <f t="shared" si="6"/>
        <v>21344</v>
      </c>
      <c r="AO33" s="141">
        <f t="shared" si="6"/>
        <v>21344</v>
      </c>
      <c r="AP33" s="141">
        <f t="shared" si="6"/>
        <v>14297</v>
      </c>
      <c r="AQ33" s="141">
        <f t="shared" si="6"/>
        <v>15755</v>
      </c>
      <c r="AR33" s="141">
        <f t="shared" si="6"/>
        <v>15026</v>
      </c>
      <c r="AS33" s="141">
        <f t="shared" si="6"/>
        <v>11948</v>
      </c>
      <c r="AT33" s="141">
        <f t="shared" si="6"/>
        <v>10409</v>
      </c>
      <c r="AU33" s="141">
        <f t="shared" si="6"/>
        <v>11381</v>
      </c>
    </row>
    <row r="34" spans="1:47" ht="11.45" customHeight="1" x14ac:dyDescent="0.2">
      <c r="A34" s="3">
        <v>2</v>
      </c>
      <c r="B34" s="141">
        <f>ROUND(B15*0.9,)</f>
        <v>9639</v>
      </c>
      <c r="C34" s="141">
        <f t="shared" ref="C34:AU34" si="7">ROUND(C15*0.9,)</f>
        <v>11259</v>
      </c>
      <c r="D34" s="141">
        <f t="shared" si="7"/>
        <v>11259</v>
      </c>
      <c r="E34" s="141">
        <f t="shared" si="7"/>
        <v>11745</v>
      </c>
      <c r="F34" s="141">
        <f t="shared" si="7"/>
        <v>11745</v>
      </c>
      <c r="G34" s="141">
        <f t="shared" si="7"/>
        <v>12231</v>
      </c>
      <c r="H34" s="141">
        <f t="shared" si="7"/>
        <v>11745</v>
      </c>
      <c r="I34" s="141">
        <f t="shared" si="7"/>
        <v>11745</v>
      </c>
      <c r="J34" s="141">
        <f t="shared" si="7"/>
        <v>17820</v>
      </c>
      <c r="K34" s="174">
        <f t="shared" si="7"/>
        <v>23895</v>
      </c>
      <c r="L34" s="174">
        <f t="shared" si="7"/>
        <v>27135</v>
      </c>
      <c r="M34" s="174">
        <f t="shared" si="7"/>
        <v>27135</v>
      </c>
      <c r="N34" s="174">
        <f t="shared" si="7"/>
        <v>27135</v>
      </c>
      <c r="O34" s="174">
        <f t="shared" si="7"/>
        <v>28107</v>
      </c>
      <c r="P34" s="174">
        <f t="shared" si="7"/>
        <v>28107</v>
      </c>
      <c r="Q34" s="174">
        <f t="shared" si="7"/>
        <v>28107</v>
      </c>
      <c r="R34" s="174">
        <f t="shared" si="7"/>
        <v>25191</v>
      </c>
      <c r="S34" s="141">
        <f t="shared" si="7"/>
        <v>24786</v>
      </c>
      <c r="T34" s="141">
        <f t="shared" si="7"/>
        <v>17253</v>
      </c>
      <c r="U34" s="141">
        <f t="shared" si="7"/>
        <v>17253</v>
      </c>
      <c r="V34" s="141">
        <f t="shared" si="7"/>
        <v>16524</v>
      </c>
      <c r="W34" s="141">
        <f t="shared" si="7"/>
        <v>16524</v>
      </c>
      <c r="X34" s="141">
        <f t="shared" si="7"/>
        <v>16524</v>
      </c>
      <c r="Y34" s="141">
        <f t="shared" si="7"/>
        <v>17253</v>
      </c>
      <c r="Z34" s="141">
        <f t="shared" si="7"/>
        <v>17253</v>
      </c>
      <c r="AA34" s="141">
        <f t="shared" si="7"/>
        <v>17253</v>
      </c>
      <c r="AB34" s="141">
        <f t="shared" si="7"/>
        <v>17982</v>
      </c>
      <c r="AC34" s="141">
        <f t="shared" si="7"/>
        <v>17982</v>
      </c>
      <c r="AD34" s="141">
        <f t="shared" si="7"/>
        <v>18954</v>
      </c>
      <c r="AE34" s="141">
        <f t="shared" si="7"/>
        <v>19926</v>
      </c>
      <c r="AF34" s="141">
        <f t="shared" si="7"/>
        <v>19926</v>
      </c>
      <c r="AG34" s="141">
        <f t="shared" si="7"/>
        <v>19926</v>
      </c>
      <c r="AH34" s="141">
        <f t="shared" si="7"/>
        <v>18954</v>
      </c>
      <c r="AI34" s="141">
        <f t="shared" si="7"/>
        <v>21870</v>
      </c>
      <c r="AJ34" s="141">
        <f t="shared" si="7"/>
        <v>21870</v>
      </c>
      <c r="AK34" s="141">
        <f t="shared" si="7"/>
        <v>23814</v>
      </c>
      <c r="AL34" s="141">
        <f t="shared" si="7"/>
        <v>25758</v>
      </c>
      <c r="AM34" s="141">
        <f t="shared" si="7"/>
        <v>25758</v>
      </c>
      <c r="AN34" s="141">
        <f t="shared" si="7"/>
        <v>22842</v>
      </c>
      <c r="AO34" s="141">
        <f t="shared" si="7"/>
        <v>22842</v>
      </c>
      <c r="AP34" s="141">
        <f t="shared" si="7"/>
        <v>15795</v>
      </c>
      <c r="AQ34" s="141">
        <f t="shared" si="7"/>
        <v>17253</v>
      </c>
      <c r="AR34" s="141">
        <f t="shared" si="7"/>
        <v>16524</v>
      </c>
      <c r="AS34" s="141">
        <f t="shared" si="7"/>
        <v>13446</v>
      </c>
      <c r="AT34" s="141">
        <f t="shared" si="7"/>
        <v>11907</v>
      </c>
      <c r="AU34" s="141">
        <f t="shared" si="7"/>
        <v>12879</v>
      </c>
    </row>
    <row r="35" spans="1:47" ht="11.45" customHeight="1" x14ac:dyDescent="0.2">
      <c r="A35" s="4" t="s">
        <v>91</v>
      </c>
      <c r="B35" s="141"/>
      <c r="C35" s="141"/>
      <c r="D35" s="141"/>
      <c r="E35" s="141"/>
      <c r="F35" s="141"/>
      <c r="G35" s="141"/>
      <c r="H35" s="141"/>
      <c r="I35" s="141"/>
      <c r="J35" s="141"/>
      <c r="K35" s="174"/>
      <c r="L35" s="174"/>
      <c r="M35" s="174"/>
      <c r="N35" s="174"/>
      <c r="O35" s="174"/>
      <c r="P35" s="174"/>
      <c r="Q35" s="174"/>
      <c r="R35" s="174"/>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row>
    <row r="36" spans="1:47" ht="11.45" customHeight="1" x14ac:dyDescent="0.2">
      <c r="A36" s="3">
        <v>1</v>
      </c>
      <c r="B36" s="141">
        <f>ROUND(B17*0.9,)</f>
        <v>9315</v>
      </c>
      <c r="C36" s="141">
        <f t="shared" ref="C36:AU36" si="8">ROUND(C17*0.9,)</f>
        <v>10935</v>
      </c>
      <c r="D36" s="141">
        <f t="shared" si="8"/>
        <v>10935</v>
      </c>
      <c r="E36" s="141">
        <f t="shared" si="8"/>
        <v>11421</v>
      </c>
      <c r="F36" s="141">
        <f t="shared" si="8"/>
        <v>11421</v>
      </c>
      <c r="G36" s="141">
        <f t="shared" si="8"/>
        <v>11907</v>
      </c>
      <c r="H36" s="141">
        <f t="shared" si="8"/>
        <v>11421</v>
      </c>
      <c r="I36" s="141">
        <f t="shared" si="8"/>
        <v>11421</v>
      </c>
      <c r="J36" s="141">
        <f t="shared" si="8"/>
        <v>17820</v>
      </c>
      <c r="K36" s="174">
        <f t="shared" si="8"/>
        <v>23895</v>
      </c>
      <c r="L36" s="174">
        <f t="shared" si="8"/>
        <v>27135</v>
      </c>
      <c r="M36" s="174">
        <f t="shared" si="8"/>
        <v>27135</v>
      </c>
      <c r="N36" s="174">
        <f t="shared" si="8"/>
        <v>27135</v>
      </c>
      <c r="O36" s="174">
        <f t="shared" si="8"/>
        <v>28107</v>
      </c>
      <c r="P36" s="174">
        <f t="shared" si="8"/>
        <v>28107</v>
      </c>
      <c r="Q36" s="174">
        <f t="shared" si="8"/>
        <v>28107</v>
      </c>
      <c r="R36" s="174">
        <f t="shared" si="8"/>
        <v>25191</v>
      </c>
      <c r="S36" s="141">
        <f t="shared" si="8"/>
        <v>24908</v>
      </c>
      <c r="T36" s="141">
        <f t="shared" si="8"/>
        <v>17375</v>
      </c>
      <c r="U36" s="141">
        <f t="shared" si="8"/>
        <v>17375</v>
      </c>
      <c r="V36" s="141">
        <f t="shared" si="8"/>
        <v>16646</v>
      </c>
      <c r="W36" s="141">
        <f t="shared" si="8"/>
        <v>16646</v>
      </c>
      <c r="X36" s="141">
        <f t="shared" si="8"/>
        <v>16646</v>
      </c>
      <c r="Y36" s="141">
        <f t="shared" si="8"/>
        <v>17375</v>
      </c>
      <c r="Z36" s="141">
        <f t="shared" si="8"/>
        <v>17375</v>
      </c>
      <c r="AA36" s="141">
        <f t="shared" si="8"/>
        <v>17375</v>
      </c>
      <c r="AB36" s="141">
        <f t="shared" si="8"/>
        <v>18104</v>
      </c>
      <c r="AC36" s="141">
        <f t="shared" si="8"/>
        <v>18104</v>
      </c>
      <c r="AD36" s="141">
        <f t="shared" si="8"/>
        <v>19076</v>
      </c>
      <c r="AE36" s="141">
        <f t="shared" si="8"/>
        <v>20048</v>
      </c>
      <c r="AF36" s="141">
        <f t="shared" si="8"/>
        <v>20048</v>
      </c>
      <c r="AG36" s="141">
        <f t="shared" si="8"/>
        <v>20048</v>
      </c>
      <c r="AH36" s="141">
        <f t="shared" si="8"/>
        <v>19076</v>
      </c>
      <c r="AI36" s="141">
        <f t="shared" si="8"/>
        <v>21992</v>
      </c>
      <c r="AJ36" s="141">
        <f t="shared" si="8"/>
        <v>21992</v>
      </c>
      <c r="AK36" s="141">
        <f t="shared" si="8"/>
        <v>23936</v>
      </c>
      <c r="AL36" s="141">
        <f t="shared" si="8"/>
        <v>25880</v>
      </c>
      <c r="AM36" s="141">
        <f t="shared" si="8"/>
        <v>25880</v>
      </c>
      <c r="AN36" s="141">
        <f t="shared" si="8"/>
        <v>22964</v>
      </c>
      <c r="AO36" s="141">
        <f t="shared" si="8"/>
        <v>22964</v>
      </c>
      <c r="AP36" s="141">
        <f t="shared" si="8"/>
        <v>15917</v>
      </c>
      <c r="AQ36" s="141">
        <f t="shared" si="8"/>
        <v>17375</v>
      </c>
      <c r="AR36" s="141">
        <f t="shared" si="8"/>
        <v>16646</v>
      </c>
      <c r="AS36" s="141">
        <f t="shared" si="8"/>
        <v>13163</v>
      </c>
      <c r="AT36" s="141">
        <f t="shared" si="8"/>
        <v>11624</v>
      </c>
      <c r="AU36" s="141">
        <f t="shared" si="8"/>
        <v>12596</v>
      </c>
    </row>
    <row r="37" spans="1:47" ht="11.45" customHeight="1" x14ac:dyDescent="0.2">
      <c r="A37" s="3">
        <v>2</v>
      </c>
      <c r="B37" s="141">
        <f>ROUND(B18*0.9,)</f>
        <v>10449</v>
      </c>
      <c r="C37" s="141">
        <f t="shared" ref="C37:AU37" si="9">ROUND(C18*0.9,)</f>
        <v>12069</v>
      </c>
      <c r="D37" s="141">
        <f t="shared" si="9"/>
        <v>12069</v>
      </c>
      <c r="E37" s="141">
        <f t="shared" si="9"/>
        <v>12555</v>
      </c>
      <c r="F37" s="141">
        <f t="shared" si="9"/>
        <v>12555</v>
      </c>
      <c r="G37" s="141">
        <f t="shared" si="9"/>
        <v>13041</v>
      </c>
      <c r="H37" s="141">
        <f t="shared" si="9"/>
        <v>12555</v>
      </c>
      <c r="I37" s="141">
        <f t="shared" si="9"/>
        <v>12555</v>
      </c>
      <c r="J37" s="141">
        <f t="shared" si="9"/>
        <v>19440</v>
      </c>
      <c r="K37" s="174">
        <f t="shared" si="9"/>
        <v>25515</v>
      </c>
      <c r="L37" s="174">
        <f t="shared" si="9"/>
        <v>28755</v>
      </c>
      <c r="M37" s="174">
        <f t="shared" si="9"/>
        <v>28755</v>
      </c>
      <c r="N37" s="174">
        <f t="shared" si="9"/>
        <v>28755</v>
      </c>
      <c r="O37" s="174">
        <f t="shared" si="9"/>
        <v>29727</v>
      </c>
      <c r="P37" s="174">
        <f t="shared" si="9"/>
        <v>29727</v>
      </c>
      <c r="Q37" s="174">
        <f t="shared" si="9"/>
        <v>29727</v>
      </c>
      <c r="R37" s="174">
        <f t="shared" si="9"/>
        <v>26811</v>
      </c>
      <c r="S37" s="141">
        <f t="shared" si="9"/>
        <v>26406</v>
      </c>
      <c r="T37" s="141">
        <f t="shared" si="9"/>
        <v>18873</v>
      </c>
      <c r="U37" s="141">
        <f t="shared" si="9"/>
        <v>18873</v>
      </c>
      <c r="V37" s="141">
        <f t="shared" si="9"/>
        <v>18144</v>
      </c>
      <c r="W37" s="141">
        <f t="shared" si="9"/>
        <v>18144</v>
      </c>
      <c r="X37" s="141">
        <f t="shared" si="9"/>
        <v>18144</v>
      </c>
      <c r="Y37" s="141">
        <f t="shared" si="9"/>
        <v>18873</v>
      </c>
      <c r="Z37" s="141">
        <f t="shared" si="9"/>
        <v>18873</v>
      </c>
      <c r="AA37" s="141">
        <f t="shared" si="9"/>
        <v>18873</v>
      </c>
      <c r="AB37" s="141">
        <f t="shared" si="9"/>
        <v>19602</v>
      </c>
      <c r="AC37" s="141">
        <f t="shared" si="9"/>
        <v>19602</v>
      </c>
      <c r="AD37" s="141">
        <f t="shared" si="9"/>
        <v>20574</v>
      </c>
      <c r="AE37" s="141">
        <f t="shared" si="9"/>
        <v>21546</v>
      </c>
      <c r="AF37" s="141">
        <f t="shared" si="9"/>
        <v>21546</v>
      </c>
      <c r="AG37" s="141">
        <f t="shared" si="9"/>
        <v>21546</v>
      </c>
      <c r="AH37" s="141">
        <f t="shared" si="9"/>
        <v>20574</v>
      </c>
      <c r="AI37" s="141">
        <f t="shared" si="9"/>
        <v>23490</v>
      </c>
      <c r="AJ37" s="141">
        <f t="shared" si="9"/>
        <v>23490</v>
      </c>
      <c r="AK37" s="141">
        <f t="shared" si="9"/>
        <v>25434</v>
      </c>
      <c r="AL37" s="141">
        <f t="shared" si="9"/>
        <v>27378</v>
      </c>
      <c r="AM37" s="141">
        <f t="shared" si="9"/>
        <v>27378</v>
      </c>
      <c r="AN37" s="141">
        <f t="shared" si="9"/>
        <v>24462</v>
      </c>
      <c r="AO37" s="141">
        <f t="shared" si="9"/>
        <v>24462</v>
      </c>
      <c r="AP37" s="141">
        <f t="shared" si="9"/>
        <v>17415</v>
      </c>
      <c r="AQ37" s="141">
        <f t="shared" si="9"/>
        <v>18873</v>
      </c>
      <c r="AR37" s="141">
        <f t="shared" si="9"/>
        <v>18144</v>
      </c>
      <c r="AS37" s="141">
        <f t="shared" si="9"/>
        <v>14661</v>
      </c>
      <c r="AT37" s="141">
        <f t="shared" si="9"/>
        <v>13122</v>
      </c>
      <c r="AU37" s="141">
        <f t="shared" si="9"/>
        <v>14094</v>
      </c>
    </row>
    <row r="38" spans="1:47" ht="11.45" customHeight="1" x14ac:dyDescent="0.2">
      <c r="A38" s="2" t="s">
        <v>92</v>
      </c>
      <c r="B38" s="141"/>
      <c r="C38" s="141"/>
      <c r="D38" s="141"/>
      <c r="E38" s="141"/>
      <c r="F38" s="141"/>
      <c r="G38" s="141"/>
      <c r="H38" s="141"/>
      <c r="I38" s="141"/>
      <c r="J38" s="141"/>
      <c r="K38" s="174"/>
      <c r="L38" s="174"/>
      <c r="M38" s="174"/>
      <c r="N38" s="174"/>
      <c r="O38" s="174"/>
      <c r="P38" s="174"/>
      <c r="Q38" s="174"/>
      <c r="R38" s="174"/>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row>
    <row r="39" spans="1:47" ht="11.45" customHeight="1" x14ac:dyDescent="0.2">
      <c r="A39" s="3">
        <v>1</v>
      </c>
      <c r="B39" s="141">
        <f>ROUND(B20*0.9,)</f>
        <v>10530</v>
      </c>
      <c r="C39" s="141">
        <f t="shared" ref="C39:AU39" si="10">ROUND(C20*0.9,)</f>
        <v>12150</v>
      </c>
      <c r="D39" s="141">
        <f t="shared" si="10"/>
        <v>12150</v>
      </c>
      <c r="E39" s="141">
        <f t="shared" si="10"/>
        <v>12636</v>
      </c>
      <c r="F39" s="141">
        <f t="shared" si="10"/>
        <v>12636</v>
      </c>
      <c r="G39" s="141">
        <f t="shared" si="10"/>
        <v>13122</v>
      </c>
      <c r="H39" s="141">
        <f t="shared" si="10"/>
        <v>12636</v>
      </c>
      <c r="I39" s="141">
        <f t="shared" si="10"/>
        <v>12636</v>
      </c>
      <c r="J39" s="141">
        <f t="shared" si="10"/>
        <v>19440</v>
      </c>
      <c r="K39" s="174">
        <f t="shared" si="10"/>
        <v>25515</v>
      </c>
      <c r="L39" s="174">
        <f t="shared" si="10"/>
        <v>28755</v>
      </c>
      <c r="M39" s="174">
        <f t="shared" si="10"/>
        <v>28755</v>
      </c>
      <c r="N39" s="174">
        <f t="shared" si="10"/>
        <v>28755</v>
      </c>
      <c r="O39" s="174">
        <f t="shared" si="10"/>
        <v>29727</v>
      </c>
      <c r="P39" s="174">
        <f t="shared" si="10"/>
        <v>29727</v>
      </c>
      <c r="Q39" s="174">
        <f t="shared" si="10"/>
        <v>29727</v>
      </c>
      <c r="R39" s="174">
        <f t="shared" si="10"/>
        <v>26811</v>
      </c>
      <c r="S39" s="141">
        <f t="shared" si="10"/>
        <v>26528</v>
      </c>
      <c r="T39" s="141">
        <f t="shared" si="10"/>
        <v>18995</v>
      </c>
      <c r="U39" s="141">
        <f t="shared" si="10"/>
        <v>18995</v>
      </c>
      <c r="V39" s="141">
        <f t="shared" si="10"/>
        <v>18266</v>
      </c>
      <c r="W39" s="141">
        <f t="shared" si="10"/>
        <v>18266</v>
      </c>
      <c r="X39" s="141">
        <f t="shared" si="10"/>
        <v>18266</v>
      </c>
      <c r="Y39" s="141">
        <f t="shared" si="10"/>
        <v>18995</v>
      </c>
      <c r="Z39" s="141">
        <f t="shared" si="10"/>
        <v>18995</v>
      </c>
      <c r="AA39" s="141">
        <f t="shared" si="10"/>
        <v>18995</v>
      </c>
      <c r="AB39" s="141">
        <f t="shared" si="10"/>
        <v>19724</v>
      </c>
      <c r="AC39" s="141">
        <f t="shared" si="10"/>
        <v>19724</v>
      </c>
      <c r="AD39" s="141">
        <f t="shared" si="10"/>
        <v>20696</v>
      </c>
      <c r="AE39" s="141">
        <f t="shared" si="10"/>
        <v>21668</v>
      </c>
      <c r="AF39" s="141">
        <f t="shared" si="10"/>
        <v>21668</v>
      </c>
      <c r="AG39" s="141">
        <f t="shared" si="10"/>
        <v>21668</v>
      </c>
      <c r="AH39" s="141">
        <f t="shared" si="10"/>
        <v>20696</v>
      </c>
      <c r="AI39" s="141">
        <f t="shared" si="10"/>
        <v>23612</v>
      </c>
      <c r="AJ39" s="141">
        <f t="shared" si="10"/>
        <v>23612</v>
      </c>
      <c r="AK39" s="141">
        <f t="shared" si="10"/>
        <v>25556</v>
      </c>
      <c r="AL39" s="141">
        <f t="shared" si="10"/>
        <v>27500</v>
      </c>
      <c r="AM39" s="141">
        <f t="shared" si="10"/>
        <v>27500</v>
      </c>
      <c r="AN39" s="141">
        <f t="shared" si="10"/>
        <v>24584</v>
      </c>
      <c r="AO39" s="141">
        <f t="shared" si="10"/>
        <v>24584</v>
      </c>
      <c r="AP39" s="141">
        <f t="shared" si="10"/>
        <v>17537</v>
      </c>
      <c r="AQ39" s="141">
        <f t="shared" si="10"/>
        <v>18995</v>
      </c>
      <c r="AR39" s="141">
        <f t="shared" si="10"/>
        <v>18266</v>
      </c>
      <c r="AS39" s="141">
        <f t="shared" si="10"/>
        <v>13973</v>
      </c>
      <c r="AT39" s="141">
        <f t="shared" si="10"/>
        <v>12434</v>
      </c>
      <c r="AU39" s="141">
        <f t="shared" si="10"/>
        <v>13406</v>
      </c>
    </row>
    <row r="40" spans="1:47" ht="11.45" customHeight="1" x14ac:dyDescent="0.2">
      <c r="A40" s="3">
        <v>2</v>
      </c>
      <c r="B40" s="141">
        <f>ROUND(B21*0.9,)</f>
        <v>11664</v>
      </c>
      <c r="C40" s="141">
        <f t="shared" ref="C40:AU40" si="11">ROUND(C21*0.9,)</f>
        <v>13284</v>
      </c>
      <c r="D40" s="141">
        <f t="shared" si="11"/>
        <v>13284</v>
      </c>
      <c r="E40" s="141">
        <f t="shared" si="11"/>
        <v>13770</v>
      </c>
      <c r="F40" s="141">
        <f t="shared" si="11"/>
        <v>13770</v>
      </c>
      <c r="G40" s="141">
        <f t="shared" si="11"/>
        <v>14256</v>
      </c>
      <c r="H40" s="141">
        <f t="shared" si="11"/>
        <v>13770</v>
      </c>
      <c r="I40" s="141">
        <f t="shared" si="11"/>
        <v>13770</v>
      </c>
      <c r="J40" s="141">
        <f t="shared" si="11"/>
        <v>21060</v>
      </c>
      <c r="K40" s="174">
        <f t="shared" si="11"/>
        <v>27135</v>
      </c>
      <c r="L40" s="174">
        <f t="shared" si="11"/>
        <v>30375</v>
      </c>
      <c r="M40" s="174">
        <f t="shared" si="11"/>
        <v>30375</v>
      </c>
      <c r="N40" s="174">
        <f t="shared" si="11"/>
        <v>30375</v>
      </c>
      <c r="O40" s="174">
        <f t="shared" si="11"/>
        <v>31347</v>
      </c>
      <c r="P40" s="174">
        <f t="shared" si="11"/>
        <v>31347</v>
      </c>
      <c r="Q40" s="174">
        <f t="shared" si="11"/>
        <v>31347</v>
      </c>
      <c r="R40" s="174">
        <f t="shared" si="11"/>
        <v>28431</v>
      </c>
      <c r="S40" s="141">
        <f t="shared" si="11"/>
        <v>28026</v>
      </c>
      <c r="T40" s="141">
        <f t="shared" si="11"/>
        <v>20493</v>
      </c>
      <c r="U40" s="141">
        <f t="shared" si="11"/>
        <v>20493</v>
      </c>
      <c r="V40" s="141">
        <f t="shared" si="11"/>
        <v>19764</v>
      </c>
      <c r="W40" s="141">
        <f t="shared" si="11"/>
        <v>19764</v>
      </c>
      <c r="X40" s="141">
        <f t="shared" si="11"/>
        <v>19764</v>
      </c>
      <c r="Y40" s="141">
        <f t="shared" si="11"/>
        <v>20493</v>
      </c>
      <c r="Z40" s="141">
        <f t="shared" si="11"/>
        <v>20493</v>
      </c>
      <c r="AA40" s="141">
        <f t="shared" si="11"/>
        <v>20493</v>
      </c>
      <c r="AB40" s="141">
        <f t="shared" si="11"/>
        <v>21222</v>
      </c>
      <c r="AC40" s="141">
        <f t="shared" si="11"/>
        <v>21222</v>
      </c>
      <c r="AD40" s="141">
        <f t="shared" si="11"/>
        <v>22194</v>
      </c>
      <c r="AE40" s="141">
        <f t="shared" si="11"/>
        <v>23166</v>
      </c>
      <c r="AF40" s="141">
        <f t="shared" si="11"/>
        <v>23166</v>
      </c>
      <c r="AG40" s="141">
        <f t="shared" si="11"/>
        <v>23166</v>
      </c>
      <c r="AH40" s="141">
        <f t="shared" si="11"/>
        <v>22194</v>
      </c>
      <c r="AI40" s="141">
        <f t="shared" si="11"/>
        <v>25110</v>
      </c>
      <c r="AJ40" s="141">
        <f t="shared" si="11"/>
        <v>25110</v>
      </c>
      <c r="AK40" s="141">
        <f t="shared" si="11"/>
        <v>27054</v>
      </c>
      <c r="AL40" s="141">
        <f t="shared" si="11"/>
        <v>28998</v>
      </c>
      <c r="AM40" s="141">
        <f t="shared" si="11"/>
        <v>28998</v>
      </c>
      <c r="AN40" s="141">
        <f t="shared" si="11"/>
        <v>26082</v>
      </c>
      <c r="AO40" s="141">
        <f t="shared" si="11"/>
        <v>26082</v>
      </c>
      <c r="AP40" s="141">
        <f t="shared" si="11"/>
        <v>19035</v>
      </c>
      <c r="AQ40" s="141">
        <f t="shared" si="11"/>
        <v>20493</v>
      </c>
      <c r="AR40" s="141">
        <f t="shared" si="11"/>
        <v>19764</v>
      </c>
      <c r="AS40" s="141">
        <f t="shared" si="11"/>
        <v>15471</v>
      </c>
      <c r="AT40" s="141">
        <f t="shared" si="11"/>
        <v>13932</v>
      </c>
      <c r="AU40" s="141">
        <f t="shared" si="11"/>
        <v>14904</v>
      </c>
    </row>
    <row r="41" spans="1:47" ht="11.45" customHeight="1" x14ac:dyDescent="0.2">
      <c r="A41" s="24"/>
    </row>
    <row r="42" spans="1:47" customFormat="1" ht="189" x14ac:dyDescent="0.25">
      <c r="A42" s="162" t="s">
        <v>239</v>
      </c>
      <c r="C42" s="206"/>
      <c r="D42" s="206"/>
      <c r="E42" s="206"/>
      <c r="F42" s="206"/>
      <c r="G42" s="206"/>
      <c r="H42" s="206"/>
      <c r="I42" s="206"/>
      <c r="K42" s="211"/>
      <c r="L42" s="211"/>
      <c r="M42" s="211"/>
      <c r="N42" s="211"/>
      <c r="O42" s="211"/>
      <c r="P42" s="211"/>
      <c r="Q42" s="211"/>
      <c r="R42" s="211"/>
    </row>
    <row r="44" spans="1:47" x14ac:dyDescent="0.2">
      <c r="A44" s="41" t="s">
        <v>3</v>
      </c>
    </row>
    <row r="45" spans="1:47" x14ac:dyDescent="0.2">
      <c r="A45" s="42" t="s">
        <v>4</v>
      </c>
    </row>
    <row r="46" spans="1:47" x14ac:dyDescent="0.2">
      <c r="A46" s="42" t="s">
        <v>5</v>
      </c>
    </row>
    <row r="47" spans="1:47" ht="12.6" customHeight="1" x14ac:dyDescent="0.2">
      <c r="A47" s="26" t="s">
        <v>6</v>
      </c>
    </row>
    <row r="48" spans="1:47" x14ac:dyDescent="0.2">
      <c r="A48" s="42" t="s">
        <v>180</v>
      </c>
    </row>
    <row r="49" spans="1:18" x14ac:dyDescent="0.2">
      <c r="A49" s="42" t="s">
        <v>75</v>
      </c>
    </row>
    <row r="50" spans="1:18" s="7" customFormat="1" ht="15" x14ac:dyDescent="0.25">
      <c r="A50" s="6" t="s">
        <v>25</v>
      </c>
      <c r="C50" s="207"/>
      <c r="D50" s="207"/>
      <c r="E50" s="207"/>
      <c r="F50" s="207"/>
      <c r="G50" s="207"/>
      <c r="H50" s="207"/>
      <c r="I50" s="207"/>
      <c r="K50" s="204"/>
      <c r="L50" s="204"/>
      <c r="M50" s="204"/>
      <c r="N50" s="204"/>
      <c r="O50" s="204"/>
      <c r="P50" s="204"/>
      <c r="Q50" s="204"/>
      <c r="R50" s="204"/>
    </row>
    <row r="51" spans="1:18" s="7" customFormat="1" ht="24.75" x14ac:dyDescent="0.25">
      <c r="A51" s="53" t="s">
        <v>240</v>
      </c>
      <c r="C51" s="207"/>
      <c r="D51" s="207"/>
      <c r="E51" s="207"/>
      <c r="F51" s="207"/>
      <c r="G51" s="207"/>
      <c r="H51" s="207"/>
      <c r="I51" s="207"/>
      <c r="K51" s="204"/>
      <c r="L51" s="204"/>
      <c r="M51" s="204"/>
      <c r="N51" s="204"/>
      <c r="O51" s="204"/>
      <c r="P51" s="204"/>
      <c r="Q51" s="204"/>
      <c r="R51" s="204"/>
    </row>
    <row r="52" spans="1:18" ht="12.75" thickBot="1" x14ac:dyDescent="0.25"/>
    <row r="53" spans="1:18" ht="12.75" thickBot="1" x14ac:dyDescent="0.25">
      <c r="A53" s="147" t="s">
        <v>18</v>
      </c>
    </row>
    <row r="54" spans="1:18" x14ac:dyDescent="0.2">
      <c r="A54" s="155" t="s">
        <v>241</v>
      </c>
    </row>
    <row r="55" spans="1:18" ht="24.75" thickBot="1" x14ac:dyDescent="0.25">
      <c r="A55" s="160" t="s">
        <v>242</v>
      </c>
    </row>
    <row r="56" spans="1:18" x14ac:dyDescent="0.2">
      <c r="A56" s="208" t="s">
        <v>243</v>
      </c>
    </row>
    <row r="57" spans="1:18" ht="12.75" thickBot="1" x14ac:dyDescent="0.25"/>
    <row r="58" spans="1:18" x14ac:dyDescent="0.2">
      <c r="A58" s="209" t="s">
        <v>8</v>
      </c>
    </row>
    <row r="59" spans="1:18" ht="60" x14ac:dyDescent="0.2">
      <c r="A59" s="210" t="s">
        <v>150</v>
      </c>
    </row>
  </sheetData>
  <pageMargins left="0.7" right="0.7" top="0.75" bottom="0.75" header="0.3" footer="0.3"/>
  <pageSetup paperSize="9"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AA81"/>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27" width="9.85546875" style="1" bestFit="1" customWidth="1"/>
    <col min="28" max="16384" width="8.5703125" style="1"/>
  </cols>
  <sheetData>
    <row r="1" spans="1:27" ht="11.45" customHeight="1" x14ac:dyDescent="0.2">
      <c r="A1" s="9" t="s">
        <v>172</v>
      </c>
    </row>
    <row r="2" spans="1:27" ht="11.45" customHeight="1" x14ac:dyDescent="0.2">
      <c r="A2" s="19"/>
    </row>
    <row r="3" spans="1:27" ht="11.45" customHeight="1" x14ac:dyDescent="0.2">
      <c r="A3" s="76" t="s">
        <v>196</v>
      </c>
    </row>
    <row r="4" spans="1:27" ht="11.25" customHeight="1" x14ac:dyDescent="0.2">
      <c r="A4" s="51" t="s">
        <v>1</v>
      </c>
    </row>
    <row r="5" spans="1:27" s="12" customFormat="1" ht="25.5" customHeight="1" x14ac:dyDescent="0.2">
      <c r="A5" s="8" t="s">
        <v>0</v>
      </c>
      <c r="B5" s="129" t="e">
        <f>'Отель+Сочи Парк| comiss'!#REF!</f>
        <v>#REF!</v>
      </c>
      <c r="C5" s="129" t="e">
        <f>'Отель+Сочи Парк| comiss'!#REF!</f>
        <v>#REF!</v>
      </c>
      <c r="D5" s="129" t="e">
        <f>'Отель+Сочи Парк| comiss'!#REF!</f>
        <v>#REF!</v>
      </c>
      <c r="E5" s="129" t="e">
        <f>'Отель+Сочи Парк| comiss'!#REF!</f>
        <v>#REF!</v>
      </c>
      <c r="F5" s="129" t="e">
        <f>'Отель+Сочи Парк| comiss'!#REF!</f>
        <v>#REF!</v>
      </c>
      <c r="G5" s="129" t="e">
        <f>'Отель+Сочи Парк| comiss'!#REF!</f>
        <v>#REF!</v>
      </c>
      <c r="H5" s="129" t="e">
        <f>'Отель+Сочи Парк| comiss'!#REF!</f>
        <v>#REF!</v>
      </c>
      <c r="I5" s="129">
        <f>'Отель+Сочи Парк| comiss'!B5</f>
        <v>45966</v>
      </c>
      <c r="J5" s="129">
        <f>'Отель+Сочи Парк| comiss'!C5</f>
        <v>45968</v>
      </c>
      <c r="K5" s="129">
        <f>'Отель+Сочи Парк| comiss'!D5</f>
        <v>45970</v>
      </c>
      <c r="L5" s="129">
        <f>'Отель+Сочи Парк| comiss'!E5</f>
        <v>45975</v>
      </c>
      <c r="M5" s="129">
        <f>'Отель+Сочи Парк| comiss'!F5</f>
        <v>45977</v>
      </c>
      <c r="N5" s="129">
        <f>'Отель+Сочи Парк| comiss'!G5</f>
        <v>45978</v>
      </c>
      <c r="O5" s="129">
        <f>'Отель+Сочи Парк| comiss'!H5</f>
        <v>45982</v>
      </c>
      <c r="P5" s="129">
        <f>'Отель+Сочи Парк| comiss'!I5</f>
        <v>45984</v>
      </c>
      <c r="Q5" s="129">
        <f>'Отель+Сочи Парк| comiss'!J5</f>
        <v>45989</v>
      </c>
      <c r="R5" s="129">
        <f>'Отель+Сочи Парк| comiss'!K5</f>
        <v>45991</v>
      </c>
      <c r="S5" s="129">
        <f>'Отель+Сочи Парк| comiss'!L5</f>
        <v>45992</v>
      </c>
      <c r="T5" s="129">
        <f>'Отель+Сочи Парк| comiss'!M5</f>
        <v>45996</v>
      </c>
      <c r="U5" s="129">
        <f>'Отель+Сочи Парк| comiss'!N5</f>
        <v>45998</v>
      </c>
      <c r="V5" s="129">
        <f>'Отель+Сочи Парк| comiss'!O5</f>
        <v>46003</v>
      </c>
      <c r="W5" s="129">
        <f>'Отель+Сочи Парк| comiss'!P5</f>
        <v>46010</v>
      </c>
      <c r="X5" s="129">
        <f>'Отель+Сочи Парк| comiss'!Q5</f>
        <v>46012</v>
      </c>
      <c r="Y5" s="129">
        <f>'Отель+Сочи Парк| comiss'!R5</f>
        <v>46013</v>
      </c>
      <c r="Z5" s="129">
        <f>'Отель+Сочи Парк| comiss'!S5</f>
        <v>46014</v>
      </c>
      <c r="AA5" s="129">
        <f>'Отель+Сочи Парк| comiss'!T5</f>
        <v>46015</v>
      </c>
    </row>
    <row r="6" spans="1:27" s="12" customFormat="1" ht="25.5" customHeight="1" x14ac:dyDescent="0.2">
      <c r="A6" s="37"/>
      <c r="B6" s="129" t="e">
        <f>'Отель+Сочи Парк| comiss'!#REF!</f>
        <v>#REF!</v>
      </c>
      <c r="C6" s="129" t="e">
        <f>'Отель+Сочи Парк| comiss'!#REF!</f>
        <v>#REF!</v>
      </c>
      <c r="D6" s="129" t="e">
        <f>'Отель+Сочи Парк| comiss'!#REF!</f>
        <v>#REF!</v>
      </c>
      <c r="E6" s="129" t="e">
        <f>'Отель+Сочи Парк| comiss'!#REF!</f>
        <v>#REF!</v>
      </c>
      <c r="F6" s="129" t="e">
        <f>'Отель+Сочи Парк| comiss'!#REF!</f>
        <v>#REF!</v>
      </c>
      <c r="G6" s="129" t="e">
        <f>'Отель+Сочи Парк| comiss'!#REF!</f>
        <v>#REF!</v>
      </c>
      <c r="H6" s="129" t="e">
        <f>'Отель+Сочи Парк| comiss'!#REF!</f>
        <v>#REF!</v>
      </c>
      <c r="I6" s="129">
        <f>'Отель+Сочи Парк| comiss'!B6</f>
        <v>45967</v>
      </c>
      <c r="J6" s="129">
        <f>'Отель+Сочи Парк| comiss'!C6</f>
        <v>45969</v>
      </c>
      <c r="K6" s="129">
        <f>'Отель+Сочи Парк| comiss'!D6</f>
        <v>45974</v>
      </c>
      <c r="L6" s="129">
        <f>'Отель+Сочи Парк| comiss'!E6</f>
        <v>45976</v>
      </c>
      <c r="M6" s="129">
        <f>'Отель+Сочи Парк| comiss'!F6</f>
        <v>45977</v>
      </c>
      <c r="N6" s="129">
        <f>'Отель+Сочи Парк| comiss'!G6</f>
        <v>45981</v>
      </c>
      <c r="O6" s="129">
        <f>'Отель+Сочи Парк| comiss'!H6</f>
        <v>45983</v>
      </c>
      <c r="P6" s="129">
        <f>'Отель+Сочи Парк| comiss'!I6</f>
        <v>45988</v>
      </c>
      <c r="Q6" s="129">
        <f>'Отель+Сочи Парк| comiss'!J6</f>
        <v>45990</v>
      </c>
      <c r="R6" s="129">
        <f>'Отель+Сочи Парк| comiss'!K6</f>
        <v>45991</v>
      </c>
      <c r="S6" s="129">
        <f>'Отель+Сочи Парк| comiss'!L6</f>
        <v>45995</v>
      </c>
      <c r="T6" s="129">
        <f>'Отель+Сочи Парк| comiss'!M6</f>
        <v>45997</v>
      </c>
      <c r="U6" s="129">
        <f>'Отель+Сочи Парк| comiss'!N6</f>
        <v>46002</v>
      </c>
      <c r="V6" s="129">
        <f>'Отель+Сочи Парк| comiss'!O6</f>
        <v>46009</v>
      </c>
      <c r="W6" s="129">
        <f>'Отель+Сочи Парк| comiss'!P6</f>
        <v>46011</v>
      </c>
      <c r="X6" s="129">
        <f>'Отель+Сочи Парк| comiss'!Q6</f>
        <v>46012</v>
      </c>
      <c r="Y6" s="129">
        <f>'Отель+Сочи Парк| comiss'!R6</f>
        <v>46013</v>
      </c>
      <c r="Z6" s="129">
        <f>'Отель+Сочи Парк| comiss'!S6</f>
        <v>46014</v>
      </c>
      <c r="AA6" s="129">
        <f>'Отель+Сочи Парк| comiss'!T6</f>
        <v>46016</v>
      </c>
    </row>
    <row r="7" spans="1:27" ht="11.45" customHeight="1" x14ac:dyDescent="0.2">
      <c r="A7" s="11"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row>
    <row r="8" spans="1:27" ht="11.45" customHeight="1" x14ac:dyDescent="0.2">
      <c r="A8" s="3">
        <v>1</v>
      </c>
      <c r="B8" s="141" t="e">
        <f>'Отель+Сочи Парк| comiss'!#REF!</f>
        <v>#REF!</v>
      </c>
      <c r="C8" s="141" t="e">
        <f>'Отель+Сочи Парк| comiss'!#REF!</f>
        <v>#REF!</v>
      </c>
      <c r="D8" s="141" t="e">
        <f>'Отель+Сочи Парк| comiss'!#REF!</f>
        <v>#REF!</v>
      </c>
      <c r="E8" s="141" t="e">
        <f>'Отель+Сочи Парк| comiss'!#REF!</f>
        <v>#REF!</v>
      </c>
      <c r="F8" s="141" t="e">
        <f>'Отель+Сочи Парк| comiss'!#REF!</f>
        <v>#REF!</v>
      </c>
      <c r="G8" s="141" t="e">
        <f>'Отель+Сочи Парк| comiss'!#REF!</f>
        <v>#REF!</v>
      </c>
      <c r="H8" s="141" t="e">
        <f>'Отель+Сочи Парк| comiss'!#REF!</f>
        <v>#REF!</v>
      </c>
      <c r="I8" s="141">
        <f>'Отель+Сочи Парк| comiss'!B8</f>
        <v>5400</v>
      </c>
      <c r="J8" s="141">
        <f>'Отель+Сочи Парк| comiss'!C8</f>
        <v>5400</v>
      </c>
      <c r="K8" s="141">
        <f>'Отель+Сочи Парк| comiss'!D8</f>
        <v>4860</v>
      </c>
      <c r="L8" s="141">
        <f>'Отель+Сочи Парк| comiss'!E8</f>
        <v>5220</v>
      </c>
      <c r="M8" s="141">
        <f>'Отель+Сочи Парк| comiss'!F8</f>
        <v>5220</v>
      </c>
      <c r="N8" s="141">
        <f>'Отель+Сочи Парк| comiss'!G8</f>
        <v>7380</v>
      </c>
      <c r="O8" s="141">
        <f>'Отель+Сочи Парк| comiss'!H8</f>
        <v>5040</v>
      </c>
      <c r="P8" s="141">
        <f>'Отель+Сочи Парк| comiss'!I8</f>
        <v>4860</v>
      </c>
      <c r="Q8" s="141">
        <f>'Отель+Сочи Парк| comiss'!J8</f>
        <v>5040</v>
      </c>
      <c r="R8" s="141">
        <f>'Отель+Сочи Парк| comiss'!K8</f>
        <v>4860</v>
      </c>
      <c r="S8" s="141">
        <f>'Отель+Сочи Парк| comiss'!L8</f>
        <v>4860</v>
      </c>
      <c r="T8" s="141">
        <f>'Отель+Сочи Парк| comiss'!M8</f>
        <v>5220</v>
      </c>
      <c r="U8" s="141">
        <f>'Отель+Сочи Парк| comiss'!N8</f>
        <v>5040</v>
      </c>
      <c r="V8" s="141">
        <f>'Отель+Сочи Парк| comiss'!O8</f>
        <v>6300</v>
      </c>
      <c r="W8" s="141">
        <f>'Отель+Сочи Парк| comiss'!P8</f>
        <v>8100</v>
      </c>
      <c r="X8" s="141">
        <f>'Отель+Сочи Парк| comiss'!Q8</f>
        <v>8100</v>
      </c>
      <c r="Y8" s="141">
        <f>'Отель+Сочи Парк| comiss'!R8</f>
        <v>8640</v>
      </c>
      <c r="Z8" s="141">
        <f>'Отель+Сочи Парк| comiss'!S8</f>
        <v>8640</v>
      </c>
      <c r="AA8" s="141">
        <f>'Отель+Сочи Парк| comiss'!T8</f>
        <v>9180</v>
      </c>
    </row>
    <row r="9" spans="1:27" ht="11.45" customHeight="1" x14ac:dyDescent="0.2">
      <c r="A9" s="3">
        <v>2</v>
      </c>
      <c r="B9" s="141" t="e">
        <f>'Отель+Сочи Парк| comiss'!#REF!</f>
        <v>#REF!</v>
      </c>
      <c r="C9" s="141" t="e">
        <f>'Отель+Сочи Парк| comiss'!#REF!</f>
        <v>#REF!</v>
      </c>
      <c r="D9" s="141" t="e">
        <f>'Отель+Сочи Парк| comiss'!#REF!</f>
        <v>#REF!</v>
      </c>
      <c r="E9" s="141" t="e">
        <f>'Отель+Сочи Парк| comiss'!#REF!</f>
        <v>#REF!</v>
      </c>
      <c r="F9" s="141" t="e">
        <f>'Отель+Сочи Парк| comiss'!#REF!</f>
        <v>#REF!</v>
      </c>
      <c r="G9" s="141" t="e">
        <f>'Отель+Сочи Парк| comiss'!#REF!</f>
        <v>#REF!</v>
      </c>
      <c r="H9" s="141" t="e">
        <f>'Отель+Сочи Парк| comiss'!#REF!</f>
        <v>#REF!</v>
      </c>
      <c r="I9" s="141">
        <f>'Отель+Сочи Парк| comiss'!B9</f>
        <v>6660</v>
      </c>
      <c r="J9" s="141">
        <f>'Отель+Сочи Парк| comiss'!C9</f>
        <v>6660</v>
      </c>
      <c r="K9" s="141">
        <f>'Отель+Сочи Парк| comiss'!D9</f>
        <v>6120</v>
      </c>
      <c r="L9" s="141">
        <f>'Отель+Сочи Парк| comiss'!E9</f>
        <v>6480</v>
      </c>
      <c r="M9" s="141">
        <f>'Отель+Сочи Парк| comiss'!F9</f>
        <v>6480</v>
      </c>
      <c r="N9" s="141">
        <f>'Отель+Сочи Парк| comiss'!G9</f>
        <v>8640</v>
      </c>
      <c r="O9" s="141">
        <f>'Отель+Сочи Парк| comiss'!H9</f>
        <v>6300</v>
      </c>
      <c r="P9" s="141">
        <f>'Отель+Сочи Парк| comiss'!I9</f>
        <v>6120</v>
      </c>
      <c r="Q9" s="141">
        <f>'Отель+Сочи Парк| comiss'!J9</f>
        <v>6300</v>
      </c>
      <c r="R9" s="141">
        <f>'Отель+Сочи Парк| comiss'!K9</f>
        <v>6120</v>
      </c>
      <c r="S9" s="141">
        <f>'Отель+Сочи Парк| comiss'!L9</f>
        <v>6120</v>
      </c>
      <c r="T9" s="141">
        <f>'Отель+Сочи Парк| comiss'!M9</f>
        <v>6480</v>
      </c>
      <c r="U9" s="141">
        <f>'Отель+Сочи Парк| comiss'!N9</f>
        <v>6300</v>
      </c>
      <c r="V9" s="141">
        <f>'Отель+Сочи Парк| comiss'!O9</f>
        <v>7560</v>
      </c>
      <c r="W9" s="141">
        <f>'Отель+Сочи Парк| comiss'!P9</f>
        <v>9360</v>
      </c>
      <c r="X9" s="141">
        <f>'Отель+Сочи Парк| comiss'!Q9</f>
        <v>9360</v>
      </c>
      <c r="Y9" s="141">
        <f>'Отель+Сочи Парк| comiss'!R9</f>
        <v>9900</v>
      </c>
      <c r="Z9" s="141">
        <f>'Отель+Сочи Парк| comiss'!S9</f>
        <v>9900</v>
      </c>
      <c r="AA9" s="141">
        <f>'Отель+Сочи Парк| comiss'!T9</f>
        <v>10440</v>
      </c>
    </row>
    <row r="10" spans="1:27"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row>
    <row r="11" spans="1:27" ht="11.45" customHeight="1" x14ac:dyDescent="0.2">
      <c r="A11" s="3">
        <v>1</v>
      </c>
      <c r="B11" s="141" t="e">
        <f>'Отель+Сочи Парк| comiss'!#REF!</f>
        <v>#REF!</v>
      </c>
      <c r="C11" s="141" t="e">
        <f>'Отель+Сочи Парк| comiss'!#REF!</f>
        <v>#REF!</v>
      </c>
      <c r="D11" s="141" t="e">
        <f>'Отель+Сочи Парк| comiss'!#REF!</f>
        <v>#REF!</v>
      </c>
      <c r="E11" s="141" t="e">
        <f>'Отель+Сочи Парк| comiss'!#REF!</f>
        <v>#REF!</v>
      </c>
      <c r="F11" s="141" t="e">
        <f>'Отель+Сочи Парк| comiss'!#REF!</f>
        <v>#REF!</v>
      </c>
      <c r="G11" s="141" t="e">
        <f>'Отель+Сочи Парк| comiss'!#REF!</f>
        <v>#REF!</v>
      </c>
      <c r="H11" s="141" t="e">
        <f>'Отель+Сочи Парк| comiss'!#REF!</f>
        <v>#REF!</v>
      </c>
      <c r="I11" s="141">
        <f>'Отель+Сочи Парк| comiss'!B11</f>
        <v>6750</v>
      </c>
      <c r="J11" s="141">
        <f>'Отель+Сочи Парк| comiss'!C11</f>
        <v>6750</v>
      </c>
      <c r="K11" s="141">
        <f>'Отель+Сочи Парк| comiss'!D11</f>
        <v>6210</v>
      </c>
      <c r="L11" s="141">
        <f>'Отель+Сочи Парк| comiss'!E11</f>
        <v>6570</v>
      </c>
      <c r="M11" s="141">
        <f>'Отель+Сочи Парк| comiss'!F11</f>
        <v>6570</v>
      </c>
      <c r="N11" s="141">
        <f>'Отель+Сочи Парк| comiss'!G11</f>
        <v>8730</v>
      </c>
      <c r="O11" s="141">
        <f>'Отель+Сочи Парк| comiss'!H11</f>
        <v>6390</v>
      </c>
      <c r="P11" s="141">
        <f>'Отель+Сочи Парк| comiss'!I11</f>
        <v>6210</v>
      </c>
      <c r="Q11" s="141">
        <f>'Отель+Сочи Парк| comiss'!J11</f>
        <v>6390</v>
      </c>
      <c r="R11" s="141">
        <f>'Отель+Сочи Парк| comiss'!K11</f>
        <v>6210</v>
      </c>
      <c r="S11" s="141">
        <f>'Отель+Сочи Парк| comiss'!L11</f>
        <v>6210</v>
      </c>
      <c r="T11" s="141">
        <f>'Отель+Сочи Парк| comiss'!M11</f>
        <v>6570</v>
      </c>
      <c r="U11" s="141">
        <f>'Отель+Сочи Парк| comiss'!N11</f>
        <v>6390</v>
      </c>
      <c r="V11" s="141">
        <f>'Отель+Сочи Парк| comiss'!O11</f>
        <v>7650</v>
      </c>
      <c r="W11" s="141">
        <f>'Отель+Сочи Парк| comiss'!P11</f>
        <v>9450</v>
      </c>
      <c r="X11" s="141">
        <f>'Отель+Сочи Парк| comiss'!Q11</f>
        <v>9450</v>
      </c>
      <c r="Y11" s="141">
        <f>'Отель+Сочи Парк| comiss'!R11</f>
        <v>9990</v>
      </c>
      <c r="Z11" s="141">
        <f>'Отель+Сочи Парк| comiss'!S11</f>
        <v>9990</v>
      </c>
      <c r="AA11" s="141">
        <f>'Отель+Сочи Парк| comiss'!T11</f>
        <v>10530</v>
      </c>
    </row>
    <row r="12" spans="1:27" ht="11.45" customHeight="1" x14ac:dyDescent="0.2">
      <c r="A12" s="3">
        <v>2</v>
      </c>
      <c r="B12" s="141" t="e">
        <f>'Отель+Сочи Парк| comiss'!#REF!</f>
        <v>#REF!</v>
      </c>
      <c r="C12" s="141" t="e">
        <f>'Отель+Сочи Парк| comiss'!#REF!</f>
        <v>#REF!</v>
      </c>
      <c r="D12" s="141" t="e">
        <f>'Отель+Сочи Парк| comiss'!#REF!</f>
        <v>#REF!</v>
      </c>
      <c r="E12" s="141" t="e">
        <f>'Отель+Сочи Парк| comiss'!#REF!</f>
        <v>#REF!</v>
      </c>
      <c r="F12" s="141" t="e">
        <f>'Отель+Сочи Парк| comiss'!#REF!</f>
        <v>#REF!</v>
      </c>
      <c r="G12" s="141" t="e">
        <f>'Отель+Сочи Парк| comiss'!#REF!</f>
        <v>#REF!</v>
      </c>
      <c r="H12" s="141" t="e">
        <f>'Отель+Сочи Парк| comiss'!#REF!</f>
        <v>#REF!</v>
      </c>
      <c r="I12" s="141">
        <f>'Отель+Сочи Парк| comiss'!B12</f>
        <v>8010</v>
      </c>
      <c r="J12" s="141">
        <f>'Отель+Сочи Парк| comiss'!C12</f>
        <v>8010</v>
      </c>
      <c r="K12" s="141">
        <f>'Отель+Сочи Парк| comiss'!D12</f>
        <v>7470</v>
      </c>
      <c r="L12" s="141">
        <f>'Отель+Сочи Парк| comiss'!E12</f>
        <v>7830</v>
      </c>
      <c r="M12" s="141">
        <f>'Отель+Сочи Парк| comiss'!F12</f>
        <v>7830</v>
      </c>
      <c r="N12" s="141">
        <f>'Отель+Сочи Парк| comiss'!G12</f>
        <v>9990</v>
      </c>
      <c r="O12" s="141">
        <f>'Отель+Сочи Парк| comiss'!H12</f>
        <v>7650</v>
      </c>
      <c r="P12" s="141">
        <f>'Отель+Сочи Парк| comiss'!I12</f>
        <v>7470</v>
      </c>
      <c r="Q12" s="141">
        <f>'Отель+Сочи Парк| comiss'!J12</f>
        <v>7650</v>
      </c>
      <c r="R12" s="141">
        <f>'Отель+Сочи Парк| comiss'!K12</f>
        <v>7470</v>
      </c>
      <c r="S12" s="141">
        <f>'Отель+Сочи Парк| comiss'!L12</f>
        <v>7470</v>
      </c>
      <c r="T12" s="141">
        <f>'Отель+Сочи Парк| comiss'!M12</f>
        <v>7830</v>
      </c>
      <c r="U12" s="141">
        <f>'Отель+Сочи Парк| comiss'!N12</f>
        <v>7650</v>
      </c>
      <c r="V12" s="141">
        <f>'Отель+Сочи Парк| comiss'!O12</f>
        <v>8910</v>
      </c>
      <c r="W12" s="141">
        <f>'Отель+Сочи Парк| comiss'!P12</f>
        <v>10710</v>
      </c>
      <c r="X12" s="141">
        <f>'Отель+Сочи Парк| comiss'!Q12</f>
        <v>10710</v>
      </c>
      <c r="Y12" s="141">
        <f>'Отель+Сочи Парк| comiss'!R12</f>
        <v>11250</v>
      </c>
      <c r="Z12" s="141">
        <f>'Отель+Сочи Парк| comiss'!S12</f>
        <v>11250</v>
      </c>
      <c r="AA12" s="141">
        <f>'Отель+Сочи Парк| comiss'!T12</f>
        <v>11790</v>
      </c>
    </row>
    <row r="13" spans="1:27" ht="11.45" customHeight="1" x14ac:dyDescent="0.2">
      <c r="A13" s="120"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row>
    <row r="14" spans="1:27" ht="11.45" customHeight="1" x14ac:dyDescent="0.2">
      <c r="A14" s="3">
        <v>1</v>
      </c>
      <c r="B14" s="141" t="e">
        <f>'Отель+Сочи Парк| comiss'!#REF!</f>
        <v>#REF!</v>
      </c>
      <c r="C14" s="141" t="e">
        <f>'Отель+Сочи Парк| comiss'!#REF!</f>
        <v>#REF!</v>
      </c>
      <c r="D14" s="141" t="e">
        <f>'Отель+Сочи Парк| comiss'!#REF!</f>
        <v>#REF!</v>
      </c>
      <c r="E14" s="141" t="e">
        <f>'Отель+Сочи Парк| comiss'!#REF!</f>
        <v>#REF!</v>
      </c>
      <c r="F14" s="141" t="e">
        <f>'Отель+Сочи Парк| comiss'!#REF!</f>
        <v>#REF!</v>
      </c>
      <c r="G14" s="141" t="e">
        <f>'Отель+Сочи Парк| comiss'!#REF!</f>
        <v>#REF!</v>
      </c>
      <c r="H14" s="141" t="e">
        <f>'Отель+Сочи Парк| comiss'!#REF!</f>
        <v>#REF!</v>
      </c>
      <c r="I14" s="141">
        <f>'Отель+Сочи Парк| comiss'!B14</f>
        <v>8550</v>
      </c>
      <c r="J14" s="141">
        <f>'Отель+Сочи Парк| comiss'!C14</f>
        <v>8550</v>
      </c>
      <c r="K14" s="141">
        <f>'Отель+Сочи Парк| comiss'!D14</f>
        <v>8010</v>
      </c>
      <c r="L14" s="141">
        <f>'Отель+Сочи Парк| comiss'!E14</f>
        <v>8370</v>
      </c>
      <c r="M14" s="141">
        <f>'Отель+Сочи Парк| comiss'!F14</f>
        <v>8370</v>
      </c>
      <c r="N14" s="141">
        <f>'Отель+Сочи Парк| comiss'!G14</f>
        <v>10530</v>
      </c>
      <c r="O14" s="141">
        <f>'Отель+Сочи Парк| comiss'!H14</f>
        <v>8190</v>
      </c>
      <c r="P14" s="141">
        <f>'Отель+Сочи Парк| comiss'!I14</f>
        <v>8010</v>
      </c>
      <c r="Q14" s="141">
        <f>'Отель+Сочи Парк| comiss'!J14</f>
        <v>8190</v>
      </c>
      <c r="R14" s="141">
        <f>'Отель+Сочи Парк| comiss'!K14</f>
        <v>8010</v>
      </c>
      <c r="S14" s="141">
        <f>'Отель+Сочи Парк| comiss'!L14</f>
        <v>8010</v>
      </c>
      <c r="T14" s="141">
        <f>'Отель+Сочи Парк| comiss'!M14</f>
        <v>8370</v>
      </c>
      <c r="U14" s="141">
        <f>'Отель+Сочи Парк| comiss'!N14</f>
        <v>8190</v>
      </c>
      <c r="V14" s="141">
        <f>'Отель+Сочи Парк| comiss'!O14</f>
        <v>9450</v>
      </c>
      <c r="W14" s="141">
        <f>'Отель+Сочи Парк| comiss'!P14</f>
        <v>11250</v>
      </c>
      <c r="X14" s="141">
        <f>'Отель+Сочи Парк| comiss'!Q14</f>
        <v>11250</v>
      </c>
      <c r="Y14" s="141">
        <f>'Отель+Сочи Парк| comiss'!R14</f>
        <v>11790</v>
      </c>
      <c r="Z14" s="141">
        <f>'Отель+Сочи Парк| comiss'!S14</f>
        <v>11790</v>
      </c>
      <c r="AA14" s="141">
        <f>'Отель+Сочи Парк| comiss'!T14</f>
        <v>12330</v>
      </c>
    </row>
    <row r="15" spans="1:27" ht="11.45" customHeight="1" x14ac:dyDescent="0.2">
      <c r="A15" s="3">
        <v>2</v>
      </c>
      <c r="B15" s="141" t="e">
        <f>'Отель+Сочи Парк| comiss'!#REF!</f>
        <v>#REF!</v>
      </c>
      <c r="C15" s="141" t="e">
        <f>'Отель+Сочи Парк| comiss'!#REF!</f>
        <v>#REF!</v>
      </c>
      <c r="D15" s="141" t="e">
        <f>'Отель+Сочи Парк| comiss'!#REF!</f>
        <v>#REF!</v>
      </c>
      <c r="E15" s="141" t="e">
        <f>'Отель+Сочи Парк| comiss'!#REF!</f>
        <v>#REF!</v>
      </c>
      <c r="F15" s="141" t="e">
        <f>'Отель+Сочи Парк| comiss'!#REF!</f>
        <v>#REF!</v>
      </c>
      <c r="G15" s="141" t="e">
        <f>'Отель+Сочи Парк| comiss'!#REF!</f>
        <v>#REF!</v>
      </c>
      <c r="H15" s="141" t="e">
        <f>'Отель+Сочи Парк| comiss'!#REF!</f>
        <v>#REF!</v>
      </c>
      <c r="I15" s="141">
        <f>'Отель+Сочи Парк| comiss'!B15</f>
        <v>9810</v>
      </c>
      <c r="J15" s="141">
        <f>'Отель+Сочи Парк| comiss'!C15</f>
        <v>9810</v>
      </c>
      <c r="K15" s="141">
        <f>'Отель+Сочи Парк| comiss'!D15</f>
        <v>9270</v>
      </c>
      <c r="L15" s="141">
        <f>'Отель+Сочи Парк| comiss'!E15</f>
        <v>9630</v>
      </c>
      <c r="M15" s="141">
        <f>'Отель+Сочи Парк| comiss'!F15</f>
        <v>9630</v>
      </c>
      <c r="N15" s="141">
        <f>'Отель+Сочи Парк| comiss'!G15</f>
        <v>11790</v>
      </c>
      <c r="O15" s="141">
        <f>'Отель+Сочи Парк| comiss'!H15</f>
        <v>9450</v>
      </c>
      <c r="P15" s="141">
        <f>'Отель+Сочи Парк| comiss'!I15</f>
        <v>9270</v>
      </c>
      <c r="Q15" s="141">
        <f>'Отель+Сочи Парк| comiss'!J15</f>
        <v>9450</v>
      </c>
      <c r="R15" s="141">
        <f>'Отель+Сочи Парк| comiss'!K15</f>
        <v>9270</v>
      </c>
      <c r="S15" s="141">
        <f>'Отель+Сочи Парк| comiss'!L15</f>
        <v>9270</v>
      </c>
      <c r="T15" s="141">
        <f>'Отель+Сочи Парк| comiss'!M15</f>
        <v>9630</v>
      </c>
      <c r="U15" s="141">
        <f>'Отель+Сочи Парк| comiss'!N15</f>
        <v>9450</v>
      </c>
      <c r="V15" s="141">
        <f>'Отель+Сочи Парк| comiss'!O15</f>
        <v>10710</v>
      </c>
      <c r="W15" s="141">
        <f>'Отель+Сочи Парк| comiss'!P15</f>
        <v>12510</v>
      </c>
      <c r="X15" s="141">
        <f>'Отель+Сочи Парк| comiss'!Q15</f>
        <v>12510</v>
      </c>
      <c r="Y15" s="141">
        <f>'Отель+Сочи Парк| comiss'!R15</f>
        <v>13050</v>
      </c>
      <c r="Z15" s="141">
        <f>'Отель+Сочи Парк| comiss'!S15</f>
        <v>13050</v>
      </c>
      <c r="AA15" s="141">
        <f>'Отель+Сочи Парк| comiss'!T15</f>
        <v>13590</v>
      </c>
    </row>
    <row r="16" spans="1:27" ht="11.45" customHeight="1" x14ac:dyDescent="0.2">
      <c r="A16" s="122"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row>
    <row r="17" spans="1:27" ht="11.45" customHeight="1" x14ac:dyDescent="0.2">
      <c r="A17" s="3">
        <v>1</v>
      </c>
      <c r="B17" s="141" t="e">
        <f>'Отель+Сочи Парк| comiss'!#REF!</f>
        <v>#REF!</v>
      </c>
      <c r="C17" s="141" t="e">
        <f>'Отель+Сочи Парк| comiss'!#REF!</f>
        <v>#REF!</v>
      </c>
      <c r="D17" s="141" t="e">
        <f>'Отель+Сочи Парк| comiss'!#REF!</f>
        <v>#REF!</v>
      </c>
      <c r="E17" s="141" t="e">
        <f>'Отель+Сочи Парк| comiss'!#REF!</f>
        <v>#REF!</v>
      </c>
      <c r="F17" s="141" t="e">
        <f>'Отель+Сочи Парк| comiss'!#REF!</f>
        <v>#REF!</v>
      </c>
      <c r="G17" s="141" t="e">
        <f>'Отель+Сочи Парк| comiss'!#REF!</f>
        <v>#REF!</v>
      </c>
      <c r="H17" s="141" t="e">
        <f>'Отель+Сочи Парк| comiss'!#REF!</f>
        <v>#REF!</v>
      </c>
      <c r="I17" s="141">
        <f>'Отель+Сочи Парк| comiss'!B17</f>
        <v>9450</v>
      </c>
      <c r="J17" s="141">
        <f>'Отель+Сочи Парк| comiss'!C17</f>
        <v>9450</v>
      </c>
      <c r="K17" s="141">
        <f>'Отель+Сочи Парк| comiss'!D17</f>
        <v>8910</v>
      </c>
      <c r="L17" s="141">
        <f>'Отель+Сочи Парк| comiss'!E17</f>
        <v>9270</v>
      </c>
      <c r="M17" s="141">
        <f>'Отель+Сочи Парк| comiss'!F17</f>
        <v>9270</v>
      </c>
      <c r="N17" s="141">
        <f>'Отель+Сочи Парк| comiss'!G17</f>
        <v>11430</v>
      </c>
      <c r="O17" s="141">
        <f>'Отель+Сочи Парк| comiss'!H17</f>
        <v>9090</v>
      </c>
      <c r="P17" s="141">
        <f>'Отель+Сочи Парк| comiss'!I17</f>
        <v>8910</v>
      </c>
      <c r="Q17" s="141">
        <f>'Отель+Сочи Парк| comiss'!J17</f>
        <v>9090</v>
      </c>
      <c r="R17" s="141">
        <f>'Отель+Сочи Парк| comiss'!K17</f>
        <v>8910</v>
      </c>
      <c r="S17" s="141">
        <f>'Отель+Сочи Парк| comiss'!L17</f>
        <v>8910</v>
      </c>
      <c r="T17" s="141">
        <f>'Отель+Сочи Парк| comiss'!M17</f>
        <v>9270</v>
      </c>
      <c r="U17" s="141">
        <f>'Отель+Сочи Парк| comiss'!N17</f>
        <v>9090</v>
      </c>
      <c r="V17" s="141">
        <f>'Отель+Сочи Парк| comiss'!O17</f>
        <v>10350</v>
      </c>
      <c r="W17" s="141">
        <f>'Отель+Сочи Парк| comiss'!P17</f>
        <v>12150</v>
      </c>
      <c r="X17" s="141">
        <f>'Отель+Сочи Парк| comiss'!Q17</f>
        <v>12150</v>
      </c>
      <c r="Y17" s="141">
        <f>'Отель+Сочи Парк| comiss'!R17</f>
        <v>12690</v>
      </c>
      <c r="Z17" s="141">
        <f>'Отель+Сочи Парк| comiss'!S17</f>
        <v>12690</v>
      </c>
      <c r="AA17" s="141">
        <f>'Отель+Сочи Парк| comiss'!T17</f>
        <v>13230</v>
      </c>
    </row>
    <row r="18" spans="1:27" ht="11.45" customHeight="1" x14ac:dyDescent="0.2">
      <c r="A18" s="3">
        <v>2</v>
      </c>
      <c r="B18" s="141" t="e">
        <f>'Отель+Сочи Парк| comiss'!#REF!</f>
        <v>#REF!</v>
      </c>
      <c r="C18" s="141" t="e">
        <f>'Отель+Сочи Парк| comiss'!#REF!</f>
        <v>#REF!</v>
      </c>
      <c r="D18" s="141" t="e">
        <f>'Отель+Сочи Парк| comiss'!#REF!</f>
        <v>#REF!</v>
      </c>
      <c r="E18" s="141" t="e">
        <f>'Отель+Сочи Парк| comiss'!#REF!</f>
        <v>#REF!</v>
      </c>
      <c r="F18" s="141" t="e">
        <f>'Отель+Сочи Парк| comiss'!#REF!</f>
        <v>#REF!</v>
      </c>
      <c r="G18" s="141" t="e">
        <f>'Отель+Сочи Парк| comiss'!#REF!</f>
        <v>#REF!</v>
      </c>
      <c r="H18" s="141" t="e">
        <f>'Отель+Сочи Парк| comiss'!#REF!</f>
        <v>#REF!</v>
      </c>
      <c r="I18" s="141">
        <f>'Отель+Сочи Парк| comiss'!B18</f>
        <v>10710</v>
      </c>
      <c r="J18" s="141">
        <f>'Отель+Сочи Парк| comiss'!C18</f>
        <v>10710</v>
      </c>
      <c r="K18" s="141">
        <f>'Отель+Сочи Парк| comiss'!D18</f>
        <v>10170</v>
      </c>
      <c r="L18" s="141">
        <f>'Отель+Сочи Парк| comiss'!E18</f>
        <v>10530</v>
      </c>
      <c r="M18" s="141">
        <f>'Отель+Сочи Парк| comiss'!F18</f>
        <v>10530</v>
      </c>
      <c r="N18" s="141">
        <f>'Отель+Сочи Парк| comiss'!G18</f>
        <v>12690</v>
      </c>
      <c r="O18" s="141">
        <f>'Отель+Сочи Парк| comiss'!H18</f>
        <v>10350</v>
      </c>
      <c r="P18" s="141">
        <f>'Отель+Сочи Парк| comiss'!I18</f>
        <v>10170</v>
      </c>
      <c r="Q18" s="141">
        <f>'Отель+Сочи Парк| comiss'!J18</f>
        <v>10350</v>
      </c>
      <c r="R18" s="141">
        <f>'Отель+Сочи Парк| comiss'!K18</f>
        <v>10170</v>
      </c>
      <c r="S18" s="141">
        <f>'Отель+Сочи Парк| comiss'!L18</f>
        <v>10170</v>
      </c>
      <c r="T18" s="141">
        <f>'Отель+Сочи Парк| comiss'!M18</f>
        <v>10530</v>
      </c>
      <c r="U18" s="141">
        <f>'Отель+Сочи Парк| comiss'!N18</f>
        <v>10350</v>
      </c>
      <c r="V18" s="141">
        <f>'Отель+Сочи Парк| comiss'!O18</f>
        <v>11610</v>
      </c>
      <c r="W18" s="141">
        <f>'Отель+Сочи Парк| comiss'!P18</f>
        <v>13410</v>
      </c>
      <c r="X18" s="141">
        <f>'Отель+Сочи Парк| comiss'!Q18</f>
        <v>13410</v>
      </c>
      <c r="Y18" s="141">
        <f>'Отель+Сочи Парк| comiss'!R18</f>
        <v>13950</v>
      </c>
      <c r="Z18" s="141">
        <f>'Отель+Сочи Парк| comiss'!S18</f>
        <v>13950</v>
      </c>
      <c r="AA18" s="141">
        <f>'Отель+Сочи Парк| comiss'!T18</f>
        <v>14490</v>
      </c>
    </row>
    <row r="19" spans="1:27" s="118" customFormat="1" ht="11.45" customHeight="1" x14ac:dyDescent="0.2">
      <c r="A19" s="119"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row>
    <row r="20" spans="1:27" s="118" customFormat="1" ht="11.45" customHeight="1" x14ac:dyDescent="0.2">
      <c r="A20" s="121">
        <v>1</v>
      </c>
      <c r="B20" s="141" t="e">
        <f>'Отель+Сочи Парк| comiss'!#REF!</f>
        <v>#REF!</v>
      </c>
      <c r="C20" s="141" t="e">
        <f>'Отель+Сочи Парк| comiss'!#REF!</f>
        <v>#REF!</v>
      </c>
      <c r="D20" s="141" t="e">
        <f>'Отель+Сочи Парк| comiss'!#REF!</f>
        <v>#REF!</v>
      </c>
      <c r="E20" s="141" t="e">
        <f>'Отель+Сочи Парк| comiss'!#REF!</f>
        <v>#REF!</v>
      </c>
      <c r="F20" s="141" t="e">
        <f>'Отель+Сочи Парк| comiss'!#REF!</f>
        <v>#REF!</v>
      </c>
      <c r="G20" s="141" t="e">
        <f>'Отель+Сочи Парк| comiss'!#REF!</f>
        <v>#REF!</v>
      </c>
      <c r="H20" s="141" t="e">
        <f>'Отель+Сочи Парк| comiss'!#REF!</f>
        <v>#REF!</v>
      </c>
      <c r="I20" s="141">
        <f>'Отель+Сочи Парк| comiss'!B20</f>
        <v>10800</v>
      </c>
      <c r="J20" s="141">
        <f>'Отель+Сочи Парк| comiss'!C20</f>
        <v>10800</v>
      </c>
      <c r="K20" s="141">
        <f>'Отель+Сочи Парк| comiss'!D20</f>
        <v>10260</v>
      </c>
      <c r="L20" s="141">
        <f>'Отель+Сочи Парк| comiss'!E20</f>
        <v>10620</v>
      </c>
      <c r="M20" s="141">
        <f>'Отель+Сочи Парк| comiss'!F20</f>
        <v>10620</v>
      </c>
      <c r="N20" s="141">
        <f>'Отель+Сочи Парк| comiss'!G20</f>
        <v>12780</v>
      </c>
      <c r="O20" s="141">
        <f>'Отель+Сочи Парк| comiss'!H20</f>
        <v>10440</v>
      </c>
      <c r="P20" s="141">
        <f>'Отель+Сочи Парк| comiss'!I20</f>
        <v>10260</v>
      </c>
      <c r="Q20" s="141">
        <f>'Отель+Сочи Парк| comiss'!J20</f>
        <v>10440</v>
      </c>
      <c r="R20" s="141">
        <f>'Отель+Сочи Парк| comiss'!K20</f>
        <v>10260</v>
      </c>
      <c r="S20" s="141">
        <f>'Отель+Сочи Парк| comiss'!L20</f>
        <v>10260</v>
      </c>
      <c r="T20" s="141">
        <f>'Отель+Сочи Парк| comiss'!M20</f>
        <v>10620</v>
      </c>
      <c r="U20" s="141">
        <f>'Отель+Сочи Парк| comiss'!N20</f>
        <v>10440</v>
      </c>
      <c r="V20" s="141">
        <f>'Отель+Сочи Парк| comiss'!O20</f>
        <v>11700</v>
      </c>
      <c r="W20" s="141">
        <f>'Отель+Сочи Парк| comiss'!P20</f>
        <v>13500</v>
      </c>
      <c r="X20" s="141">
        <f>'Отель+Сочи Парк| comiss'!Q20</f>
        <v>13500</v>
      </c>
      <c r="Y20" s="141">
        <f>'Отель+Сочи Парк| comiss'!R20</f>
        <v>14040</v>
      </c>
      <c r="Z20" s="141">
        <f>'Отель+Сочи Парк| comiss'!S20</f>
        <v>14040</v>
      </c>
      <c r="AA20" s="141">
        <f>'Отель+Сочи Парк| comiss'!T20</f>
        <v>14580</v>
      </c>
    </row>
    <row r="21" spans="1:27" s="118" customFormat="1" ht="11.45" customHeight="1" x14ac:dyDescent="0.2">
      <c r="A21" s="121">
        <v>2</v>
      </c>
      <c r="B21" s="141" t="e">
        <f>'Отель+Сочи Парк| comiss'!#REF!</f>
        <v>#REF!</v>
      </c>
      <c r="C21" s="141" t="e">
        <f>'Отель+Сочи Парк| comiss'!#REF!</f>
        <v>#REF!</v>
      </c>
      <c r="D21" s="141" t="e">
        <f>'Отель+Сочи Парк| comiss'!#REF!</f>
        <v>#REF!</v>
      </c>
      <c r="E21" s="141" t="e">
        <f>'Отель+Сочи Парк| comiss'!#REF!</f>
        <v>#REF!</v>
      </c>
      <c r="F21" s="141" t="e">
        <f>'Отель+Сочи Парк| comiss'!#REF!</f>
        <v>#REF!</v>
      </c>
      <c r="G21" s="141" t="e">
        <f>'Отель+Сочи Парк| comiss'!#REF!</f>
        <v>#REF!</v>
      </c>
      <c r="H21" s="141" t="e">
        <f>'Отель+Сочи Парк| comiss'!#REF!</f>
        <v>#REF!</v>
      </c>
      <c r="I21" s="141">
        <f>'Отель+Сочи Парк| comiss'!B21</f>
        <v>12060</v>
      </c>
      <c r="J21" s="141">
        <f>'Отель+Сочи Парк| comiss'!C21</f>
        <v>12060</v>
      </c>
      <c r="K21" s="141">
        <f>'Отель+Сочи Парк| comiss'!D21</f>
        <v>11520</v>
      </c>
      <c r="L21" s="141">
        <f>'Отель+Сочи Парк| comiss'!E21</f>
        <v>11880</v>
      </c>
      <c r="M21" s="141">
        <f>'Отель+Сочи Парк| comiss'!F21</f>
        <v>11880</v>
      </c>
      <c r="N21" s="141">
        <f>'Отель+Сочи Парк| comiss'!G21</f>
        <v>14040</v>
      </c>
      <c r="O21" s="141">
        <f>'Отель+Сочи Парк| comiss'!H21</f>
        <v>11700</v>
      </c>
      <c r="P21" s="141">
        <f>'Отель+Сочи Парк| comiss'!I21</f>
        <v>11520</v>
      </c>
      <c r="Q21" s="141">
        <f>'Отель+Сочи Парк| comiss'!J21</f>
        <v>11700</v>
      </c>
      <c r="R21" s="141">
        <f>'Отель+Сочи Парк| comiss'!K21</f>
        <v>11520</v>
      </c>
      <c r="S21" s="141">
        <f>'Отель+Сочи Парк| comiss'!L21</f>
        <v>11520</v>
      </c>
      <c r="T21" s="141">
        <f>'Отель+Сочи Парк| comiss'!M21</f>
        <v>11880</v>
      </c>
      <c r="U21" s="141">
        <f>'Отель+Сочи Парк| comiss'!N21</f>
        <v>11700</v>
      </c>
      <c r="V21" s="141">
        <f>'Отель+Сочи Парк| comiss'!O21</f>
        <v>12960</v>
      </c>
      <c r="W21" s="141">
        <f>'Отель+Сочи Парк| comiss'!P21</f>
        <v>14760</v>
      </c>
      <c r="X21" s="141">
        <f>'Отель+Сочи Парк| comiss'!Q21</f>
        <v>14760</v>
      </c>
      <c r="Y21" s="141">
        <f>'Отель+Сочи Парк| comiss'!R21</f>
        <v>15300</v>
      </c>
      <c r="Z21" s="141">
        <f>'Отель+Сочи Парк| comiss'!S21</f>
        <v>15300</v>
      </c>
      <c r="AA21" s="141">
        <f>'Отель+Сочи Парк| comiss'!T21</f>
        <v>15840</v>
      </c>
    </row>
    <row r="22" spans="1:27" ht="11.45" customHeight="1" x14ac:dyDescent="0.2">
      <c r="A22" s="51" t="s">
        <v>24</v>
      </c>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row>
    <row r="23" spans="1:27" ht="24.6" customHeight="1" x14ac:dyDescent="0.2">
      <c r="A23" s="8" t="s">
        <v>0</v>
      </c>
      <c r="B23" s="129" t="e">
        <f t="shared" ref="B23" si="0">B5</f>
        <v>#REF!</v>
      </c>
      <c r="C23" s="129" t="e">
        <f t="shared" ref="C23:AA23" si="1">C5</f>
        <v>#REF!</v>
      </c>
      <c r="D23" s="129" t="e">
        <f t="shared" si="1"/>
        <v>#REF!</v>
      </c>
      <c r="E23" s="129" t="e">
        <f t="shared" si="1"/>
        <v>#REF!</v>
      </c>
      <c r="F23" s="129" t="e">
        <f t="shared" si="1"/>
        <v>#REF!</v>
      </c>
      <c r="G23" s="129" t="e">
        <f t="shared" si="1"/>
        <v>#REF!</v>
      </c>
      <c r="H23" s="129" t="e">
        <f t="shared" si="1"/>
        <v>#REF!</v>
      </c>
      <c r="I23" s="129">
        <f t="shared" si="1"/>
        <v>45966</v>
      </c>
      <c r="J23" s="129">
        <f t="shared" si="1"/>
        <v>45968</v>
      </c>
      <c r="K23" s="129">
        <f t="shared" si="1"/>
        <v>45970</v>
      </c>
      <c r="L23" s="129">
        <f t="shared" si="1"/>
        <v>45975</v>
      </c>
      <c r="M23" s="129">
        <f t="shared" si="1"/>
        <v>45977</v>
      </c>
      <c r="N23" s="129">
        <f t="shared" si="1"/>
        <v>45978</v>
      </c>
      <c r="O23" s="129">
        <f t="shared" si="1"/>
        <v>45982</v>
      </c>
      <c r="P23" s="129">
        <f t="shared" si="1"/>
        <v>45984</v>
      </c>
      <c r="Q23" s="129">
        <f t="shared" si="1"/>
        <v>45989</v>
      </c>
      <c r="R23" s="129">
        <f t="shared" si="1"/>
        <v>45991</v>
      </c>
      <c r="S23" s="129">
        <f t="shared" si="1"/>
        <v>45992</v>
      </c>
      <c r="T23" s="129">
        <f t="shared" si="1"/>
        <v>45996</v>
      </c>
      <c r="U23" s="129">
        <f t="shared" si="1"/>
        <v>45998</v>
      </c>
      <c r="V23" s="129">
        <f t="shared" si="1"/>
        <v>46003</v>
      </c>
      <c r="W23" s="129">
        <f t="shared" si="1"/>
        <v>46010</v>
      </c>
      <c r="X23" s="129">
        <f t="shared" si="1"/>
        <v>46012</v>
      </c>
      <c r="Y23" s="129">
        <f t="shared" si="1"/>
        <v>46013</v>
      </c>
      <c r="Z23" s="129">
        <f t="shared" si="1"/>
        <v>46014</v>
      </c>
      <c r="AA23" s="129">
        <f t="shared" si="1"/>
        <v>46015</v>
      </c>
    </row>
    <row r="24" spans="1:27" ht="24.6" customHeight="1" x14ac:dyDescent="0.2">
      <c r="A24" s="37"/>
      <c r="B24" s="129" t="e">
        <f t="shared" ref="B24" si="2">B6</f>
        <v>#REF!</v>
      </c>
      <c r="C24" s="129" t="e">
        <f t="shared" ref="C24:AA24" si="3">C6</f>
        <v>#REF!</v>
      </c>
      <c r="D24" s="129" t="e">
        <f t="shared" si="3"/>
        <v>#REF!</v>
      </c>
      <c r="E24" s="129" t="e">
        <f t="shared" si="3"/>
        <v>#REF!</v>
      </c>
      <c r="F24" s="129" t="e">
        <f t="shared" si="3"/>
        <v>#REF!</v>
      </c>
      <c r="G24" s="129" t="e">
        <f t="shared" si="3"/>
        <v>#REF!</v>
      </c>
      <c r="H24" s="129" t="e">
        <f t="shared" si="3"/>
        <v>#REF!</v>
      </c>
      <c r="I24" s="129">
        <f t="shared" si="3"/>
        <v>45967</v>
      </c>
      <c r="J24" s="129">
        <f t="shared" si="3"/>
        <v>45969</v>
      </c>
      <c r="K24" s="129">
        <f t="shared" si="3"/>
        <v>45974</v>
      </c>
      <c r="L24" s="129">
        <f t="shared" si="3"/>
        <v>45976</v>
      </c>
      <c r="M24" s="129">
        <f t="shared" si="3"/>
        <v>45977</v>
      </c>
      <c r="N24" s="129">
        <f t="shared" si="3"/>
        <v>45981</v>
      </c>
      <c r="O24" s="129">
        <f t="shared" si="3"/>
        <v>45983</v>
      </c>
      <c r="P24" s="129">
        <f t="shared" si="3"/>
        <v>45988</v>
      </c>
      <c r="Q24" s="129">
        <f t="shared" si="3"/>
        <v>45990</v>
      </c>
      <c r="R24" s="129">
        <f t="shared" si="3"/>
        <v>45991</v>
      </c>
      <c r="S24" s="129">
        <f t="shared" si="3"/>
        <v>45995</v>
      </c>
      <c r="T24" s="129">
        <f t="shared" si="3"/>
        <v>45997</v>
      </c>
      <c r="U24" s="129">
        <f t="shared" si="3"/>
        <v>46002</v>
      </c>
      <c r="V24" s="129">
        <f t="shared" si="3"/>
        <v>46009</v>
      </c>
      <c r="W24" s="129">
        <f t="shared" si="3"/>
        <v>46011</v>
      </c>
      <c r="X24" s="129">
        <f t="shared" si="3"/>
        <v>46012</v>
      </c>
      <c r="Y24" s="129">
        <f t="shared" si="3"/>
        <v>46013</v>
      </c>
      <c r="Z24" s="129">
        <f t="shared" si="3"/>
        <v>46014</v>
      </c>
      <c r="AA24" s="129">
        <f t="shared" si="3"/>
        <v>46016</v>
      </c>
    </row>
    <row r="25" spans="1:27" ht="11.45" customHeight="1" x14ac:dyDescent="0.2">
      <c r="A25" s="11" t="s">
        <v>11</v>
      </c>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row>
    <row r="26" spans="1:27" ht="11.45" customHeight="1" x14ac:dyDescent="0.2">
      <c r="A26" s="3">
        <v>1</v>
      </c>
      <c r="B26" s="141" t="e">
        <f t="shared" ref="B26" si="4">B8*0.87</f>
        <v>#REF!</v>
      </c>
      <c r="C26" s="141" t="e">
        <f t="shared" ref="C26:AA26" si="5">C8*0.87</f>
        <v>#REF!</v>
      </c>
      <c r="D26" s="141" t="e">
        <f t="shared" si="5"/>
        <v>#REF!</v>
      </c>
      <c r="E26" s="141" t="e">
        <f t="shared" si="5"/>
        <v>#REF!</v>
      </c>
      <c r="F26" s="141" t="e">
        <f t="shared" si="5"/>
        <v>#REF!</v>
      </c>
      <c r="G26" s="141" t="e">
        <f t="shared" si="5"/>
        <v>#REF!</v>
      </c>
      <c r="H26" s="141" t="e">
        <f t="shared" si="5"/>
        <v>#REF!</v>
      </c>
      <c r="I26" s="141">
        <f t="shared" si="5"/>
        <v>4698</v>
      </c>
      <c r="J26" s="141">
        <f t="shared" si="5"/>
        <v>4698</v>
      </c>
      <c r="K26" s="141">
        <f t="shared" si="5"/>
        <v>4228.2</v>
      </c>
      <c r="L26" s="141">
        <f t="shared" si="5"/>
        <v>4541.3999999999996</v>
      </c>
      <c r="M26" s="141">
        <f t="shared" si="5"/>
        <v>4541.3999999999996</v>
      </c>
      <c r="N26" s="141">
        <f t="shared" si="5"/>
        <v>6420.6</v>
      </c>
      <c r="O26" s="141">
        <f t="shared" si="5"/>
        <v>4384.8</v>
      </c>
      <c r="P26" s="141">
        <f t="shared" si="5"/>
        <v>4228.2</v>
      </c>
      <c r="Q26" s="141">
        <f t="shared" si="5"/>
        <v>4384.8</v>
      </c>
      <c r="R26" s="141">
        <f t="shared" si="5"/>
        <v>4228.2</v>
      </c>
      <c r="S26" s="141">
        <f t="shared" si="5"/>
        <v>4228.2</v>
      </c>
      <c r="T26" s="141">
        <f t="shared" si="5"/>
        <v>4541.3999999999996</v>
      </c>
      <c r="U26" s="141">
        <f t="shared" si="5"/>
        <v>4384.8</v>
      </c>
      <c r="V26" s="141">
        <f t="shared" si="5"/>
        <v>5481</v>
      </c>
      <c r="W26" s="141">
        <f t="shared" si="5"/>
        <v>7047</v>
      </c>
      <c r="X26" s="141">
        <f t="shared" si="5"/>
        <v>7047</v>
      </c>
      <c r="Y26" s="141">
        <f t="shared" si="5"/>
        <v>7516.8</v>
      </c>
      <c r="Z26" s="141">
        <f t="shared" si="5"/>
        <v>7516.8</v>
      </c>
      <c r="AA26" s="141">
        <f t="shared" si="5"/>
        <v>7986.6</v>
      </c>
    </row>
    <row r="27" spans="1:27" ht="11.45" customHeight="1" x14ac:dyDescent="0.2">
      <c r="A27" s="3">
        <v>2</v>
      </c>
      <c r="B27" s="141" t="e">
        <f t="shared" ref="B27" si="6">B9*0.87</f>
        <v>#REF!</v>
      </c>
      <c r="C27" s="141" t="e">
        <f t="shared" ref="C27:AA27" si="7">C9*0.87</f>
        <v>#REF!</v>
      </c>
      <c r="D27" s="141" t="e">
        <f t="shared" si="7"/>
        <v>#REF!</v>
      </c>
      <c r="E27" s="141" t="e">
        <f t="shared" si="7"/>
        <v>#REF!</v>
      </c>
      <c r="F27" s="141" t="e">
        <f t="shared" si="7"/>
        <v>#REF!</v>
      </c>
      <c r="G27" s="141" t="e">
        <f t="shared" si="7"/>
        <v>#REF!</v>
      </c>
      <c r="H27" s="141" t="e">
        <f t="shared" si="7"/>
        <v>#REF!</v>
      </c>
      <c r="I27" s="141">
        <f t="shared" si="7"/>
        <v>5794.2</v>
      </c>
      <c r="J27" s="141">
        <f t="shared" si="7"/>
        <v>5794.2</v>
      </c>
      <c r="K27" s="141">
        <f t="shared" si="7"/>
        <v>5324.4</v>
      </c>
      <c r="L27" s="141">
        <f t="shared" si="7"/>
        <v>5637.6</v>
      </c>
      <c r="M27" s="141">
        <f t="shared" si="7"/>
        <v>5637.6</v>
      </c>
      <c r="N27" s="141">
        <f t="shared" si="7"/>
        <v>7516.8</v>
      </c>
      <c r="O27" s="141">
        <f t="shared" si="7"/>
        <v>5481</v>
      </c>
      <c r="P27" s="141">
        <f t="shared" si="7"/>
        <v>5324.4</v>
      </c>
      <c r="Q27" s="141">
        <f t="shared" si="7"/>
        <v>5481</v>
      </c>
      <c r="R27" s="141">
        <f t="shared" si="7"/>
        <v>5324.4</v>
      </c>
      <c r="S27" s="141">
        <f t="shared" si="7"/>
        <v>5324.4</v>
      </c>
      <c r="T27" s="141">
        <f t="shared" si="7"/>
        <v>5637.6</v>
      </c>
      <c r="U27" s="141">
        <f t="shared" si="7"/>
        <v>5481</v>
      </c>
      <c r="V27" s="141">
        <f t="shared" si="7"/>
        <v>6577.2</v>
      </c>
      <c r="W27" s="141">
        <f t="shared" si="7"/>
        <v>8143.2</v>
      </c>
      <c r="X27" s="141">
        <f t="shared" si="7"/>
        <v>8143.2</v>
      </c>
      <c r="Y27" s="141">
        <f t="shared" si="7"/>
        <v>8613</v>
      </c>
      <c r="Z27" s="141">
        <f t="shared" si="7"/>
        <v>8613</v>
      </c>
      <c r="AA27" s="141">
        <f t="shared" si="7"/>
        <v>9082.7999999999993</v>
      </c>
    </row>
    <row r="28" spans="1:27" ht="11.45" customHeight="1" x14ac:dyDescent="0.2">
      <c r="A28" s="120" t="s">
        <v>107</v>
      </c>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row>
    <row r="29" spans="1:27" ht="11.45" customHeight="1" x14ac:dyDescent="0.2">
      <c r="A29" s="3">
        <v>1</v>
      </c>
      <c r="B29" s="141" t="e">
        <f t="shared" ref="B29" si="8">B11*0.87</f>
        <v>#REF!</v>
      </c>
      <c r="C29" s="141" t="e">
        <f t="shared" ref="C29:AA29" si="9">C11*0.87</f>
        <v>#REF!</v>
      </c>
      <c r="D29" s="141" t="e">
        <f t="shared" si="9"/>
        <v>#REF!</v>
      </c>
      <c r="E29" s="141" t="e">
        <f t="shared" si="9"/>
        <v>#REF!</v>
      </c>
      <c r="F29" s="141" t="e">
        <f t="shared" si="9"/>
        <v>#REF!</v>
      </c>
      <c r="G29" s="141" t="e">
        <f t="shared" si="9"/>
        <v>#REF!</v>
      </c>
      <c r="H29" s="141" t="e">
        <f t="shared" si="9"/>
        <v>#REF!</v>
      </c>
      <c r="I29" s="141">
        <f t="shared" si="9"/>
        <v>5872.5</v>
      </c>
      <c r="J29" s="141">
        <f t="shared" si="9"/>
        <v>5872.5</v>
      </c>
      <c r="K29" s="141">
        <f t="shared" si="9"/>
        <v>5402.7</v>
      </c>
      <c r="L29" s="141">
        <f t="shared" si="9"/>
        <v>5715.9</v>
      </c>
      <c r="M29" s="141">
        <f t="shared" si="9"/>
        <v>5715.9</v>
      </c>
      <c r="N29" s="141">
        <f t="shared" si="9"/>
        <v>7595.1</v>
      </c>
      <c r="O29" s="141">
        <f t="shared" si="9"/>
        <v>5559.3</v>
      </c>
      <c r="P29" s="141">
        <f t="shared" si="9"/>
        <v>5402.7</v>
      </c>
      <c r="Q29" s="141">
        <f t="shared" si="9"/>
        <v>5559.3</v>
      </c>
      <c r="R29" s="141">
        <f t="shared" si="9"/>
        <v>5402.7</v>
      </c>
      <c r="S29" s="141">
        <f t="shared" si="9"/>
        <v>5402.7</v>
      </c>
      <c r="T29" s="141">
        <f t="shared" si="9"/>
        <v>5715.9</v>
      </c>
      <c r="U29" s="141">
        <f t="shared" si="9"/>
        <v>5559.3</v>
      </c>
      <c r="V29" s="141">
        <f t="shared" si="9"/>
        <v>6655.5</v>
      </c>
      <c r="W29" s="141">
        <f t="shared" si="9"/>
        <v>8221.5</v>
      </c>
      <c r="X29" s="141">
        <f t="shared" si="9"/>
        <v>8221.5</v>
      </c>
      <c r="Y29" s="141">
        <f t="shared" si="9"/>
        <v>8691.2999999999993</v>
      </c>
      <c r="Z29" s="141">
        <f t="shared" si="9"/>
        <v>8691.2999999999993</v>
      </c>
      <c r="AA29" s="141">
        <f t="shared" si="9"/>
        <v>9161.1</v>
      </c>
    </row>
    <row r="30" spans="1:27" ht="11.45" customHeight="1" x14ac:dyDescent="0.2">
      <c r="A30" s="3">
        <v>2</v>
      </c>
      <c r="B30" s="141" t="e">
        <f t="shared" ref="B30" si="10">B12*0.87</f>
        <v>#REF!</v>
      </c>
      <c r="C30" s="141" t="e">
        <f t="shared" ref="C30:AA30" si="11">C12*0.87</f>
        <v>#REF!</v>
      </c>
      <c r="D30" s="141" t="e">
        <f t="shared" si="11"/>
        <v>#REF!</v>
      </c>
      <c r="E30" s="141" t="e">
        <f t="shared" si="11"/>
        <v>#REF!</v>
      </c>
      <c r="F30" s="141" t="e">
        <f t="shared" si="11"/>
        <v>#REF!</v>
      </c>
      <c r="G30" s="141" t="e">
        <f t="shared" si="11"/>
        <v>#REF!</v>
      </c>
      <c r="H30" s="141" t="e">
        <f t="shared" si="11"/>
        <v>#REF!</v>
      </c>
      <c r="I30" s="141">
        <f t="shared" si="11"/>
        <v>6968.7</v>
      </c>
      <c r="J30" s="141">
        <f t="shared" si="11"/>
        <v>6968.7</v>
      </c>
      <c r="K30" s="141">
        <f t="shared" si="11"/>
        <v>6498.9</v>
      </c>
      <c r="L30" s="141">
        <f t="shared" si="11"/>
        <v>6812.1</v>
      </c>
      <c r="M30" s="141">
        <f t="shared" si="11"/>
        <v>6812.1</v>
      </c>
      <c r="N30" s="141">
        <f t="shared" si="11"/>
        <v>8691.2999999999993</v>
      </c>
      <c r="O30" s="141">
        <f t="shared" si="11"/>
        <v>6655.5</v>
      </c>
      <c r="P30" s="141">
        <f t="shared" si="11"/>
        <v>6498.9</v>
      </c>
      <c r="Q30" s="141">
        <f t="shared" si="11"/>
        <v>6655.5</v>
      </c>
      <c r="R30" s="141">
        <f t="shared" si="11"/>
        <v>6498.9</v>
      </c>
      <c r="S30" s="141">
        <f t="shared" si="11"/>
        <v>6498.9</v>
      </c>
      <c r="T30" s="141">
        <f t="shared" si="11"/>
        <v>6812.1</v>
      </c>
      <c r="U30" s="141">
        <f t="shared" si="11"/>
        <v>6655.5</v>
      </c>
      <c r="V30" s="141">
        <f t="shared" si="11"/>
        <v>7751.7</v>
      </c>
      <c r="W30" s="141">
        <f t="shared" si="11"/>
        <v>9317.7000000000007</v>
      </c>
      <c r="X30" s="141">
        <f t="shared" si="11"/>
        <v>9317.7000000000007</v>
      </c>
      <c r="Y30" s="141">
        <f t="shared" si="11"/>
        <v>9787.5</v>
      </c>
      <c r="Z30" s="141">
        <f t="shared" si="11"/>
        <v>9787.5</v>
      </c>
      <c r="AA30" s="141">
        <f t="shared" si="11"/>
        <v>10257.299999999999</v>
      </c>
    </row>
    <row r="31" spans="1:27" ht="11.45" customHeight="1" x14ac:dyDescent="0.2">
      <c r="A31" s="120" t="s">
        <v>86</v>
      </c>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row>
    <row r="32" spans="1:27" ht="11.45" customHeight="1" x14ac:dyDescent="0.2">
      <c r="A32" s="3">
        <v>1</v>
      </c>
      <c r="B32" s="29" t="e">
        <f t="shared" ref="B32" si="12">B14*0.87</f>
        <v>#REF!</v>
      </c>
      <c r="C32" s="29" t="e">
        <f t="shared" ref="C32:AA32" si="13">C14*0.87</f>
        <v>#REF!</v>
      </c>
      <c r="D32" s="29" t="e">
        <f t="shared" si="13"/>
        <v>#REF!</v>
      </c>
      <c r="E32" s="29" t="e">
        <f t="shared" si="13"/>
        <v>#REF!</v>
      </c>
      <c r="F32" s="29" t="e">
        <f t="shared" si="13"/>
        <v>#REF!</v>
      </c>
      <c r="G32" s="29" t="e">
        <f t="shared" si="13"/>
        <v>#REF!</v>
      </c>
      <c r="H32" s="29" t="e">
        <f t="shared" si="13"/>
        <v>#REF!</v>
      </c>
      <c r="I32" s="29">
        <f t="shared" si="13"/>
        <v>7438.5</v>
      </c>
      <c r="J32" s="29">
        <f t="shared" si="13"/>
        <v>7438.5</v>
      </c>
      <c r="K32" s="29">
        <f t="shared" si="13"/>
        <v>6968.7</v>
      </c>
      <c r="L32" s="29">
        <f t="shared" si="13"/>
        <v>7281.9</v>
      </c>
      <c r="M32" s="29">
        <f t="shared" si="13"/>
        <v>7281.9</v>
      </c>
      <c r="N32" s="29">
        <f t="shared" si="13"/>
        <v>9161.1</v>
      </c>
      <c r="O32" s="29">
        <f t="shared" si="13"/>
        <v>7125.3</v>
      </c>
      <c r="P32" s="29">
        <f t="shared" si="13"/>
        <v>6968.7</v>
      </c>
      <c r="Q32" s="29">
        <f t="shared" si="13"/>
        <v>7125.3</v>
      </c>
      <c r="R32" s="29">
        <f t="shared" si="13"/>
        <v>6968.7</v>
      </c>
      <c r="S32" s="29">
        <f t="shared" si="13"/>
        <v>6968.7</v>
      </c>
      <c r="T32" s="29">
        <f t="shared" si="13"/>
        <v>7281.9</v>
      </c>
      <c r="U32" s="29">
        <f t="shared" si="13"/>
        <v>7125.3</v>
      </c>
      <c r="V32" s="29">
        <f t="shared" si="13"/>
        <v>8221.5</v>
      </c>
      <c r="W32" s="29">
        <f t="shared" si="13"/>
        <v>9787.5</v>
      </c>
      <c r="X32" s="29">
        <f t="shared" si="13"/>
        <v>9787.5</v>
      </c>
      <c r="Y32" s="29">
        <f t="shared" si="13"/>
        <v>10257.299999999999</v>
      </c>
      <c r="Z32" s="29">
        <f t="shared" si="13"/>
        <v>10257.299999999999</v>
      </c>
      <c r="AA32" s="29">
        <f t="shared" si="13"/>
        <v>10727.1</v>
      </c>
    </row>
    <row r="33" spans="1:27" ht="11.45" customHeight="1" x14ac:dyDescent="0.2">
      <c r="A33" s="3">
        <v>2</v>
      </c>
      <c r="B33" s="29" t="e">
        <f t="shared" ref="B33" si="14">B15*0.87</f>
        <v>#REF!</v>
      </c>
      <c r="C33" s="29" t="e">
        <f t="shared" ref="C33:AA33" si="15">C15*0.87</f>
        <v>#REF!</v>
      </c>
      <c r="D33" s="29" t="e">
        <f t="shared" si="15"/>
        <v>#REF!</v>
      </c>
      <c r="E33" s="29" t="e">
        <f t="shared" si="15"/>
        <v>#REF!</v>
      </c>
      <c r="F33" s="29" t="e">
        <f t="shared" si="15"/>
        <v>#REF!</v>
      </c>
      <c r="G33" s="29" t="e">
        <f t="shared" si="15"/>
        <v>#REF!</v>
      </c>
      <c r="H33" s="29" t="e">
        <f t="shared" si="15"/>
        <v>#REF!</v>
      </c>
      <c r="I33" s="29">
        <f t="shared" si="15"/>
        <v>8534.7000000000007</v>
      </c>
      <c r="J33" s="29">
        <f t="shared" si="15"/>
        <v>8534.7000000000007</v>
      </c>
      <c r="K33" s="29">
        <f t="shared" si="15"/>
        <v>8064.9</v>
      </c>
      <c r="L33" s="29">
        <f t="shared" si="15"/>
        <v>8378.1</v>
      </c>
      <c r="M33" s="29">
        <f t="shared" si="15"/>
        <v>8378.1</v>
      </c>
      <c r="N33" s="29">
        <f t="shared" si="15"/>
        <v>10257.299999999999</v>
      </c>
      <c r="O33" s="29">
        <f t="shared" si="15"/>
        <v>8221.5</v>
      </c>
      <c r="P33" s="29">
        <f t="shared" si="15"/>
        <v>8064.9</v>
      </c>
      <c r="Q33" s="29">
        <f t="shared" si="15"/>
        <v>8221.5</v>
      </c>
      <c r="R33" s="29">
        <f t="shared" si="15"/>
        <v>8064.9</v>
      </c>
      <c r="S33" s="29">
        <f t="shared" si="15"/>
        <v>8064.9</v>
      </c>
      <c r="T33" s="29">
        <f t="shared" si="15"/>
        <v>8378.1</v>
      </c>
      <c r="U33" s="29">
        <f t="shared" si="15"/>
        <v>8221.5</v>
      </c>
      <c r="V33" s="29">
        <f t="shared" si="15"/>
        <v>9317.7000000000007</v>
      </c>
      <c r="W33" s="29">
        <f t="shared" si="15"/>
        <v>10883.7</v>
      </c>
      <c r="X33" s="29">
        <f t="shared" si="15"/>
        <v>10883.7</v>
      </c>
      <c r="Y33" s="29">
        <f t="shared" si="15"/>
        <v>11353.5</v>
      </c>
      <c r="Z33" s="29">
        <f t="shared" si="15"/>
        <v>11353.5</v>
      </c>
      <c r="AA33" s="29">
        <f t="shared" si="15"/>
        <v>11823.3</v>
      </c>
    </row>
    <row r="34" spans="1:27" ht="11.45" customHeight="1" x14ac:dyDescent="0.2">
      <c r="A34" s="122" t="s">
        <v>91</v>
      </c>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row>
    <row r="35" spans="1:27" ht="11.45" customHeight="1" x14ac:dyDescent="0.2">
      <c r="A35" s="3">
        <v>1</v>
      </c>
      <c r="B35" s="29" t="e">
        <f t="shared" ref="B35" si="16">B17*0.87</f>
        <v>#REF!</v>
      </c>
      <c r="C35" s="29" t="e">
        <f t="shared" ref="C35:AA35" si="17">C17*0.87</f>
        <v>#REF!</v>
      </c>
      <c r="D35" s="29" t="e">
        <f t="shared" si="17"/>
        <v>#REF!</v>
      </c>
      <c r="E35" s="29" t="e">
        <f t="shared" si="17"/>
        <v>#REF!</v>
      </c>
      <c r="F35" s="29" t="e">
        <f t="shared" si="17"/>
        <v>#REF!</v>
      </c>
      <c r="G35" s="29" t="e">
        <f t="shared" si="17"/>
        <v>#REF!</v>
      </c>
      <c r="H35" s="29" t="e">
        <f t="shared" si="17"/>
        <v>#REF!</v>
      </c>
      <c r="I35" s="29">
        <f t="shared" si="17"/>
        <v>8221.5</v>
      </c>
      <c r="J35" s="29">
        <f t="shared" si="17"/>
        <v>8221.5</v>
      </c>
      <c r="K35" s="29">
        <f t="shared" si="17"/>
        <v>7751.7</v>
      </c>
      <c r="L35" s="29">
        <f t="shared" si="17"/>
        <v>8064.9</v>
      </c>
      <c r="M35" s="29">
        <f t="shared" si="17"/>
        <v>8064.9</v>
      </c>
      <c r="N35" s="29">
        <f t="shared" si="17"/>
        <v>9944.1</v>
      </c>
      <c r="O35" s="29">
        <f t="shared" si="17"/>
        <v>7908.3</v>
      </c>
      <c r="P35" s="29">
        <f t="shared" si="17"/>
        <v>7751.7</v>
      </c>
      <c r="Q35" s="29">
        <f t="shared" si="17"/>
        <v>7908.3</v>
      </c>
      <c r="R35" s="29">
        <f t="shared" si="17"/>
        <v>7751.7</v>
      </c>
      <c r="S35" s="29">
        <f t="shared" si="17"/>
        <v>7751.7</v>
      </c>
      <c r="T35" s="29">
        <f t="shared" si="17"/>
        <v>8064.9</v>
      </c>
      <c r="U35" s="29">
        <f t="shared" si="17"/>
        <v>7908.3</v>
      </c>
      <c r="V35" s="29">
        <f t="shared" si="17"/>
        <v>9004.5</v>
      </c>
      <c r="W35" s="29">
        <f t="shared" si="17"/>
        <v>10570.5</v>
      </c>
      <c r="X35" s="29">
        <f t="shared" si="17"/>
        <v>10570.5</v>
      </c>
      <c r="Y35" s="29">
        <f t="shared" si="17"/>
        <v>11040.3</v>
      </c>
      <c r="Z35" s="29">
        <f t="shared" si="17"/>
        <v>11040.3</v>
      </c>
      <c r="AA35" s="29">
        <f t="shared" si="17"/>
        <v>11510.1</v>
      </c>
    </row>
    <row r="36" spans="1:27" ht="11.45" customHeight="1" x14ac:dyDescent="0.2">
      <c r="A36" s="3">
        <v>2</v>
      </c>
      <c r="B36" s="29" t="e">
        <f t="shared" ref="B36" si="18">B18*0.87</f>
        <v>#REF!</v>
      </c>
      <c r="C36" s="29" t="e">
        <f t="shared" ref="C36:AA36" si="19">C18*0.87</f>
        <v>#REF!</v>
      </c>
      <c r="D36" s="29" t="e">
        <f t="shared" si="19"/>
        <v>#REF!</v>
      </c>
      <c r="E36" s="29" t="e">
        <f t="shared" si="19"/>
        <v>#REF!</v>
      </c>
      <c r="F36" s="29" t="e">
        <f t="shared" si="19"/>
        <v>#REF!</v>
      </c>
      <c r="G36" s="29" t="e">
        <f t="shared" si="19"/>
        <v>#REF!</v>
      </c>
      <c r="H36" s="29" t="e">
        <f t="shared" si="19"/>
        <v>#REF!</v>
      </c>
      <c r="I36" s="29">
        <f t="shared" si="19"/>
        <v>9317.7000000000007</v>
      </c>
      <c r="J36" s="29">
        <f t="shared" si="19"/>
        <v>9317.7000000000007</v>
      </c>
      <c r="K36" s="29">
        <f t="shared" si="19"/>
        <v>8847.9</v>
      </c>
      <c r="L36" s="29">
        <f t="shared" si="19"/>
        <v>9161.1</v>
      </c>
      <c r="M36" s="29">
        <f t="shared" si="19"/>
        <v>9161.1</v>
      </c>
      <c r="N36" s="29">
        <f t="shared" si="19"/>
        <v>11040.3</v>
      </c>
      <c r="O36" s="29">
        <f t="shared" si="19"/>
        <v>9004.5</v>
      </c>
      <c r="P36" s="29">
        <f t="shared" si="19"/>
        <v>8847.9</v>
      </c>
      <c r="Q36" s="29">
        <f t="shared" si="19"/>
        <v>9004.5</v>
      </c>
      <c r="R36" s="29">
        <f t="shared" si="19"/>
        <v>8847.9</v>
      </c>
      <c r="S36" s="29">
        <f t="shared" si="19"/>
        <v>8847.9</v>
      </c>
      <c r="T36" s="29">
        <f t="shared" si="19"/>
        <v>9161.1</v>
      </c>
      <c r="U36" s="29">
        <f t="shared" si="19"/>
        <v>9004.5</v>
      </c>
      <c r="V36" s="29">
        <f t="shared" si="19"/>
        <v>10100.700000000001</v>
      </c>
      <c r="W36" s="29">
        <f t="shared" si="19"/>
        <v>11666.7</v>
      </c>
      <c r="X36" s="29">
        <f t="shared" si="19"/>
        <v>11666.7</v>
      </c>
      <c r="Y36" s="29">
        <f t="shared" si="19"/>
        <v>12136.5</v>
      </c>
      <c r="Z36" s="29">
        <f t="shared" si="19"/>
        <v>12136.5</v>
      </c>
      <c r="AA36" s="29">
        <f t="shared" si="19"/>
        <v>12606.3</v>
      </c>
    </row>
    <row r="37" spans="1:27" s="118" customFormat="1" ht="11.45" customHeight="1" x14ac:dyDescent="0.2">
      <c r="A37" s="119" t="s">
        <v>92</v>
      </c>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row>
    <row r="38" spans="1:27" s="118" customFormat="1" ht="11.45" customHeight="1" x14ac:dyDescent="0.2">
      <c r="A38" s="121">
        <v>1</v>
      </c>
      <c r="B38" s="141" t="e">
        <f t="shared" ref="B38" si="20">B20*0.87</f>
        <v>#REF!</v>
      </c>
      <c r="C38" s="141" t="e">
        <f t="shared" ref="C38:AA38" si="21">C20*0.87</f>
        <v>#REF!</v>
      </c>
      <c r="D38" s="141" t="e">
        <f t="shared" si="21"/>
        <v>#REF!</v>
      </c>
      <c r="E38" s="141" t="e">
        <f t="shared" si="21"/>
        <v>#REF!</v>
      </c>
      <c r="F38" s="141" t="e">
        <f t="shared" si="21"/>
        <v>#REF!</v>
      </c>
      <c r="G38" s="141" t="e">
        <f t="shared" si="21"/>
        <v>#REF!</v>
      </c>
      <c r="H38" s="141" t="e">
        <f t="shared" si="21"/>
        <v>#REF!</v>
      </c>
      <c r="I38" s="141">
        <f t="shared" si="21"/>
        <v>9396</v>
      </c>
      <c r="J38" s="141">
        <f t="shared" si="21"/>
        <v>9396</v>
      </c>
      <c r="K38" s="141">
        <f t="shared" si="21"/>
        <v>8926.2000000000007</v>
      </c>
      <c r="L38" s="141">
        <f t="shared" si="21"/>
        <v>9239.4</v>
      </c>
      <c r="M38" s="141">
        <f t="shared" si="21"/>
        <v>9239.4</v>
      </c>
      <c r="N38" s="141">
        <f t="shared" si="21"/>
        <v>11118.6</v>
      </c>
      <c r="O38" s="141">
        <f t="shared" si="21"/>
        <v>9082.7999999999993</v>
      </c>
      <c r="P38" s="141">
        <f t="shared" si="21"/>
        <v>8926.2000000000007</v>
      </c>
      <c r="Q38" s="141">
        <f t="shared" si="21"/>
        <v>9082.7999999999993</v>
      </c>
      <c r="R38" s="141">
        <f t="shared" si="21"/>
        <v>8926.2000000000007</v>
      </c>
      <c r="S38" s="141">
        <f t="shared" si="21"/>
        <v>8926.2000000000007</v>
      </c>
      <c r="T38" s="141">
        <f t="shared" si="21"/>
        <v>9239.4</v>
      </c>
      <c r="U38" s="141">
        <f t="shared" si="21"/>
        <v>9082.7999999999993</v>
      </c>
      <c r="V38" s="141">
        <f t="shared" si="21"/>
        <v>10179</v>
      </c>
      <c r="W38" s="141">
        <f t="shared" si="21"/>
        <v>11745</v>
      </c>
      <c r="X38" s="141">
        <f t="shared" si="21"/>
        <v>11745</v>
      </c>
      <c r="Y38" s="141">
        <f t="shared" si="21"/>
        <v>12214.8</v>
      </c>
      <c r="Z38" s="141">
        <f t="shared" si="21"/>
        <v>12214.8</v>
      </c>
      <c r="AA38" s="141">
        <f t="shared" si="21"/>
        <v>12684.6</v>
      </c>
    </row>
    <row r="39" spans="1:27" s="118" customFormat="1" ht="11.45" customHeight="1" x14ac:dyDescent="0.2">
      <c r="A39" s="121">
        <v>2</v>
      </c>
      <c r="B39" s="141" t="e">
        <f t="shared" ref="B39" si="22">B21*0.87</f>
        <v>#REF!</v>
      </c>
      <c r="C39" s="141" t="e">
        <f t="shared" ref="C39:AA39" si="23">C21*0.87</f>
        <v>#REF!</v>
      </c>
      <c r="D39" s="141" t="e">
        <f t="shared" si="23"/>
        <v>#REF!</v>
      </c>
      <c r="E39" s="141" t="e">
        <f t="shared" si="23"/>
        <v>#REF!</v>
      </c>
      <c r="F39" s="141" t="e">
        <f t="shared" si="23"/>
        <v>#REF!</v>
      </c>
      <c r="G39" s="141" t="e">
        <f t="shared" si="23"/>
        <v>#REF!</v>
      </c>
      <c r="H39" s="141" t="e">
        <f t="shared" si="23"/>
        <v>#REF!</v>
      </c>
      <c r="I39" s="141">
        <f t="shared" si="23"/>
        <v>10492.2</v>
      </c>
      <c r="J39" s="141">
        <f t="shared" si="23"/>
        <v>10492.2</v>
      </c>
      <c r="K39" s="141">
        <f t="shared" si="23"/>
        <v>10022.4</v>
      </c>
      <c r="L39" s="141">
        <f t="shared" si="23"/>
        <v>10335.6</v>
      </c>
      <c r="M39" s="141">
        <f t="shared" si="23"/>
        <v>10335.6</v>
      </c>
      <c r="N39" s="141">
        <f t="shared" si="23"/>
        <v>12214.8</v>
      </c>
      <c r="O39" s="141">
        <f t="shared" si="23"/>
        <v>10179</v>
      </c>
      <c r="P39" s="141">
        <f t="shared" si="23"/>
        <v>10022.4</v>
      </c>
      <c r="Q39" s="141">
        <f t="shared" si="23"/>
        <v>10179</v>
      </c>
      <c r="R39" s="141">
        <f t="shared" si="23"/>
        <v>10022.4</v>
      </c>
      <c r="S39" s="141">
        <f t="shared" si="23"/>
        <v>10022.4</v>
      </c>
      <c r="T39" s="141">
        <f t="shared" si="23"/>
        <v>10335.6</v>
      </c>
      <c r="U39" s="141">
        <f t="shared" si="23"/>
        <v>10179</v>
      </c>
      <c r="V39" s="141">
        <f t="shared" si="23"/>
        <v>11275.2</v>
      </c>
      <c r="W39" s="141">
        <f t="shared" si="23"/>
        <v>12841.2</v>
      </c>
      <c r="X39" s="141">
        <f t="shared" si="23"/>
        <v>12841.2</v>
      </c>
      <c r="Y39" s="141">
        <f t="shared" si="23"/>
        <v>13311</v>
      </c>
      <c r="Z39" s="141">
        <f t="shared" si="23"/>
        <v>13311</v>
      </c>
      <c r="AA39" s="141">
        <f t="shared" si="23"/>
        <v>13780.8</v>
      </c>
    </row>
    <row r="40" spans="1:27" ht="11.45" customHeight="1" x14ac:dyDescent="0.2">
      <c r="A40" s="24"/>
    </row>
    <row r="41" spans="1:27" ht="11.45" customHeight="1" x14ac:dyDescent="0.2">
      <c r="A41" s="24"/>
    </row>
    <row r="42" spans="1:27" ht="225" x14ac:dyDescent="0.2">
      <c r="A42" s="169" t="s">
        <v>216</v>
      </c>
    </row>
    <row r="43" spans="1:27" ht="11.45" customHeight="1" x14ac:dyDescent="0.2">
      <c r="A43" s="80" t="s">
        <v>18</v>
      </c>
    </row>
    <row r="44" spans="1:27" ht="11.45" customHeight="1" x14ac:dyDescent="0.2">
      <c r="A44" s="81" t="s">
        <v>197</v>
      </c>
    </row>
    <row r="45" spans="1:27" x14ac:dyDescent="0.2">
      <c r="A45" s="81" t="s">
        <v>198</v>
      </c>
    </row>
    <row r="46" spans="1:27" x14ac:dyDescent="0.2">
      <c r="A46" s="81" t="s">
        <v>199</v>
      </c>
    </row>
    <row r="48" spans="1:27" x14ac:dyDescent="0.2">
      <c r="A48" s="80" t="s">
        <v>3</v>
      </c>
    </row>
    <row r="49" spans="1:1" x14ac:dyDescent="0.2">
      <c r="A49" s="143" t="s">
        <v>140</v>
      </c>
    </row>
    <row r="50" spans="1:1" x14ac:dyDescent="0.2">
      <c r="A50" s="176" t="s">
        <v>200</v>
      </c>
    </row>
    <row r="51" spans="1:1" ht="12.6" customHeight="1" x14ac:dyDescent="0.2">
      <c r="A51" s="144" t="s">
        <v>4</v>
      </c>
    </row>
    <row r="52" spans="1:1" x14ac:dyDescent="0.2">
      <c r="A52" s="144" t="s">
        <v>5</v>
      </c>
    </row>
    <row r="53" spans="1:1" ht="24" x14ac:dyDescent="0.2">
      <c r="A53" s="66" t="s">
        <v>6</v>
      </c>
    </row>
    <row r="54" spans="1:1" x14ac:dyDescent="0.2">
      <c r="A54" s="42" t="s">
        <v>75</v>
      </c>
    </row>
    <row r="55" spans="1:1" x14ac:dyDescent="0.2">
      <c r="A55" s="177" t="s">
        <v>201</v>
      </c>
    </row>
    <row r="56" spans="1:1" x14ac:dyDescent="0.2">
      <c r="A56" s="145"/>
    </row>
    <row r="57" spans="1:1" ht="28.5" x14ac:dyDescent="0.2">
      <c r="A57" s="178" t="s">
        <v>202</v>
      </c>
    </row>
    <row r="58" spans="1:1" ht="30" x14ac:dyDescent="0.2">
      <c r="A58" s="179" t="s">
        <v>217</v>
      </c>
    </row>
    <row r="59" spans="1:1" ht="30" x14ac:dyDescent="0.2">
      <c r="A59" s="179" t="s">
        <v>218</v>
      </c>
    </row>
    <row r="60" spans="1:1" ht="15" x14ac:dyDescent="0.2">
      <c r="A60" s="179"/>
    </row>
    <row r="61" spans="1:1" ht="51" x14ac:dyDescent="0.2">
      <c r="A61" s="180" t="s">
        <v>219</v>
      </c>
    </row>
    <row r="62" spans="1:1" ht="12.75" x14ac:dyDescent="0.2">
      <c r="A62" s="181" t="s">
        <v>203</v>
      </c>
    </row>
    <row r="63" spans="1:1" ht="25.5" x14ac:dyDescent="0.2">
      <c r="A63" s="180" t="s">
        <v>204</v>
      </c>
    </row>
    <row r="64" spans="1:1" ht="14.25" x14ac:dyDescent="0.2">
      <c r="A64" s="182"/>
    </row>
    <row r="65" spans="1:1" ht="25.5" x14ac:dyDescent="0.2">
      <c r="A65" s="180" t="s">
        <v>205</v>
      </c>
    </row>
    <row r="66" spans="1:1" ht="25.5" x14ac:dyDescent="0.2">
      <c r="A66" s="180" t="s">
        <v>220</v>
      </c>
    </row>
    <row r="67" spans="1:1" ht="38.25" x14ac:dyDescent="0.2">
      <c r="A67" s="180" t="s">
        <v>221</v>
      </c>
    </row>
    <row r="68" spans="1:1" ht="12.75" x14ac:dyDescent="0.2">
      <c r="A68" s="180" t="s">
        <v>206</v>
      </c>
    </row>
    <row r="69" spans="1:1" ht="25.5" x14ac:dyDescent="0.2">
      <c r="A69" s="180" t="s">
        <v>222</v>
      </c>
    </row>
    <row r="70" spans="1:1" ht="12.75" x14ac:dyDescent="0.2">
      <c r="A70" s="180" t="s">
        <v>207</v>
      </c>
    </row>
    <row r="71" spans="1:1" ht="25.5" x14ac:dyDescent="0.2">
      <c r="A71" s="180" t="s">
        <v>208</v>
      </c>
    </row>
    <row r="72" spans="1:1" ht="63.75" x14ac:dyDescent="0.2">
      <c r="A72" s="180" t="s">
        <v>209</v>
      </c>
    </row>
    <row r="73" spans="1:1" ht="25.5" x14ac:dyDescent="0.2">
      <c r="A73" s="180" t="s">
        <v>210</v>
      </c>
    </row>
    <row r="74" spans="1:1" ht="12.75" x14ac:dyDescent="0.2">
      <c r="A74" s="180" t="s">
        <v>211</v>
      </c>
    </row>
    <row r="75" spans="1:1" ht="12.75" x14ac:dyDescent="0.2">
      <c r="A75" s="180" t="s">
        <v>212</v>
      </c>
    </row>
    <row r="76" spans="1:1" ht="12.75" x14ac:dyDescent="0.2">
      <c r="A76" s="183"/>
    </row>
    <row r="77" spans="1:1" ht="25.5" x14ac:dyDescent="0.2">
      <c r="A77" s="180" t="s">
        <v>213</v>
      </c>
    </row>
    <row r="78" spans="1:1" x14ac:dyDescent="0.2">
      <c r="A78" s="74"/>
    </row>
    <row r="79" spans="1:1" x14ac:dyDescent="0.2">
      <c r="A79" s="75" t="s">
        <v>8</v>
      </c>
    </row>
    <row r="80" spans="1:1" ht="24" x14ac:dyDescent="0.2">
      <c r="A80" s="62" t="s">
        <v>214</v>
      </c>
    </row>
    <row r="81" spans="1:1" ht="24" x14ac:dyDescent="0.2">
      <c r="A81" s="62" t="s">
        <v>215</v>
      </c>
    </row>
  </sheetData>
  <pageMargins left="0.7" right="0.7" top="0.75" bottom="0.75" header="0.3" footer="0.3"/>
  <pageSetup paperSize="9"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AA80"/>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27" width="9.85546875" style="1" bestFit="1" customWidth="1"/>
    <col min="28" max="16384" width="8.5703125" style="1"/>
  </cols>
  <sheetData>
    <row r="1" spans="1:27" ht="11.45" customHeight="1" x14ac:dyDescent="0.2">
      <c r="A1" s="9" t="s">
        <v>172</v>
      </c>
    </row>
    <row r="2" spans="1:27" ht="11.45" customHeight="1" x14ac:dyDescent="0.2">
      <c r="A2" s="19"/>
    </row>
    <row r="3" spans="1:27" ht="11.45" customHeight="1" x14ac:dyDescent="0.2">
      <c r="A3" s="76" t="s">
        <v>196</v>
      </c>
    </row>
    <row r="4" spans="1:27" ht="11.25" customHeight="1" x14ac:dyDescent="0.2">
      <c r="A4" s="51" t="s">
        <v>1</v>
      </c>
    </row>
    <row r="5" spans="1:27" s="12" customFormat="1" ht="25.5" customHeight="1" x14ac:dyDescent="0.2">
      <c r="A5" s="8" t="s">
        <v>0</v>
      </c>
      <c r="B5" s="129" t="e">
        <f>'Отель+Сочи Парк| comiss'!#REF!</f>
        <v>#REF!</v>
      </c>
      <c r="C5" s="129" t="e">
        <f>'Отель+Сочи Парк| comiss'!#REF!</f>
        <v>#REF!</v>
      </c>
      <c r="D5" s="129" t="e">
        <f>'Отель+Сочи Парк| comiss'!#REF!</f>
        <v>#REF!</v>
      </c>
      <c r="E5" s="129" t="e">
        <f>'Отель+Сочи Парк| comiss'!#REF!</f>
        <v>#REF!</v>
      </c>
      <c r="F5" s="129" t="e">
        <f>'Отель+Сочи Парк| comiss'!#REF!</f>
        <v>#REF!</v>
      </c>
      <c r="G5" s="129" t="e">
        <f>'Отель+Сочи Парк| comiss'!#REF!</f>
        <v>#REF!</v>
      </c>
      <c r="H5" s="129" t="e">
        <f>'Отель+Сочи Парк| comiss'!#REF!</f>
        <v>#REF!</v>
      </c>
      <c r="I5" s="129">
        <f>'Отель+Сочи Парк| comiss'!B5</f>
        <v>45966</v>
      </c>
      <c r="J5" s="129">
        <f>'Отель+Сочи Парк| comiss'!C5</f>
        <v>45968</v>
      </c>
      <c r="K5" s="129">
        <f>'Отель+Сочи Парк| comiss'!D5</f>
        <v>45970</v>
      </c>
      <c r="L5" s="129">
        <f>'Отель+Сочи Парк| comiss'!E5</f>
        <v>45975</v>
      </c>
      <c r="M5" s="129">
        <f>'Отель+Сочи Парк| comiss'!F5</f>
        <v>45977</v>
      </c>
      <c r="N5" s="129">
        <f>'Отель+Сочи Парк| comiss'!G5</f>
        <v>45978</v>
      </c>
      <c r="O5" s="129">
        <f>'Отель+Сочи Парк| comiss'!H5</f>
        <v>45982</v>
      </c>
      <c r="P5" s="129">
        <f>'Отель+Сочи Парк| comiss'!I5</f>
        <v>45984</v>
      </c>
      <c r="Q5" s="129">
        <f>'Отель+Сочи Парк| comiss'!J5</f>
        <v>45989</v>
      </c>
      <c r="R5" s="129">
        <f>'Отель+Сочи Парк| comiss'!K5</f>
        <v>45991</v>
      </c>
      <c r="S5" s="129">
        <f>'Отель+Сочи Парк| comiss'!L5</f>
        <v>45992</v>
      </c>
      <c r="T5" s="129">
        <f>'Отель+Сочи Парк| comiss'!M5</f>
        <v>45996</v>
      </c>
      <c r="U5" s="129">
        <f>'Отель+Сочи Парк| comiss'!N5</f>
        <v>45998</v>
      </c>
      <c r="V5" s="129">
        <f>'Отель+Сочи Парк| comiss'!O5</f>
        <v>46003</v>
      </c>
      <c r="W5" s="129">
        <f>'Отель+Сочи Парк| comiss'!P5</f>
        <v>46010</v>
      </c>
      <c r="X5" s="129">
        <f>'Отель+Сочи Парк| comiss'!Q5</f>
        <v>46012</v>
      </c>
      <c r="Y5" s="129">
        <f>'Отель+Сочи Парк| comiss'!R5</f>
        <v>46013</v>
      </c>
      <c r="Z5" s="129">
        <f>'Отель+Сочи Парк| comiss'!S5</f>
        <v>46014</v>
      </c>
      <c r="AA5" s="129">
        <f>'Отель+Сочи Парк| comiss'!T5</f>
        <v>46015</v>
      </c>
    </row>
    <row r="6" spans="1:27" s="12" customFormat="1" ht="25.5" customHeight="1" x14ac:dyDescent="0.2">
      <c r="A6" s="37"/>
      <c r="B6" s="129" t="e">
        <f>'Отель+Сочи Парк| comiss'!#REF!</f>
        <v>#REF!</v>
      </c>
      <c r="C6" s="129" t="e">
        <f>'Отель+Сочи Парк| comiss'!#REF!</f>
        <v>#REF!</v>
      </c>
      <c r="D6" s="129" t="e">
        <f>'Отель+Сочи Парк| comiss'!#REF!</f>
        <v>#REF!</v>
      </c>
      <c r="E6" s="129" t="e">
        <f>'Отель+Сочи Парк| comiss'!#REF!</f>
        <v>#REF!</v>
      </c>
      <c r="F6" s="129" t="e">
        <f>'Отель+Сочи Парк| comiss'!#REF!</f>
        <v>#REF!</v>
      </c>
      <c r="G6" s="129" t="e">
        <f>'Отель+Сочи Парк| comiss'!#REF!</f>
        <v>#REF!</v>
      </c>
      <c r="H6" s="129" t="e">
        <f>'Отель+Сочи Парк| comiss'!#REF!</f>
        <v>#REF!</v>
      </c>
      <c r="I6" s="129">
        <f>'Отель+Сочи Парк| comiss'!B6</f>
        <v>45967</v>
      </c>
      <c r="J6" s="129">
        <f>'Отель+Сочи Парк| comiss'!C6</f>
        <v>45969</v>
      </c>
      <c r="K6" s="129">
        <f>'Отель+Сочи Парк| comiss'!D6</f>
        <v>45974</v>
      </c>
      <c r="L6" s="129">
        <f>'Отель+Сочи Парк| comiss'!E6</f>
        <v>45976</v>
      </c>
      <c r="M6" s="129">
        <f>'Отель+Сочи Парк| comiss'!F6</f>
        <v>45977</v>
      </c>
      <c r="N6" s="129">
        <f>'Отель+Сочи Парк| comiss'!G6</f>
        <v>45981</v>
      </c>
      <c r="O6" s="129">
        <f>'Отель+Сочи Парк| comiss'!H6</f>
        <v>45983</v>
      </c>
      <c r="P6" s="129">
        <f>'Отель+Сочи Парк| comiss'!I6</f>
        <v>45988</v>
      </c>
      <c r="Q6" s="129">
        <f>'Отель+Сочи Парк| comiss'!J6</f>
        <v>45990</v>
      </c>
      <c r="R6" s="129">
        <f>'Отель+Сочи Парк| comiss'!K6</f>
        <v>45991</v>
      </c>
      <c r="S6" s="129">
        <f>'Отель+Сочи Парк| comiss'!L6</f>
        <v>45995</v>
      </c>
      <c r="T6" s="129">
        <f>'Отель+Сочи Парк| comiss'!M6</f>
        <v>45997</v>
      </c>
      <c r="U6" s="129">
        <f>'Отель+Сочи Парк| comiss'!N6</f>
        <v>46002</v>
      </c>
      <c r="V6" s="129">
        <f>'Отель+Сочи Парк| comiss'!O6</f>
        <v>46009</v>
      </c>
      <c r="W6" s="129">
        <f>'Отель+Сочи Парк| comiss'!P6</f>
        <v>46011</v>
      </c>
      <c r="X6" s="129">
        <f>'Отель+Сочи Парк| comiss'!Q6</f>
        <v>46012</v>
      </c>
      <c r="Y6" s="129">
        <f>'Отель+Сочи Парк| comiss'!R6</f>
        <v>46013</v>
      </c>
      <c r="Z6" s="129">
        <f>'Отель+Сочи Парк| comiss'!S6</f>
        <v>46014</v>
      </c>
      <c r="AA6" s="129">
        <f>'Отель+Сочи Парк| comiss'!T6</f>
        <v>46016</v>
      </c>
    </row>
    <row r="7" spans="1:27" ht="11.45" customHeight="1" x14ac:dyDescent="0.2">
      <c r="A7" s="11"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row>
    <row r="8" spans="1:27" ht="11.45" customHeight="1" x14ac:dyDescent="0.2">
      <c r="A8" s="3">
        <v>1</v>
      </c>
      <c r="B8" s="141" t="e">
        <f>'Отель+Сочи Парк| comiss'!#REF!</f>
        <v>#REF!</v>
      </c>
      <c r="C8" s="141" t="e">
        <f>'Отель+Сочи Парк| comiss'!#REF!</f>
        <v>#REF!</v>
      </c>
      <c r="D8" s="141" t="e">
        <f>'Отель+Сочи Парк| comiss'!#REF!</f>
        <v>#REF!</v>
      </c>
      <c r="E8" s="141" t="e">
        <f>'Отель+Сочи Парк| comiss'!#REF!</f>
        <v>#REF!</v>
      </c>
      <c r="F8" s="141" t="e">
        <f>'Отель+Сочи Парк| comiss'!#REF!</f>
        <v>#REF!</v>
      </c>
      <c r="G8" s="141" t="e">
        <f>'Отель+Сочи Парк| comiss'!#REF!</f>
        <v>#REF!</v>
      </c>
      <c r="H8" s="141" t="e">
        <f>'Отель+Сочи Парк| comiss'!#REF!</f>
        <v>#REF!</v>
      </c>
      <c r="I8" s="141">
        <f>'Отель+Сочи Парк| comiss'!B8</f>
        <v>5400</v>
      </c>
      <c r="J8" s="141">
        <f>'Отель+Сочи Парк| comiss'!C8</f>
        <v>5400</v>
      </c>
      <c r="K8" s="141">
        <f>'Отель+Сочи Парк| comiss'!D8</f>
        <v>4860</v>
      </c>
      <c r="L8" s="141">
        <f>'Отель+Сочи Парк| comiss'!E8</f>
        <v>5220</v>
      </c>
      <c r="M8" s="141">
        <f>'Отель+Сочи Парк| comiss'!F8</f>
        <v>5220</v>
      </c>
      <c r="N8" s="141">
        <f>'Отель+Сочи Парк| comiss'!G8</f>
        <v>7380</v>
      </c>
      <c r="O8" s="141">
        <f>'Отель+Сочи Парк| comiss'!H8</f>
        <v>5040</v>
      </c>
      <c r="P8" s="141">
        <f>'Отель+Сочи Парк| comiss'!I8</f>
        <v>4860</v>
      </c>
      <c r="Q8" s="141">
        <f>'Отель+Сочи Парк| comiss'!J8</f>
        <v>5040</v>
      </c>
      <c r="R8" s="141">
        <f>'Отель+Сочи Парк| comiss'!K8</f>
        <v>4860</v>
      </c>
      <c r="S8" s="141">
        <f>'Отель+Сочи Парк| comiss'!L8</f>
        <v>4860</v>
      </c>
      <c r="T8" s="141">
        <f>'Отель+Сочи Парк| comiss'!M8</f>
        <v>5220</v>
      </c>
      <c r="U8" s="141">
        <f>'Отель+Сочи Парк| comiss'!N8</f>
        <v>5040</v>
      </c>
      <c r="V8" s="141">
        <f>'Отель+Сочи Парк| comiss'!O8</f>
        <v>6300</v>
      </c>
      <c r="W8" s="141">
        <f>'Отель+Сочи Парк| comiss'!P8</f>
        <v>8100</v>
      </c>
      <c r="X8" s="141">
        <f>'Отель+Сочи Парк| comiss'!Q8</f>
        <v>8100</v>
      </c>
      <c r="Y8" s="141">
        <f>'Отель+Сочи Парк| comiss'!R8</f>
        <v>8640</v>
      </c>
      <c r="Z8" s="141">
        <f>'Отель+Сочи Парк| comiss'!S8</f>
        <v>8640</v>
      </c>
      <c r="AA8" s="141">
        <f>'Отель+Сочи Парк| comiss'!T8</f>
        <v>9180</v>
      </c>
    </row>
    <row r="9" spans="1:27" ht="11.45" customHeight="1" x14ac:dyDescent="0.2">
      <c r="A9" s="3">
        <v>2</v>
      </c>
      <c r="B9" s="141" t="e">
        <f>'Отель+Сочи Парк| comiss'!#REF!</f>
        <v>#REF!</v>
      </c>
      <c r="C9" s="141" t="e">
        <f>'Отель+Сочи Парк| comiss'!#REF!</f>
        <v>#REF!</v>
      </c>
      <c r="D9" s="141" t="e">
        <f>'Отель+Сочи Парк| comiss'!#REF!</f>
        <v>#REF!</v>
      </c>
      <c r="E9" s="141" t="e">
        <f>'Отель+Сочи Парк| comiss'!#REF!</f>
        <v>#REF!</v>
      </c>
      <c r="F9" s="141" t="e">
        <f>'Отель+Сочи Парк| comiss'!#REF!</f>
        <v>#REF!</v>
      </c>
      <c r="G9" s="141" t="e">
        <f>'Отель+Сочи Парк| comiss'!#REF!</f>
        <v>#REF!</v>
      </c>
      <c r="H9" s="141" t="e">
        <f>'Отель+Сочи Парк| comiss'!#REF!</f>
        <v>#REF!</v>
      </c>
      <c r="I9" s="141">
        <f>'Отель+Сочи Парк| comiss'!B9</f>
        <v>6660</v>
      </c>
      <c r="J9" s="141">
        <f>'Отель+Сочи Парк| comiss'!C9</f>
        <v>6660</v>
      </c>
      <c r="K9" s="141">
        <f>'Отель+Сочи Парк| comiss'!D9</f>
        <v>6120</v>
      </c>
      <c r="L9" s="141">
        <f>'Отель+Сочи Парк| comiss'!E9</f>
        <v>6480</v>
      </c>
      <c r="M9" s="141">
        <f>'Отель+Сочи Парк| comiss'!F9</f>
        <v>6480</v>
      </c>
      <c r="N9" s="141">
        <f>'Отель+Сочи Парк| comiss'!G9</f>
        <v>8640</v>
      </c>
      <c r="O9" s="141">
        <f>'Отель+Сочи Парк| comiss'!H9</f>
        <v>6300</v>
      </c>
      <c r="P9" s="141">
        <f>'Отель+Сочи Парк| comiss'!I9</f>
        <v>6120</v>
      </c>
      <c r="Q9" s="141">
        <f>'Отель+Сочи Парк| comiss'!J9</f>
        <v>6300</v>
      </c>
      <c r="R9" s="141">
        <f>'Отель+Сочи Парк| comiss'!K9</f>
        <v>6120</v>
      </c>
      <c r="S9" s="141">
        <f>'Отель+Сочи Парк| comiss'!L9</f>
        <v>6120</v>
      </c>
      <c r="T9" s="141">
        <f>'Отель+Сочи Парк| comiss'!M9</f>
        <v>6480</v>
      </c>
      <c r="U9" s="141">
        <f>'Отель+Сочи Парк| comiss'!N9</f>
        <v>6300</v>
      </c>
      <c r="V9" s="141">
        <f>'Отель+Сочи Парк| comiss'!O9</f>
        <v>7560</v>
      </c>
      <c r="W9" s="141">
        <f>'Отель+Сочи Парк| comiss'!P9</f>
        <v>9360</v>
      </c>
      <c r="X9" s="141">
        <f>'Отель+Сочи Парк| comiss'!Q9</f>
        <v>9360</v>
      </c>
      <c r="Y9" s="141">
        <f>'Отель+Сочи Парк| comiss'!R9</f>
        <v>9900</v>
      </c>
      <c r="Z9" s="141">
        <f>'Отель+Сочи Парк| comiss'!S9</f>
        <v>9900</v>
      </c>
      <c r="AA9" s="141">
        <f>'Отель+Сочи Парк| comiss'!T9</f>
        <v>10440</v>
      </c>
    </row>
    <row r="10" spans="1:27"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row>
    <row r="11" spans="1:27" ht="11.45" customHeight="1" x14ac:dyDescent="0.2">
      <c r="A11" s="3">
        <v>1</v>
      </c>
      <c r="B11" s="141" t="e">
        <f>'Отель+Сочи Парк| comiss'!#REF!</f>
        <v>#REF!</v>
      </c>
      <c r="C11" s="141" t="e">
        <f>'Отель+Сочи Парк| comiss'!#REF!</f>
        <v>#REF!</v>
      </c>
      <c r="D11" s="141" t="e">
        <f>'Отель+Сочи Парк| comiss'!#REF!</f>
        <v>#REF!</v>
      </c>
      <c r="E11" s="141" t="e">
        <f>'Отель+Сочи Парк| comiss'!#REF!</f>
        <v>#REF!</v>
      </c>
      <c r="F11" s="141" t="e">
        <f>'Отель+Сочи Парк| comiss'!#REF!</f>
        <v>#REF!</v>
      </c>
      <c r="G11" s="141" t="e">
        <f>'Отель+Сочи Парк| comiss'!#REF!</f>
        <v>#REF!</v>
      </c>
      <c r="H11" s="141" t="e">
        <f>'Отель+Сочи Парк| comiss'!#REF!</f>
        <v>#REF!</v>
      </c>
      <c r="I11" s="141">
        <f>'Отель+Сочи Парк| comiss'!B11</f>
        <v>6750</v>
      </c>
      <c r="J11" s="141">
        <f>'Отель+Сочи Парк| comiss'!C11</f>
        <v>6750</v>
      </c>
      <c r="K11" s="141">
        <f>'Отель+Сочи Парк| comiss'!D11</f>
        <v>6210</v>
      </c>
      <c r="L11" s="141">
        <f>'Отель+Сочи Парк| comiss'!E11</f>
        <v>6570</v>
      </c>
      <c r="M11" s="141">
        <f>'Отель+Сочи Парк| comiss'!F11</f>
        <v>6570</v>
      </c>
      <c r="N11" s="141">
        <f>'Отель+Сочи Парк| comiss'!G11</f>
        <v>8730</v>
      </c>
      <c r="O11" s="141">
        <f>'Отель+Сочи Парк| comiss'!H11</f>
        <v>6390</v>
      </c>
      <c r="P11" s="141">
        <f>'Отель+Сочи Парк| comiss'!I11</f>
        <v>6210</v>
      </c>
      <c r="Q11" s="141">
        <f>'Отель+Сочи Парк| comiss'!J11</f>
        <v>6390</v>
      </c>
      <c r="R11" s="141">
        <f>'Отель+Сочи Парк| comiss'!K11</f>
        <v>6210</v>
      </c>
      <c r="S11" s="141">
        <f>'Отель+Сочи Парк| comiss'!L11</f>
        <v>6210</v>
      </c>
      <c r="T11" s="141">
        <f>'Отель+Сочи Парк| comiss'!M11</f>
        <v>6570</v>
      </c>
      <c r="U11" s="141">
        <f>'Отель+Сочи Парк| comiss'!N11</f>
        <v>6390</v>
      </c>
      <c r="V11" s="141">
        <f>'Отель+Сочи Парк| comiss'!O11</f>
        <v>7650</v>
      </c>
      <c r="W11" s="141">
        <f>'Отель+Сочи Парк| comiss'!P11</f>
        <v>9450</v>
      </c>
      <c r="X11" s="141">
        <f>'Отель+Сочи Парк| comiss'!Q11</f>
        <v>9450</v>
      </c>
      <c r="Y11" s="141">
        <f>'Отель+Сочи Парк| comiss'!R11</f>
        <v>9990</v>
      </c>
      <c r="Z11" s="141">
        <f>'Отель+Сочи Парк| comiss'!S11</f>
        <v>9990</v>
      </c>
      <c r="AA11" s="141">
        <f>'Отель+Сочи Парк| comiss'!T11</f>
        <v>10530</v>
      </c>
    </row>
    <row r="12" spans="1:27" ht="11.45" customHeight="1" x14ac:dyDescent="0.2">
      <c r="A12" s="3">
        <v>2</v>
      </c>
      <c r="B12" s="141" t="e">
        <f>'Отель+Сочи Парк| comiss'!#REF!</f>
        <v>#REF!</v>
      </c>
      <c r="C12" s="141" t="e">
        <f>'Отель+Сочи Парк| comiss'!#REF!</f>
        <v>#REF!</v>
      </c>
      <c r="D12" s="141" t="e">
        <f>'Отель+Сочи Парк| comiss'!#REF!</f>
        <v>#REF!</v>
      </c>
      <c r="E12" s="141" t="e">
        <f>'Отель+Сочи Парк| comiss'!#REF!</f>
        <v>#REF!</v>
      </c>
      <c r="F12" s="141" t="e">
        <f>'Отель+Сочи Парк| comiss'!#REF!</f>
        <v>#REF!</v>
      </c>
      <c r="G12" s="141" t="e">
        <f>'Отель+Сочи Парк| comiss'!#REF!</f>
        <v>#REF!</v>
      </c>
      <c r="H12" s="141" t="e">
        <f>'Отель+Сочи Парк| comiss'!#REF!</f>
        <v>#REF!</v>
      </c>
      <c r="I12" s="141">
        <f>'Отель+Сочи Парк| comiss'!B12</f>
        <v>8010</v>
      </c>
      <c r="J12" s="141">
        <f>'Отель+Сочи Парк| comiss'!C12</f>
        <v>8010</v>
      </c>
      <c r="K12" s="141">
        <f>'Отель+Сочи Парк| comiss'!D12</f>
        <v>7470</v>
      </c>
      <c r="L12" s="141">
        <f>'Отель+Сочи Парк| comiss'!E12</f>
        <v>7830</v>
      </c>
      <c r="M12" s="141">
        <f>'Отель+Сочи Парк| comiss'!F12</f>
        <v>7830</v>
      </c>
      <c r="N12" s="141">
        <f>'Отель+Сочи Парк| comiss'!G12</f>
        <v>9990</v>
      </c>
      <c r="O12" s="141">
        <f>'Отель+Сочи Парк| comiss'!H12</f>
        <v>7650</v>
      </c>
      <c r="P12" s="141">
        <f>'Отель+Сочи Парк| comiss'!I12</f>
        <v>7470</v>
      </c>
      <c r="Q12" s="141">
        <f>'Отель+Сочи Парк| comiss'!J12</f>
        <v>7650</v>
      </c>
      <c r="R12" s="141">
        <f>'Отель+Сочи Парк| comiss'!K12</f>
        <v>7470</v>
      </c>
      <c r="S12" s="141">
        <f>'Отель+Сочи Парк| comiss'!L12</f>
        <v>7470</v>
      </c>
      <c r="T12" s="141">
        <f>'Отель+Сочи Парк| comiss'!M12</f>
        <v>7830</v>
      </c>
      <c r="U12" s="141">
        <f>'Отель+Сочи Парк| comiss'!N12</f>
        <v>7650</v>
      </c>
      <c r="V12" s="141">
        <f>'Отель+Сочи Парк| comiss'!O12</f>
        <v>8910</v>
      </c>
      <c r="W12" s="141">
        <f>'Отель+Сочи Парк| comiss'!P12</f>
        <v>10710</v>
      </c>
      <c r="X12" s="141">
        <f>'Отель+Сочи Парк| comiss'!Q12</f>
        <v>10710</v>
      </c>
      <c r="Y12" s="141">
        <f>'Отель+Сочи Парк| comiss'!R12</f>
        <v>11250</v>
      </c>
      <c r="Z12" s="141">
        <f>'Отель+Сочи Парк| comiss'!S12</f>
        <v>11250</v>
      </c>
      <c r="AA12" s="141">
        <f>'Отель+Сочи Парк| comiss'!T12</f>
        <v>11790</v>
      </c>
    </row>
    <row r="13" spans="1:27" ht="11.45" customHeight="1" x14ac:dyDescent="0.2">
      <c r="A13" s="120"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row>
    <row r="14" spans="1:27" ht="11.45" customHeight="1" x14ac:dyDescent="0.2">
      <c r="A14" s="3">
        <v>1</v>
      </c>
      <c r="B14" s="141" t="e">
        <f>'Отель+Сочи Парк| comiss'!#REF!</f>
        <v>#REF!</v>
      </c>
      <c r="C14" s="141" t="e">
        <f>'Отель+Сочи Парк| comiss'!#REF!</f>
        <v>#REF!</v>
      </c>
      <c r="D14" s="141" t="e">
        <f>'Отель+Сочи Парк| comiss'!#REF!</f>
        <v>#REF!</v>
      </c>
      <c r="E14" s="141" t="e">
        <f>'Отель+Сочи Парк| comiss'!#REF!</f>
        <v>#REF!</v>
      </c>
      <c r="F14" s="141" t="e">
        <f>'Отель+Сочи Парк| comiss'!#REF!</f>
        <v>#REF!</v>
      </c>
      <c r="G14" s="141" t="e">
        <f>'Отель+Сочи Парк| comiss'!#REF!</f>
        <v>#REF!</v>
      </c>
      <c r="H14" s="141" t="e">
        <f>'Отель+Сочи Парк| comiss'!#REF!</f>
        <v>#REF!</v>
      </c>
      <c r="I14" s="141">
        <f>'Отель+Сочи Парк| comiss'!B14</f>
        <v>8550</v>
      </c>
      <c r="J14" s="141">
        <f>'Отель+Сочи Парк| comiss'!C14</f>
        <v>8550</v>
      </c>
      <c r="K14" s="141">
        <f>'Отель+Сочи Парк| comiss'!D14</f>
        <v>8010</v>
      </c>
      <c r="L14" s="141">
        <f>'Отель+Сочи Парк| comiss'!E14</f>
        <v>8370</v>
      </c>
      <c r="M14" s="141">
        <f>'Отель+Сочи Парк| comiss'!F14</f>
        <v>8370</v>
      </c>
      <c r="N14" s="141">
        <f>'Отель+Сочи Парк| comiss'!G14</f>
        <v>10530</v>
      </c>
      <c r="O14" s="141">
        <f>'Отель+Сочи Парк| comiss'!H14</f>
        <v>8190</v>
      </c>
      <c r="P14" s="141">
        <f>'Отель+Сочи Парк| comiss'!I14</f>
        <v>8010</v>
      </c>
      <c r="Q14" s="141">
        <f>'Отель+Сочи Парк| comiss'!J14</f>
        <v>8190</v>
      </c>
      <c r="R14" s="141">
        <f>'Отель+Сочи Парк| comiss'!K14</f>
        <v>8010</v>
      </c>
      <c r="S14" s="141">
        <f>'Отель+Сочи Парк| comiss'!L14</f>
        <v>8010</v>
      </c>
      <c r="T14" s="141">
        <f>'Отель+Сочи Парк| comiss'!M14</f>
        <v>8370</v>
      </c>
      <c r="U14" s="141">
        <f>'Отель+Сочи Парк| comiss'!N14</f>
        <v>8190</v>
      </c>
      <c r="V14" s="141">
        <f>'Отель+Сочи Парк| comiss'!O14</f>
        <v>9450</v>
      </c>
      <c r="W14" s="141">
        <f>'Отель+Сочи Парк| comiss'!P14</f>
        <v>11250</v>
      </c>
      <c r="X14" s="141">
        <f>'Отель+Сочи Парк| comiss'!Q14</f>
        <v>11250</v>
      </c>
      <c r="Y14" s="141">
        <f>'Отель+Сочи Парк| comiss'!R14</f>
        <v>11790</v>
      </c>
      <c r="Z14" s="141">
        <f>'Отель+Сочи Парк| comiss'!S14</f>
        <v>11790</v>
      </c>
      <c r="AA14" s="141">
        <f>'Отель+Сочи Парк| comiss'!T14</f>
        <v>12330</v>
      </c>
    </row>
    <row r="15" spans="1:27" ht="11.45" customHeight="1" x14ac:dyDescent="0.2">
      <c r="A15" s="3">
        <v>2</v>
      </c>
      <c r="B15" s="141" t="e">
        <f>'Отель+Сочи Парк| comiss'!#REF!</f>
        <v>#REF!</v>
      </c>
      <c r="C15" s="141" t="e">
        <f>'Отель+Сочи Парк| comiss'!#REF!</f>
        <v>#REF!</v>
      </c>
      <c r="D15" s="141" t="e">
        <f>'Отель+Сочи Парк| comiss'!#REF!</f>
        <v>#REF!</v>
      </c>
      <c r="E15" s="141" t="e">
        <f>'Отель+Сочи Парк| comiss'!#REF!</f>
        <v>#REF!</v>
      </c>
      <c r="F15" s="141" t="e">
        <f>'Отель+Сочи Парк| comiss'!#REF!</f>
        <v>#REF!</v>
      </c>
      <c r="G15" s="141" t="e">
        <f>'Отель+Сочи Парк| comiss'!#REF!</f>
        <v>#REF!</v>
      </c>
      <c r="H15" s="141" t="e">
        <f>'Отель+Сочи Парк| comiss'!#REF!</f>
        <v>#REF!</v>
      </c>
      <c r="I15" s="141">
        <f>'Отель+Сочи Парк| comiss'!B15</f>
        <v>9810</v>
      </c>
      <c r="J15" s="141">
        <f>'Отель+Сочи Парк| comiss'!C15</f>
        <v>9810</v>
      </c>
      <c r="K15" s="141">
        <f>'Отель+Сочи Парк| comiss'!D15</f>
        <v>9270</v>
      </c>
      <c r="L15" s="141">
        <f>'Отель+Сочи Парк| comiss'!E15</f>
        <v>9630</v>
      </c>
      <c r="M15" s="141">
        <f>'Отель+Сочи Парк| comiss'!F15</f>
        <v>9630</v>
      </c>
      <c r="N15" s="141">
        <f>'Отель+Сочи Парк| comiss'!G15</f>
        <v>11790</v>
      </c>
      <c r="O15" s="141">
        <f>'Отель+Сочи Парк| comiss'!H15</f>
        <v>9450</v>
      </c>
      <c r="P15" s="141">
        <f>'Отель+Сочи Парк| comiss'!I15</f>
        <v>9270</v>
      </c>
      <c r="Q15" s="141">
        <f>'Отель+Сочи Парк| comiss'!J15</f>
        <v>9450</v>
      </c>
      <c r="R15" s="141">
        <f>'Отель+Сочи Парк| comiss'!K15</f>
        <v>9270</v>
      </c>
      <c r="S15" s="141">
        <f>'Отель+Сочи Парк| comiss'!L15</f>
        <v>9270</v>
      </c>
      <c r="T15" s="141">
        <f>'Отель+Сочи Парк| comiss'!M15</f>
        <v>9630</v>
      </c>
      <c r="U15" s="141">
        <f>'Отель+Сочи Парк| comiss'!N15</f>
        <v>9450</v>
      </c>
      <c r="V15" s="141">
        <f>'Отель+Сочи Парк| comiss'!O15</f>
        <v>10710</v>
      </c>
      <c r="W15" s="141">
        <f>'Отель+Сочи Парк| comiss'!P15</f>
        <v>12510</v>
      </c>
      <c r="X15" s="141">
        <f>'Отель+Сочи Парк| comiss'!Q15</f>
        <v>12510</v>
      </c>
      <c r="Y15" s="141">
        <f>'Отель+Сочи Парк| comiss'!R15</f>
        <v>13050</v>
      </c>
      <c r="Z15" s="141">
        <f>'Отель+Сочи Парк| comiss'!S15</f>
        <v>13050</v>
      </c>
      <c r="AA15" s="141">
        <f>'Отель+Сочи Парк| comiss'!T15</f>
        <v>13590</v>
      </c>
    </row>
    <row r="16" spans="1:27" ht="11.45" customHeight="1" x14ac:dyDescent="0.2">
      <c r="A16" s="122"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row>
    <row r="17" spans="1:27" ht="11.45" customHeight="1" x14ac:dyDescent="0.2">
      <c r="A17" s="3">
        <v>1</v>
      </c>
      <c r="B17" s="141" t="e">
        <f>'Отель+Сочи Парк| comiss'!#REF!</f>
        <v>#REF!</v>
      </c>
      <c r="C17" s="141" t="e">
        <f>'Отель+Сочи Парк| comiss'!#REF!</f>
        <v>#REF!</v>
      </c>
      <c r="D17" s="141" t="e">
        <f>'Отель+Сочи Парк| comiss'!#REF!</f>
        <v>#REF!</v>
      </c>
      <c r="E17" s="141" t="e">
        <f>'Отель+Сочи Парк| comiss'!#REF!</f>
        <v>#REF!</v>
      </c>
      <c r="F17" s="141" t="e">
        <f>'Отель+Сочи Парк| comiss'!#REF!</f>
        <v>#REF!</v>
      </c>
      <c r="G17" s="141" t="e">
        <f>'Отель+Сочи Парк| comiss'!#REF!</f>
        <v>#REF!</v>
      </c>
      <c r="H17" s="141" t="e">
        <f>'Отель+Сочи Парк| comiss'!#REF!</f>
        <v>#REF!</v>
      </c>
      <c r="I17" s="141">
        <f>'Отель+Сочи Парк| comiss'!B17</f>
        <v>9450</v>
      </c>
      <c r="J17" s="141">
        <f>'Отель+Сочи Парк| comiss'!C17</f>
        <v>9450</v>
      </c>
      <c r="K17" s="141">
        <f>'Отель+Сочи Парк| comiss'!D17</f>
        <v>8910</v>
      </c>
      <c r="L17" s="141">
        <f>'Отель+Сочи Парк| comiss'!E17</f>
        <v>9270</v>
      </c>
      <c r="M17" s="141">
        <f>'Отель+Сочи Парк| comiss'!F17</f>
        <v>9270</v>
      </c>
      <c r="N17" s="141">
        <f>'Отель+Сочи Парк| comiss'!G17</f>
        <v>11430</v>
      </c>
      <c r="O17" s="141">
        <f>'Отель+Сочи Парк| comiss'!H17</f>
        <v>9090</v>
      </c>
      <c r="P17" s="141">
        <f>'Отель+Сочи Парк| comiss'!I17</f>
        <v>8910</v>
      </c>
      <c r="Q17" s="141">
        <f>'Отель+Сочи Парк| comiss'!J17</f>
        <v>9090</v>
      </c>
      <c r="R17" s="141">
        <f>'Отель+Сочи Парк| comiss'!K17</f>
        <v>8910</v>
      </c>
      <c r="S17" s="141">
        <f>'Отель+Сочи Парк| comiss'!L17</f>
        <v>8910</v>
      </c>
      <c r="T17" s="141">
        <f>'Отель+Сочи Парк| comiss'!M17</f>
        <v>9270</v>
      </c>
      <c r="U17" s="141">
        <f>'Отель+Сочи Парк| comiss'!N17</f>
        <v>9090</v>
      </c>
      <c r="V17" s="141">
        <f>'Отель+Сочи Парк| comiss'!O17</f>
        <v>10350</v>
      </c>
      <c r="W17" s="141">
        <f>'Отель+Сочи Парк| comiss'!P17</f>
        <v>12150</v>
      </c>
      <c r="X17" s="141">
        <f>'Отель+Сочи Парк| comiss'!Q17</f>
        <v>12150</v>
      </c>
      <c r="Y17" s="141">
        <f>'Отель+Сочи Парк| comiss'!R17</f>
        <v>12690</v>
      </c>
      <c r="Z17" s="141">
        <f>'Отель+Сочи Парк| comiss'!S17</f>
        <v>12690</v>
      </c>
      <c r="AA17" s="141">
        <f>'Отель+Сочи Парк| comiss'!T17</f>
        <v>13230</v>
      </c>
    </row>
    <row r="18" spans="1:27" ht="11.45" customHeight="1" x14ac:dyDescent="0.2">
      <c r="A18" s="3">
        <v>2</v>
      </c>
      <c r="B18" s="141" t="e">
        <f>'Отель+Сочи Парк| comiss'!#REF!</f>
        <v>#REF!</v>
      </c>
      <c r="C18" s="141" t="e">
        <f>'Отель+Сочи Парк| comiss'!#REF!</f>
        <v>#REF!</v>
      </c>
      <c r="D18" s="141" t="e">
        <f>'Отель+Сочи Парк| comiss'!#REF!</f>
        <v>#REF!</v>
      </c>
      <c r="E18" s="141" t="e">
        <f>'Отель+Сочи Парк| comiss'!#REF!</f>
        <v>#REF!</v>
      </c>
      <c r="F18" s="141" t="e">
        <f>'Отель+Сочи Парк| comiss'!#REF!</f>
        <v>#REF!</v>
      </c>
      <c r="G18" s="141" t="e">
        <f>'Отель+Сочи Парк| comiss'!#REF!</f>
        <v>#REF!</v>
      </c>
      <c r="H18" s="141" t="e">
        <f>'Отель+Сочи Парк| comiss'!#REF!</f>
        <v>#REF!</v>
      </c>
      <c r="I18" s="141">
        <f>'Отель+Сочи Парк| comiss'!B18</f>
        <v>10710</v>
      </c>
      <c r="J18" s="141">
        <f>'Отель+Сочи Парк| comiss'!C18</f>
        <v>10710</v>
      </c>
      <c r="K18" s="141">
        <f>'Отель+Сочи Парк| comiss'!D18</f>
        <v>10170</v>
      </c>
      <c r="L18" s="141">
        <f>'Отель+Сочи Парк| comiss'!E18</f>
        <v>10530</v>
      </c>
      <c r="M18" s="141">
        <f>'Отель+Сочи Парк| comiss'!F18</f>
        <v>10530</v>
      </c>
      <c r="N18" s="141">
        <f>'Отель+Сочи Парк| comiss'!G18</f>
        <v>12690</v>
      </c>
      <c r="O18" s="141">
        <f>'Отель+Сочи Парк| comiss'!H18</f>
        <v>10350</v>
      </c>
      <c r="P18" s="141">
        <f>'Отель+Сочи Парк| comiss'!I18</f>
        <v>10170</v>
      </c>
      <c r="Q18" s="141">
        <f>'Отель+Сочи Парк| comiss'!J18</f>
        <v>10350</v>
      </c>
      <c r="R18" s="141">
        <f>'Отель+Сочи Парк| comiss'!K18</f>
        <v>10170</v>
      </c>
      <c r="S18" s="141">
        <f>'Отель+Сочи Парк| comiss'!L18</f>
        <v>10170</v>
      </c>
      <c r="T18" s="141">
        <f>'Отель+Сочи Парк| comiss'!M18</f>
        <v>10530</v>
      </c>
      <c r="U18" s="141">
        <f>'Отель+Сочи Парк| comiss'!N18</f>
        <v>10350</v>
      </c>
      <c r="V18" s="141">
        <f>'Отель+Сочи Парк| comiss'!O18</f>
        <v>11610</v>
      </c>
      <c r="W18" s="141">
        <f>'Отель+Сочи Парк| comiss'!P18</f>
        <v>13410</v>
      </c>
      <c r="X18" s="141">
        <f>'Отель+Сочи Парк| comiss'!Q18</f>
        <v>13410</v>
      </c>
      <c r="Y18" s="141">
        <f>'Отель+Сочи Парк| comiss'!R18</f>
        <v>13950</v>
      </c>
      <c r="Z18" s="141">
        <f>'Отель+Сочи Парк| comiss'!S18</f>
        <v>13950</v>
      </c>
      <c r="AA18" s="141">
        <f>'Отель+Сочи Парк| comiss'!T18</f>
        <v>14490</v>
      </c>
    </row>
    <row r="19" spans="1:27" s="118" customFormat="1" ht="11.45" customHeight="1" x14ac:dyDescent="0.2">
      <c r="A19" s="119"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row>
    <row r="20" spans="1:27" s="118" customFormat="1" ht="11.45" customHeight="1" x14ac:dyDescent="0.2">
      <c r="A20" s="121">
        <v>1</v>
      </c>
      <c r="B20" s="141" t="e">
        <f>'Отель+Сочи Парк| comiss'!#REF!</f>
        <v>#REF!</v>
      </c>
      <c r="C20" s="141" t="e">
        <f>'Отель+Сочи Парк| comiss'!#REF!</f>
        <v>#REF!</v>
      </c>
      <c r="D20" s="141" t="e">
        <f>'Отель+Сочи Парк| comiss'!#REF!</f>
        <v>#REF!</v>
      </c>
      <c r="E20" s="141" t="e">
        <f>'Отель+Сочи Парк| comiss'!#REF!</f>
        <v>#REF!</v>
      </c>
      <c r="F20" s="141" t="e">
        <f>'Отель+Сочи Парк| comiss'!#REF!</f>
        <v>#REF!</v>
      </c>
      <c r="G20" s="141" t="e">
        <f>'Отель+Сочи Парк| comiss'!#REF!</f>
        <v>#REF!</v>
      </c>
      <c r="H20" s="141" t="e">
        <f>'Отель+Сочи Парк| comiss'!#REF!</f>
        <v>#REF!</v>
      </c>
      <c r="I20" s="141">
        <f>'Отель+Сочи Парк| comiss'!B20</f>
        <v>10800</v>
      </c>
      <c r="J20" s="141">
        <f>'Отель+Сочи Парк| comiss'!C20</f>
        <v>10800</v>
      </c>
      <c r="K20" s="141">
        <f>'Отель+Сочи Парк| comiss'!D20</f>
        <v>10260</v>
      </c>
      <c r="L20" s="141">
        <f>'Отель+Сочи Парк| comiss'!E20</f>
        <v>10620</v>
      </c>
      <c r="M20" s="141">
        <f>'Отель+Сочи Парк| comiss'!F20</f>
        <v>10620</v>
      </c>
      <c r="N20" s="141">
        <f>'Отель+Сочи Парк| comiss'!G20</f>
        <v>12780</v>
      </c>
      <c r="O20" s="141">
        <f>'Отель+Сочи Парк| comiss'!H20</f>
        <v>10440</v>
      </c>
      <c r="P20" s="141">
        <f>'Отель+Сочи Парк| comiss'!I20</f>
        <v>10260</v>
      </c>
      <c r="Q20" s="141">
        <f>'Отель+Сочи Парк| comiss'!J20</f>
        <v>10440</v>
      </c>
      <c r="R20" s="141">
        <f>'Отель+Сочи Парк| comiss'!K20</f>
        <v>10260</v>
      </c>
      <c r="S20" s="141">
        <f>'Отель+Сочи Парк| comiss'!L20</f>
        <v>10260</v>
      </c>
      <c r="T20" s="141">
        <f>'Отель+Сочи Парк| comiss'!M20</f>
        <v>10620</v>
      </c>
      <c r="U20" s="141">
        <f>'Отель+Сочи Парк| comiss'!N20</f>
        <v>10440</v>
      </c>
      <c r="V20" s="141">
        <f>'Отель+Сочи Парк| comiss'!O20</f>
        <v>11700</v>
      </c>
      <c r="W20" s="141">
        <f>'Отель+Сочи Парк| comiss'!P20</f>
        <v>13500</v>
      </c>
      <c r="X20" s="141">
        <f>'Отель+Сочи Парк| comiss'!Q20</f>
        <v>13500</v>
      </c>
      <c r="Y20" s="141">
        <f>'Отель+Сочи Парк| comiss'!R20</f>
        <v>14040</v>
      </c>
      <c r="Z20" s="141">
        <f>'Отель+Сочи Парк| comiss'!S20</f>
        <v>14040</v>
      </c>
      <c r="AA20" s="141">
        <f>'Отель+Сочи Парк| comiss'!T20</f>
        <v>14580</v>
      </c>
    </row>
    <row r="21" spans="1:27" s="118" customFormat="1" ht="11.45" customHeight="1" x14ac:dyDescent="0.2">
      <c r="A21" s="121">
        <v>2</v>
      </c>
      <c r="B21" s="141" t="e">
        <f>'Отель+Сочи Парк| comiss'!#REF!</f>
        <v>#REF!</v>
      </c>
      <c r="C21" s="141" t="e">
        <f>'Отель+Сочи Парк| comiss'!#REF!</f>
        <v>#REF!</v>
      </c>
      <c r="D21" s="141" t="e">
        <f>'Отель+Сочи Парк| comiss'!#REF!</f>
        <v>#REF!</v>
      </c>
      <c r="E21" s="141" t="e">
        <f>'Отель+Сочи Парк| comiss'!#REF!</f>
        <v>#REF!</v>
      </c>
      <c r="F21" s="141" t="e">
        <f>'Отель+Сочи Парк| comiss'!#REF!</f>
        <v>#REF!</v>
      </c>
      <c r="G21" s="141" t="e">
        <f>'Отель+Сочи Парк| comiss'!#REF!</f>
        <v>#REF!</v>
      </c>
      <c r="H21" s="141" t="e">
        <f>'Отель+Сочи Парк| comiss'!#REF!</f>
        <v>#REF!</v>
      </c>
      <c r="I21" s="141">
        <f>'Отель+Сочи Парк| comiss'!B21</f>
        <v>12060</v>
      </c>
      <c r="J21" s="141">
        <f>'Отель+Сочи Парк| comiss'!C21</f>
        <v>12060</v>
      </c>
      <c r="K21" s="141">
        <f>'Отель+Сочи Парк| comiss'!D21</f>
        <v>11520</v>
      </c>
      <c r="L21" s="141">
        <f>'Отель+Сочи Парк| comiss'!E21</f>
        <v>11880</v>
      </c>
      <c r="M21" s="141">
        <f>'Отель+Сочи Парк| comiss'!F21</f>
        <v>11880</v>
      </c>
      <c r="N21" s="141">
        <f>'Отель+Сочи Парк| comiss'!G21</f>
        <v>14040</v>
      </c>
      <c r="O21" s="141">
        <f>'Отель+Сочи Парк| comiss'!H21</f>
        <v>11700</v>
      </c>
      <c r="P21" s="141">
        <f>'Отель+Сочи Парк| comiss'!I21</f>
        <v>11520</v>
      </c>
      <c r="Q21" s="141">
        <f>'Отель+Сочи Парк| comiss'!J21</f>
        <v>11700</v>
      </c>
      <c r="R21" s="141">
        <f>'Отель+Сочи Парк| comiss'!K21</f>
        <v>11520</v>
      </c>
      <c r="S21" s="141">
        <f>'Отель+Сочи Парк| comiss'!L21</f>
        <v>11520</v>
      </c>
      <c r="T21" s="141">
        <f>'Отель+Сочи Парк| comiss'!M21</f>
        <v>11880</v>
      </c>
      <c r="U21" s="141">
        <f>'Отель+Сочи Парк| comiss'!N21</f>
        <v>11700</v>
      </c>
      <c r="V21" s="141">
        <f>'Отель+Сочи Парк| comiss'!O21</f>
        <v>12960</v>
      </c>
      <c r="W21" s="141">
        <f>'Отель+Сочи Парк| comiss'!P21</f>
        <v>14760</v>
      </c>
      <c r="X21" s="141">
        <f>'Отель+Сочи Парк| comiss'!Q21</f>
        <v>14760</v>
      </c>
      <c r="Y21" s="141">
        <f>'Отель+Сочи Парк| comiss'!R21</f>
        <v>15300</v>
      </c>
      <c r="Z21" s="141">
        <f>'Отель+Сочи Парк| comiss'!S21</f>
        <v>15300</v>
      </c>
      <c r="AA21" s="141">
        <f>'Отель+Сочи Парк| comiss'!T21</f>
        <v>15840</v>
      </c>
    </row>
    <row r="22" spans="1:27" ht="11.45" customHeight="1" x14ac:dyDescent="0.2">
      <c r="A22" s="51" t="s">
        <v>24</v>
      </c>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row>
    <row r="23" spans="1:27" ht="24.6" customHeight="1" x14ac:dyDescent="0.2">
      <c r="A23" s="8" t="s">
        <v>0</v>
      </c>
      <c r="B23" s="129" t="e">
        <f t="shared" ref="B23" si="0">B5</f>
        <v>#REF!</v>
      </c>
      <c r="C23" s="129" t="e">
        <f t="shared" ref="C23:AA23" si="1">C5</f>
        <v>#REF!</v>
      </c>
      <c r="D23" s="129" t="e">
        <f t="shared" si="1"/>
        <v>#REF!</v>
      </c>
      <c r="E23" s="129" t="e">
        <f t="shared" si="1"/>
        <v>#REF!</v>
      </c>
      <c r="F23" s="129" t="e">
        <f t="shared" si="1"/>
        <v>#REF!</v>
      </c>
      <c r="G23" s="129" t="e">
        <f t="shared" si="1"/>
        <v>#REF!</v>
      </c>
      <c r="H23" s="129" t="e">
        <f t="shared" si="1"/>
        <v>#REF!</v>
      </c>
      <c r="I23" s="129">
        <f t="shared" si="1"/>
        <v>45966</v>
      </c>
      <c r="J23" s="129">
        <f t="shared" si="1"/>
        <v>45968</v>
      </c>
      <c r="K23" s="129">
        <f t="shared" si="1"/>
        <v>45970</v>
      </c>
      <c r="L23" s="129">
        <f t="shared" si="1"/>
        <v>45975</v>
      </c>
      <c r="M23" s="129">
        <f t="shared" si="1"/>
        <v>45977</v>
      </c>
      <c r="N23" s="129">
        <f t="shared" si="1"/>
        <v>45978</v>
      </c>
      <c r="O23" s="129">
        <f t="shared" si="1"/>
        <v>45982</v>
      </c>
      <c r="P23" s="129">
        <f t="shared" si="1"/>
        <v>45984</v>
      </c>
      <c r="Q23" s="129">
        <f t="shared" si="1"/>
        <v>45989</v>
      </c>
      <c r="R23" s="129">
        <f t="shared" si="1"/>
        <v>45991</v>
      </c>
      <c r="S23" s="129">
        <f t="shared" si="1"/>
        <v>45992</v>
      </c>
      <c r="T23" s="129">
        <f t="shared" si="1"/>
        <v>45996</v>
      </c>
      <c r="U23" s="129">
        <f t="shared" si="1"/>
        <v>45998</v>
      </c>
      <c r="V23" s="129">
        <f t="shared" si="1"/>
        <v>46003</v>
      </c>
      <c r="W23" s="129">
        <f t="shared" si="1"/>
        <v>46010</v>
      </c>
      <c r="X23" s="129">
        <f t="shared" si="1"/>
        <v>46012</v>
      </c>
      <c r="Y23" s="129">
        <f t="shared" si="1"/>
        <v>46013</v>
      </c>
      <c r="Z23" s="129">
        <f t="shared" si="1"/>
        <v>46014</v>
      </c>
      <c r="AA23" s="129">
        <f t="shared" si="1"/>
        <v>46015</v>
      </c>
    </row>
    <row r="24" spans="1:27" ht="24.6" customHeight="1" x14ac:dyDescent="0.2">
      <c r="A24" s="37"/>
      <c r="B24" s="129" t="e">
        <f t="shared" ref="B24" si="2">B6</f>
        <v>#REF!</v>
      </c>
      <c r="C24" s="129" t="e">
        <f t="shared" ref="C24:AA24" si="3">C6</f>
        <v>#REF!</v>
      </c>
      <c r="D24" s="129" t="e">
        <f t="shared" si="3"/>
        <v>#REF!</v>
      </c>
      <c r="E24" s="129" t="e">
        <f t="shared" si="3"/>
        <v>#REF!</v>
      </c>
      <c r="F24" s="129" t="e">
        <f t="shared" si="3"/>
        <v>#REF!</v>
      </c>
      <c r="G24" s="129" t="e">
        <f t="shared" si="3"/>
        <v>#REF!</v>
      </c>
      <c r="H24" s="129" t="e">
        <f t="shared" si="3"/>
        <v>#REF!</v>
      </c>
      <c r="I24" s="129">
        <f t="shared" si="3"/>
        <v>45967</v>
      </c>
      <c r="J24" s="129">
        <f t="shared" si="3"/>
        <v>45969</v>
      </c>
      <c r="K24" s="129">
        <f t="shared" si="3"/>
        <v>45974</v>
      </c>
      <c r="L24" s="129">
        <f t="shared" si="3"/>
        <v>45976</v>
      </c>
      <c r="M24" s="129">
        <f t="shared" si="3"/>
        <v>45977</v>
      </c>
      <c r="N24" s="129">
        <f t="shared" si="3"/>
        <v>45981</v>
      </c>
      <c r="O24" s="129">
        <f t="shared" si="3"/>
        <v>45983</v>
      </c>
      <c r="P24" s="129">
        <f t="shared" si="3"/>
        <v>45988</v>
      </c>
      <c r="Q24" s="129">
        <f t="shared" si="3"/>
        <v>45990</v>
      </c>
      <c r="R24" s="129">
        <f t="shared" si="3"/>
        <v>45991</v>
      </c>
      <c r="S24" s="129">
        <f t="shared" si="3"/>
        <v>45995</v>
      </c>
      <c r="T24" s="129">
        <f t="shared" si="3"/>
        <v>45997</v>
      </c>
      <c r="U24" s="129">
        <f t="shared" si="3"/>
        <v>46002</v>
      </c>
      <c r="V24" s="129">
        <f t="shared" si="3"/>
        <v>46009</v>
      </c>
      <c r="W24" s="129">
        <f t="shared" si="3"/>
        <v>46011</v>
      </c>
      <c r="X24" s="129">
        <f t="shared" si="3"/>
        <v>46012</v>
      </c>
      <c r="Y24" s="129">
        <f t="shared" si="3"/>
        <v>46013</v>
      </c>
      <c r="Z24" s="129">
        <f t="shared" si="3"/>
        <v>46014</v>
      </c>
      <c r="AA24" s="129">
        <f t="shared" si="3"/>
        <v>46016</v>
      </c>
    </row>
    <row r="25" spans="1:27" ht="11.45" customHeight="1" x14ac:dyDescent="0.2">
      <c r="A25" s="11" t="s">
        <v>11</v>
      </c>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row>
    <row r="26" spans="1:27" ht="11.45" customHeight="1" x14ac:dyDescent="0.2">
      <c r="A26" s="3">
        <v>1</v>
      </c>
      <c r="B26" s="141" t="e">
        <f t="shared" ref="B26" si="4">B8*0.87+25</f>
        <v>#REF!</v>
      </c>
      <c r="C26" s="141" t="e">
        <f t="shared" ref="C26:AA26" si="5">C8*0.87+25</f>
        <v>#REF!</v>
      </c>
      <c r="D26" s="141" t="e">
        <f t="shared" si="5"/>
        <v>#REF!</v>
      </c>
      <c r="E26" s="141" t="e">
        <f t="shared" si="5"/>
        <v>#REF!</v>
      </c>
      <c r="F26" s="141" t="e">
        <f t="shared" si="5"/>
        <v>#REF!</v>
      </c>
      <c r="G26" s="141" t="e">
        <f t="shared" si="5"/>
        <v>#REF!</v>
      </c>
      <c r="H26" s="141" t="e">
        <f t="shared" si="5"/>
        <v>#REF!</v>
      </c>
      <c r="I26" s="141">
        <f t="shared" si="5"/>
        <v>4723</v>
      </c>
      <c r="J26" s="141">
        <f t="shared" si="5"/>
        <v>4723</v>
      </c>
      <c r="K26" s="141">
        <f t="shared" si="5"/>
        <v>4253.2</v>
      </c>
      <c r="L26" s="141">
        <f t="shared" si="5"/>
        <v>4566.3999999999996</v>
      </c>
      <c r="M26" s="141">
        <f t="shared" si="5"/>
        <v>4566.3999999999996</v>
      </c>
      <c r="N26" s="141">
        <f t="shared" si="5"/>
        <v>6445.6</v>
      </c>
      <c r="O26" s="141">
        <f t="shared" si="5"/>
        <v>4409.8</v>
      </c>
      <c r="P26" s="141">
        <f t="shared" si="5"/>
        <v>4253.2</v>
      </c>
      <c r="Q26" s="141">
        <f t="shared" si="5"/>
        <v>4409.8</v>
      </c>
      <c r="R26" s="141">
        <f t="shared" si="5"/>
        <v>4253.2</v>
      </c>
      <c r="S26" s="141">
        <f t="shared" si="5"/>
        <v>4253.2</v>
      </c>
      <c r="T26" s="141">
        <f t="shared" si="5"/>
        <v>4566.3999999999996</v>
      </c>
      <c r="U26" s="141">
        <f t="shared" si="5"/>
        <v>4409.8</v>
      </c>
      <c r="V26" s="141">
        <f t="shared" si="5"/>
        <v>5506</v>
      </c>
      <c r="W26" s="141">
        <f t="shared" si="5"/>
        <v>7072</v>
      </c>
      <c r="X26" s="141">
        <f t="shared" si="5"/>
        <v>7072</v>
      </c>
      <c r="Y26" s="141">
        <f t="shared" si="5"/>
        <v>7541.8</v>
      </c>
      <c r="Z26" s="141">
        <f t="shared" si="5"/>
        <v>7541.8</v>
      </c>
      <c r="AA26" s="141">
        <f t="shared" si="5"/>
        <v>8011.6</v>
      </c>
    </row>
    <row r="27" spans="1:27" ht="11.45" customHeight="1" x14ac:dyDescent="0.2">
      <c r="A27" s="3">
        <v>2</v>
      </c>
      <c r="B27" s="141" t="e">
        <f t="shared" ref="B27" si="6">B9*0.87+25</f>
        <v>#REF!</v>
      </c>
      <c r="C27" s="141" t="e">
        <f t="shared" ref="C27:AA27" si="7">C9*0.87+25</f>
        <v>#REF!</v>
      </c>
      <c r="D27" s="141" t="e">
        <f t="shared" si="7"/>
        <v>#REF!</v>
      </c>
      <c r="E27" s="141" t="e">
        <f t="shared" si="7"/>
        <v>#REF!</v>
      </c>
      <c r="F27" s="141" t="e">
        <f t="shared" si="7"/>
        <v>#REF!</v>
      </c>
      <c r="G27" s="141" t="e">
        <f t="shared" si="7"/>
        <v>#REF!</v>
      </c>
      <c r="H27" s="141" t="e">
        <f t="shared" si="7"/>
        <v>#REF!</v>
      </c>
      <c r="I27" s="141">
        <f t="shared" si="7"/>
        <v>5819.2</v>
      </c>
      <c r="J27" s="141">
        <f t="shared" si="7"/>
        <v>5819.2</v>
      </c>
      <c r="K27" s="141">
        <f t="shared" si="7"/>
        <v>5349.4</v>
      </c>
      <c r="L27" s="141">
        <f t="shared" si="7"/>
        <v>5662.6</v>
      </c>
      <c r="M27" s="141">
        <f t="shared" si="7"/>
        <v>5662.6</v>
      </c>
      <c r="N27" s="141">
        <f t="shared" si="7"/>
        <v>7541.8</v>
      </c>
      <c r="O27" s="141">
        <f t="shared" si="7"/>
        <v>5506</v>
      </c>
      <c r="P27" s="141">
        <f t="shared" si="7"/>
        <v>5349.4</v>
      </c>
      <c r="Q27" s="141">
        <f t="shared" si="7"/>
        <v>5506</v>
      </c>
      <c r="R27" s="141">
        <f t="shared" si="7"/>
        <v>5349.4</v>
      </c>
      <c r="S27" s="141">
        <f t="shared" si="7"/>
        <v>5349.4</v>
      </c>
      <c r="T27" s="141">
        <f t="shared" si="7"/>
        <v>5662.6</v>
      </c>
      <c r="U27" s="141">
        <f t="shared" si="7"/>
        <v>5506</v>
      </c>
      <c r="V27" s="141">
        <f t="shared" si="7"/>
        <v>6602.2</v>
      </c>
      <c r="W27" s="141">
        <f t="shared" si="7"/>
        <v>8168.2</v>
      </c>
      <c r="X27" s="141">
        <f t="shared" si="7"/>
        <v>8168.2</v>
      </c>
      <c r="Y27" s="141">
        <f t="shared" si="7"/>
        <v>8638</v>
      </c>
      <c r="Z27" s="141">
        <f t="shared" si="7"/>
        <v>8638</v>
      </c>
      <c r="AA27" s="141">
        <f t="shared" si="7"/>
        <v>9107.7999999999993</v>
      </c>
    </row>
    <row r="28" spans="1:27" ht="11.45" customHeight="1" x14ac:dyDescent="0.2">
      <c r="A28" s="120" t="s">
        <v>107</v>
      </c>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row>
    <row r="29" spans="1:27" ht="11.45" customHeight="1" x14ac:dyDescent="0.2">
      <c r="A29" s="3">
        <v>1</v>
      </c>
      <c r="B29" s="141" t="e">
        <f t="shared" ref="B29" si="8">B11*0.87+25</f>
        <v>#REF!</v>
      </c>
      <c r="C29" s="141" t="e">
        <f t="shared" ref="C29:AA29" si="9">C11*0.87+25</f>
        <v>#REF!</v>
      </c>
      <c r="D29" s="141" t="e">
        <f t="shared" si="9"/>
        <v>#REF!</v>
      </c>
      <c r="E29" s="141" t="e">
        <f t="shared" si="9"/>
        <v>#REF!</v>
      </c>
      <c r="F29" s="141" t="e">
        <f t="shared" si="9"/>
        <v>#REF!</v>
      </c>
      <c r="G29" s="141" t="e">
        <f t="shared" si="9"/>
        <v>#REF!</v>
      </c>
      <c r="H29" s="141" t="e">
        <f t="shared" si="9"/>
        <v>#REF!</v>
      </c>
      <c r="I29" s="141">
        <f t="shared" si="9"/>
        <v>5897.5</v>
      </c>
      <c r="J29" s="141">
        <f t="shared" si="9"/>
        <v>5897.5</v>
      </c>
      <c r="K29" s="141">
        <f t="shared" si="9"/>
        <v>5427.7</v>
      </c>
      <c r="L29" s="141">
        <f t="shared" si="9"/>
        <v>5740.9</v>
      </c>
      <c r="M29" s="141">
        <f t="shared" si="9"/>
        <v>5740.9</v>
      </c>
      <c r="N29" s="141">
        <f t="shared" si="9"/>
        <v>7620.1</v>
      </c>
      <c r="O29" s="141">
        <f t="shared" si="9"/>
        <v>5584.3</v>
      </c>
      <c r="P29" s="141">
        <f t="shared" si="9"/>
        <v>5427.7</v>
      </c>
      <c r="Q29" s="141">
        <f t="shared" si="9"/>
        <v>5584.3</v>
      </c>
      <c r="R29" s="141">
        <f t="shared" si="9"/>
        <v>5427.7</v>
      </c>
      <c r="S29" s="141">
        <f t="shared" si="9"/>
        <v>5427.7</v>
      </c>
      <c r="T29" s="141">
        <f t="shared" si="9"/>
        <v>5740.9</v>
      </c>
      <c r="U29" s="141">
        <f t="shared" si="9"/>
        <v>5584.3</v>
      </c>
      <c r="V29" s="141">
        <f t="shared" si="9"/>
        <v>6680.5</v>
      </c>
      <c r="W29" s="141">
        <f t="shared" si="9"/>
        <v>8246.5</v>
      </c>
      <c r="X29" s="141">
        <f t="shared" si="9"/>
        <v>8246.5</v>
      </c>
      <c r="Y29" s="141">
        <f t="shared" si="9"/>
        <v>8716.2999999999993</v>
      </c>
      <c r="Z29" s="141">
        <f t="shared" si="9"/>
        <v>8716.2999999999993</v>
      </c>
      <c r="AA29" s="141">
        <f t="shared" si="9"/>
        <v>9186.1</v>
      </c>
    </row>
    <row r="30" spans="1:27" ht="11.45" customHeight="1" x14ac:dyDescent="0.2">
      <c r="A30" s="3">
        <v>2</v>
      </c>
      <c r="B30" s="141" t="e">
        <f t="shared" ref="B30" si="10">B12*0.87+25</f>
        <v>#REF!</v>
      </c>
      <c r="C30" s="141" t="e">
        <f t="shared" ref="C30:AA30" si="11">C12*0.87+25</f>
        <v>#REF!</v>
      </c>
      <c r="D30" s="141" t="e">
        <f t="shared" si="11"/>
        <v>#REF!</v>
      </c>
      <c r="E30" s="141" t="e">
        <f t="shared" si="11"/>
        <v>#REF!</v>
      </c>
      <c r="F30" s="141" t="e">
        <f t="shared" si="11"/>
        <v>#REF!</v>
      </c>
      <c r="G30" s="141" t="e">
        <f t="shared" si="11"/>
        <v>#REF!</v>
      </c>
      <c r="H30" s="141" t="e">
        <f t="shared" si="11"/>
        <v>#REF!</v>
      </c>
      <c r="I30" s="141">
        <f t="shared" si="11"/>
        <v>6993.7</v>
      </c>
      <c r="J30" s="141">
        <f t="shared" si="11"/>
        <v>6993.7</v>
      </c>
      <c r="K30" s="141">
        <f t="shared" si="11"/>
        <v>6523.9</v>
      </c>
      <c r="L30" s="141">
        <f t="shared" si="11"/>
        <v>6837.1</v>
      </c>
      <c r="M30" s="141">
        <f t="shared" si="11"/>
        <v>6837.1</v>
      </c>
      <c r="N30" s="141">
        <f t="shared" si="11"/>
        <v>8716.2999999999993</v>
      </c>
      <c r="O30" s="141">
        <f t="shared" si="11"/>
        <v>6680.5</v>
      </c>
      <c r="P30" s="141">
        <f t="shared" si="11"/>
        <v>6523.9</v>
      </c>
      <c r="Q30" s="141">
        <f t="shared" si="11"/>
        <v>6680.5</v>
      </c>
      <c r="R30" s="141">
        <f t="shared" si="11"/>
        <v>6523.9</v>
      </c>
      <c r="S30" s="141">
        <f t="shared" si="11"/>
        <v>6523.9</v>
      </c>
      <c r="T30" s="141">
        <f t="shared" si="11"/>
        <v>6837.1</v>
      </c>
      <c r="U30" s="141">
        <f t="shared" si="11"/>
        <v>6680.5</v>
      </c>
      <c r="V30" s="141">
        <f t="shared" si="11"/>
        <v>7776.7</v>
      </c>
      <c r="W30" s="141">
        <f t="shared" si="11"/>
        <v>9342.7000000000007</v>
      </c>
      <c r="X30" s="141">
        <f t="shared" si="11"/>
        <v>9342.7000000000007</v>
      </c>
      <c r="Y30" s="141">
        <f t="shared" si="11"/>
        <v>9812.5</v>
      </c>
      <c r="Z30" s="141">
        <f t="shared" si="11"/>
        <v>9812.5</v>
      </c>
      <c r="AA30" s="141">
        <f t="shared" si="11"/>
        <v>10282.299999999999</v>
      </c>
    </row>
    <row r="31" spans="1:27" ht="11.45" customHeight="1" x14ac:dyDescent="0.2">
      <c r="A31" s="120" t="s">
        <v>86</v>
      </c>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row>
    <row r="32" spans="1:27" ht="11.45" customHeight="1" x14ac:dyDescent="0.2">
      <c r="A32" s="3">
        <v>1</v>
      </c>
      <c r="B32" s="141" t="e">
        <f t="shared" ref="B32" si="12">B14*0.87+25</f>
        <v>#REF!</v>
      </c>
      <c r="C32" s="141" t="e">
        <f t="shared" ref="C32:AA32" si="13">C14*0.87+25</f>
        <v>#REF!</v>
      </c>
      <c r="D32" s="141" t="e">
        <f t="shared" si="13"/>
        <v>#REF!</v>
      </c>
      <c r="E32" s="141" t="e">
        <f t="shared" si="13"/>
        <v>#REF!</v>
      </c>
      <c r="F32" s="141" t="e">
        <f t="shared" si="13"/>
        <v>#REF!</v>
      </c>
      <c r="G32" s="141" t="e">
        <f t="shared" si="13"/>
        <v>#REF!</v>
      </c>
      <c r="H32" s="141" t="e">
        <f t="shared" si="13"/>
        <v>#REF!</v>
      </c>
      <c r="I32" s="141">
        <f t="shared" si="13"/>
        <v>7463.5</v>
      </c>
      <c r="J32" s="141">
        <f t="shared" si="13"/>
        <v>7463.5</v>
      </c>
      <c r="K32" s="141">
        <f t="shared" si="13"/>
        <v>6993.7</v>
      </c>
      <c r="L32" s="141">
        <f t="shared" si="13"/>
        <v>7306.9</v>
      </c>
      <c r="M32" s="141">
        <f t="shared" si="13"/>
        <v>7306.9</v>
      </c>
      <c r="N32" s="141">
        <f t="shared" si="13"/>
        <v>9186.1</v>
      </c>
      <c r="O32" s="141">
        <f t="shared" si="13"/>
        <v>7150.3</v>
      </c>
      <c r="P32" s="141">
        <f t="shared" si="13"/>
        <v>6993.7</v>
      </c>
      <c r="Q32" s="141">
        <f t="shared" si="13"/>
        <v>7150.3</v>
      </c>
      <c r="R32" s="141">
        <f t="shared" si="13"/>
        <v>6993.7</v>
      </c>
      <c r="S32" s="141">
        <f t="shared" si="13"/>
        <v>6993.7</v>
      </c>
      <c r="T32" s="141">
        <f t="shared" si="13"/>
        <v>7306.9</v>
      </c>
      <c r="U32" s="141">
        <f t="shared" si="13"/>
        <v>7150.3</v>
      </c>
      <c r="V32" s="141">
        <f t="shared" si="13"/>
        <v>8246.5</v>
      </c>
      <c r="W32" s="141">
        <f t="shared" si="13"/>
        <v>9812.5</v>
      </c>
      <c r="X32" s="141">
        <f t="shared" si="13"/>
        <v>9812.5</v>
      </c>
      <c r="Y32" s="141">
        <f t="shared" si="13"/>
        <v>10282.299999999999</v>
      </c>
      <c r="Z32" s="141">
        <f t="shared" si="13"/>
        <v>10282.299999999999</v>
      </c>
      <c r="AA32" s="141">
        <f t="shared" si="13"/>
        <v>10752.1</v>
      </c>
    </row>
    <row r="33" spans="1:27" ht="11.45" customHeight="1" x14ac:dyDescent="0.2">
      <c r="A33" s="3">
        <v>2</v>
      </c>
      <c r="B33" s="141" t="e">
        <f t="shared" ref="B33" si="14">B15*0.87+25</f>
        <v>#REF!</v>
      </c>
      <c r="C33" s="141" t="e">
        <f t="shared" ref="C33:AA33" si="15">C15*0.87+25</f>
        <v>#REF!</v>
      </c>
      <c r="D33" s="141" t="e">
        <f t="shared" si="15"/>
        <v>#REF!</v>
      </c>
      <c r="E33" s="141" t="e">
        <f t="shared" si="15"/>
        <v>#REF!</v>
      </c>
      <c r="F33" s="141" t="e">
        <f t="shared" si="15"/>
        <v>#REF!</v>
      </c>
      <c r="G33" s="141" t="e">
        <f t="shared" si="15"/>
        <v>#REF!</v>
      </c>
      <c r="H33" s="141" t="e">
        <f t="shared" si="15"/>
        <v>#REF!</v>
      </c>
      <c r="I33" s="141">
        <f t="shared" si="15"/>
        <v>8559.7000000000007</v>
      </c>
      <c r="J33" s="141">
        <f t="shared" si="15"/>
        <v>8559.7000000000007</v>
      </c>
      <c r="K33" s="141">
        <f t="shared" si="15"/>
        <v>8089.9</v>
      </c>
      <c r="L33" s="141">
        <f t="shared" si="15"/>
        <v>8403.1</v>
      </c>
      <c r="M33" s="141">
        <f t="shared" si="15"/>
        <v>8403.1</v>
      </c>
      <c r="N33" s="141">
        <f t="shared" si="15"/>
        <v>10282.299999999999</v>
      </c>
      <c r="O33" s="141">
        <f t="shared" si="15"/>
        <v>8246.5</v>
      </c>
      <c r="P33" s="141">
        <f t="shared" si="15"/>
        <v>8089.9</v>
      </c>
      <c r="Q33" s="141">
        <f t="shared" si="15"/>
        <v>8246.5</v>
      </c>
      <c r="R33" s="141">
        <f t="shared" si="15"/>
        <v>8089.9</v>
      </c>
      <c r="S33" s="141">
        <f t="shared" si="15"/>
        <v>8089.9</v>
      </c>
      <c r="T33" s="141">
        <f t="shared" si="15"/>
        <v>8403.1</v>
      </c>
      <c r="U33" s="141">
        <f t="shared" si="15"/>
        <v>8246.5</v>
      </c>
      <c r="V33" s="141">
        <f t="shared" si="15"/>
        <v>9342.7000000000007</v>
      </c>
      <c r="W33" s="141">
        <f t="shared" si="15"/>
        <v>10908.7</v>
      </c>
      <c r="X33" s="141">
        <f t="shared" si="15"/>
        <v>10908.7</v>
      </c>
      <c r="Y33" s="141">
        <f t="shared" si="15"/>
        <v>11378.5</v>
      </c>
      <c r="Z33" s="141">
        <f t="shared" si="15"/>
        <v>11378.5</v>
      </c>
      <c r="AA33" s="141">
        <f t="shared" si="15"/>
        <v>11848.3</v>
      </c>
    </row>
    <row r="34" spans="1:27" ht="11.45" customHeight="1" x14ac:dyDescent="0.2">
      <c r="A34" s="122" t="s">
        <v>91</v>
      </c>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row>
    <row r="35" spans="1:27" ht="11.45" customHeight="1" x14ac:dyDescent="0.2">
      <c r="A35" s="3">
        <v>1</v>
      </c>
      <c r="B35" s="141" t="e">
        <f t="shared" ref="B35" si="16">B17*0.87+25</f>
        <v>#REF!</v>
      </c>
      <c r="C35" s="141" t="e">
        <f t="shared" ref="C35:AA35" si="17">C17*0.87+25</f>
        <v>#REF!</v>
      </c>
      <c r="D35" s="141" t="e">
        <f t="shared" si="17"/>
        <v>#REF!</v>
      </c>
      <c r="E35" s="141" t="e">
        <f t="shared" si="17"/>
        <v>#REF!</v>
      </c>
      <c r="F35" s="141" t="e">
        <f t="shared" si="17"/>
        <v>#REF!</v>
      </c>
      <c r="G35" s="141" t="e">
        <f t="shared" si="17"/>
        <v>#REF!</v>
      </c>
      <c r="H35" s="141" t="e">
        <f t="shared" si="17"/>
        <v>#REF!</v>
      </c>
      <c r="I35" s="141">
        <f t="shared" si="17"/>
        <v>8246.5</v>
      </c>
      <c r="J35" s="141">
        <f t="shared" si="17"/>
        <v>8246.5</v>
      </c>
      <c r="K35" s="141">
        <f t="shared" si="17"/>
        <v>7776.7</v>
      </c>
      <c r="L35" s="141">
        <f t="shared" si="17"/>
        <v>8089.9</v>
      </c>
      <c r="M35" s="141">
        <f t="shared" si="17"/>
        <v>8089.9</v>
      </c>
      <c r="N35" s="141">
        <f t="shared" si="17"/>
        <v>9969.1</v>
      </c>
      <c r="O35" s="141">
        <f t="shared" si="17"/>
        <v>7933.3</v>
      </c>
      <c r="P35" s="141">
        <f t="shared" si="17"/>
        <v>7776.7</v>
      </c>
      <c r="Q35" s="141">
        <f t="shared" si="17"/>
        <v>7933.3</v>
      </c>
      <c r="R35" s="141">
        <f t="shared" si="17"/>
        <v>7776.7</v>
      </c>
      <c r="S35" s="141">
        <f t="shared" si="17"/>
        <v>7776.7</v>
      </c>
      <c r="T35" s="141">
        <f t="shared" si="17"/>
        <v>8089.9</v>
      </c>
      <c r="U35" s="141">
        <f t="shared" si="17"/>
        <v>7933.3</v>
      </c>
      <c r="V35" s="141">
        <f t="shared" si="17"/>
        <v>9029.5</v>
      </c>
      <c r="W35" s="141">
        <f t="shared" si="17"/>
        <v>10595.5</v>
      </c>
      <c r="X35" s="141">
        <f t="shared" si="17"/>
        <v>10595.5</v>
      </c>
      <c r="Y35" s="141">
        <f t="shared" si="17"/>
        <v>11065.3</v>
      </c>
      <c r="Z35" s="141">
        <f t="shared" si="17"/>
        <v>11065.3</v>
      </c>
      <c r="AA35" s="141">
        <f t="shared" si="17"/>
        <v>11535.1</v>
      </c>
    </row>
    <row r="36" spans="1:27" ht="11.45" customHeight="1" x14ac:dyDescent="0.2">
      <c r="A36" s="3">
        <v>2</v>
      </c>
      <c r="B36" s="141" t="e">
        <f t="shared" ref="B36" si="18">B18*0.87+25</f>
        <v>#REF!</v>
      </c>
      <c r="C36" s="141" t="e">
        <f t="shared" ref="C36:AA36" si="19">C18*0.87+25</f>
        <v>#REF!</v>
      </c>
      <c r="D36" s="141" t="e">
        <f t="shared" si="19"/>
        <v>#REF!</v>
      </c>
      <c r="E36" s="141" t="e">
        <f t="shared" si="19"/>
        <v>#REF!</v>
      </c>
      <c r="F36" s="141" t="e">
        <f t="shared" si="19"/>
        <v>#REF!</v>
      </c>
      <c r="G36" s="141" t="e">
        <f t="shared" si="19"/>
        <v>#REF!</v>
      </c>
      <c r="H36" s="141" t="e">
        <f t="shared" si="19"/>
        <v>#REF!</v>
      </c>
      <c r="I36" s="141">
        <f t="shared" si="19"/>
        <v>9342.7000000000007</v>
      </c>
      <c r="J36" s="141">
        <f t="shared" si="19"/>
        <v>9342.7000000000007</v>
      </c>
      <c r="K36" s="141">
        <f t="shared" si="19"/>
        <v>8872.9</v>
      </c>
      <c r="L36" s="141">
        <f t="shared" si="19"/>
        <v>9186.1</v>
      </c>
      <c r="M36" s="141">
        <f t="shared" si="19"/>
        <v>9186.1</v>
      </c>
      <c r="N36" s="141">
        <f t="shared" si="19"/>
        <v>11065.3</v>
      </c>
      <c r="O36" s="141">
        <f t="shared" si="19"/>
        <v>9029.5</v>
      </c>
      <c r="P36" s="141">
        <f t="shared" si="19"/>
        <v>8872.9</v>
      </c>
      <c r="Q36" s="141">
        <f t="shared" si="19"/>
        <v>9029.5</v>
      </c>
      <c r="R36" s="141">
        <f t="shared" si="19"/>
        <v>8872.9</v>
      </c>
      <c r="S36" s="141">
        <f t="shared" si="19"/>
        <v>8872.9</v>
      </c>
      <c r="T36" s="141">
        <f t="shared" si="19"/>
        <v>9186.1</v>
      </c>
      <c r="U36" s="141">
        <f t="shared" si="19"/>
        <v>9029.5</v>
      </c>
      <c r="V36" s="141">
        <f t="shared" si="19"/>
        <v>10125.700000000001</v>
      </c>
      <c r="W36" s="141">
        <f t="shared" si="19"/>
        <v>11691.7</v>
      </c>
      <c r="X36" s="141">
        <f t="shared" si="19"/>
        <v>11691.7</v>
      </c>
      <c r="Y36" s="141">
        <f t="shared" si="19"/>
        <v>12161.5</v>
      </c>
      <c r="Z36" s="141">
        <f t="shared" si="19"/>
        <v>12161.5</v>
      </c>
      <c r="AA36" s="141">
        <f t="shared" si="19"/>
        <v>12631.3</v>
      </c>
    </row>
    <row r="37" spans="1:27" s="118" customFormat="1" ht="11.45" customHeight="1" x14ac:dyDescent="0.2">
      <c r="A37" s="119" t="s">
        <v>92</v>
      </c>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row>
    <row r="38" spans="1:27" s="118" customFormat="1" ht="11.45" customHeight="1" x14ac:dyDescent="0.2">
      <c r="A38" s="121">
        <v>1</v>
      </c>
      <c r="B38" s="141" t="e">
        <f t="shared" ref="B38" si="20">B20*0.87+25</f>
        <v>#REF!</v>
      </c>
      <c r="C38" s="141" t="e">
        <f t="shared" ref="C38:AA38" si="21">C20*0.87+25</f>
        <v>#REF!</v>
      </c>
      <c r="D38" s="141" t="e">
        <f t="shared" si="21"/>
        <v>#REF!</v>
      </c>
      <c r="E38" s="141" t="e">
        <f t="shared" si="21"/>
        <v>#REF!</v>
      </c>
      <c r="F38" s="141" t="e">
        <f t="shared" si="21"/>
        <v>#REF!</v>
      </c>
      <c r="G38" s="141" t="e">
        <f t="shared" si="21"/>
        <v>#REF!</v>
      </c>
      <c r="H38" s="141" t="e">
        <f t="shared" si="21"/>
        <v>#REF!</v>
      </c>
      <c r="I38" s="141">
        <f t="shared" si="21"/>
        <v>9421</v>
      </c>
      <c r="J38" s="141">
        <f t="shared" si="21"/>
        <v>9421</v>
      </c>
      <c r="K38" s="141">
        <f t="shared" si="21"/>
        <v>8951.2000000000007</v>
      </c>
      <c r="L38" s="141">
        <f t="shared" si="21"/>
        <v>9264.4</v>
      </c>
      <c r="M38" s="141">
        <f t="shared" si="21"/>
        <v>9264.4</v>
      </c>
      <c r="N38" s="141">
        <f t="shared" si="21"/>
        <v>11143.6</v>
      </c>
      <c r="O38" s="141">
        <f t="shared" si="21"/>
        <v>9107.7999999999993</v>
      </c>
      <c r="P38" s="141">
        <f t="shared" si="21"/>
        <v>8951.2000000000007</v>
      </c>
      <c r="Q38" s="141">
        <f t="shared" si="21"/>
        <v>9107.7999999999993</v>
      </c>
      <c r="R38" s="141">
        <f t="shared" si="21"/>
        <v>8951.2000000000007</v>
      </c>
      <c r="S38" s="141">
        <f t="shared" si="21"/>
        <v>8951.2000000000007</v>
      </c>
      <c r="T38" s="141">
        <f t="shared" si="21"/>
        <v>9264.4</v>
      </c>
      <c r="U38" s="141">
        <f t="shared" si="21"/>
        <v>9107.7999999999993</v>
      </c>
      <c r="V38" s="141">
        <f t="shared" si="21"/>
        <v>10204</v>
      </c>
      <c r="W38" s="141">
        <f t="shared" si="21"/>
        <v>11770</v>
      </c>
      <c r="X38" s="141">
        <f t="shared" si="21"/>
        <v>11770</v>
      </c>
      <c r="Y38" s="141">
        <f t="shared" si="21"/>
        <v>12239.8</v>
      </c>
      <c r="Z38" s="141">
        <f t="shared" si="21"/>
        <v>12239.8</v>
      </c>
      <c r="AA38" s="141">
        <f t="shared" si="21"/>
        <v>12709.6</v>
      </c>
    </row>
    <row r="39" spans="1:27" s="118" customFormat="1" ht="11.45" customHeight="1" x14ac:dyDescent="0.2">
      <c r="A39" s="121">
        <v>2</v>
      </c>
      <c r="B39" s="141" t="e">
        <f t="shared" ref="B39" si="22">B21*0.87+25</f>
        <v>#REF!</v>
      </c>
      <c r="C39" s="141" t="e">
        <f t="shared" ref="C39:AA39" si="23">C21*0.87+25</f>
        <v>#REF!</v>
      </c>
      <c r="D39" s="141" t="e">
        <f t="shared" si="23"/>
        <v>#REF!</v>
      </c>
      <c r="E39" s="141" t="e">
        <f t="shared" si="23"/>
        <v>#REF!</v>
      </c>
      <c r="F39" s="141" t="e">
        <f t="shared" si="23"/>
        <v>#REF!</v>
      </c>
      <c r="G39" s="141" t="e">
        <f t="shared" si="23"/>
        <v>#REF!</v>
      </c>
      <c r="H39" s="141" t="e">
        <f t="shared" si="23"/>
        <v>#REF!</v>
      </c>
      <c r="I39" s="141">
        <f t="shared" si="23"/>
        <v>10517.2</v>
      </c>
      <c r="J39" s="141">
        <f t="shared" si="23"/>
        <v>10517.2</v>
      </c>
      <c r="K39" s="141">
        <f t="shared" si="23"/>
        <v>10047.4</v>
      </c>
      <c r="L39" s="141">
        <f t="shared" si="23"/>
        <v>10360.6</v>
      </c>
      <c r="M39" s="141">
        <f t="shared" si="23"/>
        <v>10360.6</v>
      </c>
      <c r="N39" s="141">
        <f t="shared" si="23"/>
        <v>12239.8</v>
      </c>
      <c r="O39" s="141">
        <f t="shared" si="23"/>
        <v>10204</v>
      </c>
      <c r="P39" s="141">
        <f t="shared" si="23"/>
        <v>10047.4</v>
      </c>
      <c r="Q39" s="141">
        <f t="shared" si="23"/>
        <v>10204</v>
      </c>
      <c r="R39" s="141">
        <f t="shared" si="23"/>
        <v>10047.4</v>
      </c>
      <c r="S39" s="141">
        <f t="shared" si="23"/>
        <v>10047.4</v>
      </c>
      <c r="T39" s="141">
        <f t="shared" si="23"/>
        <v>10360.6</v>
      </c>
      <c r="U39" s="141">
        <f t="shared" si="23"/>
        <v>10204</v>
      </c>
      <c r="V39" s="141">
        <f t="shared" si="23"/>
        <v>11300.2</v>
      </c>
      <c r="W39" s="141">
        <f t="shared" si="23"/>
        <v>12866.2</v>
      </c>
      <c r="X39" s="141">
        <f t="shared" si="23"/>
        <v>12866.2</v>
      </c>
      <c r="Y39" s="141">
        <f t="shared" si="23"/>
        <v>13336</v>
      </c>
      <c r="Z39" s="141">
        <f t="shared" si="23"/>
        <v>13336</v>
      </c>
      <c r="AA39" s="141">
        <f t="shared" si="23"/>
        <v>13805.8</v>
      </c>
    </row>
    <row r="40" spans="1:27" ht="11.45" customHeight="1" x14ac:dyDescent="0.2">
      <c r="A40" s="24"/>
    </row>
    <row r="41" spans="1:27" ht="225" x14ac:dyDescent="0.2">
      <c r="A41" s="169" t="s">
        <v>216</v>
      </c>
    </row>
    <row r="42" spans="1:27" ht="11.45" customHeight="1" x14ac:dyDescent="0.2">
      <c r="A42" s="80" t="s">
        <v>18</v>
      </c>
    </row>
    <row r="43" spans="1:27" ht="11.45" customHeight="1" x14ac:dyDescent="0.2">
      <c r="A43" s="81" t="s">
        <v>197</v>
      </c>
    </row>
    <row r="44" spans="1:27" x14ac:dyDescent="0.2">
      <c r="A44" s="81" t="s">
        <v>198</v>
      </c>
    </row>
    <row r="45" spans="1:27" x14ac:dyDescent="0.2">
      <c r="A45" s="81" t="s">
        <v>199</v>
      </c>
    </row>
    <row r="47" spans="1:27" x14ac:dyDescent="0.2">
      <c r="A47" s="80" t="s">
        <v>3</v>
      </c>
    </row>
    <row r="48" spans="1:27" x14ac:dyDescent="0.2">
      <c r="A48" s="143" t="s">
        <v>140</v>
      </c>
    </row>
    <row r="49" spans="1:1" x14ac:dyDescent="0.2">
      <c r="A49" s="176" t="s">
        <v>200</v>
      </c>
    </row>
    <row r="50" spans="1:1" ht="12.6" customHeight="1" x14ac:dyDescent="0.2">
      <c r="A50" s="144" t="s">
        <v>4</v>
      </c>
    </row>
    <row r="51" spans="1:1" x14ac:dyDescent="0.2">
      <c r="A51" s="144" t="s">
        <v>5</v>
      </c>
    </row>
    <row r="52" spans="1:1" ht="24" x14ac:dyDescent="0.2">
      <c r="A52" s="66" t="s">
        <v>6</v>
      </c>
    </row>
    <row r="53" spans="1:1" x14ac:dyDescent="0.2">
      <c r="A53" s="42" t="s">
        <v>75</v>
      </c>
    </row>
    <row r="54" spans="1:1" x14ac:dyDescent="0.2">
      <c r="A54" s="177" t="s">
        <v>201</v>
      </c>
    </row>
    <row r="55" spans="1:1" x14ac:dyDescent="0.2">
      <c r="A55" s="145"/>
    </row>
    <row r="56" spans="1:1" ht="28.5" x14ac:dyDescent="0.2">
      <c r="A56" s="178" t="s">
        <v>202</v>
      </c>
    </row>
    <row r="57" spans="1:1" ht="30" x14ac:dyDescent="0.2">
      <c r="A57" s="179" t="s">
        <v>217</v>
      </c>
    </row>
    <row r="58" spans="1:1" ht="30" x14ac:dyDescent="0.2">
      <c r="A58" s="179" t="s">
        <v>218</v>
      </c>
    </row>
    <row r="59" spans="1:1" ht="15" x14ac:dyDescent="0.2">
      <c r="A59" s="179"/>
    </row>
    <row r="60" spans="1:1" ht="51" x14ac:dyDescent="0.2">
      <c r="A60" s="180" t="s">
        <v>219</v>
      </c>
    </row>
    <row r="61" spans="1:1" ht="12.75" x14ac:dyDescent="0.2">
      <c r="A61" s="181" t="s">
        <v>203</v>
      </c>
    </row>
    <row r="62" spans="1:1" ht="25.5" x14ac:dyDescent="0.2">
      <c r="A62" s="180" t="s">
        <v>204</v>
      </c>
    </row>
    <row r="63" spans="1:1" ht="14.25" x14ac:dyDescent="0.2">
      <c r="A63" s="182"/>
    </row>
    <row r="64" spans="1:1" ht="25.5" x14ac:dyDescent="0.2">
      <c r="A64" s="180" t="s">
        <v>205</v>
      </c>
    </row>
    <row r="65" spans="1:1" ht="25.5" x14ac:dyDescent="0.2">
      <c r="A65" s="180" t="s">
        <v>220</v>
      </c>
    </row>
    <row r="66" spans="1:1" ht="38.25" x14ac:dyDescent="0.2">
      <c r="A66" s="180" t="s">
        <v>221</v>
      </c>
    </row>
    <row r="67" spans="1:1" ht="12.75" x14ac:dyDescent="0.2">
      <c r="A67" s="180" t="s">
        <v>206</v>
      </c>
    </row>
    <row r="68" spans="1:1" ht="25.5" x14ac:dyDescent="0.2">
      <c r="A68" s="180" t="s">
        <v>222</v>
      </c>
    </row>
    <row r="69" spans="1:1" ht="12.75" x14ac:dyDescent="0.2">
      <c r="A69" s="180" t="s">
        <v>207</v>
      </c>
    </row>
    <row r="70" spans="1:1" ht="25.5" x14ac:dyDescent="0.2">
      <c r="A70" s="180" t="s">
        <v>208</v>
      </c>
    </row>
    <row r="71" spans="1:1" ht="63.75" x14ac:dyDescent="0.2">
      <c r="A71" s="180" t="s">
        <v>209</v>
      </c>
    </row>
    <row r="72" spans="1:1" ht="25.5" x14ac:dyDescent="0.2">
      <c r="A72" s="180" t="s">
        <v>210</v>
      </c>
    </row>
    <row r="73" spans="1:1" ht="12.75" x14ac:dyDescent="0.2">
      <c r="A73" s="180" t="s">
        <v>211</v>
      </c>
    </row>
    <row r="74" spans="1:1" ht="12.75" x14ac:dyDescent="0.2">
      <c r="A74" s="180" t="s">
        <v>212</v>
      </c>
    </row>
    <row r="75" spans="1:1" ht="12.75" x14ac:dyDescent="0.2">
      <c r="A75" s="183"/>
    </row>
    <row r="76" spans="1:1" ht="25.5" x14ac:dyDescent="0.2">
      <c r="A76" s="180" t="s">
        <v>213</v>
      </c>
    </row>
    <row r="77" spans="1:1" x14ac:dyDescent="0.2">
      <c r="A77" s="74"/>
    </row>
    <row r="78" spans="1:1" x14ac:dyDescent="0.2">
      <c r="A78" s="75" t="s">
        <v>8</v>
      </c>
    </row>
    <row r="79" spans="1:1" ht="24" x14ac:dyDescent="0.2">
      <c r="A79" s="62" t="s">
        <v>214</v>
      </c>
    </row>
    <row r="80" spans="1:1" ht="24" x14ac:dyDescent="0.2">
      <c r="A80" s="62" t="s">
        <v>215</v>
      </c>
    </row>
  </sheetData>
  <pageMargins left="0.7" right="0.7" top="0.75" bottom="0.75" header="0.3" footer="0.3"/>
  <pageSetup paperSize="9"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AA81"/>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27" width="9.85546875" style="1" bestFit="1" customWidth="1"/>
    <col min="28" max="16384" width="8.5703125" style="1"/>
  </cols>
  <sheetData>
    <row r="1" spans="1:27" ht="11.45" customHeight="1" x14ac:dyDescent="0.2">
      <c r="A1" s="9" t="s">
        <v>172</v>
      </c>
    </row>
    <row r="2" spans="1:27" ht="11.45" customHeight="1" x14ac:dyDescent="0.2">
      <c r="A2" s="19"/>
    </row>
    <row r="3" spans="1:27" ht="11.45" customHeight="1" x14ac:dyDescent="0.2">
      <c r="A3" s="76" t="s">
        <v>196</v>
      </c>
    </row>
    <row r="4" spans="1:27" ht="11.25" customHeight="1" x14ac:dyDescent="0.2">
      <c r="A4" s="51" t="s">
        <v>1</v>
      </c>
    </row>
    <row r="5" spans="1:27" s="12" customFormat="1" ht="25.5" customHeight="1" x14ac:dyDescent="0.2">
      <c r="A5" s="8" t="s">
        <v>0</v>
      </c>
      <c r="B5" s="129" t="e">
        <f>'Отель+Сочи Парк| comiss'!#REF!</f>
        <v>#REF!</v>
      </c>
      <c r="C5" s="129" t="e">
        <f>'Отель+Сочи Парк| comiss'!#REF!</f>
        <v>#REF!</v>
      </c>
      <c r="D5" s="129" t="e">
        <f>'Отель+Сочи Парк| comiss'!#REF!</f>
        <v>#REF!</v>
      </c>
      <c r="E5" s="129" t="e">
        <f>'Отель+Сочи Парк| comiss'!#REF!</f>
        <v>#REF!</v>
      </c>
      <c r="F5" s="129" t="e">
        <f>'Отель+Сочи Парк| comiss'!#REF!</f>
        <v>#REF!</v>
      </c>
      <c r="G5" s="129" t="e">
        <f>'Отель+Сочи Парк| comiss'!#REF!</f>
        <v>#REF!</v>
      </c>
      <c r="H5" s="129" t="e">
        <f>'Отель+Сочи Парк| comiss'!#REF!</f>
        <v>#REF!</v>
      </c>
      <c r="I5" s="129">
        <f>'Отель+Сочи Парк| comiss'!B5</f>
        <v>45966</v>
      </c>
      <c r="J5" s="129">
        <f>'Отель+Сочи Парк| comiss'!C5</f>
        <v>45968</v>
      </c>
      <c r="K5" s="129">
        <f>'Отель+Сочи Парк| comiss'!D5</f>
        <v>45970</v>
      </c>
      <c r="L5" s="129">
        <f>'Отель+Сочи Парк| comiss'!E5</f>
        <v>45975</v>
      </c>
      <c r="M5" s="129">
        <f>'Отель+Сочи Парк| comiss'!F5</f>
        <v>45977</v>
      </c>
      <c r="N5" s="129">
        <f>'Отель+Сочи Парк| comiss'!G5</f>
        <v>45978</v>
      </c>
      <c r="O5" s="129">
        <f>'Отель+Сочи Парк| comiss'!H5</f>
        <v>45982</v>
      </c>
      <c r="P5" s="129">
        <f>'Отель+Сочи Парк| comiss'!I5</f>
        <v>45984</v>
      </c>
      <c r="Q5" s="129">
        <f>'Отель+Сочи Парк| comiss'!J5</f>
        <v>45989</v>
      </c>
      <c r="R5" s="129">
        <f>'Отель+Сочи Парк| comiss'!K5</f>
        <v>45991</v>
      </c>
      <c r="S5" s="129">
        <f>'Отель+Сочи Парк| comiss'!L5</f>
        <v>45992</v>
      </c>
      <c r="T5" s="129">
        <f>'Отель+Сочи Парк| comiss'!M5</f>
        <v>45996</v>
      </c>
      <c r="U5" s="129">
        <f>'Отель+Сочи Парк| comiss'!N5</f>
        <v>45998</v>
      </c>
      <c r="V5" s="129">
        <f>'Отель+Сочи Парк| comiss'!O5</f>
        <v>46003</v>
      </c>
      <c r="W5" s="129">
        <f>'Отель+Сочи Парк| comiss'!P5</f>
        <v>46010</v>
      </c>
      <c r="X5" s="129">
        <f>'Отель+Сочи Парк| comiss'!Q5</f>
        <v>46012</v>
      </c>
      <c r="Y5" s="129">
        <f>'Отель+Сочи Парк| comiss'!R5</f>
        <v>46013</v>
      </c>
      <c r="Z5" s="129">
        <f>'Отель+Сочи Парк| comiss'!S5</f>
        <v>46014</v>
      </c>
      <c r="AA5" s="129">
        <f>'Отель+Сочи Парк| comiss'!T5</f>
        <v>46015</v>
      </c>
    </row>
    <row r="6" spans="1:27" s="12" customFormat="1" ht="25.5" customHeight="1" x14ac:dyDescent="0.2">
      <c r="A6" s="37"/>
      <c r="B6" s="129" t="e">
        <f>'Отель+Сочи Парк| comiss'!#REF!</f>
        <v>#REF!</v>
      </c>
      <c r="C6" s="129" t="e">
        <f>'Отель+Сочи Парк| comiss'!#REF!</f>
        <v>#REF!</v>
      </c>
      <c r="D6" s="129" t="e">
        <f>'Отель+Сочи Парк| comiss'!#REF!</f>
        <v>#REF!</v>
      </c>
      <c r="E6" s="129" t="e">
        <f>'Отель+Сочи Парк| comiss'!#REF!</f>
        <v>#REF!</v>
      </c>
      <c r="F6" s="129" t="e">
        <f>'Отель+Сочи Парк| comiss'!#REF!</f>
        <v>#REF!</v>
      </c>
      <c r="G6" s="129" t="e">
        <f>'Отель+Сочи Парк| comiss'!#REF!</f>
        <v>#REF!</v>
      </c>
      <c r="H6" s="129" t="e">
        <f>'Отель+Сочи Парк| comiss'!#REF!</f>
        <v>#REF!</v>
      </c>
      <c r="I6" s="129">
        <f>'Отель+Сочи Парк| comiss'!B6</f>
        <v>45967</v>
      </c>
      <c r="J6" s="129">
        <f>'Отель+Сочи Парк| comiss'!C6</f>
        <v>45969</v>
      </c>
      <c r="K6" s="129">
        <f>'Отель+Сочи Парк| comiss'!D6</f>
        <v>45974</v>
      </c>
      <c r="L6" s="129">
        <f>'Отель+Сочи Парк| comiss'!E6</f>
        <v>45976</v>
      </c>
      <c r="M6" s="129">
        <f>'Отель+Сочи Парк| comiss'!F6</f>
        <v>45977</v>
      </c>
      <c r="N6" s="129">
        <f>'Отель+Сочи Парк| comiss'!G6</f>
        <v>45981</v>
      </c>
      <c r="O6" s="129">
        <f>'Отель+Сочи Парк| comiss'!H6</f>
        <v>45983</v>
      </c>
      <c r="P6" s="129">
        <f>'Отель+Сочи Парк| comiss'!I6</f>
        <v>45988</v>
      </c>
      <c r="Q6" s="129">
        <f>'Отель+Сочи Парк| comiss'!J6</f>
        <v>45990</v>
      </c>
      <c r="R6" s="129">
        <f>'Отель+Сочи Парк| comiss'!K6</f>
        <v>45991</v>
      </c>
      <c r="S6" s="129">
        <f>'Отель+Сочи Парк| comiss'!L6</f>
        <v>45995</v>
      </c>
      <c r="T6" s="129">
        <f>'Отель+Сочи Парк| comiss'!M6</f>
        <v>45997</v>
      </c>
      <c r="U6" s="129">
        <f>'Отель+Сочи Парк| comiss'!N6</f>
        <v>46002</v>
      </c>
      <c r="V6" s="129">
        <f>'Отель+Сочи Парк| comiss'!O6</f>
        <v>46009</v>
      </c>
      <c r="W6" s="129">
        <f>'Отель+Сочи Парк| comiss'!P6</f>
        <v>46011</v>
      </c>
      <c r="X6" s="129">
        <f>'Отель+Сочи Парк| comiss'!Q6</f>
        <v>46012</v>
      </c>
      <c r="Y6" s="129">
        <f>'Отель+Сочи Парк| comiss'!R6</f>
        <v>46013</v>
      </c>
      <c r="Z6" s="129">
        <f>'Отель+Сочи Парк| comiss'!S6</f>
        <v>46014</v>
      </c>
      <c r="AA6" s="129">
        <f>'Отель+Сочи Парк| comiss'!T6</f>
        <v>46016</v>
      </c>
    </row>
    <row r="7" spans="1:27" ht="11.45" customHeight="1" x14ac:dyDescent="0.2">
      <c r="A7" s="11"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row>
    <row r="8" spans="1:27" ht="11.45" customHeight="1" x14ac:dyDescent="0.2">
      <c r="A8" s="3">
        <v>1</v>
      </c>
      <c r="B8" s="141" t="e">
        <f>'Отель+Сочи Парк| comiss'!#REF!</f>
        <v>#REF!</v>
      </c>
      <c r="C8" s="141" t="e">
        <f>'Отель+Сочи Парк| comiss'!#REF!</f>
        <v>#REF!</v>
      </c>
      <c r="D8" s="141" t="e">
        <f>'Отель+Сочи Парк| comiss'!#REF!</f>
        <v>#REF!</v>
      </c>
      <c r="E8" s="141" t="e">
        <f>'Отель+Сочи Парк| comiss'!#REF!</f>
        <v>#REF!</v>
      </c>
      <c r="F8" s="141" t="e">
        <f>'Отель+Сочи Парк| comiss'!#REF!</f>
        <v>#REF!</v>
      </c>
      <c r="G8" s="141" t="e">
        <f>'Отель+Сочи Парк| comiss'!#REF!</f>
        <v>#REF!</v>
      </c>
      <c r="H8" s="141" t="e">
        <f>'Отель+Сочи Парк| comiss'!#REF!</f>
        <v>#REF!</v>
      </c>
      <c r="I8" s="141">
        <f>'Отель+Сочи Парк| comiss'!B8</f>
        <v>5400</v>
      </c>
      <c r="J8" s="141">
        <f>'Отель+Сочи Парк| comiss'!C8</f>
        <v>5400</v>
      </c>
      <c r="K8" s="141">
        <f>'Отель+Сочи Парк| comiss'!D8</f>
        <v>4860</v>
      </c>
      <c r="L8" s="141">
        <f>'Отель+Сочи Парк| comiss'!E8</f>
        <v>5220</v>
      </c>
      <c r="M8" s="141">
        <f>'Отель+Сочи Парк| comiss'!F8</f>
        <v>5220</v>
      </c>
      <c r="N8" s="141">
        <f>'Отель+Сочи Парк| comiss'!G8</f>
        <v>7380</v>
      </c>
      <c r="O8" s="141">
        <f>'Отель+Сочи Парк| comiss'!H8</f>
        <v>5040</v>
      </c>
      <c r="P8" s="141">
        <f>'Отель+Сочи Парк| comiss'!I8</f>
        <v>4860</v>
      </c>
      <c r="Q8" s="141">
        <f>'Отель+Сочи Парк| comiss'!J8</f>
        <v>5040</v>
      </c>
      <c r="R8" s="141">
        <f>'Отель+Сочи Парк| comiss'!K8</f>
        <v>4860</v>
      </c>
      <c r="S8" s="141">
        <f>'Отель+Сочи Парк| comiss'!L8</f>
        <v>4860</v>
      </c>
      <c r="T8" s="141">
        <f>'Отель+Сочи Парк| comiss'!M8</f>
        <v>5220</v>
      </c>
      <c r="U8" s="141">
        <f>'Отель+Сочи Парк| comiss'!N8</f>
        <v>5040</v>
      </c>
      <c r="V8" s="141">
        <f>'Отель+Сочи Парк| comiss'!O8</f>
        <v>6300</v>
      </c>
      <c r="W8" s="141">
        <f>'Отель+Сочи Парк| comiss'!P8</f>
        <v>8100</v>
      </c>
      <c r="X8" s="141">
        <f>'Отель+Сочи Парк| comiss'!Q8</f>
        <v>8100</v>
      </c>
      <c r="Y8" s="141">
        <f>'Отель+Сочи Парк| comiss'!R8</f>
        <v>8640</v>
      </c>
      <c r="Z8" s="141">
        <f>'Отель+Сочи Парк| comiss'!S8</f>
        <v>8640</v>
      </c>
      <c r="AA8" s="141">
        <f>'Отель+Сочи Парк| comiss'!T8</f>
        <v>9180</v>
      </c>
    </row>
    <row r="9" spans="1:27" ht="11.45" customHeight="1" x14ac:dyDescent="0.2">
      <c r="A9" s="3">
        <v>2</v>
      </c>
      <c r="B9" s="141" t="e">
        <f>'Отель+Сочи Парк| comiss'!#REF!</f>
        <v>#REF!</v>
      </c>
      <c r="C9" s="141" t="e">
        <f>'Отель+Сочи Парк| comiss'!#REF!</f>
        <v>#REF!</v>
      </c>
      <c r="D9" s="141" t="e">
        <f>'Отель+Сочи Парк| comiss'!#REF!</f>
        <v>#REF!</v>
      </c>
      <c r="E9" s="141" t="e">
        <f>'Отель+Сочи Парк| comiss'!#REF!</f>
        <v>#REF!</v>
      </c>
      <c r="F9" s="141" t="e">
        <f>'Отель+Сочи Парк| comiss'!#REF!</f>
        <v>#REF!</v>
      </c>
      <c r="G9" s="141" t="e">
        <f>'Отель+Сочи Парк| comiss'!#REF!</f>
        <v>#REF!</v>
      </c>
      <c r="H9" s="141" t="e">
        <f>'Отель+Сочи Парк| comiss'!#REF!</f>
        <v>#REF!</v>
      </c>
      <c r="I9" s="141">
        <f>'Отель+Сочи Парк| comiss'!B9</f>
        <v>6660</v>
      </c>
      <c r="J9" s="141">
        <f>'Отель+Сочи Парк| comiss'!C9</f>
        <v>6660</v>
      </c>
      <c r="K9" s="141">
        <f>'Отель+Сочи Парк| comiss'!D9</f>
        <v>6120</v>
      </c>
      <c r="L9" s="141">
        <f>'Отель+Сочи Парк| comiss'!E9</f>
        <v>6480</v>
      </c>
      <c r="M9" s="141">
        <f>'Отель+Сочи Парк| comiss'!F9</f>
        <v>6480</v>
      </c>
      <c r="N9" s="141">
        <f>'Отель+Сочи Парк| comiss'!G9</f>
        <v>8640</v>
      </c>
      <c r="O9" s="141">
        <f>'Отель+Сочи Парк| comiss'!H9</f>
        <v>6300</v>
      </c>
      <c r="P9" s="141">
        <f>'Отель+Сочи Парк| comiss'!I9</f>
        <v>6120</v>
      </c>
      <c r="Q9" s="141">
        <f>'Отель+Сочи Парк| comiss'!J9</f>
        <v>6300</v>
      </c>
      <c r="R9" s="141">
        <f>'Отель+Сочи Парк| comiss'!K9</f>
        <v>6120</v>
      </c>
      <c r="S9" s="141">
        <f>'Отель+Сочи Парк| comiss'!L9</f>
        <v>6120</v>
      </c>
      <c r="T9" s="141">
        <f>'Отель+Сочи Парк| comiss'!M9</f>
        <v>6480</v>
      </c>
      <c r="U9" s="141">
        <f>'Отель+Сочи Парк| comiss'!N9</f>
        <v>6300</v>
      </c>
      <c r="V9" s="141">
        <f>'Отель+Сочи Парк| comiss'!O9</f>
        <v>7560</v>
      </c>
      <c r="W9" s="141">
        <f>'Отель+Сочи Парк| comiss'!P9</f>
        <v>9360</v>
      </c>
      <c r="X9" s="141">
        <f>'Отель+Сочи Парк| comiss'!Q9</f>
        <v>9360</v>
      </c>
      <c r="Y9" s="141">
        <f>'Отель+Сочи Парк| comiss'!R9</f>
        <v>9900</v>
      </c>
      <c r="Z9" s="141">
        <f>'Отель+Сочи Парк| comiss'!S9</f>
        <v>9900</v>
      </c>
      <c r="AA9" s="141">
        <f>'Отель+Сочи Парк| comiss'!T9</f>
        <v>10440</v>
      </c>
    </row>
    <row r="10" spans="1:27"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row>
    <row r="11" spans="1:27" ht="11.45" customHeight="1" x14ac:dyDescent="0.2">
      <c r="A11" s="3">
        <v>1</v>
      </c>
      <c r="B11" s="141" t="e">
        <f>'Отель+Сочи Парк| comiss'!#REF!</f>
        <v>#REF!</v>
      </c>
      <c r="C11" s="141" t="e">
        <f>'Отель+Сочи Парк| comiss'!#REF!</f>
        <v>#REF!</v>
      </c>
      <c r="D11" s="141" t="e">
        <f>'Отель+Сочи Парк| comiss'!#REF!</f>
        <v>#REF!</v>
      </c>
      <c r="E11" s="141" t="e">
        <f>'Отель+Сочи Парк| comiss'!#REF!</f>
        <v>#REF!</v>
      </c>
      <c r="F11" s="141" t="e">
        <f>'Отель+Сочи Парк| comiss'!#REF!</f>
        <v>#REF!</v>
      </c>
      <c r="G11" s="141" t="e">
        <f>'Отель+Сочи Парк| comiss'!#REF!</f>
        <v>#REF!</v>
      </c>
      <c r="H11" s="141" t="e">
        <f>'Отель+Сочи Парк| comiss'!#REF!</f>
        <v>#REF!</v>
      </c>
      <c r="I11" s="141">
        <f>'Отель+Сочи Парк| comiss'!B11</f>
        <v>6750</v>
      </c>
      <c r="J11" s="141">
        <f>'Отель+Сочи Парк| comiss'!C11</f>
        <v>6750</v>
      </c>
      <c r="K11" s="141">
        <f>'Отель+Сочи Парк| comiss'!D11</f>
        <v>6210</v>
      </c>
      <c r="L11" s="141">
        <f>'Отель+Сочи Парк| comiss'!E11</f>
        <v>6570</v>
      </c>
      <c r="M11" s="141">
        <f>'Отель+Сочи Парк| comiss'!F11</f>
        <v>6570</v>
      </c>
      <c r="N11" s="141">
        <f>'Отель+Сочи Парк| comiss'!G11</f>
        <v>8730</v>
      </c>
      <c r="O11" s="141">
        <f>'Отель+Сочи Парк| comiss'!H11</f>
        <v>6390</v>
      </c>
      <c r="P11" s="141">
        <f>'Отель+Сочи Парк| comiss'!I11</f>
        <v>6210</v>
      </c>
      <c r="Q11" s="141">
        <f>'Отель+Сочи Парк| comiss'!J11</f>
        <v>6390</v>
      </c>
      <c r="R11" s="141">
        <f>'Отель+Сочи Парк| comiss'!K11</f>
        <v>6210</v>
      </c>
      <c r="S11" s="141">
        <f>'Отель+Сочи Парк| comiss'!L11</f>
        <v>6210</v>
      </c>
      <c r="T11" s="141">
        <f>'Отель+Сочи Парк| comiss'!M11</f>
        <v>6570</v>
      </c>
      <c r="U11" s="141">
        <f>'Отель+Сочи Парк| comiss'!N11</f>
        <v>6390</v>
      </c>
      <c r="V11" s="141">
        <f>'Отель+Сочи Парк| comiss'!O11</f>
        <v>7650</v>
      </c>
      <c r="W11" s="141">
        <f>'Отель+Сочи Парк| comiss'!P11</f>
        <v>9450</v>
      </c>
      <c r="X11" s="141">
        <f>'Отель+Сочи Парк| comiss'!Q11</f>
        <v>9450</v>
      </c>
      <c r="Y11" s="141">
        <f>'Отель+Сочи Парк| comiss'!R11</f>
        <v>9990</v>
      </c>
      <c r="Z11" s="141">
        <f>'Отель+Сочи Парк| comiss'!S11</f>
        <v>9990</v>
      </c>
      <c r="AA11" s="141">
        <f>'Отель+Сочи Парк| comiss'!T11</f>
        <v>10530</v>
      </c>
    </row>
    <row r="12" spans="1:27" ht="11.45" customHeight="1" x14ac:dyDescent="0.2">
      <c r="A12" s="3">
        <v>2</v>
      </c>
      <c r="B12" s="141" t="e">
        <f>'Отель+Сочи Парк| comiss'!#REF!</f>
        <v>#REF!</v>
      </c>
      <c r="C12" s="141" t="e">
        <f>'Отель+Сочи Парк| comiss'!#REF!</f>
        <v>#REF!</v>
      </c>
      <c r="D12" s="141" t="e">
        <f>'Отель+Сочи Парк| comiss'!#REF!</f>
        <v>#REF!</v>
      </c>
      <c r="E12" s="141" t="e">
        <f>'Отель+Сочи Парк| comiss'!#REF!</f>
        <v>#REF!</v>
      </c>
      <c r="F12" s="141" t="e">
        <f>'Отель+Сочи Парк| comiss'!#REF!</f>
        <v>#REF!</v>
      </c>
      <c r="G12" s="141" t="e">
        <f>'Отель+Сочи Парк| comiss'!#REF!</f>
        <v>#REF!</v>
      </c>
      <c r="H12" s="141" t="e">
        <f>'Отель+Сочи Парк| comiss'!#REF!</f>
        <v>#REF!</v>
      </c>
      <c r="I12" s="141">
        <f>'Отель+Сочи Парк| comiss'!B12</f>
        <v>8010</v>
      </c>
      <c r="J12" s="141">
        <f>'Отель+Сочи Парк| comiss'!C12</f>
        <v>8010</v>
      </c>
      <c r="K12" s="141">
        <f>'Отель+Сочи Парк| comiss'!D12</f>
        <v>7470</v>
      </c>
      <c r="L12" s="141">
        <f>'Отель+Сочи Парк| comiss'!E12</f>
        <v>7830</v>
      </c>
      <c r="M12" s="141">
        <f>'Отель+Сочи Парк| comiss'!F12</f>
        <v>7830</v>
      </c>
      <c r="N12" s="141">
        <f>'Отель+Сочи Парк| comiss'!G12</f>
        <v>9990</v>
      </c>
      <c r="O12" s="141">
        <f>'Отель+Сочи Парк| comiss'!H12</f>
        <v>7650</v>
      </c>
      <c r="P12" s="141">
        <f>'Отель+Сочи Парк| comiss'!I12</f>
        <v>7470</v>
      </c>
      <c r="Q12" s="141">
        <f>'Отель+Сочи Парк| comiss'!J12</f>
        <v>7650</v>
      </c>
      <c r="R12" s="141">
        <f>'Отель+Сочи Парк| comiss'!K12</f>
        <v>7470</v>
      </c>
      <c r="S12" s="141">
        <f>'Отель+Сочи Парк| comiss'!L12</f>
        <v>7470</v>
      </c>
      <c r="T12" s="141">
        <f>'Отель+Сочи Парк| comiss'!M12</f>
        <v>7830</v>
      </c>
      <c r="U12" s="141">
        <f>'Отель+Сочи Парк| comiss'!N12</f>
        <v>7650</v>
      </c>
      <c r="V12" s="141">
        <f>'Отель+Сочи Парк| comiss'!O12</f>
        <v>8910</v>
      </c>
      <c r="W12" s="141">
        <f>'Отель+Сочи Парк| comiss'!P12</f>
        <v>10710</v>
      </c>
      <c r="X12" s="141">
        <f>'Отель+Сочи Парк| comiss'!Q12</f>
        <v>10710</v>
      </c>
      <c r="Y12" s="141">
        <f>'Отель+Сочи Парк| comiss'!R12</f>
        <v>11250</v>
      </c>
      <c r="Z12" s="141">
        <f>'Отель+Сочи Парк| comiss'!S12</f>
        <v>11250</v>
      </c>
      <c r="AA12" s="141">
        <f>'Отель+Сочи Парк| comiss'!T12</f>
        <v>11790</v>
      </c>
    </row>
    <row r="13" spans="1:27" ht="11.45" customHeight="1" x14ac:dyDescent="0.2">
      <c r="A13" s="120"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row>
    <row r="14" spans="1:27" ht="11.45" customHeight="1" x14ac:dyDescent="0.2">
      <c r="A14" s="3">
        <v>1</v>
      </c>
      <c r="B14" s="141" t="e">
        <f>'Отель+Сочи Парк| comiss'!#REF!</f>
        <v>#REF!</v>
      </c>
      <c r="C14" s="141" t="e">
        <f>'Отель+Сочи Парк| comiss'!#REF!</f>
        <v>#REF!</v>
      </c>
      <c r="D14" s="141" t="e">
        <f>'Отель+Сочи Парк| comiss'!#REF!</f>
        <v>#REF!</v>
      </c>
      <c r="E14" s="141" t="e">
        <f>'Отель+Сочи Парк| comiss'!#REF!</f>
        <v>#REF!</v>
      </c>
      <c r="F14" s="141" t="e">
        <f>'Отель+Сочи Парк| comiss'!#REF!</f>
        <v>#REF!</v>
      </c>
      <c r="G14" s="141" t="e">
        <f>'Отель+Сочи Парк| comiss'!#REF!</f>
        <v>#REF!</v>
      </c>
      <c r="H14" s="141" t="e">
        <f>'Отель+Сочи Парк| comiss'!#REF!</f>
        <v>#REF!</v>
      </c>
      <c r="I14" s="141">
        <f>'Отель+Сочи Парк| comiss'!B14</f>
        <v>8550</v>
      </c>
      <c r="J14" s="141">
        <f>'Отель+Сочи Парк| comiss'!C14</f>
        <v>8550</v>
      </c>
      <c r="K14" s="141">
        <f>'Отель+Сочи Парк| comiss'!D14</f>
        <v>8010</v>
      </c>
      <c r="L14" s="141">
        <f>'Отель+Сочи Парк| comiss'!E14</f>
        <v>8370</v>
      </c>
      <c r="M14" s="141">
        <f>'Отель+Сочи Парк| comiss'!F14</f>
        <v>8370</v>
      </c>
      <c r="N14" s="141">
        <f>'Отель+Сочи Парк| comiss'!G14</f>
        <v>10530</v>
      </c>
      <c r="O14" s="141">
        <f>'Отель+Сочи Парк| comiss'!H14</f>
        <v>8190</v>
      </c>
      <c r="P14" s="141">
        <f>'Отель+Сочи Парк| comiss'!I14</f>
        <v>8010</v>
      </c>
      <c r="Q14" s="141">
        <f>'Отель+Сочи Парк| comiss'!J14</f>
        <v>8190</v>
      </c>
      <c r="R14" s="141">
        <f>'Отель+Сочи Парк| comiss'!K14</f>
        <v>8010</v>
      </c>
      <c r="S14" s="141">
        <f>'Отель+Сочи Парк| comiss'!L14</f>
        <v>8010</v>
      </c>
      <c r="T14" s="141">
        <f>'Отель+Сочи Парк| comiss'!M14</f>
        <v>8370</v>
      </c>
      <c r="U14" s="141">
        <f>'Отель+Сочи Парк| comiss'!N14</f>
        <v>8190</v>
      </c>
      <c r="V14" s="141">
        <f>'Отель+Сочи Парк| comiss'!O14</f>
        <v>9450</v>
      </c>
      <c r="W14" s="141">
        <f>'Отель+Сочи Парк| comiss'!P14</f>
        <v>11250</v>
      </c>
      <c r="X14" s="141">
        <f>'Отель+Сочи Парк| comiss'!Q14</f>
        <v>11250</v>
      </c>
      <c r="Y14" s="141">
        <f>'Отель+Сочи Парк| comiss'!R14</f>
        <v>11790</v>
      </c>
      <c r="Z14" s="141">
        <f>'Отель+Сочи Парк| comiss'!S14</f>
        <v>11790</v>
      </c>
      <c r="AA14" s="141">
        <f>'Отель+Сочи Парк| comiss'!T14</f>
        <v>12330</v>
      </c>
    </row>
    <row r="15" spans="1:27" ht="11.45" customHeight="1" x14ac:dyDescent="0.2">
      <c r="A15" s="3">
        <v>2</v>
      </c>
      <c r="B15" s="141" t="e">
        <f>'Отель+Сочи Парк| comiss'!#REF!</f>
        <v>#REF!</v>
      </c>
      <c r="C15" s="141" t="e">
        <f>'Отель+Сочи Парк| comiss'!#REF!</f>
        <v>#REF!</v>
      </c>
      <c r="D15" s="141" t="e">
        <f>'Отель+Сочи Парк| comiss'!#REF!</f>
        <v>#REF!</v>
      </c>
      <c r="E15" s="141" t="e">
        <f>'Отель+Сочи Парк| comiss'!#REF!</f>
        <v>#REF!</v>
      </c>
      <c r="F15" s="141" t="e">
        <f>'Отель+Сочи Парк| comiss'!#REF!</f>
        <v>#REF!</v>
      </c>
      <c r="G15" s="141" t="e">
        <f>'Отель+Сочи Парк| comiss'!#REF!</f>
        <v>#REF!</v>
      </c>
      <c r="H15" s="141" t="e">
        <f>'Отель+Сочи Парк| comiss'!#REF!</f>
        <v>#REF!</v>
      </c>
      <c r="I15" s="141">
        <f>'Отель+Сочи Парк| comiss'!B15</f>
        <v>9810</v>
      </c>
      <c r="J15" s="141">
        <f>'Отель+Сочи Парк| comiss'!C15</f>
        <v>9810</v>
      </c>
      <c r="K15" s="141">
        <f>'Отель+Сочи Парк| comiss'!D15</f>
        <v>9270</v>
      </c>
      <c r="L15" s="141">
        <f>'Отель+Сочи Парк| comiss'!E15</f>
        <v>9630</v>
      </c>
      <c r="M15" s="141">
        <f>'Отель+Сочи Парк| comiss'!F15</f>
        <v>9630</v>
      </c>
      <c r="N15" s="141">
        <f>'Отель+Сочи Парк| comiss'!G15</f>
        <v>11790</v>
      </c>
      <c r="O15" s="141">
        <f>'Отель+Сочи Парк| comiss'!H15</f>
        <v>9450</v>
      </c>
      <c r="P15" s="141">
        <f>'Отель+Сочи Парк| comiss'!I15</f>
        <v>9270</v>
      </c>
      <c r="Q15" s="141">
        <f>'Отель+Сочи Парк| comiss'!J15</f>
        <v>9450</v>
      </c>
      <c r="R15" s="141">
        <f>'Отель+Сочи Парк| comiss'!K15</f>
        <v>9270</v>
      </c>
      <c r="S15" s="141">
        <f>'Отель+Сочи Парк| comiss'!L15</f>
        <v>9270</v>
      </c>
      <c r="T15" s="141">
        <f>'Отель+Сочи Парк| comiss'!M15</f>
        <v>9630</v>
      </c>
      <c r="U15" s="141">
        <f>'Отель+Сочи Парк| comiss'!N15</f>
        <v>9450</v>
      </c>
      <c r="V15" s="141">
        <f>'Отель+Сочи Парк| comiss'!O15</f>
        <v>10710</v>
      </c>
      <c r="W15" s="141">
        <f>'Отель+Сочи Парк| comiss'!P15</f>
        <v>12510</v>
      </c>
      <c r="X15" s="141">
        <f>'Отель+Сочи Парк| comiss'!Q15</f>
        <v>12510</v>
      </c>
      <c r="Y15" s="141">
        <f>'Отель+Сочи Парк| comiss'!R15</f>
        <v>13050</v>
      </c>
      <c r="Z15" s="141">
        <f>'Отель+Сочи Парк| comiss'!S15</f>
        <v>13050</v>
      </c>
      <c r="AA15" s="141">
        <f>'Отель+Сочи Парк| comiss'!T15</f>
        <v>13590</v>
      </c>
    </row>
    <row r="16" spans="1:27" ht="11.45" customHeight="1" x14ac:dyDescent="0.2">
      <c r="A16" s="122"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row>
    <row r="17" spans="1:27" ht="11.45" customHeight="1" x14ac:dyDescent="0.2">
      <c r="A17" s="3">
        <v>1</v>
      </c>
      <c r="B17" s="141" t="e">
        <f>'Отель+Сочи Парк| comiss'!#REF!</f>
        <v>#REF!</v>
      </c>
      <c r="C17" s="141" t="e">
        <f>'Отель+Сочи Парк| comiss'!#REF!</f>
        <v>#REF!</v>
      </c>
      <c r="D17" s="141" t="e">
        <f>'Отель+Сочи Парк| comiss'!#REF!</f>
        <v>#REF!</v>
      </c>
      <c r="E17" s="141" t="e">
        <f>'Отель+Сочи Парк| comiss'!#REF!</f>
        <v>#REF!</v>
      </c>
      <c r="F17" s="141" t="e">
        <f>'Отель+Сочи Парк| comiss'!#REF!</f>
        <v>#REF!</v>
      </c>
      <c r="G17" s="141" t="e">
        <f>'Отель+Сочи Парк| comiss'!#REF!</f>
        <v>#REF!</v>
      </c>
      <c r="H17" s="141" t="e">
        <f>'Отель+Сочи Парк| comiss'!#REF!</f>
        <v>#REF!</v>
      </c>
      <c r="I17" s="141">
        <f>'Отель+Сочи Парк| comiss'!B17</f>
        <v>9450</v>
      </c>
      <c r="J17" s="141">
        <f>'Отель+Сочи Парк| comiss'!C17</f>
        <v>9450</v>
      </c>
      <c r="K17" s="141">
        <f>'Отель+Сочи Парк| comiss'!D17</f>
        <v>8910</v>
      </c>
      <c r="L17" s="141">
        <f>'Отель+Сочи Парк| comiss'!E17</f>
        <v>9270</v>
      </c>
      <c r="M17" s="141">
        <f>'Отель+Сочи Парк| comiss'!F17</f>
        <v>9270</v>
      </c>
      <c r="N17" s="141">
        <f>'Отель+Сочи Парк| comiss'!G17</f>
        <v>11430</v>
      </c>
      <c r="O17" s="141">
        <f>'Отель+Сочи Парк| comiss'!H17</f>
        <v>9090</v>
      </c>
      <c r="P17" s="141">
        <f>'Отель+Сочи Парк| comiss'!I17</f>
        <v>8910</v>
      </c>
      <c r="Q17" s="141">
        <f>'Отель+Сочи Парк| comiss'!J17</f>
        <v>9090</v>
      </c>
      <c r="R17" s="141">
        <f>'Отель+Сочи Парк| comiss'!K17</f>
        <v>8910</v>
      </c>
      <c r="S17" s="141">
        <f>'Отель+Сочи Парк| comiss'!L17</f>
        <v>8910</v>
      </c>
      <c r="T17" s="141">
        <f>'Отель+Сочи Парк| comiss'!M17</f>
        <v>9270</v>
      </c>
      <c r="U17" s="141">
        <f>'Отель+Сочи Парк| comiss'!N17</f>
        <v>9090</v>
      </c>
      <c r="V17" s="141">
        <f>'Отель+Сочи Парк| comiss'!O17</f>
        <v>10350</v>
      </c>
      <c r="W17" s="141">
        <f>'Отель+Сочи Парк| comiss'!P17</f>
        <v>12150</v>
      </c>
      <c r="X17" s="141">
        <f>'Отель+Сочи Парк| comiss'!Q17</f>
        <v>12150</v>
      </c>
      <c r="Y17" s="141">
        <f>'Отель+Сочи Парк| comiss'!R17</f>
        <v>12690</v>
      </c>
      <c r="Z17" s="141">
        <f>'Отель+Сочи Парк| comiss'!S17</f>
        <v>12690</v>
      </c>
      <c r="AA17" s="141">
        <f>'Отель+Сочи Парк| comiss'!T17</f>
        <v>13230</v>
      </c>
    </row>
    <row r="18" spans="1:27" ht="11.45" customHeight="1" x14ac:dyDescent="0.2">
      <c r="A18" s="3">
        <v>2</v>
      </c>
      <c r="B18" s="141" t="e">
        <f>'Отель+Сочи Парк| comiss'!#REF!</f>
        <v>#REF!</v>
      </c>
      <c r="C18" s="141" t="e">
        <f>'Отель+Сочи Парк| comiss'!#REF!</f>
        <v>#REF!</v>
      </c>
      <c r="D18" s="141" t="e">
        <f>'Отель+Сочи Парк| comiss'!#REF!</f>
        <v>#REF!</v>
      </c>
      <c r="E18" s="141" t="e">
        <f>'Отель+Сочи Парк| comiss'!#REF!</f>
        <v>#REF!</v>
      </c>
      <c r="F18" s="141" t="e">
        <f>'Отель+Сочи Парк| comiss'!#REF!</f>
        <v>#REF!</v>
      </c>
      <c r="G18" s="141" t="e">
        <f>'Отель+Сочи Парк| comiss'!#REF!</f>
        <v>#REF!</v>
      </c>
      <c r="H18" s="141" t="e">
        <f>'Отель+Сочи Парк| comiss'!#REF!</f>
        <v>#REF!</v>
      </c>
      <c r="I18" s="141">
        <f>'Отель+Сочи Парк| comiss'!B18</f>
        <v>10710</v>
      </c>
      <c r="J18" s="141">
        <f>'Отель+Сочи Парк| comiss'!C18</f>
        <v>10710</v>
      </c>
      <c r="K18" s="141">
        <f>'Отель+Сочи Парк| comiss'!D18</f>
        <v>10170</v>
      </c>
      <c r="L18" s="141">
        <f>'Отель+Сочи Парк| comiss'!E18</f>
        <v>10530</v>
      </c>
      <c r="M18" s="141">
        <f>'Отель+Сочи Парк| comiss'!F18</f>
        <v>10530</v>
      </c>
      <c r="N18" s="141">
        <f>'Отель+Сочи Парк| comiss'!G18</f>
        <v>12690</v>
      </c>
      <c r="O18" s="141">
        <f>'Отель+Сочи Парк| comiss'!H18</f>
        <v>10350</v>
      </c>
      <c r="P18" s="141">
        <f>'Отель+Сочи Парк| comiss'!I18</f>
        <v>10170</v>
      </c>
      <c r="Q18" s="141">
        <f>'Отель+Сочи Парк| comiss'!J18</f>
        <v>10350</v>
      </c>
      <c r="R18" s="141">
        <f>'Отель+Сочи Парк| comiss'!K18</f>
        <v>10170</v>
      </c>
      <c r="S18" s="141">
        <f>'Отель+Сочи Парк| comiss'!L18</f>
        <v>10170</v>
      </c>
      <c r="T18" s="141">
        <f>'Отель+Сочи Парк| comiss'!M18</f>
        <v>10530</v>
      </c>
      <c r="U18" s="141">
        <f>'Отель+Сочи Парк| comiss'!N18</f>
        <v>10350</v>
      </c>
      <c r="V18" s="141">
        <f>'Отель+Сочи Парк| comiss'!O18</f>
        <v>11610</v>
      </c>
      <c r="W18" s="141">
        <f>'Отель+Сочи Парк| comiss'!P18</f>
        <v>13410</v>
      </c>
      <c r="X18" s="141">
        <f>'Отель+Сочи Парк| comiss'!Q18</f>
        <v>13410</v>
      </c>
      <c r="Y18" s="141">
        <f>'Отель+Сочи Парк| comiss'!R18</f>
        <v>13950</v>
      </c>
      <c r="Z18" s="141">
        <f>'Отель+Сочи Парк| comiss'!S18</f>
        <v>13950</v>
      </c>
      <c r="AA18" s="141">
        <f>'Отель+Сочи Парк| comiss'!T18</f>
        <v>14490</v>
      </c>
    </row>
    <row r="19" spans="1:27" s="118" customFormat="1" ht="11.45" customHeight="1" x14ac:dyDescent="0.2">
      <c r="A19" s="119"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row>
    <row r="20" spans="1:27" s="118" customFormat="1" ht="11.45" customHeight="1" x14ac:dyDescent="0.2">
      <c r="A20" s="121">
        <v>1</v>
      </c>
      <c r="B20" s="141" t="e">
        <f>'Отель+Сочи Парк| comiss'!#REF!</f>
        <v>#REF!</v>
      </c>
      <c r="C20" s="141" t="e">
        <f>'Отель+Сочи Парк| comiss'!#REF!</f>
        <v>#REF!</v>
      </c>
      <c r="D20" s="141" t="e">
        <f>'Отель+Сочи Парк| comiss'!#REF!</f>
        <v>#REF!</v>
      </c>
      <c r="E20" s="141" t="e">
        <f>'Отель+Сочи Парк| comiss'!#REF!</f>
        <v>#REF!</v>
      </c>
      <c r="F20" s="141" t="e">
        <f>'Отель+Сочи Парк| comiss'!#REF!</f>
        <v>#REF!</v>
      </c>
      <c r="G20" s="141" t="e">
        <f>'Отель+Сочи Парк| comiss'!#REF!</f>
        <v>#REF!</v>
      </c>
      <c r="H20" s="141" t="e">
        <f>'Отель+Сочи Парк| comiss'!#REF!</f>
        <v>#REF!</v>
      </c>
      <c r="I20" s="141">
        <f>'Отель+Сочи Парк| comiss'!B20</f>
        <v>10800</v>
      </c>
      <c r="J20" s="141">
        <f>'Отель+Сочи Парк| comiss'!C20</f>
        <v>10800</v>
      </c>
      <c r="K20" s="141">
        <f>'Отель+Сочи Парк| comiss'!D20</f>
        <v>10260</v>
      </c>
      <c r="L20" s="141">
        <f>'Отель+Сочи Парк| comiss'!E20</f>
        <v>10620</v>
      </c>
      <c r="M20" s="141">
        <f>'Отель+Сочи Парк| comiss'!F20</f>
        <v>10620</v>
      </c>
      <c r="N20" s="141">
        <f>'Отель+Сочи Парк| comiss'!G20</f>
        <v>12780</v>
      </c>
      <c r="O20" s="141">
        <f>'Отель+Сочи Парк| comiss'!H20</f>
        <v>10440</v>
      </c>
      <c r="P20" s="141">
        <f>'Отель+Сочи Парк| comiss'!I20</f>
        <v>10260</v>
      </c>
      <c r="Q20" s="141">
        <f>'Отель+Сочи Парк| comiss'!J20</f>
        <v>10440</v>
      </c>
      <c r="R20" s="141">
        <f>'Отель+Сочи Парк| comiss'!K20</f>
        <v>10260</v>
      </c>
      <c r="S20" s="141">
        <f>'Отель+Сочи Парк| comiss'!L20</f>
        <v>10260</v>
      </c>
      <c r="T20" s="141">
        <f>'Отель+Сочи Парк| comiss'!M20</f>
        <v>10620</v>
      </c>
      <c r="U20" s="141">
        <f>'Отель+Сочи Парк| comiss'!N20</f>
        <v>10440</v>
      </c>
      <c r="V20" s="141">
        <f>'Отель+Сочи Парк| comiss'!O20</f>
        <v>11700</v>
      </c>
      <c r="W20" s="141">
        <f>'Отель+Сочи Парк| comiss'!P20</f>
        <v>13500</v>
      </c>
      <c r="X20" s="141">
        <f>'Отель+Сочи Парк| comiss'!Q20</f>
        <v>13500</v>
      </c>
      <c r="Y20" s="141">
        <f>'Отель+Сочи Парк| comiss'!R20</f>
        <v>14040</v>
      </c>
      <c r="Z20" s="141">
        <f>'Отель+Сочи Парк| comiss'!S20</f>
        <v>14040</v>
      </c>
      <c r="AA20" s="141">
        <f>'Отель+Сочи Парк| comiss'!T20</f>
        <v>14580</v>
      </c>
    </row>
    <row r="21" spans="1:27" s="118" customFormat="1" ht="11.45" customHeight="1" x14ac:dyDescent="0.2">
      <c r="A21" s="121">
        <v>2</v>
      </c>
      <c r="B21" s="141" t="e">
        <f>'Отель+Сочи Парк| comiss'!#REF!</f>
        <v>#REF!</v>
      </c>
      <c r="C21" s="141" t="e">
        <f>'Отель+Сочи Парк| comiss'!#REF!</f>
        <v>#REF!</v>
      </c>
      <c r="D21" s="141" t="e">
        <f>'Отель+Сочи Парк| comiss'!#REF!</f>
        <v>#REF!</v>
      </c>
      <c r="E21" s="141" t="e">
        <f>'Отель+Сочи Парк| comiss'!#REF!</f>
        <v>#REF!</v>
      </c>
      <c r="F21" s="141" t="e">
        <f>'Отель+Сочи Парк| comiss'!#REF!</f>
        <v>#REF!</v>
      </c>
      <c r="G21" s="141" t="e">
        <f>'Отель+Сочи Парк| comiss'!#REF!</f>
        <v>#REF!</v>
      </c>
      <c r="H21" s="141" t="e">
        <f>'Отель+Сочи Парк| comiss'!#REF!</f>
        <v>#REF!</v>
      </c>
      <c r="I21" s="141">
        <f>'Отель+Сочи Парк| comiss'!B21</f>
        <v>12060</v>
      </c>
      <c r="J21" s="141">
        <f>'Отель+Сочи Парк| comiss'!C21</f>
        <v>12060</v>
      </c>
      <c r="K21" s="141">
        <f>'Отель+Сочи Парк| comiss'!D21</f>
        <v>11520</v>
      </c>
      <c r="L21" s="141">
        <f>'Отель+Сочи Парк| comiss'!E21</f>
        <v>11880</v>
      </c>
      <c r="M21" s="141">
        <f>'Отель+Сочи Парк| comiss'!F21</f>
        <v>11880</v>
      </c>
      <c r="N21" s="141">
        <f>'Отель+Сочи Парк| comiss'!G21</f>
        <v>14040</v>
      </c>
      <c r="O21" s="141">
        <f>'Отель+Сочи Парк| comiss'!H21</f>
        <v>11700</v>
      </c>
      <c r="P21" s="141">
        <f>'Отель+Сочи Парк| comiss'!I21</f>
        <v>11520</v>
      </c>
      <c r="Q21" s="141">
        <f>'Отель+Сочи Парк| comiss'!J21</f>
        <v>11700</v>
      </c>
      <c r="R21" s="141">
        <f>'Отель+Сочи Парк| comiss'!K21</f>
        <v>11520</v>
      </c>
      <c r="S21" s="141">
        <f>'Отель+Сочи Парк| comiss'!L21</f>
        <v>11520</v>
      </c>
      <c r="T21" s="141">
        <f>'Отель+Сочи Парк| comiss'!M21</f>
        <v>11880</v>
      </c>
      <c r="U21" s="141">
        <f>'Отель+Сочи Парк| comiss'!N21</f>
        <v>11700</v>
      </c>
      <c r="V21" s="141">
        <f>'Отель+Сочи Парк| comiss'!O21</f>
        <v>12960</v>
      </c>
      <c r="W21" s="141">
        <f>'Отель+Сочи Парк| comiss'!P21</f>
        <v>14760</v>
      </c>
      <c r="X21" s="141">
        <f>'Отель+Сочи Парк| comiss'!Q21</f>
        <v>14760</v>
      </c>
      <c r="Y21" s="141">
        <f>'Отель+Сочи Парк| comiss'!R21</f>
        <v>15300</v>
      </c>
      <c r="Z21" s="141">
        <f>'Отель+Сочи Парк| comiss'!S21</f>
        <v>15300</v>
      </c>
      <c r="AA21" s="141">
        <f>'Отель+Сочи Парк| comiss'!T21</f>
        <v>15840</v>
      </c>
    </row>
    <row r="22" spans="1:27" ht="11.45" customHeight="1" x14ac:dyDescent="0.2">
      <c r="A22" s="24"/>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row>
    <row r="23" spans="1:27" ht="11.45" customHeight="1" x14ac:dyDescent="0.2">
      <c r="A23" s="51" t="s">
        <v>24</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row>
    <row r="24" spans="1:27" ht="24.6" customHeight="1" x14ac:dyDescent="0.2">
      <c r="A24" s="8" t="s">
        <v>0</v>
      </c>
      <c r="B24" s="129" t="e">
        <f t="shared" ref="B24" si="0">B5</f>
        <v>#REF!</v>
      </c>
      <c r="C24" s="129" t="e">
        <f t="shared" ref="C24:AA24" si="1">C5</f>
        <v>#REF!</v>
      </c>
      <c r="D24" s="129" t="e">
        <f t="shared" si="1"/>
        <v>#REF!</v>
      </c>
      <c r="E24" s="129" t="e">
        <f t="shared" si="1"/>
        <v>#REF!</v>
      </c>
      <c r="F24" s="129" t="e">
        <f t="shared" si="1"/>
        <v>#REF!</v>
      </c>
      <c r="G24" s="129" t="e">
        <f t="shared" si="1"/>
        <v>#REF!</v>
      </c>
      <c r="H24" s="129" t="e">
        <f t="shared" si="1"/>
        <v>#REF!</v>
      </c>
      <c r="I24" s="129">
        <f t="shared" si="1"/>
        <v>45966</v>
      </c>
      <c r="J24" s="129">
        <f t="shared" si="1"/>
        <v>45968</v>
      </c>
      <c r="K24" s="129">
        <f t="shared" si="1"/>
        <v>45970</v>
      </c>
      <c r="L24" s="129">
        <f t="shared" si="1"/>
        <v>45975</v>
      </c>
      <c r="M24" s="129">
        <f t="shared" si="1"/>
        <v>45977</v>
      </c>
      <c r="N24" s="129">
        <f t="shared" si="1"/>
        <v>45978</v>
      </c>
      <c r="O24" s="129">
        <f t="shared" si="1"/>
        <v>45982</v>
      </c>
      <c r="P24" s="129">
        <f t="shared" si="1"/>
        <v>45984</v>
      </c>
      <c r="Q24" s="129">
        <f t="shared" si="1"/>
        <v>45989</v>
      </c>
      <c r="R24" s="129">
        <f t="shared" si="1"/>
        <v>45991</v>
      </c>
      <c r="S24" s="129">
        <f t="shared" si="1"/>
        <v>45992</v>
      </c>
      <c r="T24" s="129">
        <f t="shared" si="1"/>
        <v>45996</v>
      </c>
      <c r="U24" s="129">
        <f t="shared" si="1"/>
        <v>45998</v>
      </c>
      <c r="V24" s="129">
        <f t="shared" si="1"/>
        <v>46003</v>
      </c>
      <c r="W24" s="129">
        <f t="shared" si="1"/>
        <v>46010</v>
      </c>
      <c r="X24" s="129">
        <f t="shared" si="1"/>
        <v>46012</v>
      </c>
      <c r="Y24" s="129">
        <f t="shared" si="1"/>
        <v>46013</v>
      </c>
      <c r="Z24" s="129">
        <f t="shared" si="1"/>
        <v>46014</v>
      </c>
      <c r="AA24" s="129">
        <f t="shared" si="1"/>
        <v>46015</v>
      </c>
    </row>
    <row r="25" spans="1:27" ht="24.6" customHeight="1" x14ac:dyDescent="0.2">
      <c r="A25" s="37"/>
      <c r="B25" s="129" t="e">
        <f t="shared" ref="B25" si="2">B6</f>
        <v>#REF!</v>
      </c>
      <c r="C25" s="129" t="e">
        <f t="shared" ref="C25:AA25" si="3">C6</f>
        <v>#REF!</v>
      </c>
      <c r="D25" s="129" t="e">
        <f t="shared" si="3"/>
        <v>#REF!</v>
      </c>
      <c r="E25" s="129" t="e">
        <f t="shared" si="3"/>
        <v>#REF!</v>
      </c>
      <c r="F25" s="129" t="e">
        <f t="shared" si="3"/>
        <v>#REF!</v>
      </c>
      <c r="G25" s="129" t="e">
        <f t="shared" si="3"/>
        <v>#REF!</v>
      </c>
      <c r="H25" s="129" t="e">
        <f t="shared" si="3"/>
        <v>#REF!</v>
      </c>
      <c r="I25" s="129">
        <f t="shared" si="3"/>
        <v>45967</v>
      </c>
      <c r="J25" s="129">
        <f t="shared" si="3"/>
        <v>45969</v>
      </c>
      <c r="K25" s="129">
        <f t="shared" si="3"/>
        <v>45974</v>
      </c>
      <c r="L25" s="129">
        <f t="shared" si="3"/>
        <v>45976</v>
      </c>
      <c r="M25" s="129">
        <f t="shared" si="3"/>
        <v>45977</v>
      </c>
      <c r="N25" s="129">
        <f t="shared" si="3"/>
        <v>45981</v>
      </c>
      <c r="O25" s="129">
        <f t="shared" si="3"/>
        <v>45983</v>
      </c>
      <c r="P25" s="129">
        <f t="shared" si="3"/>
        <v>45988</v>
      </c>
      <c r="Q25" s="129">
        <f t="shared" si="3"/>
        <v>45990</v>
      </c>
      <c r="R25" s="129">
        <f t="shared" si="3"/>
        <v>45991</v>
      </c>
      <c r="S25" s="129">
        <f t="shared" si="3"/>
        <v>45995</v>
      </c>
      <c r="T25" s="129">
        <f t="shared" si="3"/>
        <v>45997</v>
      </c>
      <c r="U25" s="129">
        <f t="shared" si="3"/>
        <v>46002</v>
      </c>
      <c r="V25" s="129">
        <f t="shared" si="3"/>
        <v>46009</v>
      </c>
      <c r="W25" s="129">
        <f t="shared" si="3"/>
        <v>46011</v>
      </c>
      <c r="X25" s="129">
        <f t="shared" si="3"/>
        <v>46012</v>
      </c>
      <c r="Y25" s="129">
        <f t="shared" si="3"/>
        <v>46013</v>
      </c>
      <c r="Z25" s="129">
        <f t="shared" si="3"/>
        <v>46014</v>
      </c>
      <c r="AA25" s="129">
        <f t="shared" si="3"/>
        <v>46016</v>
      </c>
    </row>
    <row r="26" spans="1:27" ht="11.45" customHeight="1" x14ac:dyDescent="0.2">
      <c r="A26" s="11" t="s">
        <v>11</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row>
    <row r="27" spans="1:27" ht="11.45" customHeight="1" x14ac:dyDescent="0.2">
      <c r="A27" s="3">
        <v>1</v>
      </c>
      <c r="B27" s="141" t="e">
        <f t="shared" ref="B27" si="4">B8*0.85</f>
        <v>#REF!</v>
      </c>
      <c r="C27" s="141" t="e">
        <f t="shared" ref="C27:AA27" si="5">C8*0.85</f>
        <v>#REF!</v>
      </c>
      <c r="D27" s="141" t="e">
        <f t="shared" si="5"/>
        <v>#REF!</v>
      </c>
      <c r="E27" s="141" t="e">
        <f t="shared" si="5"/>
        <v>#REF!</v>
      </c>
      <c r="F27" s="141" t="e">
        <f t="shared" si="5"/>
        <v>#REF!</v>
      </c>
      <c r="G27" s="141" t="e">
        <f t="shared" si="5"/>
        <v>#REF!</v>
      </c>
      <c r="H27" s="141" t="e">
        <f t="shared" si="5"/>
        <v>#REF!</v>
      </c>
      <c r="I27" s="141">
        <f t="shared" si="5"/>
        <v>4590</v>
      </c>
      <c r="J27" s="141">
        <f t="shared" si="5"/>
        <v>4590</v>
      </c>
      <c r="K27" s="141">
        <f t="shared" si="5"/>
        <v>4131</v>
      </c>
      <c r="L27" s="141">
        <f t="shared" si="5"/>
        <v>4437</v>
      </c>
      <c r="M27" s="141">
        <f t="shared" si="5"/>
        <v>4437</v>
      </c>
      <c r="N27" s="141">
        <f t="shared" si="5"/>
        <v>6273</v>
      </c>
      <c r="O27" s="141">
        <f t="shared" si="5"/>
        <v>4284</v>
      </c>
      <c r="P27" s="141">
        <f t="shared" si="5"/>
        <v>4131</v>
      </c>
      <c r="Q27" s="141">
        <f t="shared" si="5"/>
        <v>4284</v>
      </c>
      <c r="R27" s="141">
        <f t="shared" si="5"/>
        <v>4131</v>
      </c>
      <c r="S27" s="141">
        <f t="shared" si="5"/>
        <v>4131</v>
      </c>
      <c r="T27" s="141">
        <f t="shared" si="5"/>
        <v>4437</v>
      </c>
      <c r="U27" s="141">
        <f t="shared" si="5"/>
        <v>4284</v>
      </c>
      <c r="V27" s="141">
        <f t="shared" si="5"/>
        <v>5355</v>
      </c>
      <c r="W27" s="141">
        <f t="shared" si="5"/>
        <v>6885</v>
      </c>
      <c r="X27" s="141">
        <f t="shared" si="5"/>
        <v>6885</v>
      </c>
      <c r="Y27" s="141">
        <f t="shared" si="5"/>
        <v>7344</v>
      </c>
      <c r="Z27" s="141">
        <f t="shared" si="5"/>
        <v>7344</v>
      </c>
      <c r="AA27" s="141">
        <f t="shared" si="5"/>
        <v>7803</v>
      </c>
    </row>
    <row r="28" spans="1:27" ht="11.45" customHeight="1" x14ac:dyDescent="0.2">
      <c r="A28" s="3">
        <v>2</v>
      </c>
      <c r="B28" s="141" t="e">
        <f t="shared" ref="B28" si="6">B9*0.85</f>
        <v>#REF!</v>
      </c>
      <c r="C28" s="141" t="e">
        <f t="shared" ref="C28:AA28" si="7">C9*0.85</f>
        <v>#REF!</v>
      </c>
      <c r="D28" s="141" t="e">
        <f t="shared" si="7"/>
        <v>#REF!</v>
      </c>
      <c r="E28" s="141" t="e">
        <f t="shared" si="7"/>
        <v>#REF!</v>
      </c>
      <c r="F28" s="141" t="e">
        <f t="shared" si="7"/>
        <v>#REF!</v>
      </c>
      <c r="G28" s="141" t="e">
        <f t="shared" si="7"/>
        <v>#REF!</v>
      </c>
      <c r="H28" s="141" t="e">
        <f t="shared" si="7"/>
        <v>#REF!</v>
      </c>
      <c r="I28" s="141">
        <f t="shared" si="7"/>
        <v>5661</v>
      </c>
      <c r="J28" s="141">
        <f t="shared" si="7"/>
        <v>5661</v>
      </c>
      <c r="K28" s="141">
        <f t="shared" si="7"/>
        <v>5202</v>
      </c>
      <c r="L28" s="141">
        <f t="shared" si="7"/>
        <v>5508</v>
      </c>
      <c r="M28" s="141">
        <f t="shared" si="7"/>
        <v>5508</v>
      </c>
      <c r="N28" s="141">
        <f t="shared" si="7"/>
        <v>7344</v>
      </c>
      <c r="O28" s="141">
        <f t="shared" si="7"/>
        <v>5355</v>
      </c>
      <c r="P28" s="141">
        <f t="shared" si="7"/>
        <v>5202</v>
      </c>
      <c r="Q28" s="141">
        <f t="shared" si="7"/>
        <v>5355</v>
      </c>
      <c r="R28" s="141">
        <f t="shared" si="7"/>
        <v>5202</v>
      </c>
      <c r="S28" s="141">
        <f t="shared" si="7"/>
        <v>5202</v>
      </c>
      <c r="T28" s="141">
        <f t="shared" si="7"/>
        <v>5508</v>
      </c>
      <c r="U28" s="141">
        <f t="shared" si="7"/>
        <v>5355</v>
      </c>
      <c r="V28" s="141">
        <f t="shared" si="7"/>
        <v>6426</v>
      </c>
      <c r="W28" s="141">
        <f t="shared" si="7"/>
        <v>7956</v>
      </c>
      <c r="X28" s="141">
        <f t="shared" si="7"/>
        <v>7956</v>
      </c>
      <c r="Y28" s="141">
        <f t="shared" si="7"/>
        <v>8415</v>
      </c>
      <c r="Z28" s="141">
        <f t="shared" si="7"/>
        <v>8415</v>
      </c>
      <c r="AA28" s="141">
        <f t="shared" si="7"/>
        <v>8874</v>
      </c>
    </row>
    <row r="29" spans="1:27" ht="11.45" customHeight="1" x14ac:dyDescent="0.2">
      <c r="A29" s="120" t="s">
        <v>107</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row>
    <row r="30" spans="1:27" ht="11.45" customHeight="1" x14ac:dyDescent="0.2">
      <c r="A30" s="3">
        <v>1</v>
      </c>
      <c r="B30" s="141" t="e">
        <f t="shared" ref="B30" si="8">B11*0.85</f>
        <v>#REF!</v>
      </c>
      <c r="C30" s="141" t="e">
        <f t="shared" ref="C30:AA30" si="9">C11*0.85</f>
        <v>#REF!</v>
      </c>
      <c r="D30" s="141" t="e">
        <f t="shared" si="9"/>
        <v>#REF!</v>
      </c>
      <c r="E30" s="141" t="e">
        <f t="shared" si="9"/>
        <v>#REF!</v>
      </c>
      <c r="F30" s="141" t="e">
        <f t="shared" si="9"/>
        <v>#REF!</v>
      </c>
      <c r="G30" s="141" t="e">
        <f t="shared" si="9"/>
        <v>#REF!</v>
      </c>
      <c r="H30" s="141" t="e">
        <f t="shared" si="9"/>
        <v>#REF!</v>
      </c>
      <c r="I30" s="141">
        <f t="shared" si="9"/>
        <v>5737.5</v>
      </c>
      <c r="J30" s="141">
        <f t="shared" si="9"/>
        <v>5737.5</v>
      </c>
      <c r="K30" s="141">
        <f t="shared" si="9"/>
        <v>5278.5</v>
      </c>
      <c r="L30" s="141">
        <f t="shared" si="9"/>
        <v>5584.5</v>
      </c>
      <c r="M30" s="141">
        <f t="shared" si="9"/>
        <v>5584.5</v>
      </c>
      <c r="N30" s="141">
        <f t="shared" si="9"/>
        <v>7420.5</v>
      </c>
      <c r="O30" s="141">
        <f t="shared" si="9"/>
        <v>5431.5</v>
      </c>
      <c r="P30" s="141">
        <f t="shared" si="9"/>
        <v>5278.5</v>
      </c>
      <c r="Q30" s="141">
        <f t="shared" si="9"/>
        <v>5431.5</v>
      </c>
      <c r="R30" s="141">
        <f t="shared" si="9"/>
        <v>5278.5</v>
      </c>
      <c r="S30" s="141">
        <f t="shared" si="9"/>
        <v>5278.5</v>
      </c>
      <c r="T30" s="141">
        <f t="shared" si="9"/>
        <v>5584.5</v>
      </c>
      <c r="U30" s="141">
        <f t="shared" si="9"/>
        <v>5431.5</v>
      </c>
      <c r="V30" s="141">
        <f t="shared" si="9"/>
        <v>6502.5</v>
      </c>
      <c r="W30" s="141">
        <f t="shared" si="9"/>
        <v>8032.5</v>
      </c>
      <c r="X30" s="141">
        <f t="shared" si="9"/>
        <v>8032.5</v>
      </c>
      <c r="Y30" s="141">
        <f t="shared" si="9"/>
        <v>8491.5</v>
      </c>
      <c r="Z30" s="141">
        <f t="shared" si="9"/>
        <v>8491.5</v>
      </c>
      <c r="AA30" s="141">
        <f t="shared" si="9"/>
        <v>8950.5</v>
      </c>
    </row>
    <row r="31" spans="1:27" ht="11.45" customHeight="1" x14ac:dyDescent="0.2">
      <c r="A31" s="3">
        <v>2</v>
      </c>
      <c r="B31" s="141" t="e">
        <f t="shared" ref="B31" si="10">B12*0.85</f>
        <v>#REF!</v>
      </c>
      <c r="C31" s="141" t="e">
        <f t="shared" ref="C31:AA31" si="11">C12*0.85</f>
        <v>#REF!</v>
      </c>
      <c r="D31" s="141" t="e">
        <f t="shared" si="11"/>
        <v>#REF!</v>
      </c>
      <c r="E31" s="141" t="e">
        <f t="shared" si="11"/>
        <v>#REF!</v>
      </c>
      <c r="F31" s="141" t="e">
        <f t="shared" si="11"/>
        <v>#REF!</v>
      </c>
      <c r="G31" s="141" t="e">
        <f t="shared" si="11"/>
        <v>#REF!</v>
      </c>
      <c r="H31" s="141" t="e">
        <f t="shared" si="11"/>
        <v>#REF!</v>
      </c>
      <c r="I31" s="141">
        <f t="shared" si="11"/>
        <v>6808.5</v>
      </c>
      <c r="J31" s="141">
        <f t="shared" si="11"/>
        <v>6808.5</v>
      </c>
      <c r="K31" s="141">
        <f t="shared" si="11"/>
        <v>6349.5</v>
      </c>
      <c r="L31" s="141">
        <f t="shared" si="11"/>
        <v>6655.5</v>
      </c>
      <c r="M31" s="141">
        <f t="shared" si="11"/>
        <v>6655.5</v>
      </c>
      <c r="N31" s="141">
        <f t="shared" si="11"/>
        <v>8491.5</v>
      </c>
      <c r="O31" s="141">
        <f t="shared" si="11"/>
        <v>6502.5</v>
      </c>
      <c r="P31" s="141">
        <f t="shared" si="11"/>
        <v>6349.5</v>
      </c>
      <c r="Q31" s="141">
        <f t="shared" si="11"/>
        <v>6502.5</v>
      </c>
      <c r="R31" s="141">
        <f t="shared" si="11"/>
        <v>6349.5</v>
      </c>
      <c r="S31" s="141">
        <f t="shared" si="11"/>
        <v>6349.5</v>
      </c>
      <c r="T31" s="141">
        <f t="shared" si="11"/>
        <v>6655.5</v>
      </c>
      <c r="U31" s="141">
        <f t="shared" si="11"/>
        <v>6502.5</v>
      </c>
      <c r="V31" s="141">
        <f t="shared" si="11"/>
        <v>7573.5</v>
      </c>
      <c r="W31" s="141">
        <f t="shared" si="11"/>
        <v>9103.5</v>
      </c>
      <c r="X31" s="141">
        <f t="shared" si="11"/>
        <v>9103.5</v>
      </c>
      <c r="Y31" s="141">
        <f t="shared" si="11"/>
        <v>9562.5</v>
      </c>
      <c r="Z31" s="141">
        <f t="shared" si="11"/>
        <v>9562.5</v>
      </c>
      <c r="AA31" s="141">
        <f t="shared" si="11"/>
        <v>10021.5</v>
      </c>
    </row>
    <row r="32" spans="1:27" ht="11.45" customHeight="1" x14ac:dyDescent="0.2">
      <c r="A32" s="120" t="s">
        <v>86</v>
      </c>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row>
    <row r="33" spans="1:27" ht="11.45" customHeight="1" x14ac:dyDescent="0.2">
      <c r="A33" s="3">
        <v>1</v>
      </c>
      <c r="B33" s="141" t="e">
        <f t="shared" ref="B33" si="12">B14*0.85</f>
        <v>#REF!</v>
      </c>
      <c r="C33" s="141" t="e">
        <f t="shared" ref="C33:AA33" si="13">C14*0.85</f>
        <v>#REF!</v>
      </c>
      <c r="D33" s="141" t="e">
        <f t="shared" si="13"/>
        <v>#REF!</v>
      </c>
      <c r="E33" s="141" t="e">
        <f t="shared" si="13"/>
        <v>#REF!</v>
      </c>
      <c r="F33" s="141" t="e">
        <f t="shared" si="13"/>
        <v>#REF!</v>
      </c>
      <c r="G33" s="141" t="e">
        <f t="shared" si="13"/>
        <v>#REF!</v>
      </c>
      <c r="H33" s="141" t="e">
        <f t="shared" si="13"/>
        <v>#REF!</v>
      </c>
      <c r="I33" s="141">
        <f t="shared" si="13"/>
        <v>7267.5</v>
      </c>
      <c r="J33" s="141">
        <f t="shared" si="13"/>
        <v>7267.5</v>
      </c>
      <c r="K33" s="141">
        <f t="shared" si="13"/>
        <v>6808.5</v>
      </c>
      <c r="L33" s="141">
        <f t="shared" si="13"/>
        <v>7114.5</v>
      </c>
      <c r="M33" s="141">
        <f t="shared" si="13"/>
        <v>7114.5</v>
      </c>
      <c r="N33" s="141">
        <f t="shared" si="13"/>
        <v>8950.5</v>
      </c>
      <c r="O33" s="141">
        <f t="shared" si="13"/>
        <v>6961.5</v>
      </c>
      <c r="P33" s="141">
        <f t="shared" si="13"/>
        <v>6808.5</v>
      </c>
      <c r="Q33" s="141">
        <f t="shared" si="13"/>
        <v>6961.5</v>
      </c>
      <c r="R33" s="141">
        <f t="shared" si="13"/>
        <v>6808.5</v>
      </c>
      <c r="S33" s="141">
        <f t="shared" si="13"/>
        <v>6808.5</v>
      </c>
      <c r="T33" s="141">
        <f t="shared" si="13"/>
        <v>7114.5</v>
      </c>
      <c r="U33" s="141">
        <f t="shared" si="13"/>
        <v>6961.5</v>
      </c>
      <c r="V33" s="141">
        <f t="shared" si="13"/>
        <v>8032.5</v>
      </c>
      <c r="W33" s="141">
        <f t="shared" si="13"/>
        <v>9562.5</v>
      </c>
      <c r="X33" s="141">
        <f t="shared" si="13"/>
        <v>9562.5</v>
      </c>
      <c r="Y33" s="141">
        <f t="shared" si="13"/>
        <v>10021.5</v>
      </c>
      <c r="Z33" s="141">
        <f t="shared" si="13"/>
        <v>10021.5</v>
      </c>
      <c r="AA33" s="141">
        <f t="shared" si="13"/>
        <v>10480.5</v>
      </c>
    </row>
    <row r="34" spans="1:27" ht="11.45" customHeight="1" x14ac:dyDescent="0.2">
      <c r="A34" s="3">
        <v>2</v>
      </c>
      <c r="B34" s="141" t="e">
        <f t="shared" ref="B34" si="14">B15*0.85</f>
        <v>#REF!</v>
      </c>
      <c r="C34" s="141" t="e">
        <f t="shared" ref="C34:AA34" si="15">C15*0.85</f>
        <v>#REF!</v>
      </c>
      <c r="D34" s="141" t="e">
        <f t="shared" si="15"/>
        <v>#REF!</v>
      </c>
      <c r="E34" s="141" t="e">
        <f t="shared" si="15"/>
        <v>#REF!</v>
      </c>
      <c r="F34" s="141" t="e">
        <f t="shared" si="15"/>
        <v>#REF!</v>
      </c>
      <c r="G34" s="141" t="e">
        <f t="shared" si="15"/>
        <v>#REF!</v>
      </c>
      <c r="H34" s="141" t="e">
        <f t="shared" si="15"/>
        <v>#REF!</v>
      </c>
      <c r="I34" s="141">
        <f t="shared" si="15"/>
        <v>8338.5</v>
      </c>
      <c r="J34" s="141">
        <f t="shared" si="15"/>
        <v>8338.5</v>
      </c>
      <c r="K34" s="141">
        <f t="shared" si="15"/>
        <v>7879.5</v>
      </c>
      <c r="L34" s="141">
        <f t="shared" si="15"/>
        <v>8185.5</v>
      </c>
      <c r="M34" s="141">
        <f t="shared" si="15"/>
        <v>8185.5</v>
      </c>
      <c r="N34" s="141">
        <f t="shared" si="15"/>
        <v>10021.5</v>
      </c>
      <c r="O34" s="141">
        <f t="shared" si="15"/>
        <v>8032.5</v>
      </c>
      <c r="P34" s="141">
        <f t="shared" si="15"/>
        <v>7879.5</v>
      </c>
      <c r="Q34" s="141">
        <f t="shared" si="15"/>
        <v>8032.5</v>
      </c>
      <c r="R34" s="141">
        <f t="shared" si="15"/>
        <v>7879.5</v>
      </c>
      <c r="S34" s="141">
        <f t="shared" si="15"/>
        <v>7879.5</v>
      </c>
      <c r="T34" s="141">
        <f t="shared" si="15"/>
        <v>8185.5</v>
      </c>
      <c r="U34" s="141">
        <f t="shared" si="15"/>
        <v>8032.5</v>
      </c>
      <c r="V34" s="141">
        <f t="shared" si="15"/>
        <v>9103.5</v>
      </c>
      <c r="W34" s="141">
        <f t="shared" si="15"/>
        <v>10633.5</v>
      </c>
      <c r="X34" s="141">
        <f t="shared" si="15"/>
        <v>10633.5</v>
      </c>
      <c r="Y34" s="141">
        <f t="shared" si="15"/>
        <v>11092.5</v>
      </c>
      <c r="Z34" s="141">
        <f t="shared" si="15"/>
        <v>11092.5</v>
      </c>
      <c r="AA34" s="141">
        <f t="shared" si="15"/>
        <v>11551.5</v>
      </c>
    </row>
    <row r="35" spans="1:27" ht="11.45" customHeight="1" x14ac:dyDescent="0.2">
      <c r="A35" s="122" t="s">
        <v>91</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row>
    <row r="36" spans="1:27" ht="11.45" customHeight="1" x14ac:dyDescent="0.2">
      <c r="A36" s="3">
        <v>1</v>
      </c>
      <c r="B36" s="141" t="e">
        <f t="shared" ref="B36" si="16">B17*0.85</f>
        <v>#REF!</v>
      </c>
      <c r="C36" s="141" t="e">
        <f t="shared" ref="C36:AA36" si="17">C17*0.85</f>
        <v>#REF!</v>
      </c>
      <c r="D36" s="141" t="e">
        <f t="shared" si="17"/>
        <v>#REF!</v>
      </c>
      <c r="E36" s="141" t="e">
        <f t="shared" si="17"/>
        <v>#REF!</v>
      </c>
      <c r="F36" s="141" t="e">
        <f t="shared" si="17"/>
        <v>#REF!</v>
      </c>
      <c r="G36" s="141" t="e">
        <f t="shared" si="17"/>
        <v>#REF!</v>
      </c>
      <c r="H36" s="141" t="e">
        <f t="shared" si="17"/>
        <v>#REF!</v>
      </c>
      <c r="I36" s="141">
        <f t="shared" si="17"/>
        <v>8032.5</v>
      </c>
      <c r="J36" s="141">
        <f t="shared" si="17"/>
        <v>8032.5</v>
      </c>
      <c r="K36" s="141">
        <f t="shared" si="17"/>
        <v>7573.5</v>
      </c>
      <c r="L36" s="141">
        <f t="shared" si="17"/>
        <v>7879.5</v>
      </c>
      <c r="M36" s="141">
        <f t="shared" si="17"/>
        <v>7879.5</v>
      </c>
      <c r="N36" s="141">
        <f t="shared" si="17"/>
        <v>9715.5</v>
      </c>
      <c r="O36" s="141">
        <f t="shared" si="17"/>
        <v>7726.5</v>
      </c>
      <c r="P36" s="141">
        <f t="shared" si="17"/>
        <v>7573.5</v>
      </c>
      <c r="Q36" s="141">
        <f t="shared" si="17"/>
        <v>7726.5</v>
      </c>
      <c r="R36" s="141">
        <f t="shared" si="17"/>
        <v>7573.5</v>
      </c>
      <c r="S36" s="141">
        <f t="shared" si="17"/>
        <v>7573.5</v>
      </c>
      <c r="T36" s="141">
        <f t="shared" si="17"/>
        <v>7879.5</v>
      </c>
      <c r="U36" s="141">
        <f t="shared" si="17"/>
        <v>7726.5</v>
      </c>
      <c r="V36" s="141">
        <f t="shared" si="17"/>
        <v>8797.5</v>
      </c>
      <c r="W36" s="141">
        <f t="shared" si="17"/>
        <v>10327.5</v>
      </c>
      <c r="X36" s="141">
        <f t="shared" si="17"/>
        <v>10327.5</v>
      </c>
      <c r="Y36" s="141">
        <f t="shared" si="17"/>
        <v>10786.5</v>
      </c>
      <c r="Z36" s="141">
        <f t="shared" si="17"/>
        <v>10786.5</v>
      </c>
      <c r="AA36" s="141">
        <f t="shared" si="17"/>
        <v>11245.5</v>
      </c>
    </row>
    <row r="37" spans="1:27" ht="11.45" customHeight="1" x14ac:dyDescent="0.2">
      <c r="A37" s="3">
        <v>2</v>
      </c>
      <c r="B37" s="141" t="e">
        <f t="shared" ref="B37" si="18">B18*0.85</f>
        <v>#REF!</v>
      </c>
      <c r="C37" s="141" t="e">
        <f t="shared" ref="C37:AA37" si="19">C18*0.85</f>
        <v>#REF!</v>
      </c>
      <c r="D37" s="141" t="e">
        <f t="shared" si="19"/>
        <v>#REF!</v>
      </c>
      <c r="E37" s="141" t="e">
        <f t="shared" si="19"/>
        <v>#REF!</v>
      </c>
      <c r="F37" s="141" t="e">
        <f t="shared" si="19"/>
        <v>#REF!</v>
      </c>
      <c r="G37" s="141" t="e">
        <f t="shared" si="19"/>
        <v>#REF!</v>
      </c>
      <c r="H37" s="141" t="e">
        <f t="shared" si="19"/>
        <v>#REF!</v>
      </c>
      <c r="I37" s="141">
        <f t="shared" si="19"/>
        <v>9103.5</v>
      </c>
      <c r="J37" s="141">
        <f t="shared" si="19"/>
        <v>9103.5</v>
      </c>
      <c r="K37" s="141">
        <f t="shared" si="19"/>
        <v>8644.5</v>
      </c>
      <c r="L37" s="141">
        <f t="shared" si="19"/>
        <v>8950.5</v>
      </c>
      <c r="M37" s="141">
        <f t="shared" si="19"/>
        <v>8950.5</v>
      </c>
      <c r="N37" s="141">
        <f t="shared" si="19"/>
        <v>10786.5</v>
      </c>
      <c r="O37" s="141">
        <f t="shared" si="19"/>
        <v>8797.5</v>
      </c>
      <c r="P37" s="141">
        <f t="shared" si="19"/>
        <v>8644.5</v>
      </c>
      <c r="Q37" s="141">
        <f t="shared" si="19"/>
        <v>8797.5</v>
      </c>
      <c r="R37" s="141">
        <f t="shared" si="19"/>
        <v>8644.5</v>
      </c>
      <c r="S37" s="141">
        <f t="shared" si="19"/>
        <v>8644.5</v>
      </c>
      <c r="T37" s="141">
        <f t="shared" si="19"/>
        <v>8950.5</v>
      </c>
      <c r="U37" s="141">
        <f t="shared" si="19"/>
        <v>8797.5</v>
      </c>
      <c r="V37" s="141">
        <f t="shared" si="19"/>
        <v>9868.5</v>
      </c>
      <c r="W37" s="141">
        <f t="shared" si="19"/>
        <v>11398.5</v>
      </c>
      <c r="X37" s="141">
        <f t="shared" si="19"/>
        <v>11398.5</v>
      </c>
      <c r="Y37" s="141">
        <f t="shared" si="19"/>
        <v>11857.5</v>
      </c>
      <c r="Z37" s="141">
        <f t="shared" si="19"/>
        <v>11857.5</v>
      </c>
      <c r="AA37" s="141">
        <f t="shared" si="19"/>
        <v>12316.5</v>
      </c>
    </row>
    <row r="38" spans="1:27" ht="11.45" customHeight="1" x14ac:dyDescent="0.2">
      <c r="A38" s="119" t="s">
        <v>92</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row>
    <row r="39" spans="1:27" ht="11.45" customHeight="1" x14ac:dyDescent="0.2">
      <c r="A39" s="121">
        <v>1</v>
      </c>
      <c r="B39" s="141" t="e">
        <f t="shared" ref="B39" si="20">B20*0.85</f>
        <v>#REF!</v>
      </c>
      <c r="C39" s="141" t="e">
        <f t="shared" ref="C39:AA39" si="21">C20*0.85</f>
        <v>#REF!</v>
      </c>
      <c r="D39" s="141" t="e">
        <f t="shared" si="21"/>
        <v>#REF!</v>
      </c>
      <c r="E39" s="141" t="e">
        <f t="shared" si="21"/>
        <v>#REF!</v>
      </c>
      <c r="F39" s="141" t="e">
        <f t="shared" si="21"/>
        <v>#REF!</v>
      </c>
      <c r="G39" s="141" t="e">
        <f t="shared" si="21"/>
        <v>#REF!</v>
      </c>
      <c r="H39" s="141" t="e">
        <f t="shared" si="21"/>
        <v>#REF!</v>
      </c>
      <c r="I39" s="141">
        <f t="shared" si="21"/>
        <v>9180</v>
      </c>
      <c r="J39" s="141">
        <f t="shared" si="21"/>
        <v>9180</v>
      </c>
      <c r="K39" s="141">
        <f t="shared" si="21"/>
        <v>8721</v>
      </c>
      <c r="L39" s="141">
        <f t="shared" si="21"/>
        <v>9027</v>
      </c>
      <c r="M39" s="141">
        <f t="shared" si="21"/>
        <v>9027</v>
      </c>
      <c r="N39" s="141">
        <f t="shared" si="21"/>
        <v>10863</v>
      </c>
      <c r="O39" s="141">
        <f t="shared" si="21"/>
        <v>8874</v>
      </c>
      <c r="P39" s="141">
        <f t="shared" si="21"/>
        <v>8721</v>
      </c>
      <c r="Q39" s="141">
        <f t="shared" si="21"/>
        <v>8874</v>
      </c>
      <c r="R39" s="141">
        <f t="shared" si="21"/>
        <v>8721</v>
      </c>
      <c r="S39" s="141">
        <f t="shared" si="21"/>
        <v>8721</v>
      </c>
      <c r="T39" s="141">
        <f t="shared" si="21"/>
        <v>9027</v>
      </c>
      <c r="U39" s="141">
        <f t="shared" si="21"/>
        <v>8874</v>
      </c>
      <c r="V39" s="141">
        <f t="shared" si="21"/>
        <v>9945</v>
      </c>
      <c r="W39" s="141">
        <f t="shared" si="21"/>
        <v>11475</v>
      </c>
      <c r="X39" s="141">
        <f t="shared" si="21"/>
        <v>11475</v>
      </c>
      <c r="Y39" s="141">
        <f t="shared" si="21"/>
        <v>11934</v>
      </c>
      <c r="Z39" s="141">
        <f t="shared" si="21"/>
        <v>11934</v>
      </c>
      <c r="AA39" s="141">
        <f t="shared" si="21"/>
        <v>12393</v>
      </c>
    </row>
    <row r="40" spans="1:27" x14ac:dyDescent="0.2">
      <c r="A40" s="121">
        <v>2</v>
      </c>
      <c r="B40" s="141" t="e">
        <f t="shared" ref="B40" si="22">B21*0.85</f>
        <v>#REF!</v>
      </c>
      <c r="C40" s="141" t="e">
        <f t="shared" ref="C40:AA40" si="23">C21*0.85</f>
        <v>#REF!</v>
      </c>
      <c r="D40" s="141" t="e">
        <f t="shared" si="23"/>
        <v>#REF!</v>
      </c>
      <c r="E40" s="141" t="e">
        <f t="shared" si="23"/>
        <v>#REF!</v>
      </c>
      <c r="F40" s="141" t="e">
        <f t="shared" si="23"/>
        <v>#REF!</v>
      </c>
      <c r="G40" s="141" t="e">
        <f t="shared" si="23"/>
        <v>#REF!</v>
      </c>
      <c r="H40" s="141" t="e">
        <f t="shared" si="23"/>
        <v>#REF!</v>
      </c>
      <c r="I40" s="141">
        <f t="shared" si="23"/>
        <v>10251</v>
      </c>
      <c r="J40" s="141">
        <f t="shared" si="23"/>
        <v>10251</v>
      </c>
      <c r="K40" s="141">
        <f t="shared" si="23"/>
        <v>9792</v>
      </c>
      <c r="L40" s="141">
        <f t="shared" si="23"/>
        <v>10098</v>
      </c>
      <c r="M40" s="141">
        <f t="shared" si="23"/>
        <v>10098</v>
      </c>
      <c r="N40" s="141">
        <f t="shared" si="23"/>
        <v>11934</v>
      </c>
      <c r="O40" s="141">
        <f t="shared" si="23"/>
        <v>9945</v>
      </c>
      <c r="P40" s="141">
        <f t="shared" si="23"/>
        <v>9792</v>
      </c>
      <c r="Q40" s="141">
        <f t="shared" si="23"/>
        <v>9945</v>
      </c>
      <c r="R40" s="141">
        <f t="shared" si="23"/>
        <v>9792</v>
      </c>
      <c r="S40" s="141">
        <f t="shared" si="23"/>
        <v>9792</v>
      </c>
      <c r="T40" s="141">
        <f t="shared" si="23"/>
        <v>10098</v>
      </c>
      <c r="U40" s="141">
        <f t="shared" si="23"/>
        <v>9945</v>
      </c>
      <c r="V40" s="141">
        <f t="shared" si="23"/>
        <v>11016</v>
      </c>
      <c r="W40" s="141">
        <f t="shared" si="23"/>
        <v>12546</v>
      </c>
      <c r="X40" s="141">
        <f t="shared" si="23"/>
        <v>12546</v>
      </c>
      <c r="Y40" s="141">
        <f t="shared" si="23"/>
        <v>13005</v>
      </c>
      <c r="Z40" s="141">
        <f t="shared" si="23"/>
        <v>13005</v>
      </c>
      <c r="AA40" s="141">
        <f t="shared" si="23"/>
        <v>13464</v>
      </c>
    </row>
    <row r="41" spans="1:27" ht="11.45" customHeight="1" x14ac:dyDescent="0.2">
      <c r="A41" s="24"/>
    </row>
    <row r="42" spans="1:27" ht="225" x14ac:dyDescent="0.2">
      <c r="A42" s="169" t="s">
        <v>216</v>
      </c>
    </row>
    <row r="43" spans="1:27" x14ac:dyDescent="0.2">
      <c r="A43" s="80" t="s">
        <v>18</v>
      </c>
    </row>
    <row r="44" spans="1:27" x14ac:dyDescent="0.2">
      <c r="A44" s="81" t="s">
        <v>197</v>
      </c>
    </row>
    <row r="45" spans="1:27" x14ac:dyDescent="0.2">
      <c r="A45" s="81" t="s">
        <v>198</v>
      </c>
    </row>
    <row r="46" spans="1:27" x14ac:dyDescent="0.2">
      <c r="A46" s="81" t="s">
        <v>199</v>
      </c>
    </row>
    <row r="48" spans="1:27" ht="12.6" customHeight="1" x14ac:dyDescent="0.2">
      <c r="A48" s="80" t="s">
        <v>3</v>
      </c>
    </row>
    <row r="49" spans="1:1" x14ac:dyDescent="0.2">
      <c r="A49" s="143" t="s">
        <v>140</v>
      </c>
    </row>
    <row r="50" spans="1:1" x14ac:dyDescent="0.2">
      <c r="A50" s="176" t="s">
        <v>200</v>
      </c>
    </row>
    <row r="51" spans="1:1" x14ac:dyDescent="0.2">
      <c r="A51" s="144" t="s">
        <v>4</v>
      </c>
    </row>
    <row r="52" spans="1:1" x14ac:dyDescent="0.2">
      <c r="A52" s="144" t="s">
        <v>5</v>
      </c>
    </row>
    <row r="53" spans="1:1" ht="24" x14ac:dyDescent="0.2">
      <c r="A53" s="66" t="s">
        <v>6</v>
      </c>
    </row>
    <row r="54" spans="1:1" x14ac:dyDescent="0.2">
      <c r="A54" s="42" t="s">
        <v>75</v>
      </c>
    </row>
    <row r="55" spans="1:1" x14ac:dyDescent="0.2">
      <c r="A55" s="177" t="s">
        <v>201</v>
      </c>
    </row>
    <row r="56" spans="1:1" x14ac:dyDescent="0.2">
      <c r="A56" s="145"/>
    </row>
    <row r="57" spans="1:1" ht="28.5" x14ac:dyDescent="0.2">
      <c r="A57" s="178" t="s">
        <v>202</v>
      </c>
    </row>
    <row r="58" spans="1:1" ht="30" x14ac:dyDescent="0.2">
      <c r="A58" s="179" t="s">
        <v>217</v>
      </c>
    </row>
    <row r="59" spans="1:1" ht="30" x14ac:dyDescent="0.2">
      <c r="A59" s="179" t="s">
        <v>218</v>
      </c>
    </row>
    <row r="60" spans="1:1" ht="15" x14ac:dyDescent="0.2">
      <c r="A60" s="179"/>
    </row>
    <row r="61" spans="1:1" ht="51" x14ac:dyDescent="0.2">
      <c r="A61" s="180" t="s">
        <v>219</v>
      </c>
    </row>
    <row r="62" spans="1:1" ht="12.75" x14ac:dyDescent="0.2">
      <c r="A62" s="181" t="s">
        <v>203</v>
      </c>
    </row>
    <row r="63" spans="1:1" ht="25.5" x14ac:dyDescent="0.2">
      <c r="A63" s="180" t="s">
        <v>204</v>
      </c>
    </row>
    <row r="64" spans="1:1" ht="14.25" x14ac:dyDescent="0.2">
      <c r="A64" s="182"/>
    </row>
    <row r="65" spans="1:1" ht="25.5" x14ac:dyDescent="0.2">
      <c r="A65" s="180" t="s">
        <v>205</v>
      </c>
    </row>
    <row r="66" spans="1:1" ht="25.5" x14ac:dyDescent="0.2">
      <c r="A66" s="180" t="s">
        <v>220</v>
      </c>
    </row>
    <row r="67" spans="1:1" ht="38.25" x14ac:dyDescent="0.2">
      <c r="A67" s="180" t="s">
        <v>221</v>
      </c>
    </row>
    <row r="68" spans="1:1" ht="12.75" x14ac:dyDescent="0.2">
      <c r="A68" s="180" t="s">
        <v>206</v>
      </c>
    </row>
    <row r="69" spans="1:1" ht="25.5" x14ac:dyDescent="0.2">
      <c r="A69" s="180" t="s">
        <v>222</v>
      </c>
    </row>
    <row r="70" spans="1:1" ht="12.75" x14ac:dyDescent="0.2">
      <c r="A70" s="180" t="s">
        <v>207</v>
      </c>
    </row>
    <row r="71" spans="1:1" ht="25.5" x14ac:dyDescent="0.2">
      <c r="A71" s="180" t="s">
        <v>208</v>
      </c>
    </row>
    <row r="72" spans="1:1" ht="63.75" x14ac:dyDescent="0.2">
      <c r="A72" s="180" t="s">
        <v>209</v>
      </c>
    </row>
    <row r="73" spans="1:1" ht="25.5" x14ac:dyDescent="0.2">
      <c r="A73" s="180" t="s">
        <v>210</v>
      </c>
    </row>
    <row r="74" spans="1:1" ht="12.75" x14ac:dyDescent="0.2">
      <c r="A74" s="180" t="s">
        <v>211</v>
      </c>
    </row>
    <row r="75" spans="1:1" ht="12.75" x14ac:dyDescent="0.2">
      <c r="A75" s="180" t="s">
        <v>212</v>
      </c>
    </row>
    <row r="76" spans="1:1" ht="12.75" x14ac:dyDescent="0.2">
      <c r="A76" s="183"/>
    </row>
    <row r="77" spans="1:1" ht="25.5" x14ac:dyDescent="0.2">
      <c r="A77" s="180" t="s">
        <v>213</v>
      </c>
    </row>
    <row r="78" spans="1:1" x14ac:dyDescent="0.2">
      <c r="A78" s="74"/>
    </row>
    <row r="79" spans="1:1" x14ac:dyDescent="0.2">
      <c r="A79" s="75" t="s">
        <v>8</v>
      </c>
    </row>
    <row r="80" spans="1:1" ht="24" x14ac:dyDescent="0.2">
      <c r="A80" s="62" t="s">
        <v>214</v>
      </c>
    </row>
    <row r="81" spans="1:1" ht="24" x14ac:dyDescent="0.2">
      <c r="A81" s="62" t="s">
        <v>215</v>
      </c>
    </row>
  </sheetData>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Z53"/>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140625" style="1" customWidth="1"/>
    <col min="2" max="31" width="9.85546875" style="1" customWidth="1"/>
    <col min="32" max="78" width="9.85546875" style="1" bestFit="1" customWidth="1"/>
    <col min="79" max="16384" width="8.5703125" style="1"/>
  </cols>
  <sheetData>
    <row r="1" spans="1:78" ht="10.7" customHeight="1" x14ac:dyDescent="0.2">
      <c r="A1" s="9" t="s">
        <v>172</v>
      </c>
    </row>
    <row r="2" spans="1:78" ht="10.7" customHeight="1" x14ac:dyDescent="0.2">
      <c r="A2" s="19" t="s">
        <v>10</v>
      </c>
    </row>
    <row r="3" spans="1:78" ht="10.7" customHeight="1" x14ac:dyDescent="0.2">
      <c r="A3" s="10"/>
    </row>
    <row r="4" spans="1:78" x14ac:dyDescent="0.2">
      <c r="A4" s="95" t="s">
        <v>1</v>
      </c>
    </row>
    <row r="5" spans="1:78" s="28" customFormat="1" ht="25.5" customHeight="1" x14ac:dyDescent="0.2">
      <c r="A5" s="34" t="s">
        <v>0</v>
      </c>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29">
        <f>'C завтраками| Bed and breakfast'!U5</f>
        <v>46017</v>
      </c>
      <c r="AC5" s="129">
        <f>'C завтраками| Bed and breakfast'!V5</f>
        <v>46019</v>
      </c>
      <c r="AD5" s="129">
        <f>'C завтраками| Bed and breakfast'!W5</f>
        <v>46020</v>
      </c>
      <c r="AE5" s="129">
        <f>'C завтраками| Bed and breakfast'!X5</f>
        <v>46021</v>
      </c>
      <c r="AF5" s="129">
        <f>'C завтраками| Bed and breakfast'!Y5</f>
        <v>46022</v>
      </c>
      <c r="AG5" s="129">
        <f>'C завтраками| Bed and breakfast'!Z5</f>
        <v>46023</v>
      </c>
      <c r="AH5" s="129">
        <f>'C завтраками| Bed and breakfast'!AA5</f>
        <v>46026</v>
      </c>
      <c r="AI5" s="129">
        <f>'C завтраками| Bed and breakfast'!AB5</f>
        <v>46027</v>
      </c>
      <c r="AJ5" s="129">
        <f>'C завтраками| Bed and breakfast'!AC5</f>
        <v>46028</v>
      </c>
      <c r="AK5" s="129">
        <f>'C завтраками| Bed and breakfast'!AD5</f>
        <v>46029</v>
      </c>
      <c r="AL5" s="129">
        <f>'C завтраками| Bed and breakfast'!AE5</f>
        <v>46030</v>
      </c>
      <c r="AM5" s="129">
        <f>'C завтраками| Bed and breakfast'!AF5</f>
        <v>46031</v>
      </c>
      <c r="AN5" s="129">
        <f>'C завтраками| Bed and breakfast'!AG5</f>
        <v>46032</v>
      </c>
      <c r="AO5" s="129">
        <f>'C завтраками| Bed and breakfast'!AH5</f>
        <v>46033</v>
      </c>
      <c r="AP5" s="129">
        <f>'C завтраками| Bed and breakfast'!AI5</f>
        <v>46036</v>
      </c>
      <c r="AQ5" s="129">
        <f>'C завтраками| Bed and breakfast'!AJ5</f>
        <v>46038</v>
      </c>
      <c r="AR5" s="129">
        <f>'C завтраками| Bed and breakfast'!AK5</f>
        <v>46040</v>
      </c>
      <c r="AS5" s="129">
        <f>'C завтраками| Bed and breakfast'!AL5</f>
        <v>46042</v>
      </c>
      <c r="AT5" s="129">
        <f>'C завтраками| Bed and breakfast'!AM5</f>
        <v>46043</v>
      </c>
      <c r="AU5" s="129">
        <f>'C завтраками| Bed and breakfast'!AN5</f>
        <v>46045</v>
      </c>
      <c r="AV5" s="129">
        <f>'C завтраками| Bed and breakfast'!AO5</f>
        <v>46047</v>
      </c>
      <c r="AW5" s="129">
        <f>'C завтраками| Bed and breakfast'!AP5</f>
        <v>46052</v>
      </c>
      <c r="AX5" s="129">
        <f>'C завтраками| Bed and breakfast'!AQ5</f>
        <v>46054</v>
      </c>
      <c r="AY5" s="129">
        <f>'C завтраками| Bed and breakfast'!AR5</f>
        <v>46058</v>
      </c>
      <c r="AZ5" s="129">
        <f>'C завтраками| Bed and breakfast'!AS5</f>
        <v>46059</v>
      </c>
      <c r="BA5" s="129">
        <f>'C завтраками| Bed and breakfast'!AT5</f>
        <v>46060</v>
      </c>
      <c r="BB5" s="129">
        <f>'C завтраками| Bed and breakfast'!AU5</f>
        <v>46061</v>
      </c>
      <c r="BC5" s="129">
        <f>'C завтраками| Bed and breakfast'!AV5</f>
        <v>46066</v>
      </c>
      <c r="BD5" s="129">
        <f>'C завтраками| Bed and breakfast'!AW5</f>
        <v>46068</v>
      </c>
      <c r="BE5" s="129">
        <f>'C завтраками| Bed and breakfast'!AX5</f>
        <v>46069</v>
      </c>
      <c r="BF5" s="129">
        <f>'C завтраками| Bed and breakfast'!AY5</f>
        <v>46073</v>
      </c>
      <c r="BG5" s="129">
        <f>'C завтраками| Bed and breakfast'!AZ5</f>
        <v>46076</v>
      </c>
      <c r="BH5" s="129">
        <f>'C завтраками| Bed and breakfast'!BA5</f>
        <v>46077</v>
      </c>
      <c r="BI5" s="129">
        <f>'C завтраками| Bed and breakfast'!BB5</f>
        <v>46080</v>
      </c>
      <c r="BJ5" s="129">
        <f>'C завтраками| Bed and breakfast'!BC5</f>
        <v>46082</v>
      </c>
      <c r="BK5" s="129">
        <f>'C завтраками| Bed and breakfast'!BD5</f>
        <v>46087</v>
      </c>
      <c r="BL5" s="129">
        <f>'C завтраками| Bed and breakfast'!BE5</f>
        <v>46090</v>
      </c>
      <c r="BM5" s="129">
        <f>'C завтраками| Bed and breakfast'!BF5</f>
        <v>46091</v>
      </c>
      <c r="BN5" s="129">
        <f>'C завтраками| Bed and breakfast'!BG5</f>
        <v>46097</v>
      </c>
      <c r="BO5" s="129">
        <f>'C завтраками| Bed and breakfast'!BH5</f>
        <v>46101</v>
      </c>
      <c r="BP5" s="129">
        <f>'C завтраками| Bed and breakfast'!BI5</f>
        <v>46103</v>
      </c>
      <c r="BQ5" s="129">
        <f>'C завтраками| Bed and breakfast'!BJ5</f>
        <v>46108</v>
      </c>
      <c r="BR5" s="129">
        <f>'C завтраками| Bed and breakfast'!BK5</f>
        <v>46110</v>
      </c>
      <c r="BS5" s="129">
        <f>'C завтраками| Bed and breakfast'!BL5</f>
        <v>46113</v>
      </c>
      <c r="BT5" s="129">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s="28" customFormat="1" ht="25.5" customHeight="1" x14ac:dyDescent="0.2">
      <c r="A6" s="34"/>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29">
        <f>'C завтраками| Bed and breakfast'!U6</f>
        <v>46018</v>
      </c>
      <c r="AC6" s="129">
        <f>'C завтраками| Bed and breakfast'!V6</f>
        <v>46019</v>
      </c>
      <c r="AD6" s="129">
        <f>'C завтраками| Bed and breakfast'!W6</f>
        <v>46020</v>
      </c>
      <c r="AE6" s="129">
        <f>'C завтраками| Bed and breakfast'!X6</f>
        <v>46021</v>
      </c>
      <c r="AF6" s="129">
        <f>'C завтраками| Bed and breakfast'!Y6</f>
        <v>46022</v>
      </c>
      <c r="AG6" s="129">
        <f>'C завтраками| Bed and breakfast'!Z6</f>
        <v>46025</v>
      </c>
      <c r="AH6" s="129">
        <f>'C завтраками| Bed and breakfast'!AA6</f>
        <v>46026</v>
      </c>
      <c r="AI6" s="129">
        <f>'C завтраками| Bed and breakfast'!AB6</f>
        <v>46027</v>
      </c>
      <c r="AJ6" s="129">
        <f>'C завтраками| Bed and breakfast'!AC6</f>
        <v>46028</v>
      </c>
      <c r="AK6" s="129">
        <f>'C завтраками| Bed and breakfast'!AD6</f>
        <v>46029</v>
      </c>
      <c r="AL6" s="129">
        <f>'C завтраками| Bed and breakfast'!AE6</f>
        <v>46030</v>
      </c>
      <c r="AM6" s="129">
        <f>'C завтраками| Bed and breakfast'!AF6</f>
        <v>46031</v>
      </c>
      <c r="AN6" s="129">
        <f>'C завтраками| Bed and breakfast'!AG6</f>
        <v>46032</v>
      </c>
      <c r="AO6" s="129">
        <f>'C завтраками| Bed and breakfast'!AH6</f>
        <v>46035</v>
      </c>
      <c r="AP6" s="129">
        <f>'C завтраками| Bed and breakfast'!AI6</f>
        <v>46037</v>
      </c>
      <c r="AQ6" s="129">
        <f>'C завтраками| Bed and breakfast'!AJ6</f>
        <v>46039</v>
      </c>
      <c r="AR6" s="129">
        <f>'C завтраками| Bed and breakfast'!AK6</f>
        <v>46041</v>
      </c>
      <c r="AS6" s="129">
        <f>'C завтраками| Bed and breakfast'!AL6</f>
        <v>46042</v>
      </c>
      <c r="AT6" s="129">
        <f>'C завтраками| Bed and breakfast'!AM6</f>
        <v>46044</v>
      </c>
      <c r="AU6" s="129">
        <f>'C завтраками| Bed and breakfast'!AN6</f>
        <v>46046</v>
      </c>
      <c r="AV6" s="129">
        <f>'C завтраками| Bed and breakfast'!AO6</f>
        <v>46051</v>
      </c>
      <c r="AW6" s="129">
        <f>'C завтраками| Bed and breakfast'!AP6</f>
        <v>46053</v>
      </c>
      <c r="AX6" s="129">
        <f>'C завтраками| Bed and breakfast'!AQ6</f>
        <v>46057</v>
      </c>
      <c r="AY6" s="129">
        <f>'C завтраками| Bed and breakfast'!AR6</f>
        <v>46058</v>
      </c>
      <c r="AZ6" s="129">
        <f>'C завтраками| Bed and breakfast'!AS6</f>
        <v>46059</v>
      </c>
      <c r="BA6" s="129">
        <f>'C завтраками| Bed and breakfast'!AT6</f>
        <v>46060</v>
      </c>
      <c r="BB6" s="129">
        <f>'C завтраками| Bed and breakfast'!AU6</f>
        <v>46065</v>
      </c>
      <c r="BC6" s="129">
        <f>'C завтраками| Bed and breakfast'!AV6</f>
        <v>46067</v>
      </c>
      <c r="BD6" s="129">
        <f>'C завтраками| Bed and breakfast'!AW6</f>
        <v>46068</v>
      </c>
      <c r="BE6" s="129">
        <f>'C завтраками| Bed and breakfast'!AX6</f>
        <v>46072</v>
      </c>
      <c r="BF6" s="129">
        <f>'C завтраками| Bed and breakfast'!AY6</f>
        <v>46075</v>
      </c>
      <c r="BG6" s="129">
        <f>'C завтраками| Bed and breakfast'!AZ6</f>
        <v>46076</v>
      </c>
      <c r="BH6" s="129">
        <f>'C завтраками| Bed and breakfast'!BA6</f>
        <v>46079</v>
      </c>
      <c r="BI6" s="129">
        <f>'C завтраками| Bed and breakfast'!BB6</f>
        <v>46081</v>
      </c>
      <c r="BJ6" s="129">
        <f>'C завтраками| Bed and breakfast'!BC6</f>
        <v>46086</v>
      </c>
      <c r="BK6" s="129">
        <f>'C завтраками| Bed and breakfast'!BD6</f>
        <v>46089</v>
      </c>
      <c r="BL6" s="129">
        <f>'C завтраками| Bed and breakfast'!BE6</f>
        <v>46090</v>
      </c>
      <c r="BM6" s="129">
        <f>'C завтраками| Bed and breakfast'!BF6</f>
        <v>46096</v>
      </c>
      <c r="BN6" s="129">
        <f>'C завтраками| Bed and breakfast'!BG6</f>
        <v>46100</v>
      </c>
      <c r="BO6" s="129">
        <f>'C завтраками| Bed and breakfast'!BH6</f>
        <v>46102</v>
      </c>
      <c r="BP6" s="129">
        <f>'C завтраками| Bed and breakfast'!BI6</f>
        <v>46107</v>
      </c>
      <c r="BQ6" s="129">
        <f>'C завтраками| Bed and breakfast'!BJ6</f>
        <v>46109</v>
      </c>
      <c r="BR6" s="129">
        <f>'C завтраками| Bed and breakfast'!BK6</f>
        <v>46112</v>
      </c>
      <c r="BS6" s="129">
        <f>'C завтраками| Bed and breakfast'!BL6</f>
        <v>46116</v>
      </c>
      <c r="BT6" s="129">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ht="10.7" customHeight="1" x14ac:dyDescent="0.2">
      <c r="A7" s="11" t="s">
        <v>11</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row>
    <row r="8" spans="1:78" ht="10.7" customHeight="1" x14ac:dyDescent="0.2">
      <c r="A8" s="3">
        <v>1</v>
      </c>
      <c r="B8" s="119" t="e">
        <f>'C завтраками| Bed and breakfast'!#REF!</f>
        <v>#REF!</v>
      </c>
      <c r="C8" s="119" t="e">
        <f>'C завтраками| Bed and breakfast'!#REF!</f>
        <v>#REF!</v>
      </c>
      <c r="D8" s="119" t="e">
        <f>'C завтраками| Bed and breakfast'!#REF!</f>
        <v>#REF!</v>
      </c>
      <c r="E8" s="119" t="e">
        <f>'C завтраками| Bed and breakfast'!#REF!</f>
        <v>#REF!</v>
      </c>
      <c r="F8" s="119" t="e">
        <f>'C завтраками| Bed and breakfast'!#REF!</f>
        <v>#REF!</v>
      </c>
      <c r="G8" s="119" t="e">
        <f>'C завтраками| Bed and breakfast'!#REF!</f>
        <v>#REF!</v>
      </c>
      <c r="H8" s="119" t="e">
        <f>'C завтраками| Bed and breakfast'!#REF!</f>
        <v>#REF!</v>
      </c>
      <c r="I8" s="119">
        <f>'C завтраками| Bed and breakfast'!B8</f>
        <v>6000</v>
      </c>
      <c r="J8" s="119">
        <f>'C завтраками| Bed and breakfast'!C8</f>
        <v>6000</v>
      </c>
      <c r="K8" s="119">
        <f>'C завтраками| Bed and breakfast'!D8</f>
        <v>5400</v>
      </c>
      <c r="L8" s="119">
        <f>'C завтраками| Bed and breakfast'!E8</f>
        <v>5800</v>
      </c>
      <c r="M8" s="119">
        <f>'C завтраками| Bed and breakfast'!F8</f>
        <v>5800</v>
      </c>
      <c r="N8" s="119">
        <f>'C завтраками| Bed and breakfast'!G8</f>
        <v>8200</v>
      </c>
      <c r="O8" s="119">
        <f>'C завтраками| Bed and breakfast'!H8</f>
        <v>5600</v>
      </c>
      <c r="P8" s="119">
        <f>'C завтраками| Bed and breakfast'!I8</f>
        <v>5400</v>
      </c>
      <c r="Q8" s="119">
        <f>'C завтраками| Bed and breakfast'!J8</f>
        <v>5600</v>
      </c>
      <c r="R8" s="119">
        <f>'C завтраками| Bed and breakfast'!K8</f>
        <v>5400</v>
      </c>
      <c r="S8" s="119">
        <f>'C завтраками| Bed and breakfast'!L8</f>
        <v>5400</v>
      </c>
      <c r="T8" s="119">
        <f>'C завтраками| Bed and breakfast'!M8</f>
        <v>5800</v>
      </c>
      <c r="U8" s="119">
        <f>'C завтраками| Bed and breakfast'!N8</f>
        <v>5600</v>
      </c>
      <c r="V8" s="119">
        <f>'C завтраками| Bed and breakfast'!O8</f>
        <v>7000</v>
      </c>
      <c r="W8" s="119">
        <f>'C завтраками| Bed and breakfast'!P8</f>
        <v>9000</v>
      </c>
      <c r="X8" s="119">
        <f>'C завтраками| Bed and breakfast'!Q8</f>
        <v>9000</v>
      </c>
      <c r="Y8" s="119">
        <f>'C завтраками| Bed and breakfast'!R8</f>
        <v>9600</v>
      </c>
      <c r="Z8" s="119">
        <f>'C завтраками| Bed and breakfast'!S8</f>
        <v>9600</v>
      </c>
      <c r="AA8" s="119">
        <f>'C завтраками| Bed and breakfast'!T8</f>
        <v>10200</v>
      </c>
      <c r="AB8" s="119">
        <f>'C завтраками| Bed and breakfast'!U8</f>
        <v>9600</v>
      </c>
      <c r="AC8" s="119">
        <f>'C завтраками| Bed and breakfast'!V8</f>
        <v>9600</v>
      </c>
      <c r="AD8" s="119">
        <f>'C завтраками| Bed and breakfast'!W8</f>
        <v>16000</v>
      </c>
      <c r="AE8" s="119">
        <f>'C завтраками| Bed and breakfast'!X8</f>
        <v>23500</v>
      </c>
      <c r="AF8" s="119">
        <f>'C завтраками| Bed and breakfast'!Y8</f>
        <v>27500</v>
      </c>
      <c r="AG8" s="119">
        <f>'C завтраками| Bed and breakfast'!Z8</f>
        <v>27500</v>
      </c>
      <c r="AH8" s="119">
        <f>'C завтраками| Bed and breakfast'!AA8</f>
        <v>27500</v>
      </c>
      <c r="AI8" s="119">
        <f>'C завтраками| Bed and breakfast'!AB8</f>
        <v>28700</v>
      </c>
      <c r="AJ8" s="119">
        <f>'C завтраками| Bed and breakfast'!AC8</f>
        <v>28700</v>
      </c>
      <c r="AK8" s="119">
        <f>'C завтраками| Bed and breakfast'!AD8</f>
        <v>28700</v>
      </c>
      <c r="AL8" s="119">
        <f>'C завтраками| Bed and breakfast'!AE8</f>
        <v>25100</v>
      </c>
      <c r="AM8" s="119">
        <f>'C завтраками| Bed and breakfast'!AF8</f>
        <v>24750</v>
      </c>
      <c r="AN8" s="119">
        <f>'C завтраками| Bed and breakfast'!AG8</f>
        <v>15450</v>
      </c>
      <c r="AO8" s="119">
        <f>'C завтраками| Bed and breakfast'!AH8</f>
        <v>15450</v>
      </c>
      <c r="AP8" s="119">
        <f>'C завтраками| Bed and breakfast'!AI8</f>
        <v>14550</v>
      </c>
      <c r="AQ8" s="119">
        <f>'C завтраками| Bed and breakfast'!AJ8</f>
        <v>14550</v>
      </c>
      <c r="AR8" s="119">
        <f>'C завтраками| Bed and breakfast'!AK8</f>
        <v>14550</v>
      </c>
      <c r="AS8" s="119">
        <f>'C завтраками| Bed and breakfast'!AL8</f>
        <v>15450</v>
      </c>
      <c r="AT8" s="119">
        <f>'C завтраками| Bed and breakfast'!AM8</f>
        <v>15450</v>
      </c>
      <c r="AU8" s="119">
        <f>'C завтраками| Bed and breakfast'!AN8</f>
        <v>15450</v>
      </c>
      <c r="AV8" s="119">
        <f>'C завтраками| Bed and breakfast'!AO8</f>
        <v>16350</v>
      </c>
      <c r="AW8" s="119">
        <f>'C завтраками| Bed and breakfast'!AP8</f>
        <v>16350</v>
      </c>
      <c r="AX8" s="119">
        <f>'C завтраками| Bed and breakfast'!AQ8</f>
        <v>17550</v>
      </c>
      <c r="AY8" s="119">
        <f>'C завтраками| Bed and breakfast'!AR8</f>
        <v>18750</v>
      </c>
      <c r="AZ8" s="119">
        <f>'C завтраками| Bed and breakfast'!AS8</f>
        <v>18750</v>
      </c>
      <c r="BA8" s="119">
        <f>'C завтраками| Bed and breakfast'!AT8</f>
        <v>18750</v>
      </c>
      <c r="BB8" s="119">
        <f>'C завтраками| Bed and breakfast'!AU8</f>
        <v>17550</v>
      </c>
      <c r="BC8" s="119">
        <f>'C завтраками| Bed and breakfast'!AV8</f>
        <v>21150</v>
      </c>
      <c r="BD8" s="119">
        <f>'C завтраками| Bed and breakfast'!AW8</f>
        <v>21150</v>
      </c>
      <c r="BE8" s="119">
        <f>'C завтраками| Bed and breakfast'!AX8</f>
        <v>23550</v>
      </c>
      <c r="BF8" s="119">
        <f>'C завтраками| Bed and breakfast'!AY8</f>
        <v>25950</v>
      </c>
      <c r="BG8" s="119">
        <f>'C завтраками| Bed and breakfast'!AZ8</f>
        <v>25950</v>
      </c>
      <c r="BH8" s="119">
        <f>'C завтраками| Bed and breakfast'!BA8</f>
        <v>22350</v>
      </c>
      <c r="BI8" s="119">
        <f>'C завтраками| Bed and breakfast'!BB8</f>
        <v>22350</v>
      </c>
      <c r="BJ8" s="119">
        <f>'C завтраками| Bed and breakfast'!BC8</f>
        <v>13650</v>
      </c>
      <c r="BK8" s="119">
        <f>'C завтраками| Bed and breakfast'!BD8</f>
        <v>15450</v>
      </c>
      <c r="BL8" s="119">
        <f>'C завтраками| Bed and breakfast'!BE8</f>
        <v>14550</v>
      </c>
      <c r="BM8" s="119">
        <f>'C завтраками| Bed and breakfast'!BF8</f>
        <v>11250</v>
      </c>
      <c r="BN8" s="119">
        <f>'C завтраками| Bed and breakfast'!BG8</f>
        <v>9350</v>
      </c>
      <c r="BO8" s="119">
        <f>'C завтраками| Bed and breakfast'!BH8</f>
        <v>10550</v>
      </c>
      <c r="BP8" s="119">
        <f>'C завтраками| Bed and breakfast'!BI8</f>
        <v>9350</v>
      </c>
      <c r="BQ8" s="119">
        <f>'C завтраками| Bed and breakfast'!BJ8</f>
        <v>10550</v>
      </c>
      <c r="BR8" s="119">
        <f>'C завтраками| Bed and breakfast'!BK8</f>
        <v>9350</v>
      </c>
      <c r="BS8" s="119">
        <f>'C завтраками| Bed and breakfast'!BL8</f>
        <v>9150</v>
      </c>
      <c r="BT8" s="119">
        <f>'C завтраками| Bed and breakfast'!BM8</f>
        <v>8150</v>
      </c>
      <c r="BU8" s="119">
        <f>'C завтраками| Bed and breakfast'!BN8</f>
        <v>6250</v>
      </c>
      <c r="BV8" s="119">
        <f>'C завтраками| Bed and breakfast'!BO8</f>
        <v>6850</v>
      </c>
      <c r="BW8" s="119">
        <f>'C завтраками| Bed and breakfast'!BP8</f>
        <v>6250</v>
      </c>
      <c r="BX8" s="119">
        <f>'C завтраками| Bed and breakfast'!BQ8</f>
        <v>6850</v>
      </c>
      <c r="BY8" s="119">
        <f>'C завтраками| Bed and breakfast'!BR8</f>
        <v>6250</v>
      </c>
      <c r="BZ8" s="119">
        <f>'C завтраками| Bed and breakfast'!BS8</f>
        <v>7650</v>
      </c>
    </row>
    <row r="9" spans="1:78" ht="10.7" customHeight="1" x14ac:dyDescent="0.2">
      <c r="A9" s="3">
        <v>2</v>
      </c>
      <c r="B9" s="119" t="e">
        <f>'C завтраками| Bed and breakfast'!#REF!</f>
        <v>#REF!</v>
      </c>
      <c r="C9" s="119" t="e">
        <f>'C завтраками| Bed and breakfast'!#REF!</f>
        <v>#REF!</v>
      </c>
      <c r="D9" s="119" t="e">
        <f>'C завтраками| Bed and breakfast'!#REF!</f>
        <v>#REF!</v>
      </c>
      <c r="E9" s="119" t="e">
        <f>'C завтраками| Bed and breakfast'!#REF!</f>
        <v>#REF!</v>
      </c>
      <c r="F9" s="119" t="e">
        <f>'C завтраками| Bed and breakfast'!#REF!</f>
        <v>#REF!</v>
      </c>
      <c r="G9" s="119" t="e">
        <f>'C завтраками| Bed and breakfast'!#REF!</f>
        <v>#REF!</v>
      </c>
      <c r="H9" s="119" t="e">
        <f>'C завтраками| Bed and breakfast'!#REF!</f>
        <v>#REF!</v>
      </c>
      <c r="I9" s="119">
        <f>'C завтраками| Bed and breakfast'!B9</f>
        <v>7400</v>
      </c>
      <c r="J9" s="119">
        <f>'C завтраками| Bed and breakfast'!C9</f>
        <v>7400</v>
      </c>
      <c r="K9" s="119">
        <f>'C завтраками| Bed and breakfast'!D9</f>
        <v>6800</v>
      </c>
      <c r="L9" s="119">
        <f>'C завтраками| Bed and breakfast'!E9</f>
        <v>7200</v>
      </c>
      <c r="M9" s="119">
        <f>'C завтраками| Bed and breakfast'!F9</f>
        <v>7200</v>
      </c>
      <c r="N9" s="119">
        <f>'C завтраками| Bed and breakfast'!G9</f>
        <v>9600</v>
      </c>
      <c r="O9" s="119">
        <f>'C завтраками| Bed and breakfast'!H9</f>
        <v>7000</v>
      </c>
      <c r="P9" s="119">
        <f>'C завтраками| Bed and breakfast'!I9</f>
        <v>6800</v>
      </c>
      <c r="Q9" s="119">
        <f>'C завтраками| Bed and breakfast'!J9</f>
        <v>7000</v>
      </c>
      <c r="R9" s="119">
        <f>'C завтраками| Bed and breakfast'!K9</f>
        <v>6800</v>
      </c>
      <c r="S9" s="119">
        <f>'C завтраками| Bed and breakfast'!L9</f>
        <v>6800</v>
      </c>
      <c r="T9" s="119">
        <f>'C завтраками| Bed and breakfast'!M9</f>
        <v>7200</v>
      </c>
      <c r="U9" s="119">
        <f>'C завтраками| Bed and breakfast'!N9</f>
        <v>7000</v>
      </c>
      <c r="V9" s="119">
        <f>'C завтраками| Bed and breakfast'!O9</f>
        <v>8400</v>
      </c>
      <c r="W9" s="119">
        <f>'C завтраками| Bed and breakfast'!P9</f>
        <v>10400</v>
      </c>
      <c r="X9" s="119">
        <f>'C завтраками| Bed and breakfast'!Q9</f>
        <v>10400</v>
      </c>
      <c r="Y9" s="119">
        <f>'C завтраками| Bed and breakfast'!R9</f>
        <v>11000</v>
      </c>
      <c r="Z9" s="119">
        <f>'C завтраками| Bed and breakfast'!S9</f>
        <v>11000</v>
      </c>
      <c r="AA9" s="119">
        <f>'C завтраками| Bed and breakfast'!T9</f>
        <v>11600</v>
      </c>
      <c r="AB9" s="119">
        <f>'C завтраками| Bed and breakfast'!U9</f>
        <v>11000</v>
      </c>
      <c r="AC9" s="119">
        <f>'C завтраками| Bed and breakfast'!V9</f>
        <v>11000</v>
      </c>
      <c r="AD9" s="119">
        <f>'C завтраками| Bed and breakfast'!W9</f>
        <v>18000</v>
      </c>
      <c r="AE9" s="119">
        <f>'C завтраками| Bed and breakfast'!X9</f>
        <v>25500</v>
      </c>
      <c r="AF9" s="119">
        <f>'C завтраками| Bed and breakfast'!Y9</f>
        <v>29500</v>
      </c>
      <c r="AG9" s="119">
        <f>'C завтраками| Bed and breakfast'!Z9</f>
        <v>29500</v>
      </c>
      <c r="AH9" s="119">
        <f>'C завтраками| Bed and breakfast'!AA9</f>
        <v>29500</v>
      </c>
      <c r="AI9" s="119">
        <f>'C завтраками| Bed and breakfast'!AB9</f>
        <v>30700</v>
      </c>
      <c r="AJ9" s="119">
        <f>'C завтраками| Bed and breakfast'!AC9</f>
        <v>30700</v>
      </c>
      <c r="AK9" s="119">
        <f>'C завтраками| Bed and breakfast'!AD9</f>
        <v>30700</v>
      </c>
      <c r="AL9" s="119">
        <f>'C завтраками| Bed and breakfast'!AE9</f>
        <v>27100</v>
      </c>
      <c r="AM9" s="119">
        <f>'C завтраками| Bed and breakfast'!AF9</f>
        <v>26600</v>
      </c>
      <c r="AN9" s="119">
        <f>'C завтраками| Bed and breakfast'!AG9</f>
        <v>17300</v>
      </c>
      <c r="AO9" s="119">
        <f>'C завтраками| Bed and breakfast'!AH9</f>
        <v>17300</v>
      </c>
      <c r="AP9" s="119">
        <f>'C завтраками| Bed and breakfast'!AI9</f>
        <v>16400</v>
      </c>
      <c r="AQ9" s="119">
        <f>'C завтраками| Bed and breakfast'!AJ9</f>
        <v>16400</v>
      </c>
      <c r="AR9" s="119">
        <f>'C завтраками| Bed and breakfast'!AK9</f>
        <v>16400</v>
      </c>
      <c r="AS9" s="119">
        <f>'C завтраками| Bed and breakfast'!AL9</f>
        <v>17300</v>
      </c>
      <c r="AT9" s="119">
        <f>'C завтраками| Bed and breakfast'!AM9</f>
        <v>17300</v>
      </c>
      <c r="AU9" s="119">
        <f>'C завтраками| Bed and breakfast'!AN9</f>
        <v>17300</v>
      </c>
      <c r="AV9" s="119">
        <f>'C завтраками| Bed and breakfast'!AO9</f>
        <v>18200</v>
      </c>
      <c r="AW9" s="119">
        <f>'C завтраками| Bed and breakfast'!AP9</f>
        <v>18200</v>
      </c>
      <c r="AX9" s="119">
        <f>'C завтраками| Bed and breakfast'!AQ9</f>
        <v>19400</v>
      </c>
      <c r="AY9" s="119">
        <f>'C завтраками| Bed and breakfast'!AR9</f>
        <v>20600</v>
      </c>
      <c r="AZ9" s="119">
        <f>'C завтраками| Bed and breakfast'!AS9</f>
        <v>20600</v>
      </c>
      <c r="BA9" s="119">
        <f>'C завтраками| Bed and breakfast'!AT9</f>
        <v>20600</v>
      </c>
      <c r="BB9" s="119">
        <f>'C завтраками| Bed and breakfast'!AU9</f>
        <v>19400</v>
      </c>
      <c r="BC9" s="119">
        <f>'C завтраками| Bed and breakfast'!AV9</f>
        <v>23000</v>
      </c>
      <c r="BD9" s="119">
        <f>'C завтраками| Bed and breakfast'!AW9</f>
        <v>23000</v>
      </c>
      <c r="BE9" s="119">
        <f>'C завтраками| Bed and breakfast'!AX9</f>
        <v>25400</v>
      </c>
      <c r="BF9" s="119">
        <f>'C завтраками| Bed and breakfast'!AY9</f>
        <v>27800</v>
      </c>
      <c r="BG9" s="119">
        <f>'C завтраками| Bed and breakfast'!AZ9</f>
        <v>27800</v>
      </c>
      <c r="BH9" s="119">
        <f>'C завтраками| Bed and breakfast'!BA9</f>
        <v>24200</v>
      </c>
      <c r="BI9" s="119">
        <f>'C завтраками| Bed and breakfast'!BB9</f>
        <v>24200</v>
      </c>
      <c r="BJ9" s="119">
        <f>'C завтраками| Bed and breakfast'!BC9</f>
        <v>15500</v>
      </c>
      <c r="BK9" s="119">
        <f>'C завтраками| Bed and breakfast'!BD9</f>
        <v>17300</v>
      </c>
      <c r="BL9" s="119">
        <f>'C завтраками| Bed and breakfast'!BE9</f>
        <v>16400</v>
      </c>
      <c r="BM9" s="119">
        <f>'C завтраками| Bed and breakfast'!BF9</f>
        <v>13100</v>
      </c>
      <c r="BN9" s="119">
        <f>'C завтраками| Bed and breakfast'!BG9</f>
        <v>11200</v>
      </c>
      <c r="BO9" s="119">
        <f>'C завтраками| Bed and breakfast'!BH9</f>
        <v>12400</v>
      </c>
      <c r="BP9" s="119">
        <f>'C завтраками| Bed and breakfast'!BI9</f>
        <v>11200</v>
      </c>
      <c r="BQ9" s="119">
        <f>'C завтраками| Bed and breakfast'!BJ9</f>
        <v>12400</v>
      </c>
      <c r="BR9" s="119">
        <f>'C завтраками| Bed and breakfast'!BK9</f>
        <v>11200</v>
      </c>
      <c r="BS9" s="119">
        <f>'C завтраками| Bed and breakfast'!BL9</f>
        <v>10800</v>
      </c>
      <c r="BT9" s="119">
        <f>'C завтраками| Bed and breakfast'!BM9</f>
        <v>9800</v>
      </c>
      <c r="BU9" s="119">
        <f>'C завтраками| Bed and breakfast'!BN9</f>
        <v>7900</v>
      </c>
      <c r="BV9" s="119">
        <f>'C завтраками| Bed and breakfast'!BO9</f>
        <v>8500</v>
      </c>
      <c r="BW9" s="119">
        <f>'C завтраками| Bed and breakfast'!BP9</f>
        <v>7900</v>
      </c>
      <c r="BX9" s="119">
        <f>'C завтраками| Bed and breakfast'!BQ9</f>
        <v>8500</v>
      </c>
      <c r="BY9" s="119">
        <f>'C завтраками| Bed and breakfast'!BR9</f>
        <v>7900</v>
      </c>
      <c r="BZ9" s="119">
        <f>'C завтраками| Bed and breakfast'!BS9</f>
        <v>9300</v>
      </c>
    </row>
    <row r="10" spans="1:78" ht="10.7" customHeight="1" x14ac:dyDescent="0.2">
      <c r="A10" s="120" t="s">
        <v>107</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row>
    <row r="11" spans="1:78" ht="10.7" customHeight="1" x14ac:dyDescent="0.2">
      <c r="A11" s="3">
        <v>1</v>
      </c>
      <c r="B11" s="119" t="e">
        <f>'C завтраками| Bed and breakfast'!#REF!</f>
        <v>#REF!</v>
      </c>
      <c r="C11" s="119" t="e">
        <f>'C завтраками| Bed and breakfast'!#REF!</f>
        <v>#REF!</v>
      </c>
      <c r="D11" s="119" t="e">
        <f>'C завтраками| Bed and breakfast'!#REF!</f>
        <v>#REF!</v>
      </c>
      <c r="E11" s="119" t="e">
        <f>'C завтраками| Bed and breakfast'!#REF!</f>
        <v>#REF!</v>
      </c>
      <c r="F11" s="119" t="e">
        <f>'C завтраками| Bed and breakfast'!#REF!</f>
        <v>#REF!</v>
      </c>
      <c r="G11" s="119" t="e">
        <f>'C завтраками| Bed and breakfast'!#REF!</f>
        <v>#REF!</v>
      </c>
      <c r="H11" s="119" t="e">
        <f>'C завтраками| Bed and breakfast'!#REF!</f>
        <v>#REF!</v>
      </c>
      <c r="I11" s="119">
        <f>'C завтраками| Bed and breakfast'!B11</f>
        <v>7500</v>
      </c>
      <c r="J11" s="119">
        <f>'C завтраками| Bed and breakfast'!C11</f>
        <v>7500</v>
      </c>
      <c r="K11" s="119">
        <f>'C завтраками| Bed and breakfast'!D11</f>
        <v>6900</v>
      </c>
      <c r="L11" s="119">
        <f>'C завтраками| Bed and breakfast'!E11</f>
        <v>7300</v>
      </c>
      <c r="M11" s="119">
        <f>'C завтраками| Bed and breakfast'!F11</f>
        <v>7300</v>
      </c>
      <c r="N11" s="119">
        <f>'C завтраками| Bed and breakfast'!G11</f>
        <v>9700</v>
      </c>
      <c r="O11" s="119">
        <f>'C завтраками| Bed and breakfast'!H11</f>
        <v>7100</v>
      </c>
      <c r="P11" s="119">
        <f>'C завтраками| Bed and breakfast'!I11</f>
        <v>6900</v>
      </c>
      <c r="Q11" s="119">
        <f>'C завтраками| Bed and breakfast'!J11</f>
        <v>7100</v>
      </c>
      <c r="R11" s="119">
        <f>'C завтраками| Bed and breakfast'!K11</f>
        <v>6900</v>
      </c>
      <c r="S11" s="119">
        <f>'C завтраками| Bed and breakfast'!L11</f>
        <v>6900</v>
      </c>
      <c r="T11" s="119">
        <f>'C завтраками| Bed and breakfast'!M11</f>
        <v>7300</v>
      </c>
      <c r="U11" s="119">
        <f>'C завтраками| Bed and breakfast'!N11</f>
        <v>7100</v>
      </c>
      <c r="V11" s="119">
        <f>'C завтраками| Bed and breakfast'!O11</f>
        <v>8500</v>
      </c>
      <c r="W11" s="119">
        <f>'C завтраками| Bed and breakfast'!P11</f>
        <v>10500</v>
      </c>
      <c r="X11" s="119">
        <f>'C завтраками| Bed and breakfast'!Q11</f>
        <v>10500</v>
      </c>
      <c r="Y11" s="119">
        <f>'C завтраками| Bed and breakfast'!R11</f>
        <v>11100</v>
      </c>
      <c r="Z11" s="119">
        <f>'C завтраками| Bed and breakfast'!S11</f>
        <v>11100</v>
      </c>
      <c r="AA11" s="119">
        <f>'C завтраками| Bed and breakfast'!T11</f>
        <v>11700</v>
      </c>
      <c r="AB11" s="119">
        <f>'C завтраками| Bed and breakfast'!U11</f>
        <v>11100</v>
      </c>
      <c r="AC11" s="119">
        <f>'C завтраками| Bed and breakfast'!V11</f>
        <v>11100</v>
      </c>
      <c r="AD11" s="119">
        <f>'C завтраками| Bed and breakfast'!W11</f>
        <v>18000</v>
      </c>
      <c r="AE11" s="119">
        <f>'C завтраками| Bed and breakfast'!X11</f>
        <v>25500</v>
      </c>
      <c r="AF11" s="119">
        <f>'C завтраками| Bed and breakfast'!Y11</f>
        <v>29500</v>
      </c>
      <c r="AG11" s="119">
        <f>'C завтраками| Bed and breakfast'!Z11</f>
        <v>29500</v>
      </c>
      <c r="AH11" s="119">
        <f>'C завтраками| Bed and breakfast'!AA11</f>
        <v>29500</v>
      </c>
      <c r="AI11" s="119">
        <f>'C завтраками| Bed and breakfast'!AB11</f>
        <v>30700</v>
      </c>
      <c r="AJ11" s="119">
        <f>'C завтраками| Bed and breakfast'!AC11</f>
        <v>30700</v>
      </c>
      <c r="AK11" s="119">
        <f>'C завтраками| Bed and breakfast'!AD11</f>
        <v>30700</v>
      </c>
      <c r="AL11" s="119">
        <f>'C завтраками| Bed and breakfast'!AE11</f>
        <v>27100</v>
      </c>
      <c r="AM11" s="119">
        <f>'C завтраками| Bed and breakfast'!AF11</f>
        <v>26550</v>
      </c>
      <c r="AN11" s="119">
        <f>'C завтраками| Bed and breakfast'!AG11</f>
        <v>17250</v>
      </c>
      <c r="AO11" s="119">
        <f>'C завтраками| Bed and breakfast'!AH11</f>
        <v>17250</v>
      </c>
      <c r="AP11" s="119">
        <f>'C завтраками| Bed and breakfast'!AI11</f>
        <v>16350</v>
      </c>
      <c r="AQ11" s="119">
        <f>'C завтраками| Bed and breakfast'!AJ11</f>
        <v>16350</v>
      </c>
      <c r="AR11" s="119">
        <f>'C завтраками| Bed and breakfast'!AK11</f>
        <v>16350</v>
      </c>
      <c r="AS11" s="119">
        <f>'C завтраками| Bed and breakfast'!AL11</f>
        <v>17250</v>
      </c>
      <c r="AT11" s="119">
        <f>'C завтраками| Bed and breakfast'!AM11</f>
        <v>17250</v>
      </c>
      <c r="AU11" s="119">
        <f>'C завтраками| Bed and breakfast'!AN11</f>
        <v>17250</v>
      </c>
      <c r="AV11" s="119">
        <f>'C завтраками| Bed and breakfast'!AO11</f>
        <v>18150</v>
      </c>
      <c r="AW11" s="119">
        <f>'C завтраками| Bed and breakfast'!AP11</f>
        <v>18150</v>
      </c>
      <c r="AX11" s="119">
        <f>'C завтраками| Bed and breakfast'!AQ11</f>
        <v>19350</v>
      </c>
      <c r="AY11" s="119">
        <f>'C завтраками| Bed and breakfast'!AR11</f>
        <v>20550</v>
      </c>
      <c r="AZ11" s="119">
        <f>'C завтраками| Bed and breakfast'!AS11</f>
        <v>20550</v>
      </c>
      <c r="BA11" s="119">
        <f>'C завтраками| Bed and breakfast'!AT11</f>
        <v>20550</v>
      </c>
      <c r="BB11" s="119">
        <f>'C завтраками| Bed and breakfast'!AU11</f>
        <v>19350</v>
      </c>
      <c r="BC11" s="119">
        <f>'C завтраками| Bed and breakfast'!AV11</f>
        <v>22950</v>
      </c>
      <c r="BD11" s="119">
        <f>'C завтраками| Bed and breakfast'!AW11</f>
        <v>22950</v>
      </c>
      <c r="BE11" s="119">
        <f>'C завтраками| Bed and breakfast'!AX11</f>
        <v>25350</v>
      </c>
      <c r="BF11" s="119">
        <f>'C завтраками| Bed and breakfast'!AY11</f>
        <v>27750</v>
      </c>
      <c r="BG11" s="119">
        <f>'C завтраками| Bed and breakfast'!AZ11</f>
        <v>27750</v>
      </c>
      <c r="BH11" s="119">
        <f>'C завтраками| Bed and breakfast'!BA11</f>
        <v>24150</v>
      </c>
      <c r="BI11" s="119">
        <f>'C завтраками| Bed and breakfast'!BB11</f>
        <v>24150</v>
      </c>
      <c r="BJ11" s="119">
        <f>'C завтраками| Bed and breakfast'!BC11</f>
        <v>15450</v>
      </c>
      <c r="BK11" s="119">
        <f>'C завтраками| Bed and breakfast'!BD11</f>
        <v>17250</v>
      </c>
      <c r="BL11" s="119">
        <f>'C завтраками| Bed and breakfast'!BE11</f>
        <v>16350</v>
      </c>
      <c r="BM11" s="119">
        <f>'C завтраками| Bed and breakfast'!BF11</f>
        <v>12750</v>
      </c>
      <c r="BN11" s="119">
        <f>'C завтраками| Bed and breakfast'!BG11</f>
        <v>10850</v>
      </c>
      <c r="BO11" s="119">
        <f>'C завтраками| Bed and breakfast'!BH11</f>
        <v>12050</v>
      </c>
      <c r="BP11" s="119">
        <f>'C завтраками| Bed and breakfast'!BI11</f>
        <v>10850</v>
      </c>
      <c r="BQ11" s="119">
        <f>'C завтраками| Bed and breakfast'!BJ11</f>
        <v>12050</v>
      </c>
      <c r="BR11" s="119">
        <f>'C завтраками| Bed and breakfast'!BK11</f>
        <v>10850</v>
      </c>
      <c r="BS11" s="119">
        <f>'C завтраками| Bed and breakfast'!BL11</f>
        <v>10150</v>
      </c>
      <c r="BT11" s="119">
        <f>'C завтраками| Bed and breakfast'!BM11</f>
        <v>9150</v>
      </c>
      <c r="BU11" s="119">
        <f>'C завтраками| Bed and breakfast'!BN11</f>
        <v>7250</v>
      </c>
      <c r="BV11" s="119">
        <f>'C завтраками| Bed and breakfast'!BO11</f>
        <v>7850</v>
      </c>
      <c r="BW11" s="119">
        <f>'C завтраками| Bed and breakfast'!BP11</f>
        <v>7250</v>
      </c>
      <c r="BX11" s="119">
        <f>'C завтраками| Bed and breakfast'!BQ11</f>
        <v>7850</v>
      </c>
      <c r="BY11" s="119">
        <f>'C завтраками| Bed and breakfast'!BR11</f>
        <v>7250</v>
      </c>
      <c r="BZ11" s="119">
        <f>'C завтраками| Bed and breakfast'!BS11</f>
        <v>8650</v>
      </c>
    </row>
    <row r="12" spans="1:78" ht="10.7" customHeight="1" x14ac:dyDescent="0.2">
      <c r="A12" s="3">
        <v>2</v>
      </c>
      <c r="B12" s="119" t="e">
        <f>'C завтраками| Bed and breakfast'!#REF!</f>
        <v>#REF!</v>
      </c>
      <c r="C12" s="119" t="e">
        <f>'C завтраками| Bed and breakfast'!#REF!</f>
        <v>#REF!</v>
      </c>
      <c r="D12" s="119" t="e">
        <f>'C завтраками| Bed and breakfast'!#REF!</f>
        <v>#REF!</v>
      </c>
      <c r="E12" s="119" t="e">
        <f>'C завтраками| Bed and breakfast'!#REF!</f>
        <v>#REF!</v>
      </c>
      <c r="F12" s="119" t="e">
        <f>'C завтраками| Bed and breakfast'!#REF!</f>
        <v>#REF!</v>
      </c>
      <c r="G12" s="119" t="e">
        <f>'C завтраками| Bed and breakfast'!#REF!</f>
        <v>#REF!</v>
      </c>
      <c r="H12" s="119" t="e">
        <f>'C завтраками| Bed and breakfast'!#REF!</f>
        <v>#REF!</v>
      </c>
      <c r="I12" s="119">
        <f>'C завтраками| Bed and breakfast'!B12</f>
        <v>8900</v>
      </c>
      <c r="J12" s="119">
        <f>'C завтраками| Bed and breakfast'!C12</f>
        <v>8900</v>
      </c>
      <c r="K12" s="119">
        <f>'C завтраками| Bed and breakfast'!D12</f>
        <v>8300</v>
      </c>
      <c r="L12" s="119">
        <f>'C завтраками| Bed and breakfast'!E12</f>
        <v>8700</v>
      </c>
      <c r="M12" s="119">
        <f>'C завтраками| Bed and breakfast'!F12</f>
        <v>8700</v>
      </c>
      <c r="N12" s="119">
        <f>'C завтраками| Bed and breakfast'!G12</f>
        <v>11100</v>
      </c>
      <c r="O12" s="119">
        <f>'C завтраками| Bed and breakfast'!H12</f>
        <v>8500</v>
      </c>
      <c r="P12" s="119">
        <f>'C завтраками| Bed and breakfast'!I12</f>
        <v>8300</v>
      </c>
      <c r="Q12" s="119">
        <f>'C завтраками| Bed and breakfast'!J12</f>
        <v>8500</v>
      </c>
      <c r="R12" s="119">
        <f>'C завтраками| Bed and breakfast'!K12</f>
        <v>8300</v>
      </c>
      <c r="S12" s="119">
        <f>'C завтраками| Bed and breakfast'!L12</f>
        <v>8300</v>
      </c>
      <c r="T12" s="119">
        <f>'C завтраками| Bed and breakfast'!M12</f>
        <v>8700</v>
      </c>
      <c r="U12" s="119">
        <f>'C завтраками| Bed and breakfast'!N12</f>
        <v>8500</v>
      </c>
      <c r="V12" s="119">
        <f>'C завтраками| Bed and breakfast'!O12</f>
        <v>9900</v>
      </c>
      <c r="W12" s="119">
        <f>'C завтраками| Bed and breakfast'!P12</f>
        <v>11900</v>
      </c>
      <c r="X12" s="119">
        <f>'C завтраками| Bed and breakfast'!Q12</f>
        <v>11900</v>
      </c>
      <c r="Y12" s="119">
        <f>'C завтраками| Bed and breakfast'!R12</f>
        <v>12500</v>
      </c>
      <c r="Z12" s="119">
        <f>'C завтраками| Bed and breakfast'!S12</f>
        <v>12500</v>
      </c>
      <c r="AA12" s="119">
        <f>'C завтраками| Bed and breakfast'!T12</f>
        <v>13100</v>
      </c>
      <c r="AB12" s="119">
        <f>'C завтраками| Bed and breakfast'!U12</f>
        <v>12500</v>
      </c>
      <c r="AC12" s="119">
        <f>'C завтраками| Bed and breakfast'!V12</f>
        <v>12500</v>
      </c>
      <c r="AD12" s="119">
        <f>'C завтраками| Bed and breakfast'!W12</f>
        <v>20000</v>
      </c>
      <c r="AE12" s="119">
        <f>'C завтраками| Bed and breakfast'!X12</f>
        <v>27500</v>
      </c>
      <c r="AF12" s="119">
        <f>'C завтраками| Bed and breakfast'!Y12</f>
        <v>31500</v>
      </c>
      <c r="AG12" s="119">
        <f>'C завтраками| Bed and breakfast'!Z12</f>
        <v>31500</v>
      </c>
      <c r="AH12" s="119">
        <f>'C завтраками| Bed and breakfast'!AA12</f>
        <v>31500</v>
      </c>
      <c r="AI12" s="119">
        <f>'C завтраками| Bed and breakfast'!AB12</f>
        <v>32700</v>
      </c>
      <c r="AJ12" s="119">
        <f>'C завтраками| Bed and breakfast'!AC12</f>
        <v>32700</v>
      </c>
      <c r="AK12" s="119">
        <f>'C завтраками| Bed and breakfast'!AD12</f>
        <v>32700</v>
      </c>
      <c r="AL12" s="119">
        <f>'C завтраками| Bed and breakfast'!AE12</f>
        <v>29100</v>
      </c>
      <c r="AM12" s="119">
        <f>'C завтраками| Bed and breakfast'!AF12</f>
        <v>28400</v>
      </c>
      <c r="AN12" s="119">
        <f>'C завтраками| Bed and breakfast'!AG12</f>
        <v>19100</v>
      </c>
      <c r="AO12" s="119">
        <f>'C завтраками| Bed and breakfast'!AH12</f>
        <v>19100</v>
      </c>
      <c r="AP12" s="119">
        <f>'C завтраками| Bed and breakfast'!AI12</f>
        <v>18200</v>
      </c>
      <c r="AQ12" s="119">
        <f>'C завтраками| Bed and breakfast'!AJ12</f>
        <v>18200</v>
      </c>
      <c r="AR12" s="119">
        <f>'C завтраками| Bed and breakfast'!AK12</f>
        <v>18200</v>
      </c>
      <c r="AS12" s="119">
        <f>'C завтраками| Bed and breakfast'!AL12</f>
        <v>19100</v>
      </c>
      <c r="AT12" s="119">
        <f>'C завтраками| Bed and breakfast'!AM12</f>
        <v>19100</v>
      </c>
      <c r="AU12" s="119">
        <f>'C завтраками| Bed and breakfast'!AN12</f>
        <v>19100</v>
      </c>
      <c r="AV12" s="119">
        <f>'C завтраками| Bed and breakfast'!AO12</f>
        <v>20000</v>
      </c>
      <c r="AW12" s="119">
        <f>'C завтраками| Bed and breakfast'!AP12</f>
        <v>20000</v>
      </c>
      <c r="AX12" s="119">
        <f>'C завтраками| Bed and breakfast'!AQ12</f>
        <v>21200</v>
      </c>
      <c r="AY12" s="119">
        <f>'C завтраками| Bed and breakfast'!AR12</f>
        <v>22400</v>
      </c>
      <c r="AZ12" s="119">
        <f>'C завтраками| Bed and breakfast'!AS12</f>
        <v>22400</v>
      </c>
      <c r="BA12" s="119">
        <f>'C завтраками| Bed and breakfast'!AT12</f>
        <v>22400</v>
      </c>
      <c r="BB12" s="119">
        <f>'C завтраками| Bed and breakfast'!AU12</f>
        <v>21200</v>
      </c>
      <c r="BC12" s="119">
        <f>'C завтраками| Bed and breakfast'!AV12</f>
        <v>24800</v>
      </c>
      <c r="BD12" s="119">
        <f>'C завтраками| Bed and breakfast'!AW12</f>
        <v>24800</v>
      </c>
      <c r="BE12" s="119">
        <f>'C завтраками| Bed and breakfast'!AX12</f>
        <v>27200</v>
      </c>
      <c r="BF12" s="119">
        <f>'C завтраками| Bed and breakfast'!AY12</f>
        <v>29600</v>
      </c>
      <c r="BG12" s="119">
        <f>'C завтраками| Bed and breakfast'!AZ12</f>
        <v>29600</v>
      </c>
      <c r="BH12" s="119">
        <f>'C завтраками| Bed and breakfast'!BA12</f>
        <v>26000</v>
      </c>
      <c r="BI12" s="119">
        <f>'C завтраками| Bed and breakfast'!BB12</f>
        <v>26000</v>
      </c>
      <c r="BJ12" s="119">
        <f>'C завтраками| Bed and breakfast'!BC12</f>
        <v>17300</v>
      </c>
      <c r="BK12" s="119">
        <f>'C завтраками| Bed and breakfast'!BD12</f>
        <v>19100</v>
      </c>
      <c r="BL12" s="119">
        <f>'C завтраками| Bed and breakfast'!BE12</f>
        <v>18200</v>
      </c>
      <c r="BM12" s="119">
        <f>'C завтраками| Bed and breakfast'!BF12</f>
        <v>14600</v>
      </c>
      <c r="BN12" s="119">
        <f>'C завтраками| Bed and breakfast'!BG12</f>
        <v>12700</v>
      </c>
      <c r="BO12" s="119">
        <f>'C завтраками| Bed and breakfast'!BH12</f>
        <v>13900</v>
      </c>
      <c r="BP12" s="119">
        <f>'C завтраками| Bed and breakfast'!BI12</f>
        <v>12700</v>
      </c>
      <c r="BQ12" s="119">
        <f>'C завтраками| Bed and breakfast'!BJ12</f>
        <v>13900</v>
      </c>
      <c r="BR12" s="119">
        <f>'C завтраками| Bed and breakfast'!BK12</f>
        <v>12700</v>
      </c>
      <c r="BS12" s="119">
        <f>'C завтраками| Bed and breakfast'!BL12</f>
        <v>11800</v>
      </c>
      <c r="BT12" s="119">
        <f>'C завтраками| Bed and breakfast'!BM12</f>
        <v>10800</v>
      </c>
      <c r="BU12" s="119">
        <f>'C завтраками| Bed and breakfast'!BN12</f>
        <v>8900</v>
      </c>
      <c r="BV12" s="119">
        <f>'C завтраками| Bed and breakfast'!BO12</f>
        <v>9500</v>
      </c>
      <c r="BW12" s="119">
        <f>'C завтраками| Bed and breakfast'!BP12</f>
        <v>8900</v>
      </c>
      <c r="BX12" s="119">
        <f>'C завтраками| Bed and breakfast'!BQ12</f>
        <v>9500</v>
      </c>
      <c r="BY12" s="119">
        <f>'C завтраками| Bed and breakfast'!BR12</f>
        <v>8900</v>
      </c>
      <c r="BZ12" s="119">
        <f>'C завтраками| Bed and breakfast'!BS12</f>
        <v>10300</v>
      </c>
    </row>
    <row r="13" spans="1:78" ht="10.7" customHeight="1" x14ac:dyDescent="0.2">
      <c r="A13" s="5" t="s">
        <v>86</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row>
    <row r="14" spans="1:78" ht="10.7" customHeight="1" x14ac:dyDescent="0.2">
      <c r="A14" s="3">
        <v>1</v>
      </c>
      <c r="B14" s="119" t="e">
        <f>'C завтраками| Bed and breakfast'!#REF!</f>
        <v>#REF!</v>
      </c>
      <c r="C14" s="119" t="e">
        <f>'C завтраками| Bed and breakfast'!#REF!</f>
        <v>#REF!</v>
      </c>
      <c r="D14" s="119" t="e">
        <f>'C завтраками| Bed and breakfast'!#REF!</f>
        <v>#REF!</v>
      </c>
      <c r="E14" s="119" t="e">
        <f>'C завтраками| Bed and breakfast'!#REF!</f>
        <v>#REF!</v>
      </c>
      <c r="F14" s="119" t="e">
        <f>'C завтраками| Bed and breakfast'!#REF!</f>
        <v>#REF!</v>
      </c>
      <c r="G14" s="119" t="e">
        <f>'C завтраками| Bed and breakfast'!#REF!</f>
        <v>#REF!</v>
      </c>
      <c r="H14" s="119" t="e">
        <f>'C завтраками| Bed and breakfast'!#REF!</f>
        <v>#REF!</v>
      </c>
      <c r="I14" s="119">
        <f>'C завтраками| Bed and breakfast'!B14</f>
        <v>9500</v>
      </c>
      <c r="J14" s="119">
        <f>'C завтраками| Bed and breakfast'!C14</f>
        <v>9500</v>
      </c>
      <c r="K14" s="119">
        <f>'C завтраками| Bed and breakfast'!D14</f>
        <v>8900</v>
      </c>
      <c r="L14" s="119">
        <f>'C завтраками| Bed and breakfast'!E14</f>
        <v>9300</v>
      </c>
      <c r="M14" s="119">
        <f>'C завтраками| Bed and breakfast'!F14</f>
        <v>9300</v>
      </c>
      <c r="N14" s="119">
        <f>'C завтраками| Bed and breakfast'!G14</f>
        <v>11700</v>
      </c>
      <c r="O14" s="119">
        <f>'C завтраками| Bed and breakfast'!H14</f>
        <v>9100</v>
      </c>
      <c r="P14" s="119">
        <f>'C завтраками| Bed and breakfast'!I14</f>
        <v>8900</v>
      </c>
      <c r="Q14" s="119">
        <f>'C завтраками| Bed and breakfast'!J14</f>
        <v>9100</v>
      </c>
      <c r="R14" s="119">
        <f>'C завтраками| Bed and breakfast'!K14</f>
        <v>8900</v>
      </c>
      <c r="S14" s="119">
        <f>'C завтраками| Bed and breakfast'!L14</f>
        <v>8900</v>
      </c>
      <c r="T14" s="119">
        <f>'C завтраками| Bed and breakfast'!M14</f>
        <v>9300</v>
      </c>
      <c r="U14" s="119">
        <f>'C завтраками| Bed and breakfast'!N14</f>
        <v>9100</v>
      </c>
      <c r="V14" s="119">
        <f>'C завтраками| Bed and breakfast'!O14</f>
        <v>10500</v>
      </c>
      <c r="W14" s="119">
        <f>'C завтраками| Bed and breakfast'!P14</f>
        <v>12500</v>
      </c>
      <c r="X14" s="119">
        <f>'C завтраками| Bed and breakfast'!Q14</f>
        <v>12500</v>
      </c>
      <c r="Y14" s="119">
        <f>'C завтраками| Bed and breakfast'!R14</f>
        <v>13100</v>
      </c>
      <c r="Z14" s="119">
        <f>'C завтраками| Bed and breakfast'!S14</f>
        <v>13100</v>
      </c>
      <c r="AA14" s="119">
        <f>'C завтраками| Bed and breakfast'!T14</f>
        <v>13700</v>
      </c>
      <c r="AB14" s="119">
        <f>'C завтраками| Bed and breakfast'!U14</f>
        <v>13100</v>
      </c>
      <c r="AC14" s="119">
        <f>'C завтраками| Bed and breakfast'!V14</f>
        <v>13100</v>
      </c>
      <c r="AD14" s="119">
        <f>'C завтраками| Bed and breakfast'!W14</f>
        <v>20000</v>
      </c>
      <c r="AE14" s="119">
        <f>'C завтраками| Bed and breakfast'!X14</f>
        <v>27500</v>
      </c>
      <c r="AF14" s="119">
        <f>'C завтраками| Bed and breakfast'!Y14</f>
        <v>31500</v>
      </c>
      <c r="AG14" s="119">
        <f>'C завтраками| Bed and breakfast'!Z14</f>
        <v>31500</v>
      </c>
      <c r="AH14" s="119">
        <f>'C завтраками| Bed and breakfast'!AA14</f>
        <v>31500</v>
      </c>
      <c r="AI14" s="119">
        <f>'C завтраками| Bed and breakfast'!AB14</f>
        <v>32700</v>
      </c>
      <c r="AJ14" s="119">
        <f>'C завтраками| Bed and breakfast'!AC14</f>
        <v>32700</v>
      </c>
      <c r="AK14" s="119">
        <f>'C завтраками| Bed and breakfast'!AD14</f>
        <v>32700</v>
      </c>
      <c r="AL14" s="119">
        <f>'C завтраками| Bed and breakfast'!AE14</f>
        <v>29100</v>
      </c>
      <c r="AM14" s="119">
        <f>'C завтраками| Bed and breakfast'!AF14</f>
        <v>28750</v>
      </c>
      <c r="AN14" s="119">
        <f>'C завтраками| Bed and breakfast'!AG14</f>
        <v>19450</v>
      </c>
      <c r="AO14" s="119">
        <f>'C завтраками| Bed and breakfast'!AH14</f>
        <v>19450</v>
      </c>
      <c r="AP14" s="119">
        <f>'C завтраками| Bed and breakfast'!AI14</f>
        <v>18550</v>
      </c>
      <c r="AQ14" s="119">
        <f>'C завтраками| Bed and breakfast'!AJ14</f>
        <v>18550</v>
      </c>
      <c r="AR14" s="119">
        <f>'C завтраками| Bed and breakfast'!AK14</f>
        <v>18550</v>
      </c>
      <c r="AS14" s="119">
        <f>'C завтраками| Bed and breakfast'!AL14</f>
        <v>19450</v>
      </c>
      <c r="AT14" s="119">
        <f>'C завтраками| Bed and breakfast'!AM14</f>
        <v>19450</v>
      </c>
      <c r="AU14" s="119">
        <f>'C завтраками| Bed and breakfast'!AN14</f>
        <v>19450</v>
      </c>
      <c r="AV14" s="119">
        <f>'C завтраками| Bed and breakfast'!AO14</f>
        <v>20350</v>
      </c>
      <c r="AW14" s="119">
        <f>'C завтраками| Bed and breakfast'!AP14</f>
        <v>20350</v>
      </c>
      <c r="AX14" s="119">
        <f>'C завтраками| Bed and breakfast'!AQ14</f>
        <v>21550</v>
      </c>
      <c r="AY14" s="119">
        <f>'C завтраками| Bed and breakfast'!AR14</f>
        <v>22750</v>
      </c>
      <c r="AZ14" s="119">
        <f>'C завтраками| Bed and breakfast'!AS14</f>
        <v>22750</v>
      </c>
      <c r="BA14" s="119">
        <f>'C завтраками| Bed and breakfast'!AT14</f>
        <v>22750</v>
      </c>
      <c r="BB14" s="119">
        <f>'C завтраками| Bed and breakfast'!AU14</f>
        <v>21550</v>
      </c>
      <c r="BC14" s="119">
        <f>'C завтраками| Bed and breakfast'!AV14</f>
        <v>25150</v>
      </c>
      <c r="BD14" s="119">
        <f>'C завтраками| Bed and breakfast'!AW14</f>
        <v>25150</v>
      </c>
      <c r="BE14" s="119">
        <f>'C завтраками| Bed and breakfast'!AX14</f>
        <v>27550</v>
      </c>
      <c r="BF14" s="119">
        <f>'C завтраками| Bed and breakfast'!AY14</f>
        <v>29950</v>
      </c>
      <c r="BG14" s="119">
        <f>'C завтраками| Bed and breakfast'!AZ14</f>
        <v>29950</v>
      </c>
      <c r="BH14" s="119">
        <f>'C завтраками| Bed and breakfast'!BA14</f>
        <v>26350</v>
      </c>
      <c r="BI14" s="119">
        <f>'C завтраками| Bed and breakfast'!BB14</f>
        <v>26350</v>
      </c>
      <c r="BJ14" s="119">
        <f>'C завтраками| Bed and breakfast'!BC14</f>
        <v>17650</v>
      </c>
      <c r="BK14" s="119">
        <f>'C завтраками| Bed and breakfast'!BD14</f>
        <v>19450</v>
      </c>
      <c r="BL14" s="119">
        <f>'C завтраками| Bed and breakfast'!BE14</f>
        <v>18550</v>
      </c>
      <c r="BM14" s="119">
        <f>'C завтраками| Bed and breakfast'!BF14</f>
        <v>14750</v>
      </c>
      <c r="BN14" s="119">
        <f>'C завтраками| Bed and breakfast'!BG14</f>
        <v>12850</v>
      </c>
      <c r="BO14" s="119">
        <f>'C завтраками| Bed and breakfast'!BH14</f>
        <v>14050</v>
      </c>
      <c r="BP14" s="119">
        <f>'C завтраками| Bed and breakfast'!BI14</f>
        <v>12850</v>
      </c>
      <c r="BQ14" s="119">
        <f>'C завтраками| Bed and breakfast'!BJ14</f>
        <v>14050</v>
      </c>
      <c r="BR14" s="119">
        <f>'C завтраками| Bed and breakfast'!BK14</f>
        <v>12850</v>
      </c>
      <c r="BS14" s="119">
        <f>'C завтраками| Bed and breakfast'!BL14</f>
        <v>12650</v>
      </c>
      <c r="BT14" s="119">
        <f>'C завтраками| Bed and breakfast'!BM14</f>
        <v>11650</v>
      </c>
      <c r="BU14" s="119">
        <f>'C завтраками| Bed and breakfast'!BN14</f>
        <v>9750</v>
      </c>
      <c r="BV14" s="119">
        <f>'C завтраками| Bed and breakfast'!BO14</f>
        <v>10350</v>
      </c>
      <c r="BW14" s="119">
        <f>'C завтраками| Bed and breakfast'!BP14</f>
        <v>9750</v>
      </c>
      <c r="BX14" s="119">
        <f>'C завтраками| Bed and breakfast'!BQ14</f>
        <v>10350</v>
      </c>
      <c r="BY14" s="119">
        <f>'C завтраками| Bed and breakfast'!BR14</f>
        <v>9750</v>
      </c>
      <c r="BZ14" s="119">
        <f>'C завтраками| Bed and breakfast'!BS14</f>
        <v>11150</v>
      </c>
    </row>
    <row r="15" spans="1:78" ht="10.7" customHeight="1" x14ac:dyDescent="0.2">
      <c r="A15" s="3">
        <v>2</v>
      </c>
      <c r="B15" s="119" t="e">
        <f>'C завтраками| Bed and breakfast'!#REF!</f>
        <v>#REF!</v>
      </c>
      <c r="C15" s="119" t="e">
        <f>'C завтраками| Bed and breakfast'!#REF!</f>
        <v>#REF!</v>
      </c>
      <c r="D15" s="119" t="e">
        <f>'C завтраками| Bed and breakfast'!#REF!</f>
        <v>#REF!</v>
      </c>
      <c r="E15" s="119" t="e">
        <f>'C завтраками| Bed and breakfast'!#REF!</f>
        <v>#REF!</v>
      </c>
      <c r="F15" s="119" t="e">
        <f>'C завтраками| Bed and breakfast'!#REF!</f>
        <v>#REF!</v>
      </c>
      <c r="G15" s="119" t="e">
        <f>'C завтраками| Bed and breakfast'!#REF!</f>
        <v>#REF!</v>
      </c>
      <c r="H15" s="119" t="e">
        <f>'C завтраками| Bed and breakfast'!#REF!</f>
        <v>#REF!</v>
      </c>
      <c r="I15" s="119">
        <f>'C завтраками| Bed and breakfast'!B15</f>
        <v>10900</v>
      </c>
      <c r="J15" s="119">
        <f>'C завтраками| Bed and breakfast'!C15</f>
        <v>10900</v>
      </c>
      <c r="K15" s="119">
        <f>'C завтраками| Bed and breakfast'!D15</f>
        <v>10300</v>
      </c>
      <c r="L15" s="119">
        <f>'C завтраками| Bed and breakfast'!E15</f>
        <v>10700</v>
      </c>
      <c r="M15" s="119">
        <f>'C завтраками| Bed and breakfast'!F15</f>
        <v>10700</v>
      </c>
      <c r="N15" s="119">
        <f>'C завтраками| Bed and breakfast'!G15</f>
        <v>13100</v>
      </c>
      <c r="O15" s="119">
        <f>'C завтраками| Bed and breakfast'!H15</f>
        <v>10500</v>
      </c>
      <c r="P15" s="119">
        <f>'C завтраками| Bed and breakfast'!I15</f>
        <v>10300</v>
      </c>
      <c r="Q15" s="119">
        <f>'C завтраками| Bed and breakfast'!J15</f>
        <v>10500</v>
      </c>
      <c r="R15" s="119">
        <f>'C завтраками| Bed and breakfast'!K15</f>
        <v>10300</v>
      </c>
      <c r="S15" s="119">
        <f>'C завтраками| Bed and breakfast'!L15</f>
        <v>10300</v>
      </c>
      <c r="T15" s="119">
        <f>'C завтраками| Bed and breakfast'!M15</f>
        <v>10700</v>
      </c>
      <c r="U15" s="119">
        <f>'C завтраками| Bed and breakfast'!N15</f>
        <v>10500</v>
      </c>
      <c r="V15" s="119">
        <f>'C завтраками| Bed and breakfast'!O15</f>
        <v>11900</v>
      </c>
      <c r="W15" s="119">
        <f>'C завтраками| Bed and breakfast'!P15</f>
        <v>13900</v>
      </c>
      <c r="X15" s="119">
        <f>'C завтраками| Bed and breakfast'!Q15</f>
        <v>13900</v>
      </c>
      <c r="Y15" s="119">
        <f>'C завтраками| Bed and breakfast'!R15</f>
        <v>14500</v>
      </c>
      <c r="Z15" s="119">
        <f>'C завтраками| Bed and breakfast'!S15</f>
        <v>14500</v>
      </c>
      <c r="AA15" s="119">
        <f>'C завтраками| Bed and breakfast'!T15</f>
        <v>15100</v>
      </c>
      <c r="AB15" s="119">
        <f>'C завтраками| Bed and breakfast'!U15</f>
        <v>14500</v>
      </c>
      <c r="AC15" s="119">
        <f>'C завтраками| Bed and breakfast'!V15</f>
        <v>14500</v>
      </c>
      <c r="AD15" s="119">
        <f>'C завтраками| Bed and breakfast'!W15</f>
        <v>22000</v>
      </c>
      <c r="AE15" s="119">
        <f>'C завтраками| Bed and breakfast'!X15</f>
        <v>29500</v>
      </c>
      <c r="AF15" s="119">
        <f>'C завтраками| Bed and breakfast'!Y15</f>
        <v>33500</v>
      </c>
      <c r="AG15" s="119">
        <f>'C завтраками| Bed and breakfast'!Z15</f>
        <v>33500</v>
      </c>
      <c r="AH15" s="119">
        <f>'C завтраками| Bed and breakfast'!AA15</f>
        <v>33500</v>
      </c>
      <c r="AI15" s="119">
        <f>'C завтраками| Bed and breakfast'!AB15</f>
        <v>34700</v>
      </c>
      <c r="AJ15" s="119">
        <f>'C завтраками| Bed and breakfast'!AC15</f>
        <v>34700</v>
      </c>
      <c r="AK15" s="119">
        <f>'C завтраками| Bed and breakfast'!AD15</f>
        <v>34700</v>
      </c>
      <c r="AL15" s="119">
        <f>'C завтраками| Bed and breakfast'!AE15</f>
        <v>31100</v>
      </c>
      <c r="AM15" s="119">
        <f>'C завтраками| Bed and breakfast'!AF15</f>
        <v>30600</v>
      </c>
      <c r="AN15" s="119">
        <f>'C завтраками| Bed and breakfast'!AG15</f>
        <v>21300</v>
      </c>
      <c r="AO15" s="119">
        <f>'C завтраками| Bed and breakfast'!AH15</f>
        <v>21300</v>
      </c>
      <c r="AP15" s="119">
        <f>'C завтраками| Bed and breakfast'!AI15</f>
        <v>20400</v>
      </c>
      <c r="AQ15" s="119">
        <f>'C завтраками| Bed and breakfast'!AJ15</f>
        <v>20400</v>
      </c>
      <c r="AR15" s="119">
        <f>'C завтраками| Bed and breakfast'!AK15</f>
        <v>20400</v>
      </c>
      <c r="AS15" s="119">
        <f>'C завтраками| Bed and breakfast'!AL15</f>
        <v>21300</v>
      </c>
      <c r="AT15" s="119">
        <f>'C завтраками| Bed and breakfast'!AM15</f>
        <v>21300</v>
      </c>
      <c r="AU15" s="119">
        <f>'C завтраками| Bed and breakfast'!AN15</f>
        <v>21300</v>
      </c>
      <c r="AV15" s="119">
        <f>'C завтраками| Bed and breakfast'!AO15</f>
        <v>22200</v>
      </c>
      <c r="AW15" s="119">
        <f>'C завтраками| Bed and breakfast'!AP15</f>
        <v>22200</v>
      </c>
      <c r="AX15" s="119">
        <f>'C завтраками| Bed and breakfast'!AQ15</f>
        <v>23400</v>
      </c>
      <c r="AY15" s="119">
        <f>'C завтраками| Bed and breakfast'!AR15</f>
        <v>24600</v>
      </c>
      <c r="AZ15" s="119">
        <f>'C завтраками| Bed and breakfast'!AS15</f>
        <v>24600</v>
      </c>
      <c r="BA15" s="119">
        <f>'C завтраками| Bed and breakfast'!AT15</f>
        <v>24600</v>
      </c>
      <c r="BB15" s="119">
        <f>'C завтраками| Bed and breakfast'!AU15</f>
        <v>23400</v>
      </c>
      <c r="BC15" s="119">
        <f>'C завтраками| Bed and breakfast'!AV15</f>
        <v>27000</v>
      </c>
      <c r="BD15" s="119">
        <f>'C завтраками| Bed and breakfast'!AW15</f>
        <v>27000</v>
      </c>
      <c r="BE15" s="119">
        <f>'C завтраками| Bed and breakfast'!AX15</f>
        <v>29400</v>
      </c>
      <c r="BF15" s="119">
        <f>'C завтраками| Bed and breakfast'!AY15</f>
        <v>31800</v>
      </c>
      <c r="BG15" s="119">
        <f>'C завтраками| Bed and breakfast'!AZ15</f>
        <v>31800</v>
      </c>
      <c r="BH15" s="119">
        <f>'C завтраками| Bed and breakfast'!BA15</f>
        <v>28200</v>
      </c>
      <c r="BI15" s="119">
        <f>'C завтраками| Bed and breakfast'!BB15</f>
        <v>28200</v>
      </c>
      <c r="BJ15" s="119">
        <f>'C завтраками| Bed and breakfast'!BC15</f>
        <v>19500</v>
      </c>
      <c r="BK15" s="119">
        <f>'C завтраками| Bed and breakfast'!BD15</f>
        <v>21300</v>
      </c>
      <c r="BL15" s="119">
        <f>'C завтраками| Bed and breakfast'!BE15</f>
        <v>20400</v>
      </c>
      <c r="BM15" s="119">
        <f>'C завтраками| Bed and breakfast'!BF15</f>
        <v>16600</v>
      </c>
      <c r="BN15" s="119">
        <f>'C завтраками| Bed and breakfast'!BG15</f>
        <v>14700</v>
      </c>
      <c r="BO15" s="119">
        <f>'C завтраками| Bed and breakfast'!BH15</f>
        <v>15900</v>
      </c>
      <c r="BP15" s="119">
        <f>'C завтраками| Bed and breakfast'!BI15</f>
        <v>14700</v>
      </c>
      <c r="BQ15" s="119">
        <f>'C завтраками| Bed and breakfast'!BJ15</f>
        <v>15900</v>
      </c>
      <c r="BR15" s="119">
        <f>'C завтраками| Bed and breakfast'!BK15</f>
        <v>14700</v>
      </c>
      <c r="BS15" s="119">
        <f>'C завтраками| Bed and breakfast'!BL15</f>
        <v>14300</v>
      </c>
      <c r="BT15" s="119">
        <f>'C завтраками| Bed and breakfast'!BM15</f>
        <v>13300</v>
      </c>
      <c r="BU15" s="119">
        <f>'C завтраками| Bed and breakfast'!BN15</f>
        <v>11400</v>
      </c>
      <c r="BV15" s="119">
        <f>'C завтраками| Bed and breakfast'!BO15</f>
        <v>12000</v>
      </c>
      <c r="BW15" s="119">
        <f>'C завтраками| Bed and breakfast'!BP15</f>
        <v>11400</v>
      </c>
      <c r="BX15" s="119">
        <f>'C завтраками| Bed and breakfast'!BQ15</f>
        <v>12000</v>
      </c>
      <c r="BY15" s="119">
        <f>'C завтраками| Bed and breakfast'!BR15</f>
        <v>11400</v>
      </c>
      <c r="BZ15" s="119">
        <f>'C завтраками| Bed and breakfast'!BS15</f>
        <v>12800</v>
      </c>
    </row>
    <row r="16" spans="1:78" ht="10.7" customHeight="1" x14ac:dyDescent="0.2">
      <c r="A16" s="4" t="s">
        <v>91</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row>
    <row r="17" spans="1:78" ht="10.7" customHeight="1" x14ac:dyDescent="0.2">
      <c r="A17" s="3">
        <v>1</v>
      </c>
      <c r="B17" s="119" t="e">
        <f>'C завтраками| Bed and breakfast'!#REF!</f>
        <v>#REF!</v>
      </c>
      <c r="C17" s="119" t="e">
        <f>'C завтраками| Bed and breakfast'!#REF!</f>
        <v>#REF!</v>
      </c>
      <c r="D17" s="119" t="e">
        <f>'C завтраками| Bed and breakfast'!#REF!</f>
        <v>#REF!</v>
      </c>
      <c r="E17" s="119" t="e">
        <f>'C завтраками| Bed and breakfast'!#REF!</f>
        <v>#REF!</v>
      </c>
      <c r="F17" s="119" t="e">
        <f>'C завтраками| Bed and breakfast'!#REF!</f>
        <v>#REF!</v>
      </c>
      <c r="G17" s="119" t="e">
        <f>'C завтраками| Bed and breakfast'!#REF!</f>
        <v>#REF!</v>
      </c>
      <c r="H17" s="119" t="e">
        <f>'C завтраками| Bed and breakfast'!#REF!</f>
        <v>#REF!</v>
      </c>
      <c r="I17" s="119">
        <f>'C завтраками| Bed and breakfast'!B17</f>
        <v>10500</v>
      </c>
      <c r="J17" s="119">
        <f>'C завтраками| Bed and breakfast'!C17</f>
        <v>10500</v>
      </c>
      <c r="K17" s="119">
        <f>'C завтраками| Bed and breakfast'!D17</f>
        <v>9900</v>
      </c>
      <c r="L17" s="119">
        <f>'C завтраками| Bed and breakfast'!E17</f>
        <v>10300</v>
      </c>
      <c r="M17" s="119">
        <f>'C завтраками| Bed and breakfast'!F17</f>
        <v>10300</v>
      </c>
      <c r="N17" s="119">
        <f>'C завтраками| Bed and breakfast'!G17</f>
        <v>12700</v>
      </c>
      <c r="O17" s="119">
        <f>'C завтраками| Bed and breakfast'!H17</f>
        <v>10100</v>
      </c>
      <c r="P17" s="119">
        <f>'C завтраками| Bed and breakfast'!I17</f>
        <v>9900</v>
      </c>
      <c r="Q17" s="119">
        <f>'C завтраками| Bed and breakfast'!J17</f>
        <v>10100</v>
      </c>
      <c r="R17" s="119">
        <f>'C завтраками| Bed and breakfast'!K17</f>
        <v>9900</v>
      </c>
      <c r="S17" s="119">
        <f>'C завтраками| Bed and breakfast'!L17</f>
        <v>9900</v>
      </c>
      <c r="T17" s="119">
        <f>'C завтраками| Bed and breakfast'!M17</f>
        <v>10300</v>
      </c>
      <c r="U17" s="119">
        <f>'C завтраками| Bed and breakfast'!N17</f>
        <v>10100</v>
      </c>
      <c r="V17" s="119">
        <f>'C завтраками| Bed and breakfast'!O17</f>
        <v>11500</v>
      </c>
      <c r="W17" s="119">
        <f>'C завтраками| Bed and breakfast'!P17</f>
        <v>13500</v>
      </c>
      <c r="X17" s="119">
        <f>'C завтраками| Bed and breakfast'!Q17</f>
        <v>13500</v>
      </c>
      <c r="Y17" s="119">
        <f>'C завтраками| Bed and breakfast'!R17</f>
        <v>14100</v>
      </c>
      <c r="Z17" s="119">
        <f>'C завтраками| Bed and breakfast'!S17</f>
        <v>14100</v>
      </c>
      <c r="AA17" s="119">
        <f>'C завтраками| Bed and breakfast'!T17</f>
        <v>14700</v>
      </c>
      <c r="AB17" s="119">
        <f>'C завтраками| Bed and breakfast'!U17</f>
        <v>14100</v>
      </c>
      <c r="AC17" s="119">
        <f>'C завтраками| Bed and breakfast'!V17</f>
        <v>14100</v>
      </c>
      <c r="AD17" s="119">
        <f>'C завтраками| Bed and breakfast'!W17</f>
        <v>22000</v>
      </c>
      <c r="AE17" s="119">
        <f>'C завтраками| Bed and breakfast'!X17</f>
        <v>29500</v>
      </c>
      <c r="AF17" s="119">
        <f>'C завтраками| Bed and breakfast'!Y17</f>
        <v>33500</v>
      </c>
      <c r="AG17" s="119">
        <f>'C завтраками| Bed and breakfast'!Z17</f>
        <v>33500</v>
      </c>
      <c r="AH17" s="119">
        <f>'C завтраками| Bed and breakfast'!AA17</f>
        <v>33500</v>
      </c>
      <c r="AI17" s="119">
        <f>'C завтраками| Bed and breakfast'!AB17</f>
        <v>34700</v>
      </c>
      <c r="AJ17" s="119">
        <f>'C завтраками| Bed and breakfast'!AC17</f>
        <v>34700</v>
      </c>
      <c r="AK17" s="119">
        <f>'C завтраками| Bed and breakfast'!AD17</f>
        <v>34700</v>
      </c>
      <c r="AL17" s="119">
        <f>'C завтраками| Bed and breakfast'!AE17</f>
        <v>31100</v>
      </c>
      <c r="AM17" s="119">
        <f>'C завтраками| Bed and breakfast'!AF17</f>
        <v>30750</v>
      </c>
      <c r="AN17" s="119">
        <f>'C завтраками| Bed and breakfast'!AG17</f>
        <v>21450</v>
      </c>
      <c r="AO17" s="119">
        <f>'C завтраками| Bed and breakfast'!AH17</f>
        <v>21450</v>
      </c>
      <c r="AP17" s="119">
        <f>'C завтраками| Bed and breakfast'!AI17</f>
        <v>20550</v>
      </c>
      <c r="AQ17" s="119">
        <f>'C завтраками| Bed and breakfast'!AJ17</f>
        <v>20550</v>
      </c>
      <c r="AR17" s="119">
        <f>'C завтраками| Bed and breakfast'!AK17</f>
        <v>20550</v>
      </c>
      <c r="AS17" s="119">
        <f>'C завтраками| Bed and breakfast'!AL17</f>
        <v>21450</v>
      </c>
      <c r="AT17" s="119">
        <f>'C завтраками| Bed and breakfast'!AM17</f>
        <v>21450</v>
      </c>
      <c r="AU17" s="119">
        <f>'C завтраками| Bed and breakfast'!AN17</f>
        <v>21450</v>
      </c>
      <c r="AV17" s="119">
        <f>'C завтраками| Bed and breakfast'!AO17</f>
        <v>22350</v>
      </c>
      <c r="AW17" s="119">
        <f>'C завтраками| Bed and breakfast'!AP17</f>
        <v>22350</v>
      </c>
      <c r="AX17" s="119">
        <f>'C завтраками| Bed and breakfast'!AQ17</f>
        <v>23550</v>
      </c>
      <c r="AY17" s="119">
        <f>'C завтраками| Bed and breakfast'!AR17</f>
        <v>24750</v>
      </c>
      <c r="AZ17" s="119">
        <f>'C завтраками| Bed and breakfast'!AS17</f>
        <v>24750</v>
      </c>
      <c r="BA17" s="119">
        <f>'C завтраками| Bed and breakfast'!AT17</f>
        <v>24750</v>
      </c>
      <c r="BB17" s="119">
        <f>'C завтраками| Bed and breakfast'!AU17</f>
        <v>23550</v>
      </c>
      <c r="BC17" s="119">
        <f>'C завтраками| Bed and breakfast'!AV17</f>
        <v>27150</v>
      </c>
      <c r="BD17" s="119">
        <f>'C завтраками| Bed and breakfast'!AW17</f>
        <v>27150</v>
      </c>
      <c r="BE17" s="119">
        <f>'C завтраками| Bed and breakfast'!AX17</f>
        <v>29550</v>
      </c>
      <c r="BF17" s="119">
        <f>'C завтраками| Bed and breakfast'!AY17</f>
        <v>31950</v>
      </c>
      <c r="BG17" s="119">
        <f>'C завтраками| Bed and breakfast'!AZ17</f>
        <v>31950</v>
      </c>
      <c r="BH17" s="119">
        <f>'C завтраками| Bed and breakfast'!BA17</f>
        <v>28350</v>
      </c>
      <c r="BI17" s="119">
        <f>'C завтраками| Bed and breakfast'!BB17</f>
        <v>28350</v>
      </c>
      <c r="BJ17" s="119">
        <f>'C завтраками| Bed and breakfast'!BC17</f>
        <v>19650</v>
      </c>
      <c r="BK17" s="119">
        <f>'C завтраками| Bed and breakfast'!BD17</f>
        <v>21450</v>
      </c>
      <c r="BL17" s="119">
        <f>'C завтраками| Bed and breakfast'!BE17</f>
        <v>20550</v>
      </c>
      <c r="BM17" s="119">
        <f>'C завтраками| Bed and breakfast'!BF17</f>
        <v>16250</v>
      </c>
      <c r="BN17" s="119">
        <f>'C завтраками| Bed and breakfast'!BG17</f>
        <v>14350</v>
      </c>
      <c r="BO17" s="119">
        <f>'C завтраками| Bed and breakfast'!BH17</f>
        <v>15550</v>
      </c>
      <c r="BP17" s="119">
        <f>'C завтраками| Bed and breakfast'!BI17</f>
        <v>14350</v>
      </c>
      <c r="BQ17" s="119">
        <f>'C завтраками| Bed and breakfast'!BJ17</f>
        <v>15550</v>
      </c>
      <c r="BR17" s="119">
        <f>'C завтраками| Bed and breakfast'!BK17</f>
        <v>14350</v>
      </c>
      <c r="BS17" s="119">
        <f>'C завтраками| Bed and breakfast'!BL17</f>
        <v>13650</v>
      </c>
      <c r="BT17" s="119">
        <f>'C завтраками| Bed and breakfast'!BM17</f>
        <v>12650</v>
      </c>
      <c r="BU17" s="119">
        <f>'C завтраками| Bed and breakfast'!BN17</f>
        <v>10750</v>
      </c>
      <c r="BV17" s="119">
        <f>'C завтраками| Bed and breakfast'!BO17</f>
        <v>11350</v>
      </c>
      <c r="BW17" s="119">
        <f>'C завтраками| Bed and breakfast'!BP17</f>
        <v>10750</v>
      </c>
      <c r="BX17" s="119">
        <f>'C завтраками| Bed and breakfast'!BQ17</f>
        <v>11350</v>
      </c>
      <c r="BY17" s="119">
        <f>'C завтраками| Bed and breakfast'!BR17</f>
        <v>10750</v>
      </c>
      <c r="BZ17" s="119">
        <f>'C завтраками| Bed and breakfast'!BS17</f>
        <v>12150</v>
      </c>
    </row>
    <row r="18" spans="1:78" ht="10.7" customHeight="1" x14ac:dyDescent="0.2">
      <c r="A18" s="3">
        <v>2</v>
      </c>
      <c r="B18" s="119" t="e">
        <f>'C завтраками| Bed and breakfast'!#REF!</f>
        <v>#REF!</v>
      </c>
      <c r="C18" s="119" t="e">
        <f>'C завтраками| Bed and breakfast'!#REF!</f>
        <v>#REF!</v>
      </c>
      <c r="D18" s="119" t="e">
        <f>'C завтраками| Bed and breakfast'!#REF!</f>
        <v>#REF!</v>
      </c>
      <c r="E18" s="119" t="e">
        <f>'C завтраками| Bed and breakfast'!#REF!</f>
        <v>#REF!</v>
      </c>
      <c r="F18" s="119" t="e">
        <f>'C завтраками| Bed and breakfast'!#REF!</f>
        <v>#REF!</v>
      </c>
      <c r="G18" s="119" t="e">
        <f>'C завтраками| Bed and breakfast'!#REF!</f>
        <v>#REF!</v>
      </c>
      <c r="H18" s="119" t="e">
        <f>'C завтраками| Bed and breakfast'!#REF!</f>
        <v>#REF!</v>
      </c>
      <c r="I18" s="119">
        <f>'C завтраками| Bed and breakfast'!B18</f>
        <v>11900</v>
      </c>
      <c r="J18" s="119">
        <f>'C завтраками| Bed and breakfast'!C18</f>
        <v>11900</v>
      </c>
      <c r="K18" s="119">
        <f>'C завтраками| Bed and breakfast'!D18</f>
        <v>11300</v>
      </c>
      <c r="L18" s="119">
        <f>'C завтраками| Bed and breakfast'!E18</f>
        <v>11700</v>
      </c>
      <c r="M18" s="119">
        <f>'C завтраками| Bed and breakfast'!F18</f>
        <v>11700</v>
      </c>
      <c r="N18" s="119">
        <f>'C завтраками| Bed and breakfast'!G18</f>
        <v>14100</v>
      </c>
      <c r="O18" s="119">
        <f>'C завтраками| Bed and breakfast'!H18</f>
        <v>11500</v>
      </c>
      <c r="P18" s="119">
        <f>'C завтраками| Bed and breakfast'!I18</f>
        <v>11300</v>
      </c>
      <c r="Q18" s="119">
        <f>'C завтраками| Bed and breakfast'!J18</f>
        <v>11500</v>
      </c>
      <c r="R18" s="119">
        <f>'C завтраками| Bed and breakfast'!K18</f>
        <v>11300</v>
      </c>
      <c r="S18" s="119">
        <f>'C завтраками| Bed and breakfast'!L18</f>
        <v>11300</v>
      </c>
      <c r="T18" s="119">
        <f>'C завтраками| Bed and breakfast'!M18</f>
        <v>11700</v>
      </c>
      <c r="U18" s="119">
        <f>'C завтраками| Bed and breakfast'!N18</f>
        <v>11500</v>
      </c>
      <c r="V18" s="119">
        <f>'C завтраками| Bed and breakfast'!O18</f>
        <v>12900</v>
      </c>
      <c r="W18" s="119">
        <f>'C завтраками| Bed and breakfast'!P18</f>
        <v>14900</v>
      </c>
      <c r="X18" s="119">
        <f>'C завтраками| Bed and breakfast'!Q18</f>
        <v>14900</v>
      </c>
      <c r="Y18" s="119">
        <f>'C завтраками| Bed and breakfast'!R18</f>
        <v>15500</v>
      </c>
      <c r="Z18" s="119">
        <f>'C завтраками| Bed and breakfast'!S18</f>
        <v>15500</v>
      </c>
      <c r="AA18" s="119">
        <f>'C завтраками| Bed and breakfast'!T18</f>
        <v>16100</v>
      </c>
      <c r="AB18" s="119">
        <f>'C завтраками| Bed and breakfast'!U18</f>
        <v>15500</v>
      </c>
      <c r="AC18" s="119">
        <f>'C завтраками| Bed and breakfast'!V18</f>
        <v>15500</v>
      </c>
      <c r="AD18" s="119">
        <f>'C завтраками| Bed and breakfast'!W18</f>
        <v>24000</v>
      </c>
      <c r="AE18" s="119">
        <f>'C завтраками| Bed and breakfast'!X18</f>
        <v>31500</v>
      </c>
      <c r="AF18" s="119">
        <f>'C завтраками| Bed and breakfast'!Y18</f>
        <v>35500</v>
      </c>
      <c r="AG18" s="119">
        <f>'C завтраками| Bed and breakfast'!Z18</f>
        <v>35500</v>
      </c>
      <c r="AH18" s="119">
        <f>'C завтраками| Bed and breakfast'!AA18</f>
        <v>35500</v>
      </c>
      <c r="AI18" s="119">
        <f>'C завтраками| Bed and breakfast'!AB18</f>
        <v>36700</v>
      </c>
      <c r="AJ18" s="119">
        <f>'C завтраками| Bed and breakfast'!AC18</f>
        <v>36700</v>
      </c>
      <c r="AK18" s="119">
        <f>'C завтраками| Bed and breakfast'!AD18</f>
        <v>36700</v>
      </c>
      <c r="AL18" s="119">
        <f>'C завтраками| Bed and breakfast'!AE18</f>
        <v>33100</v>
      </c>
      <c r="AM18" s="119">
        <f>'C завтраками| Bed and breakfast'!AF18</f>
        <v>32600</v>
      </c>
      <c r="AN18" s="119">
        <f>'C завтраками| Bed and breakfast'!AG18</f>
        <v>23300</v>
      </c>
      <c r="AO18" s="119">
        <f>'C завтраками| Bed and breakfast'!AH18</f>
        <v>23300</v>
      </c>
      <c r="AP18" s="119">
        <f>'C завтраками| Bed and breakfast'!AI18</f>
        <v>22400</v>
      </c>
      <c r="AQ18" s="119">
        <f>'C завтраками| Bed and breakfast'!AJ18</f>
        <v>22400</v>
      </c>
      <c r="AR18" s="119">
        <f>'C завтраками| Bed and breakfast'!AK18</f>
        <v>22400</v>
      </c>
      <c r="AS18" s="119">
        <f>'C завтраками| Bed and breakfast'!AL18</f>
        <v>23300</v>
      </c>
      <c r="AT18" s="119">
        <f>'C завтраками| Bed and breakfast'!AM18</f>
        <v>23300</v>
      </c>
      <c r="AU18" s="119">
        <f>'C завтраками| Bed and breakfast'!AN18</f>
        <v>23300</v>
      </c>
      <c r="AV18" s="119">
        <f>'C завтраками| Bed and breakfast'!AO18</f>
        <v>24200</v>
      </c>
      <c r="AW18" s="119">
        <f>'C завтраками| Bed and breakfast'!AP18</f>
        <v>24200</v>
      </c>
      <c r="AX18" s="119">
        <f>'C завтраками| Bed and breakfast'!AQ18</f>
        <v>25400</v>
      </c>
      <c r="AY18" s="119">
        <f>'C завтраками| Bed and breakfast'!AR18</f>
        <v>26600</v>
      </c>
      <c r="AZ18" s="119">
        <f>'C завтраками| Bed and breakfast'!AS18</f>
        <v>26600</v>
      </c>
      <c r="BA18" s="119">
        <f>'C завтраками| Bed and breakfast'!AT18</f>
        <v>26600</v>
      </c>
      <c r="BB18" s="119">
        <f>'C завтраками| Bed and breakfast'!AU18</f>
        <v>25400</v>
      </c>
      <c r="BC18" s="119">
        <f>'C завтраками| Bed and breakfast'!AV18</f>
        <v>29000</v>
      </c>
      <c r="BD18" s="119">
        <f>'C завтраками| Bed and breakfast'!AW18</f>
        <v>29000</v>
      </c>
      <c r="BE18" s="119">
        <f>'C завтраками| Bed and breakfast'!AX18</f>
        <v>31400</v>
      </c>
      <c r="BF18" s="119">
        <f>'C завтраками| Bed and breakfast'!AY18</f>
        <v>33800</v>
      </c>
      <c r="BG18" s="119">
        <f>'C завтраками| Bed and breakfast'!AZ18</f>
        <v>33800</v>
      </c>
      <c r="BH18" s="119">
        <f>'C завтраками| Bed and breakfast'!BA18</f>
        <v>30200</v>
      </c>
      <c r="BI18" s="119">
        <f>'C завтраками| Bed and breakfast'!BB18</f>
        <v>30200</v>
      </c>
      <c r="BJ18" s="119">
        <f>'C завтраками| Bed and breakfast'!BC18</f>
        <v>21500</v>
      </c>
      <c r="BK18" s="119">
        <f>'C завтраками| Bed and breakfast'!BD18</f>
        <v>23300</v>
      </c>
      <c r="BL18" s="119">
        <f>'C завтраками| Bed and breakfast'!BE18</f>
        <v>22400</v>
      </c>
      <c r="BM18" s="119">
        <f>'C завтраками| Bed and breakfast'!BF18</f>
        <v>18100</v>
      </c>
      <c r="BN18" s="119">
        <f>'C завтраками| Bed and breakfast'!BG18</f>
        <v>16200</v>
      </c>
      <c r="BO18" s="119">
        <f>'C завтраками| Bed and breakfast'!BH18</f>
        <v>17400</v>
      </c>
      <c r="BP18" s="119">
        <f>'C завтраками| Bed and breakfast'!BI18</f>
        <v>16200</v>
      </c>
      <c r="BQ18" s="119">
        <f>'C завтраками| Bed and breakfast'!BJ18</f>
        <v>17400</v>
      </c>
      <c r="BR18" s="119">
        <f>'C завтраками| Bed and breakfast'!BK18</f>
        <v>16200</v>
      </c>
      <c r="BS18" s="119">
        <f>'C завтраками| Bed and breakfast'!BL18</f>
        <v>15300</v>
      </c>
      <c r="BT18" s="119">
        <f>'C завтраками| Bed and breakfast'!BM18</f>
        <v>14300</v>
      </c>
      <c r="BU18" s="119">
        <f>'C завтраками| Bed and breakfast'!BN18</f>
        <v>12400</v>
      </c>
      <c r="BV18" s="119">
        <f>'C завтраками| Bed and breakfast'!BO18</f>
        <v>13000</v>
      </c>
      <c r="BW18" s="119">
        <f>'C завтраками| Bed and breakfast'!BP18</f>
        <v>12400</v>
      </c>
      <c r="BX18" s="119">
        <f>'C завтраками| Bed and breakfast'!BQ18</f>
        <v>13000</v>
      </c>
      <c r="BY18" s="119">
        <f>'C завтраками| Bed and breakfast'!BR18</f>
        <v>12400</v>
      </c>
      <c r="BZ18" s="119">
        <f>'C завтраками| Bed and breakfast'!BS18</f>
        <v>13800</v>
      </c>
    </row>
    <row r="19" spans="1:78" ht="10.7" customHeight="1" x14ac:dyDescent="0.2">
      <c r="A19" s="2" t="s">
        <v>92</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row>
    <row r="20" spans="1:78" ht="10.7" customHeight="1" x14ac:dyDescent="0.2">
      <c r="A20" s="3">
        <v>1</v>
      </c>
      <c r="B20" s="119" t="e">
        <f>'C завтраками| Bed and breakfast'!#REF!</f>
        <v>#REF!</v>
      </c>
      <c r="C20" s="119" t="e">
        <f>'C завтраками| Bed and breakfast'!#REF!</f>
        <v>#REF!</v>
      </c>
      <c r="D20" s="119" t="e">
        <f>'C завтраками| Bed and breakfast'!#REF!</f>
        <v>#REF!</v>
      </c>
      <c r="E20" s="119" t="e">
        <f>'C завтраками| Bed and breakfast'!#REF!</f>
        <v>#REF!</v>
      </c>
      <c r="F20" s="119" t="e">
        <f>'C завтраками| Bed and breakfast'!#REF!</f>
        <v>#REF!</v>
      </c>
      <c r="G20" s="119" t="e">
        <f>'C завтраками| Bed and breakfast'!#REF!</f>
        <v>#REF!</v>
      </c>
      <c r="H20" s="119" t="e">
        <f>'C завтраками| Bed and breakfast'!#REF!</f>
        <v>#REF!</v>
      </c>
      <c r="I20" s="119">
        <f>'C завтраками| Bed and breakfast'!B20</f>
        <v>12000</v>
      </c>
      <c r="J20" s="119">
        <f>'C завтраками| Bed and breakfast'!C20</f>
        <v>12000</v>
      </c>
      <c r="K20" s="119">
        <f>'C завтраками| Bed and breakfast'!D20</f>
        <v>11400</v>
      </c>
      <c r="L20" s="119">
        <f>'C завтраками| Bed and breakfast'!E20</f>
        <v>11800</v>
      </c>
      <c r="M20" s="119">
        <f>'C завтраками| Bed and breakfast'!F20</f>
        <v>11800</v>
      </c>
      <c r="N20" s="119">
        <f>'C завтраками| Bed and breakfast'!G20</f>
        <v>14200</v>
      </c>
      <c r="O20" s="119">
        <f>'C завтраками| Bed and breakfast'!H20</f>
        <v>11600</v>
      </c>
      <c r="P20" s="119">
        <f>'C завтраками| Bed and breakfast'!I20</f>
        <v>11400</v>
      </c>
      <c r="Q20" s="119">
        <f>'C завтраками| Bed and breakfast'!J20</f>
        <v>11600</v>
      </c>
      <c r="R20" s="119">
        <f>'C завтраками| Bed and breakfast'!K20</f>
        <v>11400</v>
      </c>
      <c r="S20" s="119">
        <f>'C завтраками| Bed and breakfast'!L20</f>
        <v>11400</v>
      </c>
      <c r="T20" s="119">
        <f>'C завтраками| Bed and breakfast'!M20</f>
        <v>11800</v>
      </c>
      <c r="U20" s="119">
        <f>'C завтраками| Bed and breakfast'!N20</f>
        <v>11600</v>
      </c>
      <c r="V20" s="119">
        <f>'C завтраками| Bed and breakfast'!O20</f>
        <v>13000</v>
      </c>
      <c r="W20" s="119">
        <f>'C завтраками| Bed and breakfast'!P20</f>
        <v>15000</v>
      </c>
      <c r="X20" s="119">
        <f>'C завтраками| Bed and breakfast'!Q20</f>
        <v>15000</v>
      </c>
      <c r="Y20" s="119">
        <f>'C завтраками| Bed and breakfast'!R20</f>
        <v>15600</v>
      </c>
      <c r="Z20" s="119">
        <f>'C завтраками| Bed and breakfast'!S20</f>
        <v>15600</v>
      </c>
      <c r="AA20" s="119">
        <f>'C завтраками| Bed and breakfast'!T20</f>
        <v>16200</v>
      </c>
      <c r="AB20" s="119">
        <f>'C завтраками| Bed and breakfast'!U20</f>
        <v>15600</v>
      </c>
      <c r="AC20" s="119">
        <f>'C завтраками| Bed and breakfast'!V20</f>
        <v>15600</v>
      </c>
      <c r="AD20" s="119">
        <f>'C завтраками| Bed and breakfast'!W20</f>
        <v>24000</v>
      </c>
      <c r="AE20" s="119">
        <f>'C завтраками| Bed and breakfast'!X20</f>
        <v>31500</v>
      </c>
      <c r="AF20" s="119">
        <f>'C завтраками| Bed and breakfast'!Y20</f>
        <v>35500</v>
      </c>
      <c r="AG20" s="119">
        <f>'C завтраками| Bed and breakfast'!Z20</f>
        <v>35500</v>
      </c>
      <c r="AH20" s="119">
        <f>'C завтраками| Bed and breakfast'!AA20</f>
        <v>35500</v>
      </c>
      <c r="AI20" s="119">
        <f>'C завтраками| Bed and breakfast'!AB20</f>
        <v>36700</v>
      </c>
      <c r="AJ20" s="119">
        <f>'C завтраками| Bed and breakfast'!AC20</f>
        <v>36700</v>
      </c>
      <c r="AK20" s="119">
        <f>'C завтраками| Bed and breakfast'!AD20</f>
        <v>36700</v>
      </c>
      <c r="AL20" s="119">
        <f>'C завтраками| Bed and breakfast'!AE20</f>
        <v>33100</v>
      </c>
      <c r="AM20" s="119">
        <f>'C завтраками| Bed and breakfast'!AF20</f>
        <v>32750</v>
      </c>
      <c r="AN20" s="119">
        <f>'C завтраками| Bed and breakfast'!AG20</f>
        <v>23450</v>
      </c>
      <c r="AO20" s="119">
        <f>'C завтраками| Bed and breakfast'!AH20</f>
        <v>23450</v>
      </c>
      <c r="AP20" s="119">
        <f>'C завтраками| Bed and breakfast'!AI20</f>
        <v>22550</v>
      </c>
      <c r="AQ20" s="119">
        <f>'C завтраками| Bed and breakfast'!AJ20</f>
        <v>22550</v>
      </c>
      <c r="AR20" s="119">
        <f>'C завтраками| Bed and breakfast'!AK20</f>
        <v>22550</v>
      </c>
      <c r="AS20" s="119">
        <f>'C завтраками| Bed and breakfast'!AL20</f>
        <v>23450</v>
      </c>
      <c r="AT20" s="119">
        <f>'C завтраками| Bed and breakfast'!AM20</f>
        <v>23450</v>
      </c>
      <c r="AU20" s="119">
        <f>'C завтраками| Bed and breakfast'!AN20</f>
        <v>23450</v>
      </c>
      <c r="AV20" s="119">
        <f>'C завтраками| Bed and breakfast'!AO20</f>
        <v>24350</v>
      </c>
      <c r="AW20" s="119">
        <f>'C завтраками| Bed and breakfast'!AP20</f>
        <v>24350</v>
      </c>
      <c r="AX20" s="119">
        <f>'C завтраками| Bed and breakfast'!AQ20</f>
        <v>25550</v>
      </c>
      <c r="AY20" s="119">
        <f>'C завтраками| Bed and breakfast'!AR20</f>
        <v>26750</v>
      </c>
      <c r="AZ20" s="119">
        <f>'C завтраками| Bed and breakfast'!AS20</f>
        <v>26750</v>
      </c>
      <c r="BA20" s="119">
        <f>'C завтраками| Bed and breakfast'!AT20</f>
        <v>26750</v>
      </c>
      <c r="BB20" s="119">
        <f>'C завтраками| Bed and breakfast'!AU20</f>
        <v>25550</v>
      </c>
      <c r="BC20" s="119">
        <f>'C завтраками| Bed and breakfast'!AV20</f>
        <v>29150</v>
      </c>
      <c r="BD20" s="119">
        <f>'C завтраками| Bed and breakfast'!AW20</f>
        <v>29150</v>
      </c>
      <c r="BE20" s="119">
        <f>'C завтраками| Bed and breakfast'!AX20</f>
        <v>31550</v>
      </c>
      <c r="BF20" s="119">
        <f>'C завтраками| Bed and breakfast'!AY20</f>
        <v>33950</v>
      </c>
      <c r="BG20" s="119">
        <f>'C завтраками| Bed and breakfast'!AZ20</f>
        <v>33950</v>
      </c>
      <c r="BH20" s="119">
        <f>'C завтраками| Bed and breakfast'!BA20</f>
        <v>30350</v>
      </c>
      <c r="BI20" s="119">
        <f>'C завтраками| Bed and breakfast'!BB20</f>
        <v>30350</v>
      </c>
      <c r="BJ20" s="119">
        <f>'C завтраками| Bed and breakfast'!BC20</f>
        <v>21650</v>
      </c>
      <c r="BK20" s="119">
        <f>'C завтраками| Bed and breakfast'!BD20</f>
        <v>23450</v>
      </c>
      <c r="BL20" s="119">
        <f>'C завтраками| Bed and breakfast'!BE20</f>
        <v>22550</v>
      </c>
      <c r="BM20" s="119">
        <f>'C завтраками| Bed and breakfast'!BF20</f>
        <v>17250</v>
      </c>
      <c r="BN20" s="119">
        <f>'C завтраками| Bed and breakfast'!BG20</f>
        <v>15350</v>
      </c>
      <c r="BO20" s="119">
        <f>'C завтраками| Bed and breakfast'!BH20</f>
        <v>16550</v>
      </c>
      <c r="BP20" s="119">
        <f>'C завтраками| Bed and breakfast'!BI20</f>
        <v>15350</v>
      </c>
      <c r="BQ20" s="119">
        <f>'C завтраками| Bed and breakfast'!BJ20</f>
        <v>16550</v>
      </c>
      <c r="BR20" s="119">
        <f>'C завтраками| Bed and breakfast'!BK20</f>
        <v>15350</v>
      </c>
      <c r="BS20" s="119">
        <f>'C завтраками| Bed and breakfast'!BL20</f>
        <v>15150</v>
      </c>
      <c r="BT20" s="119">
        <f>'C завтраками| Bed and breakfast'!BM20</f>
        <v>14150</v>
      </c>
      <c r="BU20" s="119">
        <f>'C завтраками| Bed and breakfast'!BN20</f>
        <v>12250</v>
      </c>
      <c r="BV20" s="119">
        <f>'C завтраками| Bed and breakfast'!BO20</f>
        <v>12850</v>
      </c>
      <c r="BW20" s="119">
        <f>'C завтраками| Bed and breakfast'!BP20</f>
        <v>12250</v>
      </c>
      <c r="BX20" s="119">
        <f>'C завтраками| Bed and breakfast'!BQ20</f>
        <v>12850</v>
      </c>
      <c r="BY20" s="119">
        <f>'C завтраками| Bed and breakfast'!BR20</f>
        <v>12250</v>
      </c>
      <c r="BZ20" s="119">
        <f>'C завтраками| Bed and breakfast'!BS20</f>
        <v>13650</v>
      </c>
    </row>
    <row r="21" spans="1:78" ht="10.7" customHeight="1" x14ac:dyDescent="0.2">
      <c r="A21" s="3">
        <v>2</v>
      </c>
      <c r="B21" s="119" t="e">
        <f>'C завтраками| Bed and breakfast'!#REF!</f>
        <v>#REF!</v>
      </c>
      <c r="C21" s="119" t="e">
        <f>'C завтраками| Bed and breakfast'!#REF!</f>
        <v>#REF!</v>
      </c>
      <c r="D21" s="119" t="e">
        <f>'C завтраками| Bed and breakfast'!#REF!</f>
        <v>#REF!</v>
      </c>
      <c r="E21" s="119" t="e">
        <f>'C завтраками| Bed and breakfast'!#REF!</f>
        <v>#REF!</v>
      </c>
      <c r="F21" s="119" t="e">
        <f>'C завтраками| Bed and breakfast'!#REF!</f>
        <v>#REF!</v>
      </c>
      <c r="G21" s="119" t="e">
        <f>'C завтраками| Bed and breakfast'!#REF!</f>
        <v>#REF!</v>
      </c>
      <c r="H21" s="119" t="e">
        <f>'C завтраками| Bed and breakfast'!#REF!</f>
        <v>#REF!</v>
      </c>
      <c r="I21" s="119">
        <f>'C завтраками| Bed and breakfast'!B21</f>
        <v>13400</v>
      </c>
      <c r="J21" s="119">
        <f>'C завтраками| Bed and breakfast'!C21</f>
        <v>13400</v>
      </c>
      <c r="K21" s="119">
        <f>'C завтраками| Bed and breakfast'!D21</f>
        <v>12800</v>
      </c>
      <c r="L21" s="119">
        <f>'C завтраками| Bed and breakfast'!E21</f>
        <v>13200</v>
      </c>
      <c r="M21" s="119">
        <f>'C завтраками| Bed and breakfast'!F21</f>
        <v>13200</v>
      </c>
      <c r="N21" s="119">
        <f>'C завтраками| Bed and breakfast'!G21</f>
        <v>15600</v>
      </c>
      <c r="O21" s="119">
        <f>'C завтраками| Bed and breakfast'!H21</f>
        <v>13000</v>
      </c>
      <c r="P21" s="119">
        <f>'C завтраками| Bed and breakfast'!I21</f>
        <v>12800</v>
      </c>
      <c r="Q21" s="119">
        <f>'C завтраками| Bed and breakfast'!J21</f>
        <v>13000</v>
      </c>
      <c r="R21" s="119">
        <f>'C завтраками| Bed and breakfast'!K21</f>
        <v>12800</v>
      </c>
      <c r="S21" s="119">
        <f>'C завтраками| Bed and breakfast'!L21</f>
        <v>12800</v>
      </c>
      <c r="T21" s="119">
        <f>'C завтраками| Bed and breakfast'!M21</f>
        <v>13200</v>
      </c>
      <c r="U21" s="119">
        <f>'C завтраками| Bed and breakfast'!N21</f>
        <v>13000</v>
      </c>
      <c r="V21" s="119">
        <f>'C завтраками| Bed and breakfast'!O21</f>
        <v>14400</v>
      </c>
      <c r="W21" s="119">
        <f>'C завтраками| Bed and breakfast'!P21</f>
        <v>16400</v>
      </c>
      <c r="X21" s="119">
        <f>'C завтраками| Bed and breakfast'!Q21</f>
        <v>16400</v>
      </c>
      <c r="Y21" s="119">
        <f>'C завтраками| Bed and breakfast'!R21</f>
        <v>17000</v>
      </c>
      <c r="Z21" s="119">
        <f>'C завтраками| Bed and breakfast'!S21</f>
        <v>17000</v>
      </c>
      <c r="AA21" s="119">
        <f>'C завтраками| Bed and breakfast'!T21</f>
        <v>17600</v>
      </c>
      <c r="AB21" s="119">
        <f>'C завтраками| Bed and breakfast'!U21</f>
        <v>17000</v>
      </c>
      <c r="AC21" s="119">
        <f>'C завтраками| Bed and breakfast'!V21</f>
        <v>17000</v>
      </c>
      <c r="AD21" s="119">
        <f>'C завтраками| Bed and breakfast'!W21</f>
        <v>26000</v>
      </c>
      <c r="AE21" s="119">
        <f>'C завтраками| Bed and breakfast'!X21</f>
        <v>33500</v>
      </c>
      <c r="AF21" s="119">
        <f>'C завтраками| Bed and breakfast'!Y21</f>
        <v>37500</v>
      </c>
      <c r="AG21" s="119">
        <f>'C завтраками| Bed and breakfast'!Z21</f>
        <v>37500</v>
      </c>
      <c r="AH21" s="119">
        <f>'C завтраками| Bed and breakfast'!AA21</f>
        <v>37500</v>
      </c>
      <c r="AI21" s="119">
        <f>'C завтраками| Bed and breakfast'!AB21</f>
        <v>38700</v>
      </c>
      <c r="AJ21" s="119">
        <f>'C завтраками| Bed and breakfast'!AC21</f>
        <v>38700</v>
      </c>
      <c r="AK21" s="119">
        <f>'C завтраками| Bed and breakfast'!AD21</f>
        <v>38700</v>
      </c>
      <c r="AL21" s="119">
        <f>'C завтраками| Bed and breakfast'!AE21</f>
        <v>35100</v>
      </c>
      <c r="AM21" s="119">
        <f>'C завтраками| Bed and breakfast'!AF21</f>
        <v>34600</v>
      </c>
      <c r="AN21" s="119">
        <f>'C завтраками| Bed and breakfast'!AG21</f>
        <v>25300</v>
      </c>
      <c r="AO21" s="119">
        <f>'C завтраками| Bed and breakfast'!AH21</f>
        <v>25300</v>
      </c>
      <c r="AP21" s="119">
        <f>'C завтраками| Bed and breakfast'!AI21</f>
        <v>24400</v>
      </c>
      <c r="AQ21" s="119">
        <f>'C завтраками| Bed and breakfast'!AJ21</f>
        <v>24400</v>
      </c>
      <c r="AR21" s="119">
        <f>'C завтраками| Bed and breakfast'!AK21</f>
        <v>24400</v>
      </c>
      <c r="AS21" s="119">
        <f>'C завтраками| Bed and breakfast'!AL21</f>
        <v>25300</v>
      </c>
      <c r="AT21" s="119">
        <f>'C завтраками| Bed and breakfast'!AM21</f>
        <v>25300</v>
      </c>
      <c r="AU21" s="119">
        <f>'C завтраками| Bed and breakfast'!AN21</f>
        <v>25300</v>
      </c>
      <c r="AV21" s="119">
        <f>'C завтраками| Bed and breakfast'!AO21</f>
        <v>26200</v>
      </c>
      <c r="AW21" s="119">
        <f>'C завтраками| Bed and breakfast'!AP21</f>
        <v>26200</v>
      </c>
      <c r="AX21" s="119">
        <f>'C завтраками| Bed and breakfast'!AQ21</f>
        <v>27400</v>
      </c>
      <c r="AY21" s="119">
        <f>'C завтраками| Bed and breakfast'!AR21</f>
        <v>28600</v>
      </c>
      <c r="AZ21" s="119">
        <f>'C завтраками| Bed and breakfast'!AS21</f>
        <v>28600</v>
      </c>
      <c r="BA21" s="119">
        <f>'C завтраками| Bed and breakfast'!AT21</f>
        <v>28600</v>
      </c>
      <c r="BB21" s="119">
        <f>'C завтраками| Bed and breakfast'!AU21</f>
        <v>27400</v>
      </c>
      <c r="BC21" s="119">
        <f>'C завтраками| Bed and breakfast'!AV21</f>
        <v>31000</v>
      </c>
      <c r="BD21" s="119">
        <f>'C завтраками| Bed and breakfast'!AW21</f>
        <v>31000</v>
      </c>
      <c r="BE21" s="119">
        <f>'C завтраками| Bed and breakfast'!AX21</f>
        <v>33400</v>
      </c>
      <c r="BF21" s="119">
        <f>'C завтраками| Bed and breakfast'!AY21</f>
        <v>35800</v>
      </c>
      <c r="BG21" s="119">
        <f>'C завтраками| Bed and breakfast'!AZ21</f>
        <v>35800</v>
      </c>
      <c r="BH21" s="119">
        <f>'C завтраками| Bed and breakfast'!BA21</f>
        <v>32200</v>
      </c>
      <c r="BI21" s="119">
        <f>'C завтраками| Bed and breakfast'!BB21</f>
        <v>32200</v>
      </c>
      <c r="BJ21" s="119">
        <f>'C завтраками| Bed and breakfast'!BC21</f>
        <v>23500</v>
      </c>
      <c r="BK21" s="119">
        <f>'C завтраками| Bed and breakfast'!BD21</f>
        <v>25300</v>
      </c>
      <c r="BL21" s="119">
        <f>'C завтраками| Bed and breakfast'!BE21</f>
        <v>24400</v>
      </c>
      <c r="BM21" s="119">
        <f>'C завтраками| Bed and breakfast'!BF21</f>
        <v>19100</v>
      </c>
      <c r="BN21" s="119">
        <f>'C завтраками| Bed and breakfast'!BG21</f>
        <v>17200</v>
      </c>
      <c r="BO21" s="119">
        <f>'C завтраками| Bed and breakfast'!BH21</f>
        <v>18400</v>
      </c>
      <c r="BP21" s="119">
        <f>'C завтраками| Bed and breakfast'!BI21</f>
        <v>17200</v>
      </c>
      <c r="BQ21" s="119">
        <f>'C завтраками| Bed and breakfast'!BJ21</f>
        <v>18400</v>
      </c>
      <c r="BR21" s="119">
        <f>'C завтраками| Bed and breakfast'!BK21</f>
        <v>17200</v>
      </c>
      <c r="BS21" s="119">
        <f>'C завтраками| Bed and breakfast'!BL21</f>
        <v>16800</v>
      </c>
      <c r="BT21" s="119">
        <f>'C завтраками| Bed and breakfast'!BM21</f>
        <v>15800</v>
      </c>
      <c r="BU21" s="119">
        <f>'C завтраками| Bed and breakfast'!BN21</f>
        <v>13900</v>
      </c>
      <c r="BV21" s="119">
        <f>'C завтраками| Bed and breakfast'!BO21</f>
        <v>14500</v>
      </c>
      <c r="BW21" s="119">
        <f>'C завтраками| Bed and breakfast'!BP21</f>
        <v>13900</v>
      </c>
      <c r="BX21" s="119">
        <f>'C завтраками| Bed and breakfast'!BQ21</f>
        <v>14500</v>
      </c>
      <c r="BY21" s="119">
        <f>'C завтраками| Bed and breakfast'!BR21</f>
        <v>13900</v>
      </c>
      <c r="BZ21" s="119">
        <f>'C завтраками| Bed and breakfast'!BS21</f>
        <v>15300</v>
      </c>
    </row>
    <row r="22" spans="1:78" x14ac:dyDescent="0.2">
      <c r="A22" s="6"/>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row>
    <row r="23" spans="1:78" ht="37.15" customHeight="1" x14ac:dyDescent="0.2">
      <c r="A23" s="95" t="s">
        <v>2</v>
      </c>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row>
    <row r="24" spans="1:78" s="28" customFormat="1" ht="25.5" customHeight="1" x14ac:dyDescent="0.2">
      <c r="A24" s="27" t="s">
        <v>0</v>
      </c>
      <c r="B24" s="129" t="e">
        <f t="shared" ref="B24" si="0">B5</f>
        <v>#REF!</v>
      </c>
      <c r="C24" s="129" t="e">
        <f t="shared" ref="C24:BN24" si="1">C5</f>
        <v>#REF!</v>
      </c>
      <c r="D24" s="129" t="e">
        <f t="shared" si="1"/>
        <v>#REF!</v>
      </c>
      <c r="E24" s="129" t="e">
        <f t="shared" si="1"/>
        <v>#REF!</v>
      </c>
      <c r="F24" s="129" t="e">
        <f t="shared" si="1"/>
        <v>#REF!</v>
      </c>
      <c r="G24" s="129" t="e">
        <f t="shared" si="1"/>
        <v>#REF!</v>
      </c>
      <c r="H24" s="129" t="e">
        <f t="shared" si="1"/>
        <v>#REF!</v>
      </c>
      <c r="I24" s="129">
        <f t="shared" si="1"/>
        <v>45966</v>
      </c>
      <c r="J24" s="129">
        <f t="shared" si="1"/>
        <v>45968</v>
      </c>
      <c r="K24" s="129">
        <f t="shared" si="1"/>
        <v>45970</v>
      </c>
      <c r="L24" s="129">
        <f t="shared" si="1"/>
        <v>45975</v>
      </c>
      <c r="M24" s="129">
        <f t="shared" si="1"/>
        <v>45977</v>
      </c>
      <c r="N24" s="129">
        <f t="shared" si="1"/>
        <v>45978</v>
      </c>
      <c r="O24" s="129">
        <f t="shared" si="1"/>
        <v>45982</v>
      </c>
      <c r="P24" s="129">
        <f t="shared" si="1"/>
        <v>45984</v>
      </c>
      <c r="Q24" s="129">
        <f t="shared" si="1"/>
        <v>45989</v>
      </c>
      <c r="R24" s="129">
        <f t="shared" si="1"/>
        <v>45991</v>
      </c>
      <c r="S24" s="129">
        <f t="shared" si="1"/>
        <v>45992</v>
      </c>
      <c r="T24" s="129">
        <f t="shared" si="1"/>
        <v>45996</v>
      </c>
      <c r="U24" s="129">
        <f t="shared" si="1"/>
        <v>45998</v>
      </c>
      <c r="V24" s="129">
        <f t="shared" si="1"/>
        <v>46003</v>
      </c>
      <c r="W24" s="129">
        <f t="shared" si="1"/>
        <v>46010</v>
      </c>
      <c r="X24" s="129">
        <f t="shared" si="1"/>
        <v>46012</v>
      </c>
      <c r="Y24" s="129">
        <f t="shared" si="1"/>
        <v>46013</v>
      </c>
      <c r="Z24" s="129">
        <f t="shared" si="1"/>
        <v>46014</v>
      </c>
      <c r="AA24" s="129">
        <f t="shared" si="1"/>
        <v>46015</v>
      </c>
      <c r="AB24" s="129">
        <f t="shared" si="1"/>
        <v>46017</v>
      </c>
      <c r="AC24" s="129">
        <f t="shared" si="1"/>
        <v>46019</v>
      </c>
      <c r="AD24" s="129">
        <f t="shared" si="1"/>
        <v>46020</v>
      </c>
      <c r="AE24" s="129">
        <f t="shared" si="1"/>
        <v>46021</v>
      </c>
      <c r="AF24" s="129">
        <f t="shared" si="1"/>
        <v>46022</v>
      </c>
      <c r="AG24" s="129">
        <f t="shared" si="1"/>
        <v>46023</v>
      </c>
      <c r="AH24" s="129">
        <f t="shared" si="1"/>
        <v>46026</v>
      </c>
      <c r="AI24" s="129">
        <f t="shared" si="1"/>
        <v>46027</v>
      </c>
      <c r="AJ24" s="129">
        <f t="shared" si="1"/>
        <v>46028</v>
      </c>
      <c r="AK24" s="129">
        <f t="shared" si="1"/>
        <v>46029</v>
      </c>
      <c r="AL24" s="129">
        <f t="shared" si="1"/>
        <v>46030</v>
      </c>
      <c r="AM24" s="129">
        <f t="shared" si="1"/>
        <v>46031</v>
      </c>
      <c r="AN24" s="129">
        <f t="shared" si="1"/>
        <v>46032</v>
      </c>
      <c r="AO24" s="129">
        <f t="shared" si="1"/>
        <v>46033</v>
      </c>
      <c r="AP24" s="129">
        <f t="shared" si="1"/>
        <v>46036</v>
      </c>
      <c r="AQ24" s="129">
        <f t="shared" si="1"/>
        <v>46038</v>
      </c>
      <c r="AR24" s="129">
        <f t="shared" si="1"/>
        <v>46040</v>
      </c>
      <c r="AS24" s="129">
        <f t="shared" si="1"/>
        <v>46042</v>
      </c>
      <c r="AT24" s="129">
        <f t="shared" si="1"/>
        <v>46043</v>
      </c>
      <c r="AU24" s="129">
        <f t="shared" si="1"/>
        <v>46045</v>
      </c>
      <c r="AV24" s="129">
        <f t="shared" si="1"/>
        <v>46047</v>
      </c>
      <c r="AW24" s="129">
        <f t="shared" si="1"/>
        <v>46052</v>
      </c>
      <c r="AX24" s="129">
        <f t="shared" si="1"/>
        <v>46054</v>
      </c>
      <c r="AY24" s="129">
        <f t="shared" si="1"/>
        <v>46058</v>
      </c>
      <c r="AZ24" s="129">
        <f t="shared" si="1"/>
        <v>46059</v>
      </c>
      <c r="BA24" s="129">
        <f t="shared" si="1"/>
        <v>46060</v>
      </c>
      <c r="BB24" s="129">
        <f t="shared" si="1"/>
        <v>46061</v>
      </c>
      <c r="BC24" s="129">
        <f t="shared" si="1"/>
        <v>46066</v>
      </c>
      <c r="BD24" s="129">
        <f t="shared" si="1"/>
        <v>46068</v>
      </c>
      <c r="BE24" s="129">
        <f t="shared" si="1"/>
        <v>46069</v>
      </c>
      <c r="BF24" s="129">
        <f t="shared" si="1"/>
        <v>46073</v>
      </c>
      <c r="BG24" s="129">
        <f t="shared" si="1"/>
        <v>46076</v>
      </c>
      <c r="BH24" s="129">
        <f t="shared" si="1"/>
        <v>46077</v>
      </c>
      <c r="BI24" s="129">
        <f t="shared" si="1"/>
        <v>46080</v>
      </c>
      <c r="BJ24" s="129">
        <f t="shared" si="1"/>
        <v>46082</v>
      </c>
      <c r="BK24" s="129">
        <f t="shared" si="1"/>
        <v>46087</v>
      </c>
      <c r="BL24" s="129">
        <f t="shared" si="1"/>
        <v>46090</v>
      </c>
      <c r="BM24" s="129">
        <f t="shared" si="1"/>
        <v>46091</v>
      </c>
      <c r="BN24" s="129">
        <f t="shared" si="1"/>
        <v>46097</v>
      </c>
      <c r="BO24" s="129">
        <f t="shared" ref="BO24:BZ24" si="2">BO5</f>
        <v>46101</v>
      </c>
      <c r="BP24" s="129">
        <f t="shared" si="2"/>
        <v>46103</v>
      </c>
      <c r="BQ24" s="129">
        <f t="shared" si="2"/>
        <v>46108</v>
      </c>
      <c r="BR24" s="129">
        <f t="shared" si="2"/>
        <v>46110</v>
      </c>
      <c r="BS24" s="129">
        <f t="shared" si="2"/>
        <v>46113</v>
      </c>
      <c r="BT24" s="129">
        <f t="shared" si="2"/>
        <v>46117</v>
      </c>
      <c r="BU24" s="129">
        <f t="shared" si="2"/>
        <v>46124</v>
      </c>
      <c r="BV24" s="129">
        <f t="shared" si="2"/>
        <v>46129</v>
      </c>
      <c r="BW24" s="129">
        <f t="shared" si="2"/>
        <v>46131</v>
      </c>
      <c r="BX24" s="129">
        <f t="shared" si="2"/>
        <v>46136</v>
      </c>
      <c r="BY24" s="129">
        <f t="shared" si="2"/>
        <v>46138</v>
      </c>
      <c r="BZ24" s="129">
        <f t="shared" si="2"/>
        <v>46142</v>
      </c>
    </row>
    <row r="25" spans="1:78" s="28" customFormat="1" ht="25.5" customHeight="1" x14ac:dyDescent="0.2">
      <c r="A25" s="34"/>
      <c r="B25" s="129" t="e">
        <f t="shared" ref="B25" si="3">B6</f>
        <v>#REF!</v>
      </c>
      <c r="C25" s="129" t="e">
        <f t="shared" ref="C25:BN25" si="4">C6</f>
        <v>#REF!</v>
      </c>
      <c r="D25" s="129" t="e">
        <f t="shared" si="4"/>
        <v>#REF!</v>
      </c>
      <c r="E25" s="129" t="e">
        <f t="shared" si="4"/>
        <v>#REF!</v>
      </c>
      <c r="F25" s="129" t="e">
        <f t="shared" si="4"/>
        <v>#REF!</v>
      </c>
      <c r="G25" s="129" t="e">
        <f t="shared" si="4"/>
        <v>#REF!</v>
      </c>
      <c r="H25" s="129" t="e">
        <f t="shared" si="4"/>
        <v>#REF!</v>
      </c>
      <c r="I25" s="129">
        <f t="shared" si="4"/>
        <v>45967</v>
      </c>
      <c r="J25" s="129">
        <f t="shared" si="4"/>
        <v>45969</v>
      </c>
      <c r="K25" s="129">
        <f t="shared" si="4"/>
        <v>45974</v>
      </c>
      <c r="L25" s="129">
        <f t="shared" si="4"/>
        <v>45976</v>
      </c>
      <c r="M25" s="129">
        <f t="shared" si="4"/>
        <v>45977</v>
      </c>
      <c r="N25" s="129">
        <f t="shared" si="4"/>
        <v>45981</v>
      </c>
      <c r="O25" s="129">
        <f t="shared" si="4"/>
        <v>45983</v>
      </c>
      <c r="P25" s="129">
        <f t="shared" si="4"/>
        <v>45988</v>
      </c>
      <c r="Q25" s="129">
        <f t="shared" si="4"/>
        <v>45990</v>
      </c>
      <c r="R25" s="129">
        <f t="shared" si="4"/>
        <v>45991</v>
      </c>
      <c r="S25" s="129">
        <f t="shared" si="4"/>
        <v>45995</v>
      </c>
      <c r="T25" s="129">
        <f t="shared" si="4"/>
        <v>45997</v>
      </c>
      <c r="U25" s="129">
        <f t="shared" si="4"/>
        <v>46002</v>
      </c>
      <c r="V25" s="129">
        <f t="shared" si="4"/>
        <v>46009</v>
      </c>
      <c r="W25" s="129">
        <f t="shared" si="4"/>
        <v>46011</v>
      </c>
      <c r="X25" s="129">
        <f t="shared" si="4"/>
        <v>46012</v>
      </c>
      <c r="Y25" s="129">
        <f t="shared" si="4"/>
        <v>46013</v>
      </c>
      <c r="Z25" s="129">
        <f t="shared" si="4"/>
        <v>46014</v>
      </c>
      <c r="AA25" s="129">
        <f t="shared" si="4"/>
        <v>46016</v>
      </c>
      <c r="AB25" s="129">
        <f t="shared" si="4"/>
        <v>46018</v>
      </c>
      <c r="AC25" s="129">
        <f t="shared" si="4"/>
        <v>46019</v>
      </c>
      <c r="AD25" s="129">
        <f t="shared" si="4"/>
        <v>46020</v>
      </c>
      <c r="AE25" s="129">
        <f t="shared" si="4"/>
        <v>46021</v>
      </c>
      <c r="AF25" s="129">
        <f t="shared" si="4"/>
        <v>46022</v>
      </c>
      <c r="AG25" s="129">
        <f t="shared" si="4"/>
        <v>46025</v>
      </c>
      <c r="AH25" s="129">
        <f t="shared" si="4"/>
        <v>46026</v>
      </c>
      <c r="AI25" s="129">
        <f t="shared" si="4"/>
        <v>46027</v>
      </c>
      <c r="AJ25" s="129">
        <f t="shared" si="4"/>
        <v>46028</v>
      </c>
      <c r="AK25" s="129">
        <f t="shared" si="4"/>
        <v>46029</v>
      </c>
      <c r="AL25" s="129">
        <f t="shared" si="4"/>
        <v>46030</v>
      </c>
      <c r="AM25" s="129">
        <f t="shared" si="4"/>
        <v>46031</v>
      </c>
      <c r="AN25" s="129">
        <f t="shared" si="4"/>
        <v>46032</v>
      </c>
      <c r="AO25" s="129">
        <f t="shared" si="4"/>
        <v>46035</v>
      </c>
      <c r="AP25" s="129">
        <f t="shared" si="4"/>
        <v>46037</v>
      </c>
      <c r="AQ25" s="129">
        <f t="shared" si="4"/>
        <v>46039</v>
      </c>
      <c r="AR25" s="129">
        <f t="shared" si="4"/>
        <v>46041</v>
      </c>
      <c r="AS25" s="129">
        <f t="shared" si="4"/>
        <v>46042</v>
      </c>
      <c r="AT25" s="129">
        <f t="shared" si="4"/>
        <v>46044</v>
      </c>
      <c r="AU25" s="129">
        <f t="shared" si="4"/>
        <v>46046</v>
      </c>
      <c r="AV25" s="129">
        <f t="shared" si="4"/>
        <v>46051</v>
      </c>
      <c r="AW25" s="129">
        <f t="shared" si="4"/>
        <v>46053</v>
      </c>
      <c r="AX25" s="129">
        <f t="shared" si="4"/>
        <v>46057</v>
      </c>
      <c r="AY25" s="129">
        <f t="shared" si="4"/>
        <v>46058</v>
      </c>
      <c r="AZ25" s="129">
        <f t="shared" si="4"/>
        <v>46059</v>
      </c>
      <c r="BA25" s="129">
        <f t="shared" si="4"/>
        <v>46060</v>
      </c>
      <c r="BB25" s="129">
        <f t="shared" si="4"/>
        <v>46065</v>
      </c>
      <c r="BC25" s="129">
        <f t="shared" si="4"/>
        <v>46067</v>
      </c>
      <c r="BD25" s="129">
        <f t="shared" si="4"/>
        <v>46068</v>
      </c>
      <c r="BE25" s="129">
        <f t="shared" si="4"/>
        <v>46072</v>
      </c>
      <c r="BF25" s="129">
        <f t="shared" si="4"/>
        <v>46075</v>
      </c>
      <c r="BG25" s="129">
        <f t="shared" si="4"/>
        <v>46076</v>
      </c>
      <c r="BH25" s="129">
        <f t="shared" si="4"/>
        <v>46079</v>
      </c>
      <c r="BI25" s="129">
        <f t="shared" si="4"/>
        <v>46081</v>
      </c>
      <c r="BJ25" s="129">
        <f t="shared" si="4"/>
        <v>46086</v>
      </c>
      <c r="BK25" s="129">
        <f t="shared" si="4"/>
        <v>46089</v>
      </c>
      <c r="BL25" s="129">
        <f t="shared" si="4"/>
        <v>46090</v>
      </c>
      <c r="BM25" s="129">
        <f t="shared" si="4"/>
        <v>46096</v>
      </c>
      <c r="BN25" s="129">
        <f t="shared" si="4"/>
        <v>46100</v>
      </c>
      <c r="BO25" s="129">
        <f t="shared" ref="BO25:BZ25" si="5">BO6</f>
        <v>46102</v>
      </c>
      <c r="BP25" s="129">
        <f t="shared" si="5"/>
        <v>46107</v>
      </c>
      <c r="BQ25" s="129">
        <f t="shared" si="5"/>
        <v>46109</v>
      </c>
      <c r="BR25" s="129">
        <f t="shared" si="5"/>
        <v>46112</v>
      </c>
      <c r="BS25" s="129">
        <f t="shared" si="5"/>
        <v>46116</v>
      </c>
      <c r="BT25" s="129">
        <f t="shared" si="5"/>
        <v>46123</v>
      </c>
      <c r="BU25" s="129">
        <f t="shared" si="5"/>
        <v>46128</v>
      </c>
      <c r="BV25" s="129">
        <f t="shared" si="5"/>
        <v>46130</v>
      </c>
      <c r="BW25" s="129">
        <f t="shared" si="5"/>
        <v>46135</v>
      </c>
      <c r="BX25" s="129">
        <f t="shared" si="5"/>
        <v>46137</v>
      </c>
      <c r="BY25" s="129">
        <f t="shared" si="5"/>
        <v>46141</v>
      </c>
      <c r="BZ25" s="129">
        <f t="shared" si="5"/>
        <v>46142</v>
      </c>
    </row>
    <row r="26" spans="1:78" s="13" customFormat="1" ht="10.7" customHeight="1" x14ac:dyDescent="0.2">
      <c r="A26" s="11" t="s">
        <v>11</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row>
    <row r="27" spans="1:78" ht="10.7" customHeight="1" x14ac:dyDescent="0.2">
      <c r="A27" s="3">
        <v>1</v>
      </c>
      <c r="B27" s="119" t="e">
        <f t="shared" ref="B27" si="6">ROUND(B8*0.85,)</f>
        <v>#REF!</v>
      </c>
      <c r="C27" s="119" t="e">
        <f t="shared" ref="C27:BN27" si="7">ROUND(C8*0.85,)</f>
        <v>#REF!</v>
      </c>
      <c r="D27" s="119" t="e">
        <f t="shared" si="7"/>
        <v>#REF!</v>
      </c>
      <c r="E27" s="119" t="e">
        <f t="shared" si="7"/>
        <v>#REF!</v>
      </c>
      <c r="F27" s="119" t="e">
        <f t="shared" si="7"/>
        <v>#REF!</v>
      </c>
      <c r="G27" s="119" t="e">
        <f t="shared" si="7"/>
        <v>#REF!</v>
      </c>
      <c r="H27" s="119" t="e">
        <f t="shared" si="7"/>
        <v>#REF!</v>
      </c>
      <c r="I27" s="119">
        <f t="shared" si="7"/>
        <v>5100</v>
      </c>
      <c r="J27" s="119">
        <f t="shared" si="7"/>
        <v>5100</v>
      </c>
      <c r="K27" s="119">
        <f t="shared" si="7"/>
        <v>4590</v>
      </c>
      <c r="L27" s="119">
        <f t="shared" si="7"/>
        <v>4930</v>
      </c>
      <c r="M27" s="119">
        <f t="shared" si="7"/>
        <v>4930</v>
      </c>
      <c r="N27" s="119">
        <f t="shared" si="7"/>
        <v>6970</v>
      </c>
      <c r="O27" s="119">
        <f t="shared" si="7"/>
        <v>4760</v>
      </c>
      <c r="P27" s="119">
        <f t="shared" si="7"/>
        <v>4590</v>
      </c>
      <c r="Q27" s="119">
        <f t="shared" si="7"/>
        <v>4760</v>
      </c>
      <c r="R27" s="119">
        <f t="shared" si="7"/>
        <v>4590</v>
      </c>
      <c r="S27" s="119">
        <f t="shared" si="7"/>
        <v>4590</v>
      </c>
      <c r="T27" s="119">
        <f t="shared" si="7"/>
        <v>4930</v>
      </c>
      <c r="U27" s="119">
        <f t="shared" si="7"/>
        <v>4760</v>
      </c>
      <c r="V27" s="119">
        <f t="shared" si="7"/>
        <v>5950</v>
      </c>
      <c r="W27" s="119">
        <f t="shared" si="7"/>
        <v>7650</v>
      </c>
      <c r="X27" s="119">
        <f t="shared" si="7"/>
        <v>7650</v>
      </c>
      <c r="Y27" s="119">
        <f t="shared" si="7"/>
        <v>8160</v>
      </c>
      <c r="Z27" s="119">
        <f t="shared" si="7"/>
        <v>8160</v>
      </c>
      <c r="AA27" s="119">
        <f t="shared" si="7"/>
        <v>8670</v>
      </c>
      <c r="AB27" s="119">
        <f t="shared" si="7"/>
        <v>8160</v>
      </c>
      <c r="AC27" s="119">
        <f t="shared" si="7"/>
        <v>8160</v>
      </c>
      <c r="AD27" s="119">
        <f t="shared" si="7"/>
        <v>13600</v>
      </c>
      <c r="AE27" s="119">
        <f t="shared" si="7"/>
        <v>19975</v>
      </c>
      <c r="AF27" s="119">
        <f t="shared" si="7"/>
        <v>23375</v>
      </c>
      <c r="AG27" s="119">
        <f t="shared" si="7"/>
        <v>23375</v>
      </c>
      <c r="AH27" s="119">
        <f t="shared" si="7"/>
        <v>23375</v>
      </c>
      <c r="AI27" s="119">
        <f t="shared" si="7"/>
        <v>24395</v>
      </c>
      <c r="AJ27" s="119">
        <f t="shared" si="7"/>
        <v>24395</v>
      </c>
      <c r="AK27" s="119">
        <f t="shared" si="7"/>
        <v>24395</v>
      </c>
      <c r="AL27" s="119">
        <f t="shared" si="7"/>
        <v>21335</v>
      </c>
      <c r="AM27" s="119">
        <f t="shared" si="7"/>
        <v>21038</v>
      </c>
      <c r="AN27" s="119">
        <f t="shared" si="7"/>
        <v>13133</v>
      </c>
      <c r="AO27" s="119">
        <f t="shared" si="7"/>
        <v>13133</v>
      </c>
      <c r="AP27" s="119">
        <f t="shared" si="7"/>
        <v>12368</v>
      </c>
      <c r="AQ27" s="119">
        <f t="shared" si="7"/>
        <v>12368</v>
      </c>
      <c r="AR27" s="119">
        <f t="shared" si="7"/>
        <v>12368</v>
      </c>
      <c r="AS27" s="119">
        <f t="shared" si="7"/>
        <v>13133</v>
      </c>
      <c r="AT27" s="119">
        <f t="shared" si="7"/>
        <v>13133</v>
      </c>
      <c r="AU27" s="119">
        <f t="shared" si="7"/>
        <v>13133</v>
      </c>
      <c r="AV27" s="119">
        <f t="shared" si="7"/>
        <v>13898</v>
      </c>
      <c r="AW27" s="119">
        <f t="shared" si="7"/>
        <v>13898</v>
      </c>
      <c r="AX27" s="119">
        <f t="shared" si="7"/>
        <v>14918</v>
      </c>
      <c r="AY27" s="119">
        <f t="shared" si="7"/>
        <v>15938</v>
      </c>
      <c r="AZ27" s="119">
        <f t="shared" si="7"/>
        <v>15938</v>
      </c>
      <c r="BA27" s="119">
        <f t="shared" si="7"/>
        <v>15938</v>
      </c>
      <c r="BB27" s="119">
        <f t="shared" si="7"/>
        <v>14918</v>
      </c>
      <c r="BC27" s="119">
        <f t="shared" si="7"/>
        <v>17978</v>
      </c>
      <c r="BD27" s="119">
        <f t="shared" si="7"/>
        <v>17978</v>
      </c>
      <c r="BE27" s="119">
        <f t="shared" si="7"/>
        <v>20018</v>
      </c>
      <c r="BF27" s="119">
        <f t="shared" si="7"/>
        <v>22058</v>
      </c>
      <c r="BG27" s="119">
        <f t="shared" si="7"/>
        <v>22058</v>
      </c>
      <c r="BH27" s="119">
        <f t="shared" si="7"/>
        <v>18998</v>
      </c>
      <c r="BI27" s="119">
        <f t="shared" si="7"/>
        <v>18998</v>
      </c>
      <c r="BJ27" s="119">
        <f t="shared" si="7"/>
        <v>11603</v>
      </c>
      <c r="BK27" s="119">
        <f t="shared" si="7"/>
        <v>13133</v>
      </c>
      <c r="BL27" s="119">
        <f t="shared" si="7"/>
        <v>12368</v>
      </c>
      <c r="BM27" s="119">
        <f t="shared" si="7"/>
        <v>9563</v>
      </c>
      <c r="BN27" s="119">
        <f t="shared" si="7"/>
        <v>7948</v>
      </c>
      <c r="BO27" s="119">
        <f t="shared" ref="BO27:BZ27" si="8">ROUND(BO8*0.85,)</f>
        <v>8968</v>
      </c>
      <c r="BP27" s="119">
        <f t="shared" si="8"/>
        <v>7948</v>
      </c>
      <c r="BQ27" s="119">
        <f t="shared" si="8"/>
        <v>8968</v>
      </c>
      <c r="BR27" s="119">
        <f t="shared" si="8"/>
        <v>7948</v>
      </c>
      <c r="BS27" s="119">
        <f t="shared" si="8"/>
        <v>7778</v>
      </c>
      <c r="BT27" s="119">
        <f t="shared" si="8"/>
        <v>6928</v>
      </c>
      <c r="BU27" s="119">
        <f t="shared" si="8"/>
        <v>5313</v>
      </c>
      <c r="BV27" s="119">
        <f t="shared" si="8"/>
        <v>5823</v>
      </c>
      <c r="BW27" s="119">
        <f t="shared" si="8"/>
        <v>5313</v>
      </c>
      <c r="BX27" s="119">
        <f t="shared" si="8"/>
        <v>5823</v>
      </c>
      <c r="BY27" s="119">
        <f t="shared" si="8"/>
        <v>5313</v>
      </c>
      <c r="BZ27" s="119">
        <f t="shared" si="8"/>
        <v>6503</v>
      </c>
    </row>
    <row r="28" spans="1:78" ht="10.7" customHeight="1" x14ac:dyDescent="0.2">
      <c r="A28" s="3">
        <v>2</v>
      </c>
      <c r="B28" s="119" t="e">
        <f t="shared" ref="B28" si="9">ROUND(B9*0.85,)</f>
        <v>#REF!</v>
      </c>
      <c r="C28" s="119" t="e">
        <f t="shared" ref="C28:BN28" si="10">ROUND(C9*0.85,)</f>
        <v>#REF!</v>
      </c>
      <c r="D28" s="119" t="e">
        <f t="shared" si="10"/>
        <v>#REF!</v>
      </c>
      <c r="E28" s="119" t="e">
        <f t="shared" si="10"/>
        <v>#REF!</v>
      </c>
      <c r="F28" s="119" t="e">
        <f t="shared" si="10"/>
        <v>#REF!</v>
      </c>
      <c r="G28" s="119" t="e">
        <f t="shared" si="10"/>
        <v>#REF!</v>
      </c>
      <c r="H28" s="119" t="e">
        <f t="shared" si="10"/>
        <v>#REF!</v>
      </c>
      <c r="I28" s="119">
        <f t="shared" si="10"/>
        <v>6290</v>
      </c>
      <c r="J28" s="119">
        <f t="shared" si="10"/>
        <v>6290</v>
      </c>
      <c r="K28" s="119">
        <f t="shared" si="10"/>
        <v>5780</v>
      </c>
      <c r="L28" s="119">
        <f t="shared" si="10"/>
        <v>6120</v>
      </c>
      <c r="M28" s="119">
        <f t="shared" si="10"/>
        <v>6120</v>
      </c>
      <c r="N28" s="119">
        <f t="shared" si="10"/>
        <v>8160</v>
      </c>
      <c r="O28" s="119">
        <f t="shared" si="10"/>
        <v>5950</v>
      </c>
      <c r="P28" s="119">
        <f t="shared" si="10"/>
        <v>5780</v>
      </c>
      <c r="Q28" s="119">
        <f t="shared" si="10"/>
        <v>5950</v>
      </c>
      <c r="R28" s="119">
        <f t="shared" si="10"/>
        <v>5780</v>
      </c>
      <c r="S28" s="119">
        <f t="shared" si="10"/>
        <v>5780</v>
      </c>
      <c r="T28" s="119">
        <f t="shared" si="10"/>
        <v>6120</v>
      </c>
      <c r="U28" s="119">
        <f t="shared" si="10"/>
        <v>5950</v>
      </c>
      <c r="V28" s="119">
        <f t="shared" si="10"/>
        <v>7140</v>
      </c>
      <c r="W28" s="119">
        <f t="shared" si="10"/>
        <v>8840</v>
      </c>
      <c r="X28" s="119">
        <f t="shared" si="10"/>
        <v>8840</v>
      </c>
      <c r="Y28" s="119">
        <f t="shared" si="10"/>
        <v>9350</v>
      </c>
      <c r="Z28" s="119">
        <f t="shared" si="10"/>
        <v>9350</v>
      </c>
      <c r="AA28" s="119">
        <f t="shared" si="10"/>
        <v>9860</v>
      </c>
      <c r="AB28" s="119">
        <f t="shared" si="10"/>
        <v>9350</v>
      </c>
      <c r="AC28" s="119">
        <f t="shared" si="10"/>
        <v>9350</v>
      </c>
      <c r="AD28" s="119">
        <f t="shared" si="10"/>
        <v>15300</v>
      </c>
      <c r="AE28" s="119">
        <f t="shared" si="10"/>
        <v>21675</v>
      </c>
      <c r="AF28" s="119">
        <f t="shared" si="10"/>
        <v>25075</v>
      </c>
      <c r="AG28" s="119">
        <f t="shared" si="10"/>
        <v>25075</v>
      </c>
      <c r="AH28" s="119">
        <f t="shared" si="10"/>
        <v>25075</v>
      </c>
      <c r="AI28" s="119">
        <f t="shared" si="10"/>
        <v>26095</v>
      </c>
      <c r="AJ28" s="119">
        <f t="shared" si="10"/>
        <v>26095</v>
      </c>
      <c r="AK28" s="119">
        <f t="shared" si="10"/>
        <v>26095</v>
      </c>
      <c r="AL28" s="119">
        <f t="shared" si="10"/>
        <v>23035</v>
      </c>
      <c r="AM28" s="119">
        <f t="shared" si="10"/>
        <v>22610</v>
      </c>
      <c r="AN28" s="119">
        <f t="shared" si="10"/>
        <v>14705</v>
      </c>
      <c r="AO28" s="119">
        <f t="shared" si="10"/>
        <v>14705</v>
      </c>
      <c r="AP28" s="119">
        <f t="shared" si="10"/>
        <v>13940</v>
      </c>
      <c r="AQ28" s="119">
        <f t="shared" si="10"/>
        <v>13940</v>
      </c>
      <c r="AR28" s="119">
        <f t="shared" si="10"/>
        <v>13940</v>
      </c>
      <c r="AS28" s="119">
        <f t="shared" si="10"/>
        <v>14705</v>
      </c>
      <c r="AT28" s="119">
        <f t="shared" si="10"/>
        <v>14705</v>
      </c>
      <c r="AU28" s="119">
        <f t="shared" si="10"/>
        <v>14705</v>
      </c>
      <c r="AV28" s="119">
        <f t="shared" si="10"/>
        <v>15470</v>
      </c>
      <c r="AW28" s="119">
        <f t="shared" si="10"/>
        <v>15470</v>
      </c>
      <c r="AX28" s="119">
        <f t="shared" si="10"/>
        <v>16490</v>
      </c>
      <c r="AY28" s="119">
        <f t="shared" si="10"/>
        <v>17510</v>
      </c>
      <c r="AZ28" s="119">
        <f t="shared" si="10"/>
        <v>17510</v>
      </c>
      <c r="BA28" s="119">
        <f t="shared" si="10"/>
        <v>17510</v>
      </c>
      <c r="BB28" s="119">
        <f t="shared" si="10"/>
        <v>16490</v>
      </c>
      <c r="BC28" s="119">
        <f t="shared" si="10"/>
        <v>19550</v>
      </c>
      <c r="BD28" s="119">
        <f t="shared" si="10"/>
        <v>19550</v>
      </c>
      <c r="BE28" s="119">
        <f t="shared" si="10"/>
        <v>21590</v>
      </c>
      <c r="BF28" s="119">
        <f t="shared" si="10"/>
        <v>23630</v>
      </c>
      <c r="BG28" s="119">
        <f t="shared" si="10"/>
        <v>23630</v>
      </c>
      <c r="BH28" s="119">
        <f t="shared" si="10"/>
        <v>20570</v>
      </c>
      <c r="BI28" s="119">
        <f t="shared" si="10"/>
        <v>20570</v>
      </c>
      <c r="BJ28" s="119">
        <f t="shared" si="10"/>
        <v>13175</v>
      </c>
      <c r="BK28" s="119">
        <f t="shared" si="10"/>
        <v>14705</v>
      </c>
      <c r="BL28" s="119">
        <f t="shared" si="10"/>
        <v>13940</v>
      </c>
      <c r="BM28" s="119">
        <f t="shared" si="10"/>
        <v>11135</v>
      </c>
      <c r="BN28" s="119">
        <f t="shared" si="10"/>
        <v>9520</v>
      </c>
      <c r="BO28" s="119">
        <f t="shared" ref="BO28:BZ28" si="11">ROUND(BO9*0.85,)</f>
        <v>10540</v>
      </c>
      <c r="BP28" s="119">
        <f t="shared" si="11"/>
        <v>9520</v>
      </c>
      <c r="BQ28" s="119">
        <f t="shared" si="11"/>
        <v>10540</v>
      </c>
      <c r="BR28" s="119">
        <f t="shared" si="11"/>
        <v>9520</v>
      </c>
      <c r="BS28" s="119">
        <f t="shared" si="11"/>
        <v>9180</v>
      </c>
      <c r="BT28" s="119">
        <f t="shared" si="11"/>
        <v>8330</v>
      </c>
      <c r="BU28" s="119">
        <f t="shared" si="11"/>
        <v>6715</v>
      </c>
      <c r="BV28" s="119">
        <f t="shared" si="11"/>
        <v>7225</v>
      </c>
      <c r="BW28" s="119">
        <f t="shared" si="11"/>
        <v>6715</v>
      </c>
      <c r="BX28" s="119">
        <f t="shared" si="11"/>
        <v>7225</v>
      </c>
      <c r="BY28" s="119">
        <f t="shared" si="11"/>
        <v>6715</v>
      </c>
      <c r="BZ28" s="119">
        <f t="shared" si="11"/>
        <v>7905</v>
      </c>
    </row>
    <row r="29" spans="1:78" ht="10.7" customHeight="1" x14ac:dyDescent="0.2">
      <c r="A29" s="120" t="s">
        <v>107</v>
      </c>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row>
    <row r="30" spans="1:78" ht="10.7" customHeight="1" x14ac:dyDescent="0.2">
      <c r="A30" s="3">
        <v>1</v>
      </c>
      <c r="B30" s="119" t="e">
        <f t="shared" ref="B30" si="12">ROUND(B11*0.85,)</f>
        <v>#REF!</v>
      </c>
      <c r="C30" s="119" t="e">
        <f t="shared" ref="C30:BN30" si="13">ROUND(C11*0.85,)</f>
        <v>#REF!</v>
      </c>
      <c r="D30" s="119" t="e">
        <f t="shared" si="13"/>
        <v>#REF!</v>
      </c>
      <c r="E30" s="119" t="e">
        <f t="shared" si="13"/>
        <v>#REF!</v>
      </c>
      <c r="F30" s="119" t="e">
        <f t="shared" si="13"/>
        <v>#REF!</v>
      </c>
      <c r="G30" s="119" t="e">
        <f t="shared" si="13"/>
        <v>#REF!</v>
      </c>
      <c r="H30" s="119" t="e">
        <f t="shared" si="13"/>
        <v>#REF!</v>
      </c>
      <c r="I30" s="119">
        <f t="shared" si="13"/>
        <v>6375</v>
      </c>
      <c r="J30" s="119">
        <f t="shared" si="13"/>
        <v>6375</v>
      </c>
      <c r="K30" s="119">
        <f t="shared" si="13"/>
        <v>5865</v>
      </c>
      <c r="L30" s="119">
        <f t="shared" si="13"/>
        <v>6205</v>
      </c>
      <c r="M30" s="119">
        <f t="shared" si="13"/>
        <v>6205</v>
      </c>
      <c r="N30" s="119">
        <f t="shared" si="13"/>
        <v>8245</v>
      </c>
      <c r="O30" s="119">
        <f t="shared" si="13"/>
        <v>6035</v>
      </c>
      <c r="P30" s="119">
        <f t="shared" si="13"/>
        <v>5865</v>
      </c>
      <c r="Q30" s="119">
        <f t="shared" si="13"/>
        <v>6035</v>
      </c>
      <c r="R30" s="119">
        <f t="shared" si="13"/>
        <v>5865</v>
      </c>
      <c r="S30" s="119">
        <f t="shared" si="13"/>
        <v>5865</v>
      </c>
      <c r="T30" s="119">
        <f t="shared" si="13"/>
        <v>6205</v>
      </c>
      <c r="U30" s="119">
        <f t="shared" si="13"/>
        <v>6035</v>
      </c>
      <c r="V30" s="119">
        <f t="shared" si="13"/>
        <v>7225</v>
      </c>
      <c r="W30" s="119">
        <f t="shared" si="13"/>
        <v>8925</v>
      </c>
      <c r="X30" s="119">
        <f t="shared" si="13"/>
        <v>8925</v>
      </c>
      <c r="Y30" s="119">
        <f t="shared" si="13"/>
        <v>9435</v>
      </c>
      <c r="Z30" s="119">
        <f t="shared" si="13"/>
        <v>9435</v>
      </c>
      <c r="AA30" s="119">
        <f t="shared" si="13"/>
        <v>9945</v>
      </c>
      <c r="AB30" s="119">
        <f t="shared" si="13"/>
        <v>9435</v>
      </c>
      <c r="AC30" s="119">
        <f t="shared" si="13"/>
        <v>9435</v>
      </c>
      <c r="AD30" s="119">
        <f t="shared" si="13"/>
        <v>15300</v>
      </c>
      <c r="AE30" s="119">
        <f t="shared" si="13"/>
        <v>21675</v>
      </c>
      <c r="AF30" s="119">
        <f t="shared" si="13"/>
        <v>25075</v>
      </c>
      <c r="AG30" s="119">
        <f t="shared" si="13"/>
        <v>25075</v>
      </c>
      <c r="AH30" s="119">
        <f t="shared" si="13"/>
        <v>25075</v>
      </c>
      <c r="AI30" s="119">
        <f t="shared" si="13"/>
        <v>26095</v>
      </c>
      <c r="AJ30" s="119">
        <f t="shared" si="13"/>
        <v>26095</v>
      </c>
      <c r="AK30" s="119">
        <f t="shared" si="13"/>
        <v>26095</v>
      </c>
      <c r="AL30" s="119">
        <f t="shared" si="13"/>
        <v>23035</v>
      </c>
      <c r="AM30" s="119">
        <f t="shared" si="13"/>
        <v>22568</v>
      </c>
      <c r="AN30" s="119">
        <f t="shared" si="13"/>
        <v>14663</v>
      </c>
      <c r="AO30" s="119">
        <f t="shared" si="13"/>
        <v>14663</v>
      </c>
      <c r="AP30" s="119">
        <f t="shared" si="13"/>
        <v>13898</v>
      </c>
      <c r="AQ30" s="119">
        <f t="shared" si="13"/>
        <v>13898</v>
      </c>
      <c r="AR30" s="119">
        <f t="shared" si="13"/>
        <v>13898</v>
      </c>
      <c r="AS30" s="119">
        <f t="shared" si="13"/>
        <v>14663</v>
      </c>
      <c r="AT30" s="119">
        <f t="shared" si="13"/>
        <v>14663</v>
      </c>
      <c r="AU30" s="119">
        <f t="shared" si="13"/>
        <v>14663</v>
      </c>
      <c r="AV30" s="119">
        <f t="shared" si="13"/>
        <v>15428</v>
      </c>
      <c r="AW30" s="119">
        <f t="shared" si="13"/>
        <v>15428</v>
      </c>
      <c r="AX30" s="119">
        <f t="shared" si="13"/>
        <v>16448</v>
      </c>
      <c r="AY30" s="119">
        <f t="shared" si="13"/>
        <v>17468</v>
      </c>
      <c r="AZ30" s="119">
        <f t="shared" si="13"/>
        <v>17468</v>
      </c>
      <c r="BA30" s="119">
        <f t="shared" si="13"/>
        <v>17468</v>
      </c>
      <c r="BB30" s="119">
        <f t="shared" si="13"/>
        <v>16448</v>
      </c>
      <c r="BC30" s="119">
        <f t="shared" si="13"/>
        <v>19508</v>
      </c>
      <c r="BD30" s="119">
        <f t="shared" si="13"/>
        <v>19508</v>
      </c>
      <c r="BE30" s="119">
        <f t="shared" si="13"/>
        <v>21548</v>
      </c>
      <c r="BF30" s="119">
        <f t="shared" si="13"/>
        <v>23588</v>
      </c>
      <c r="BG30" s="119">
        <f t="shared" si="13"/>
        <v>23588</v>
      </c>
      <c r="BH30" s="119">
        <f t="shared" si="13"/>
        <v>20528</v>
      </c>
      <c r="BI30" s="119">
        <f t="shared" si="13"/>
        <v>20528</v>
      </c>
      <c r="BJ30" s="119">
        <f t="shared" si="13"/>
        <v>13133</v>
      </c>
      <c r="BK30" s="119">
        <f t="shared" si="13"/>
        <v>14663</v>
      </c>
      <c r="BL30" s="119">
        <f t="shared" si="13"/>
        <v>13898</v>
      </c>
      <c r="BM30" s="119">
        <f t="shared" si="13"/>
        <v>10838</v>
      </c>
      <c r="BN30" s="119">
        <f t="shared" si="13"/>
        <v>9223</v>
      </c>
      <c r="BO30" s="119">
        <f t="shared" ref="BO30:BZ30" si="14">ROUND(BO11*0.85,)</f>
        <v>10243</v>
      </c>
      <c r="BP30" s="119">
        <f t="shared" si="14"/>
        <v>9223</v>
      </c>
      <c r="BQ30" s="119">
        <f t="shared" si="14"/>
        <v>10243</v>
      </c>
      <c r="BR30" s="119">
        <f t="shared" si="14"/>
        <v>9223</v>
      </c>
      <c r="BS30" s="119">
        <f t="shared" si="14"/>
        <v>8628</v>
      </c>
      <c r="BT30" s="119">
        <f t="shared" si="14"/>
        <v>7778</v>
      </c>
      <c r="BU30" s="119">
        <f t="shared" si="14"/>
        <v>6163</v>
      </c>
      <c r="BV30" s="119">
        <f t="shared" si="14"/>
        <v>6673</v>
      </c>
      <c r="BW30" s="119">
        <f t="shared" si="14"/>
        <v>6163</v>
      </c>
      <c r="BX30" s="119">
        <f t="shared" si="14"/>
        <v>6673</v>
      </c>
      <c r="BY30" s="119">
        <f t="shared" si="14"/>
        <v>6163</v>
      </c>
      <c r="BZ30" s="119">
        <f t="shared" si="14"/>
        <v>7353</v>
      </c>
    </row>
    <row r="31" spans="1:78" ht="10.7" customHeight="1" x14ac:dyDescent="0.2">
      <c r="A31" s="3">
        <v>2</v>
      </c>
      <c r="B31" s="119" t="e">
        <f t="shared" ref="B31" si="15">ROUND(B12*0.85,)</f>
        <v>#REF!</v>
      </c>
      <c r="C31" s="119" t="e">
        <f t="shared" ref="C31:BN31" si="16">ROUND(C12*0.85,)</f>
        <v>#REF!</v>
      </c>
      <c r="D31" s="119" t="e">
        <f t="shared" si="16"/>
        <v>#REF!</v>
      </c>
      <c r="E31" s="119" t="e">
        <f t="shared" si="16"/>
        <v>#REF!</v>
      </c>
      <c r="F31" s="119" t="e">
        <f t="shared" si="16"/>
        <v>#REF!</v>
      </c>
      <c r="G31" s="119" t="e">
        <f t="shared" si="16"/>
        <v>#REF!</v>
      </c>
      <c r="H31" s="119" t="e">
        <f t="shared" si="16"/>
        <v>#REF!</v>
      </c>
      <c r="I31" s="119">
        <f t="shared" si="16"/>
        <v>7565</v>
      </c>
      <c r="J31" s="119">
        <f t="shared" si="16"/>
        <v>7565</v>
      </c>
      <c r="K31" s="119">
        <f t="shared" si="16"/>
        <v>7055</v>
      </c>
      <c r="L31" s="119">
        <f t="shared" si="16"/>
        <v>7395</v>
      </c>
      <c r="M31" s="119">
        <f t="shared" si="16"/>
        <v>7395</v>
      </c>
      <c r="N31" s="119">
        <f t="shared" si="16"/>
        <v>9435</v>
      </c>
      <c r="O31" s="119">
        <f t="shared" si="16"/>
        <v>7225</v>
      </c>
      <c r="P31" s="119">
        <f t="shared" si="16"/>
        <v>7055</v>
      </c>
      <c r="Q31" s="119">
        <f t="shared" si="16"/>
        <v>7225</v>
      </c>
      <c r="R31" s="119">
        <f t="shared" si="16"/>
        <v>7055</v>
      </c>
      <c r="S31" s="119">
        <f t="shared" si="16"/>
        <v>7055</v>
      </c>
      <c r="T31" s="119">
        <f t="shared" si="16"/>
        <v>7395</v>
      </c>
      <c r="U31" s="119">
        <f t="shared" si="16"/>
        <v>7225</v>
      </c>
      <c r="V31" s="119">
        <f t="shared" si="16"/>
        <v>8415</v>
      </c>
      <c r="W31" s="119">
        <f t="shared" si="16"/>
        <v>10115</v>
      </c>
      <c r="X31" s="119">
        <f t="shared" si="16"/>
        <v>10115</v>
      </c>
      <c r="Y31" s="119">
        <f t="shared" si="16"/>
        <v>10625</v>
      </c>
      <c r="Z31" s="119">
        <f t="shared" si="16"/>
        <v>10625</v>
      </c>
      <c r="AA31" s="119">
        <f t="shared" si="16"/>
        <v>11135</v>
      </c>
      <c r="AB31" s="119">
        <f t="shared" si="16"/>
        <v>10625</v>
      </c>
      <c r="AC31" s="119">
        <f t="shared" si="16"/>
        <v>10625</v>
      </c>
      <c r="AD31" s="119">
        <f t="shared" si="16"/>
        <v>17000</v>
      </c>
      <c r="AE31" s="119">
        <f t="shared" si="16"/>
        <v>23375</v>
      </c>
      <c r="AF31" s="119">
        <f t="shared" si="16"/>
        <v>26775</v>
      </c>
      <c r="AG31" s="119">
        <f t="shared" si="16"/>
        <v>26775</v>
      </c>
      <c r="AH31" s="119">
        <f t="shared" si="16"/>
        <v>26775</v>
      </c>
      <c r="AI31" s="119">
        <f t="shared" si="16"/>
        <v>27795</v>
      </c>
      <c r="AJ31" s="119">
        <f t="shared" si="16"/>
        <v>27795</v>
      </c>
      <c r="AK31" s="119">
        <f t="shared" si="16"/>
        <v>27795</v>
      </c>
      <c r="AL31" s="119">
        <f t="shared" si="16"/>
        <v>24735</v>
      </c>
      <c r="AM31" s="119">
        <f t="shared" si="16"/>
        <v>24140</v>
      </c>
      <c r="AN31" s="119">
        <f t="shared" si="16"/>
        <v>16235</v>
      </c>
      <c r="AO31" s="119">
        <f t="shared" si="16"/>
        <v>16235</v>
      </c>
      <c r="AP31" s="119">
        <f t="shared" si="16"/>
        <v>15470</v>
      </c>
      <c r="AQ31" s="119">
        <f t="shared" si="16"/>
        <v>15470</v>
      </c>
      <c r="AR31" s="119">
        <f t="shared" si="16"/>
        <v>15470</v>
      </c>
      <c r="AS31" s="119">
        <f t="shared" si="16"/>
        <v>16235</v>
      </c>
      <c r="AT31" s="119">
        <f t="shared" si="16"/>
        <v>16235</v>
      </c>
      <c r="AU31" s="119">
        <f t="shared" si="16"/>
        <v>16235</v>
      </c>
      <c r="AV31" s="119">
        <f t="shared" si="16"/>
        <v>17000</v>
      </c>
      <c r="AW31" s="119">
        <f t="shared" si="16"/>
        <v>17000</v>
      </c>
      <c r="AX31" s="119">
        <f t="shared" si="16"/>
        <v>18020</v>
      </c>
      <c r="AY31" s="119">
        <f t="shared" si="16"/>
        <v>19040</v>
      </c>
      <c r="AZ31" s="119">
        <f t="shared" si="16"/>
        <v>19040</v>
      </c>
      <c r="BA31" s="119">
        <f t="shared" si="16"/>
        <v>19040</v>
      </c>
      <c r="BB31" s="119">
        <f t="shared" si="16"/>
        <v>18020</v>
      </c>
      <c r="BC31" s="119">
        <f t="shared" si="16"/>
        <v>21080</v>
      </c>
      <c r="BD31" s="119">
        <f t="shared" si="16"/>
        <v>21080</v>
      </c>
      <c r="BE31" s="119">
        <f t="shared" si="16"/>
        <v>23120</v>
      </c>
      <c r="BF31" s="119">
        <f t="shared" si="16"/>
        <v>25160</v>
      </c>
      <c r="BG31" s="119">
        <f t="shared" si="16"/>
        <v>25160</v>
      </c>
      <c r="BH31" s="119">
        <f t="shared" si="16"/>
        <v>22100</v>
      </c>
      <c r="BI31" s="119">
        <f t="shared" si="16"/>
        <v>22100</v>
      </c>
      <c r="BJ31" s="119">
        <f t="shared" si="16"/>
        <v>14705</v>
      </c>
      <c r="BK31" s="119">
        <f t="shared" si="16"/>
        <v>16235</v>
      </c>
      <c r="BL31" s="119">
        <f t="shared" si="16"/>
        <v>15470</v>
      </c>
      <c r="BM31" s="119">
        <f t="shared" si="16"/>
        <v>12410</v>
      </c>
      <c r="BN31" s="119">
        <f t="shared" si="16"/>
        <v>10795</v>
      </c>
      <c r="BO31" s="119">
        <f t="shared" ref="BO31:BZ31" si="17">ROUND(BO12*0.85,)</f>
        <v>11815</v>
      </c>
      <c r="BP31" s="119">
        <f t="shared" si="17"/>
        <v>10795</v>
      </c>
      <c r="BQ31" s="119">
        <f t="shared" si="17"/>
        <v>11815</v>
      </c>
      <c r="BR31" s="119">
        <f t="shared" si="17"/>
        <v>10795</v>
      </c>
      <c r="BS31" s="119">
        <f t="shared" si="17"/>
        <v>10030</v>
      </c>
      <c r="BT31" s="119">
        <f t="shared" si="17"/>
        <v>9180</v>
      </c>
      <c r="BU31" s="119">
        <f t="shared" si="17"/>
        <v>7565</v>
      </c>
      <c r="BV31" s="119">
        <f t="shared" si="17"/>
        <v>8075</v>
      </c>
      <c r="BW31" s="119">
        <f t="shared" si="17"/>
        <v>7565</v>
      </c>
      <c r="BX31" s="119">
        <f t="shared" si="17"/>
        <v>8075</v>
      </c>
      <c r="BY31" s="119">
        <f t="shared" si="17"/>
        <v>7565</v>
      </c>
      <c r="BZ31" s="119">
        <f t="shared" si="17"/>
        <v>8755</v>
      </c>
    </row>
    <row r="32" spans="1:78" ht="10.7" customHeight="1" x14ac:dyDescent="0.2">
      <c r="A32" s="5" t="s">
        <v>86</v>
      </c>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row>
    <row r="33" spans="1:78" ht="10.7" customHeight="1" x14ac:dyDescent="0.2">
      <c r="A33" s="3">
        <v>1</v>
      </c>
      <c r="B33" s="119" t="e">
        <f t="shared" ref="B33" si="18">ROUND(B14*0.85,)</f>
        <v>#REF!</v>
      </c>
      <c r="C33" s="119" t="e">
        <f t="shared" ref="C33:BN33" si="19">ROUND(C14*0.85,)</f>
        <v>#REF!</v>
      </c>
      <c r="D33" s="119" t="e">
        <f t="shared" si="19"/>
        <v>#REF!</v>
      </c>
      <c r="E33" s="119" t="e">
        <f t="shared" si="19"/>
        <v>#REF!</v>
      </c>
      <c r="F33" s="119" t="e">
        <f t="shared" si="19"/>
        <v>#REF!</v>
      </c>
      <c r="G33" s="119" t="e">
        <f t="shared" si="19"/>
        <v>#REF!</v>
      </c>
      <c r="H33" s="119" t="e">
        <f t="shared" si="19"/>
        <v>#REF!</v>
      </c>
      <c r="I33" s="119">
        <f t="shared" si="19"/>
        <v>8075</v>
      </c>
      <c r="J33" s="119">
        <f t="shared" si="19"/>
        <v>8075</v>
      </c>
      <c r="K33" s="119">
        <f t="shared" si="19"/>
        <v>7565</v>
      </c>
      <c r="L33" s="119">
        <f t="shared" si="19"/>
        <v>7905</v>
      </c>
      <c r="M33" s="119">
        <f t="shared" si="19"/>
        <v>7905</v>
      </c>
      <c r="N33" s="119">
        <f t="shared" si="19"/>
        <v>9945</v>
      </c>
      <c r="O33" s="119">
        <f t="shared" si="19"/>
        <v>7735</v>
      </c>
      <c r="P33" s="119">
        <f t="shared" si="19"/>
        <v>7565</v>
      </c>
      <c r="Q33" s="119">
        <f t="shared" si="19"/>
        <v>7735</v>
      </c>
      <c r="R33" s="119">
        <f t="shared" si="19"/>
        <v>7565</v>
      </c>
      <c r="S33" s="119">
        <f t="shared" si="19"/>
        <v>7565</v>
      </c>
      <c r="T33" s="119">
        <f t="shared" si="19"/>
        <v>7905</v>
      </c>
      <c r="U33" s="119">
        <f t="shared" si="19"/>
        <v>7735</v>
      </c>
      <c r="V33" s="119">
        <f t="shared" si="19"/>
        <v>8925</v>
      </c>
      <c r="W33" s="119">
        <f t="shared" si="19"/>
        <v>10625</v>
      </c>
      <c r="X33" s="119">
        <f t="shared" si="19"/>
        <v>10625</v>
      </c>
      <c r="Y33" s="119">
        <f t="shared" si="19"/>
        <v>11135</v>
      </c>
      <c r="Z33" s="119">
        <f t="shared" si="19"/>
        <v>11135</v>
      </c>
      <c r="AA33" s="119">
        <f t="shared" si="19"/>
        <v>11645</v>
      </c>
      <c r="AB33" s="119">
        <f t="shared" si="19"/>
        <v>11135</v>
      </c>
      <c r="AC33" s="119">
        <f t="shared" si="19"/>
        <v>11135</v>
      </c>
      <c r="AD33" s="119">
        <f t="shared" si="19"/>
        <v>17000</v>
      </c>
      <c r="AE33" s="119">
        <f t="shared" si="19"/>
        <v>23375</v>
      </c>
      <c r="AF33" s="119">
        <f t="shared" si="19"/>
        <v>26775</v>
      </c>
      <c r="AG33" s="119">
        <f t="shared" si="19"/>
        <v>26775</v>
      </c>
      <c r="AH33" s="119">
        <f t="shared" si="19"/>
        <v>26775</v>
      </c>
      <c r="AI33" s="119">
        <f t="shared" si="19"/>
        <v>27795</v>
      </c>
      <c r="AJ33" s="119">
        <f t="shared" si="19"/>
        <v>27795</v>
      </c>
      <c r="AK33" s="119">
        <f t="shared" si="19"/>
        <v>27795</v>
      </c>
      <c r="AL33" s="119">
        <f t="shared" si="19"/>
        <v>24735</v>
      </c>
      <c r="AM33" s="119">
        <f t="shared" si="19"/>
        <v>24438</v>
      </c>
      <c r="AN33" s="119">
        <f t="shared" si="19"/>
        <v>16533</v>
      </c>
      <c r="AO33" s="119">
        <f t="shared" si="19"/>
        <v>16533</v>
      </c>
      <c r="AP33" s="119">
        <f t="shared" si="19"/>
        <v>15768</v>
      </c>
      <c r="AQ33" s="119">
        <f t="shared" si="19"/>
        <v>15768</v>
      </c>
      <c r="AR33" s="119">
        <f t="shared" si="19"/>
        <v>15768</v>
      </c>
      <c r="AS33" s="119">
        <f t="shared" si="19"/>
        <v>16533</v>
      </c>
      <c r="AT33" s="119">
        <f t="shared" si="19"/>
        <v>16533</v>
      </c>
      <c r="AU33" s="119">
        <f t="shared" si="19"/>
        <v>16533</v>
      </c>
      <c r="AV33" s="119">
        <f t="shared" si="19"/>
        <v>17298</v>
      </c>
      <c r="AW33" s="119">
        <f t="shared" si="19"/>
        <v>17298</v>
      </c>
      <c r="AX33" s="119">
        <f t="shared" si="19"/>
        <v>18318</v>
      </c>
      <c r="AY33" s="119">
        <f t="shared" si="19"/>
        <v>19338</v>
      </c>
      <c r="AZ33" s="119">
        <f t="shared" si="19"/>
        <v>19338</v>
      </c>
      <c r="BA33" s="119">
        <f t="shared" si="19"/>
        <v>19338</v>
      </c>
      <c r="BB33" s="119">
        <f t="shared" si="19"/>
        <v>18318</v>
      </c>
      <c r="BC33" s="119">
        <f t="shared" si="19"/>
        <v>21378</v>
      </c>
      <c r="BD33" s="119">
        <f t="shared" si="19"/>
        <v>21378</v>
      </c>
      <c r="BE33" s="119">
        <f t="shared" si="19"/>
        <v>23418</v>
      </c>
      <c r="BF33" s="119">
        <f t="shared" si="19"/>
        <v>25458</v>
      </c>
      <c r="BG33" s="119">
        <f t="shared" si="19"/>
        <v>25458</v>
      </c>
      <c r="BH33" s="119">
        <f t="shared" si="19"/>
        <v>22398</v>
      </c>
      <c r="BI33" s="119">
        <f t="shared" si="19"/>
        <v>22398</v>
      </c>
      <c r="BJ33" s="119">
        <f t="shared" si="19"/>
        <v>15003</v>
      </c>
      <c r="BK33" s="119">
        <f t="shared" si="19"/>
        <v>16533</v>
      </c>
      <c r="BL33" s="119">
        <f t="shared" si="19"/>
        <v>15768</v>
      </c>
      <c r="BM33" s="119">
        <f t="shared" si="19"/>
        <v>12538</v>
      </c>
      <c r="BN33" s="119">
        <f t="shared" si="19"/>
        <v>10923</v>
      </c>
      <c r="BO33" s="119">
        <f t="shared" ref="BO33:BZ33" si="20">ROUND(BO14*0.85,)</f>
        <v>11943</v>
      </c>
      <c r="BP33" s="119">
        <f t="shared" si="20"/>
        <v>10923</v>
      </c>
      <c r="BQ33" s="119">
        <f t="shared" si="20"/>
        <v>11943</v>
      </c>
      <c r="BR33" s="119">
        <f t="shared" si="20"/>
        <v>10923</v>
      </c>
      <c r="BS33" s="119">
        <f t="shared" si="20"/>
        <v>10753</v>
      </c>
      <c r="BT33" s="119">
        <f t="shared" si="20"/>
        <v>9903</v>
      </c>
      <c r="BU33" s="119">
        <f t="shared" si="20"/>
        <v>8288</v>
      </c>
      <c r="BV33" s="119">
        <f t="shared" si="20"/>
        <v>8798</v>
      </c>
      <c r="BW33" s="119">
        <f t="shared" si="20"/>
        <v>8288</v>
      </c>
      <c r="BX33" s="119">
        <f t="shared" si="20"/>
        <v>8798</v>
      </c>
      <c r="BY33" s="119">
        <f t="shared" si="20"/>
        <v>8288</v>
      </c>
      <c r="BZ33" s="119">
        <f t="shared" si="20"/>
        <v>9478</v>
      </c>
    </row>
    <row r="34" spans="1:78" ht="10.7" customHeight="1" x14ac:dyDescent="0.2">
      <c r="A34" s="3">
        <v>2</v>
      </c>
      <c r="B34" s="119" t="e">
        <f t="shared" ref="B34" si="21">ROUND(B15*0.85,)</f>
        <v>#REF!</v>
      </c>
      <c r="C34" s="119" t="e">
        <f t="shared" ref="C34:BN34" si="22">ROUND(C15*0.85,)</f>
        <v>#REF!</v>
      </c>
      <c r="D34" s="119" t="e">
        <f t="shared" si="22"/>
        <v>#REF!</v>
      </c>
      <c r="E34" s="119" t="e">
        <f t="shared" si="22"/>
        <v>#REF!</v>
      </c>
      <c r="F34" s="119" t="e">
        <f t="shared" si="22"/>
        <v>#REF!</v>
      </c>
      <c r="G34" s="119" t="e">
        <f t="shared" si="22"/>
        <v>#REF!</v>
      </c>
      <c r="H34" s="119" t="e">
        <f t="shared" si="22"/>
        <v>#REF!</v>
      </c>
      <c r="I34" s="119">
        <f t="shared" si="22"/>
        <v>9265</v>
      </c>
      <c r="J34" s="119">
        <f t="shared" si="22"/>
        <v>9265</v>
      </c>
      <c r="K34" s="119">
        <f t="shared" si="22"/>
        <v>8755</v>
      </c>
      <c r="L34" s="119">
        <f t="shared" si="22"/>
        <v>9095</v>
      </c>
      <c r="M34" s="119">
        <f t="shared" si="22"/>
        <v>9095</v>
      </c>
      <c r="N34" s="119">
        <f t="shared" si="22"/>
        <v>11135</v>
      </c>
      <c r="O34" s="119">
        <f t="shared" si="22"/>
        <v>8925</v>
      </c>
      <c r="P34" s="119">
        <f t="shared" si="22"/>
        <v>8755</v>
      </c>
      <c r="Q34" s="119">
        <f t="shared" si="22"/>
        <v>8925</v>
      </c>
      <c r="R34" s="119">
        <f t="shared" si="22"/>
        <v>8755</v>
      </c>
      <c r="S34" s="119">
        <f t="shared" si="22"/>
        <v>8755</v>
      </c>
      <c r="T34" s="119">
        <f t="shared" si="22"/>
        <v>9095</v>
      </c>
      <c r="U34" s="119">
        <f t="shared" si="22"/>
        <v>8925</v>
      </c>
      <c r="V34" s="119">
        <f t="shared" si="22"/>
        <v>10115</v>
      </c>
      <c r="W34" s="119">
        <f t="shared" si="22"/>
        <v>11815</v>
      </c>
      <c r="X34" s="119">
        <f t="shared" si="22"/>
        <v>11815</v>
      </c>
      <c r="Y34" s="119">
        <f t="shared" si="22"/>
        <v>12325</v>
      </c>
      <c r="Z34" s="119">
        <f t="shared" si="22"/>
        <v>12325</v>
      </c>
      <c r="AA34" s="119">
        <f t="shared" si="22"/>
        <v>12835</v>
      </c>
      <c r="AB34" s="119">
        <f t="shared" si="22"/>
        <v>12325</v>
      </c>
      <c r="AC34" s="119">
        <f t="shared" si="22"/>
        <v>12325</v>
      </c>
      <c r="AD34" s="119">
        <f t="shared" si="22"/>
        <v>18700</v>
      </c>
      <c r="AE34" s="119">
        <f t="shared" si="22"/>
        <v>25075</v>
      </c>
      <c r="AF34" s="119">
        <f t="shared" si="22"/>
        <v>28475</v>
      </c>
      <c r="AG34" s="119">
        <f t="shared" si="22"/>
        <v>28475</v>
      </c>
      <c r="AH34" s="119">
        <f t="shared" si="22"/>
        <v>28475</v>
      </c>
      <c r="AI34" s="119">
        <f t="shared" si="22"/>
        <v>29495</v>
      </c>
      <c r="AJ34" s="119">
        <f t="shared" si="22"/>
        <v>29495</v>
      </c>
      <c r="AK34" s="119">
        <f t="shared" si="22"/>
        <v>29495</v>
      </c>
      <c r="AL34" s="119">
        <f t="shared" si="22"/>
        <v>26435</v>
      </c>
      <c r="AM34" s="119">
        <f t="shared" si="22"/>
        <v>26010</v>
      </c>
      <c r="AN34" s="119">
        <f t="shared" si="22"/>
        <v>18105</v>
      </c>
      <c r="AO34" s="119">
        <f t="shared" si="22"/>
        <v>18105</v>
      </c>
      <c r="AP34" s="119">
        <f t="shared" si="22"/>
        <v>17340</v>
      </c>
      <c r="AQ34" s="119">
        <f t="shared" si="22"/>
        <v>17340</v>
      </c>
      <c r="AR34" s="119">
        <f t="shared" si="22"/>
        <v>17340</v>
      </c>
      <c r="AS34" s="119">
        <f t="shared" si="22"/>
        <v>18105</v>
      </c>
      <c r="AT34" s="119">
        <f t="shared" si="22"/>
        <v>18105</v>
      </c>
      <c r="AU34" s="119">
        <f t="shared" si="22"/>
        <v>18105</v>
      </c>
      <c r="AV34" s="119">
        <f t="shared" si="22"/>
        <v>18870</v>
      </c>
      <c r="AW34" s="119">
        <f t="shared" si="22"/>
        <v>18870</v>
      </c>
      <c r="AX34" s="119">
        <f t="shared" si="22"/>
        <v>19890</v>
      </c>
      <c r="AY34" s="119">
        <f t="shared" si="22"/>
        <v>20910</v>
      </c>
      <c r="AZ34" s="119">
        <f t="shared" si="22"/>
        <v>20910</v>
      </c>
      <c r="BA34" s="119">
        <f t="shared" si="22"/>
        <v>20910</v>
      </c>
      <c r="BB34" s="119">
        <f t="shared" si="22"/>
        <v>19890</v>
      </c>
      <c r="BC34" s="119">
        <f t="shared" si="22"/>
        <v>22950</v>
      </c>
      <c r="BD34" s="119">
        <f t="shared" si="22"/>
        <v>22950</v>
      </c>
      <c r="BE34" s="119">
        <f t="shared" si="22"/>
        <v>24990</v>
      </c>
      <c r="BF34" s="119">
        <f t="shared" si="22"/>
        <v>27030</v>
      </c>
      <c r="BG34" s="119">
        <f t="shared" si="22"/>
        <v>27030</v>
      </c>
      <c r="BH34" s="119">
        <f t="shared" si="22"/>
        <v>23970</v>
      </c>
      <c r="BI34" s="119">
        <f t="shared" si="22"/>
        <v>23970</v>
      </c>
      <c r="BJ34" s="119">
        <f t="shared" si="22"/>
        <v>16575</v>
      </c>
      <c r="BK34" s="119">
        <f t="shared" si="22"/>
        <v>18105</v>
      </c>
      <c r="BL34" s="119">
        <f t="shared" si="22"/>
        <v>17340</v>
      </c>
      <c r="BM34" s="119">
        <f t="shared" si="22"/>
        <v>14110</v>
      </c>
      <c r="BN34" s="119">
        <f t="shared" si="22"/>
        <v>12495</v>
      </c>
      <c r="BO34" s="119">
        <f t="shared" ref="BO34:BZ34" si="23">ROUND(BO15*0.85,)</f>
        <v>13515</v>
      </c>
      <c r="BP34" s="119">
        <f t="shared" si="23"/>
        <v>12495</v>
      </c>
      <c r="BQ34" s="119">
        <f t="shared" si="23"/>
        <v>13515</v>
      </c>
      <c r="BR34" s="119">
        <f t="shared" si="23"/>
        <v>12495</v>
      </c>
      <c r="BS34" s="119">
        <f t="shared" si="23"/>
        <v>12155</v>
      </c>
      <c r="BT34" s="119">
        <f t="shared" si="23"/>
        <v>11305</v>
      </c>
      <c r="BU34" s="119">
        <f t="shared" si="23"/>
        <v>9690</v>
      </c>
      <c r="BV34" s="119">
        <f t="shared" si="23"/>
        <v>10200</v>
      </c>
      <c r="BW34" s="119">
        <f t="shared" si="23"/>
        <v>9690</v>
      </c>
      <c r="BX34" s="119">
        <f t="shared" si="23"/>
        <v>10200</v>
      </c>
      <c r="BY34" s="119">
        <f t="shared" si="23"/>
        <v>9690</v>
      </c>
      <c r="BZ34" s="119">
        <f t="shared" si="23"/>
        <v>10880</v>
      </c>
    </row>
    <row r="35" spans="1:78" ht="10.7" customHeight="1" x14ac:dyDescent="0.2">
      <c r="A35" s="4" t="s">
        <v>91</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row>
    <row r="36" spans="1:78" ht="10.7" customHeight="1" x14ac:dyDescent="0.2">
      <c r="A36" s="3">
        <v>1</v>
      </c>
      <c r="B36" s="119" t="e">
        <f t="shared" ref="B36" si="24">ROUND(B17*0.85,)</f>
        <v>#REF!</v>
      </c>
      <c r="C36" s="119" t="e">
        <f t="shared" ref="C36:BN36" si="25">ROUND(C17*0.85,)</f>
        <v>#REF!</v>
      </c>
      <c r="D36" s="119" t="e">
        <f t="shared" si="25"/>
        <v>#REF!</v>
      </c>
      <c r="E36" s="119" t="e">
        <f t="shared" si="25"/>
        <v>#REF!</v>
      </c>
      <c r="F36" s="119" t="e">
        <f t="shared" si="25"/>
        <v>#REF!</v>
      </c>
      <c r="G36" s="119" t="e">
        <f t="shared" si="25"/>
        <v>#REF!</v>
      </c>
      <c r="H36" s="119" t="e">
        <f t="shared" si="25"/>
        <v>#REF!</v>
      </c>
      <c r="I36" s="119">
        <f t="shared" si="25"/>
        <v>8925</v>
      </c>
      <c r="J36" s="119">
        <f t="shared" si="25"/>
        <v>8925</v>
      </c>
      <c r="K36" s="119">
        <f t="shared" si="25"/>
        <v>8415</v>
      </c>
      <c r="L36" s="119">
        <f t="shared" si="25"/>
        <v>8755</v>
      </c>
      <c r="M36" s="119">
        <f t="shared" si="25"/>
        <v>8755</v>
      </c>
      <c r="N36" s="119">
        <f t="shared" si="25"/>
        <v>10795</v>
      </c>
      <c r="O36" s="119">
        <f t="shared" si="25"/>
        <v>8585</v>
      </c>
      <c r="P36" s="119">
        <f t="shared" si="25"/>
        <v>8415</v>
      </c>
      <c r="Q36" s="119">
        <f t="shared" si="25"/>
        <v>8585</v>
      </c>
      <c r="R36" s="119">
        <f t="shared" si="25"/>
        <v>8415</v>
      </c>
      <c r="S36" s="119">
        <f t="shared" si="25"/>
        <v>8415</v>
      </c>
      <c r="T36" s="119">
        <f t="shared" si="25"/>
        <v>8755</v>
      </c>
      <c r="U36" s="119">
        <f t="shared" si="25"/>
        <v>8585</v>
      </c>
      <c r="V36" s="119">
        <f t="shared" si="25"/>
        <v>9775</v>
      </c>
      <c r="W36" s="119">
        <f t="shared" si="25"/>
        <v>11475</v>
      </c>
      <c r="X36" s="119">
        <f t="shared" si="25"/>
        <v>11475</v>
      </c>
      <c r="Y36" s="119">
        <f t="shared" si="25"/>
        <v>11985</v>
      </c>
      <c r="Z36" s="119">
        <f t="shared" si="25"/>
        <v>11985</v>
      </c>
      <c r="AA36" s="119">
        <f t="shared" si="25"/>
        <v>12495</v>
      </c>
      <c r="AB36" s="119">
        <f t="shared" si="25"/>
        <v>11985</v>
      </c>
      <c r="AC36" s="119">
        <f t="shared" si="25"/>
        <v>11985</v>
      </c>
      <c r="AD36" s="119">
        <f t="shared" si="25"/>
        <v>18700</v>
      </c>
      <c r="AE36" s="119">
        <f t="shared" si="25"/>
        <v>25075</v>
      </c>
      <c r="AF36" s="119">
        <f t="shared" si="25"/>
        <v>28475</v>
      </c>
      <c r="AG36" s="119">
        <f t="shared" si="25"/>
        <v>28475</v>
      </c>
      <c r="AH36" s="119">
        <f t="shared" si="25"/>
        <v>28475</v>
      </c>
      <c r="AI36" s="119">
        <f t="shared" si="25"/>
        <v>29495</v>
      </c>
      <c r="AJ36" s="119">
        <f t="shared" si="25"/>
        <v>29495</v>
      </c>
      <c r="AK36" s="119">
        <f t="shared" si="25"/>
        <v>29495</v>
      </c>
      <c r="AL36" s="119">
        <f t="shared" si="25"/>
        <v>26435</v>
      </c>
      <c r="AM36" s="119">
        <f t="shared" si="25"/>
        <v>26138</v>
      </c>
      <c r="AN36" s="119">
        <f t="shared" si="25"/>
        <v>18233</v>
      </c>
      <c r="AO36" s="119">
        <f t="shared" si="25"/>
        <v>18233</v>
      </c>
      <c r="AP36" s="119">
        <f t="shared" si="25"/>
        <v>17468</v>
      </c>
      <c r="AQ36" s="119">
        <f t="shared" si="25"/>
        <v>17468</v>
      </c>
      <c r="AR36" s="119">
        <f t="shared" si="25"/>
        <v>17468</v>
      </c>
      <c r="AS36" s="119">
        <f t="shared" si="25"/>
        <v>18233</v>
      </c>
      <c r="AT36" s="119">
        <f t="shared" si="25"/>
        <v>18233</v>
      </c>
      <c r="AU36" s="119">
        <f t="shared" si="25"/>
        <v>18233</v>
      </c>
      <c r="AV36" s="119">
        <f t="shared" si="25"/>
        <v>18998</v>
      </c>
      <c r="AW36" s="119">
        <f t="shared" si="25"/>
        <v>18998</v>
      </c>
      <c r="AX36" s="119">
        <f t="shared" si="25"/>
        <v>20018</v>
      </c>
      <c r="AY36" s="119">
        <f t="shared" si="25"/>
        <v>21038</v>
      </c>
      <c r="AZ36" s="119">
        <f t="shared" si="25"/>
        <v>21038</v>
      </c>
      <c r="BA36" s="119">
        <f t="shared" si="25"/>
        <v>21038</v>
      </c>
      <c r="BB36" s="119">
        <f t="shared" si="25"/>
        <v>20018</v>
      </c>
      <c r="BC36" s="119">
        <f t="shared" si="25"/>
        <v>23078</v>
      </c>
      <c r="BD36" s="119">
        <f t="shared" si="25"/>
        <v>23078</v>
      </c>
      <c r="BE36" s="119">
        <f t="shared" si="25"/>
        <v>25118</v>
      </c>
      <c r="BF36" s="119">
        <f t="shared" si="25"/>
        <v>27158</v>
      </c>
      <c r="BG36" s="119">
        <f t="shared" si="25"/>
        <v>27158</v>
      </c>
      <c r="BH36" s="119">
        <f t="shared" si="25"/>
        <v>24098</v>
      </c>
      <c r="BI36" s="119">
        <f t="shared" si="25"/>
        <v>24098</v>
      </c>
      <c r="BJ36" s="119">
        <f t="shared" si="25"/>
        <v>16703</v>
      </c>
      <c r="BK36" s="119">
        <f t="shared" si="25"/>
        <v>18233</v>
      </c>
      <c r="BL36" s="119">
        <f t="shared" si="25"/>
        <v>17468</v>
      </c>
      <c r="BM36" s="119">
        <f t="shared" si="25"/>
        <v>13813</v>
      </c>
      <c r="BN36" s="119">
        <f t="shared" si="25"/>
        <v>12198</v>
      </c>
      <c r="BO36" s="119">
        <f t="shared" ref="BO36:BZ36" si="26">ROUND(BO17*0.85,)</f>
        <v>13218</v>
      </c>
      <c r="BP36" s="119">
        <f t="shared" si="26"/>
        <v>12198</v>
      </c>
      <c r="BQ36" s="119">
        <f t="shared" si="26"/>
        <v>13218</v>
      </c>
      <c r="BR36" s="119">
        <f t="shared" si="26"/>
        <v>12198</v>
      </c>
      <c r="BS36" s="119">
        <f t="shared" si="26"/>
        <v>11603</v>
      </c>
      <c r="BT36" s="119">
        <f t="shared" si="26"/>
        <v>10753</v>
      </c>
      <c r="BU36" s="119">
        <f t="shared" si="26"/>
        <v>9138</v>
      </c>
      <c r="BV36" s="119">
        <f t="shared" si="26"/>
        <v>9648</v>
      </c>
      <c r="BW36" s="119">
        <f t="shared" si="26"/>
        <v>9138</v>
      </c>
      <c r="BX36" s="119">
        <f t="shared" si="26"/>
        <v>9648</v>
      </c>
      <c r="BY36" s="119">
        <f t="shared" si="26"/>
        <v>9138</v>
      </c>
      <c r="BZ36" s="119">
        <f t="shared" si="26"/>
        <v>10328</v>
      </c>
    </row>
    <row r="37" spans="1:78" ht="10.7" customHeight="1" x14ac:dyDescent="0.2">
      <c r="A37" s="3">
        <v>2</v>
      </c>
      <c r="B37" s="119" t="e">
        <f t="shared" ref="B37" si="27">ROUND(B18*0.85,)</f>
        <v>#REF!</v>
      </c>
      <c r="C37" s="119" t="e">
        <f t="shared" ref="C37:BN37" si="28">ROUND(C18*0.85,)</f>
        <v>#REF!</v>
      </c>
      <c r="D37" s="119" t="e">
        <f t="shared" si="28"/>
        <v>#REF!</v>
      </c>
      <c r="E37" s="119" t="e">
        <f t="shared" si="28"/>
        <v>#REF!</v>
      </c>
      <c r="F37" s="119" t="e">
        <f t="shared" si="28"/>
        <v>#REF!</v>
      </c>
      <c r="G37" s="119" t="e">
        <f t="shared" si="28"/>
        <v>#REF!</v>
      </c>
      <c r="H37" s="119" t="e">
        <f t="shared" si="28"/>
        <v>#REF!</v>
      </c>
      <c r="I37" s="119">
        <f t="shared" si="28"/>
        <v>10115</v>
      </c>
      <c r="J37" s="119">
        <f t="shared" si="28"/>
        <v>10115</v>
      </c>
      <c r="K37" s="119">
        <f t="shared" si="28"/>
        <v>9605</v>
      </c>
      <c r="L37" s="119">
        <f t="shared" si="28"/>
        <v>9945</v>
      </c>
      <c r="M37" s="119">
        <f t="shared" si="28"/>
        <v>9945</v>
      </c>
      <c r="N37" s="119">
        <f t="shared" si="28"/>
        <v>11985</v>
      </c>
      <c r="O37" s="119">
        <f t="shared" si="28"/>
        <v>9775</v>
      </c>
      <c r="P37" s="119">
        <f t="shared" si="28"/>
        <v>9605</v>
      </c>
      <c r="Q37" s="119">
        <f t="shared" si="28"/>
        <v>9775</v>
      </c>
      <c r="R37" s="119">
        <f t="shared" si="28"/>
        <v>9605</v>
      </c>
      <c r="S37" s="119">
        <f t="shared" si="28"/>
        <v>9605</v>
      </c>
      <c r="T37" s="119">
        <f t="shared" si="28"/>
        <v>9945</v>
      </c>
      <c r="U37" s="119">
        <f t="shared" si="28"/>
        <v>9775</v>
      </c>
      <c r="V37" s="119">
        <f t="shared" si="28"/>
        <v>10965</v>
      </c>
      <c r="W37" s="119">
        <f t="shared" si="28"/>
        <v>12665</v>
      </c>
      <c r="X37" s="119">
        <f t="shared" si="28"/>
        <v>12665</v>
      </c>
      <c r="Y37" s="119">
        <f t="shared" si="28"/>
        <v>13175</v>
      </c>
      <c r="Z37" s="119">
        <f t="shared" si="28"/>
        <v>13175</v>
      </c>
      <c r="AA37" s="119">
        <f t="shared" si="28"/>
        <v>13685</v>
      </c>
      <c r="AB37" s="119">
        <f t="shared" si="28"/>
        <v>13175</v>
      </c>
      <c r="AC37" s="119">
        <f t="shared" si="28"/>
        <v>13175</v>
      </c>
      <c r="AD37" s="119">
        <f t="shared" si="28"/>
        <v>20400</v>
      </c>
      <c r="AE37" s="119">
        <f t="shared" si="28"/>
        <v>26775</v>
      </c>
      <c r="AF37" s="119">
        <f t="shared" si="28"/>
        <v>30175</v>
      </c>
      <c r="AG37" s="119">
        <f t="shared" si="28"/>
        <v>30175</v>
      </c>
      <c r="AH37" s="119">
        <f t="shared" si="28"/>
        <v>30175</v>
      </c>
      <c r="AI37" s="119">
        <f t="shared" si="28"/>
        <v>31195</v>
      </c>
      <c r="AJ37" s="119">
        <f t="shared" si="28"/>
        <v>31195</v>
      </c>
      <c r="AK37" s="119">
        <f t="shared" si="28"/>
        <v>31195</v>
      </c>
      <c r="AL37" s="119">
        <f t="shared" si="28"/>
        <v>28135</v>
      </c>
      <c r="AM37" s="119">
        <f t="shared" si="28"/>
        <v>27710</v>
      </c>
      <c r="AN37" s="119">
        <f t="shared" si="28"/>
        <v>19805</v>
      </c>
      <c r="AO37" s="119">
        <f t="shared" si="28"/>
        <v>19805</v>
      </c>
      <c r="AP37" s="119">
        <f t="shared" si="28"/>
        <v>19040</v>
      </c>
      <c r="AQ37" s="119">
        <f t="shared" si="28"/>
        <v>19040</v>
      </c>
      <c r="AR37" s="119">
        <f t="shared" si="28"/>
        <v>19040</v>
      </c>
      <c r="AS37" s="119">
        <f t="shared" si="28"/>
        <v>19805</v>
      </c>
      <c r="AT37" s="119">
        <f t="shared" si="28"/>
        <v>19805</v>
      </c>
      <c r="AU37" s="119">
        <f t="shared" si="28"/>
        <v>19805</v>
      </c>
      <c r="AV37" s="119">
        <f t="shared" si="28"/>
        <v>20570</v>
      </c>
      <c r="AW37" s="119">
        <f t="shared" si="28"/>
        <v>20570</v>
      </c>
      <c r="AX37" s="119">
        <f t="shared" si="28"/>
        <v>21590</v>
      </c>
      <c r="AY37" s="119">
        <f t="shared" si="28"/>
        <v>22610</v>
      </c>
      <c r="AZ37" s="119">
        <f t="shared" si="28"/>
        <v>22610</v>
      </c>
      <c r="BA37" s="119">
        <f t="shared" si="28"/>
        <v>22610</v>
      </c>
      <c r="BB37" s="119">
        <f t="shared" si="28"/>
        <v>21590</v>
      </c>
      <c r="BC37" s="119">
        <f t="shared" si="28"/>
        <v>24650</v>
      </c>
      <c r="BD37" s="119">
        <f t="shared" si="28"/>
        <v>24650</v>
      </c>
      <c r="BE37" s="119">
        <f t="shared" si="28"/>
        <v>26690</v>
      </c>
      <c r="BF37" s="119">
        <f t="shared" si="28"/>
        <v>28730</v>
      </c>
      <c r="BG37" s="119">
        <f t="shared" si="28"/>
        <v>28730</v>
      </c>
      <c r="BH37" s="119">
        <f t="shared" si="28"/>
        <v>25670</v>
      </c>
      <c r="BI37" s="119">
        <f t="shared" si="28"/>
        <v>25670</v>
      </c>
      <c r="BJ37" s="119">
        <f t="shared" si="28"/>
        <v>18275</v>
      </c>
      <c r="BK37" s="119">
        <f t="shared" si="28"/>
        <v>19805</v>
      </c>
      <c r="BL37" s="119">
        <f t="shared" si="28"/>
        <v>19040</v>
      </c>
      <c r="BM37" s="119">
        <f t="shared" si="28"/>
        <v>15385</v>
      </c>
      <c r="BN37" s="119">
        <f t="shared" si="28"/>
        <v>13770</v>
      </c>
      <c r="BO37" s="119">
        <f t="shared" ref="BO37:BZ37" si="29">ROUND(BO18*0.85,)</f>
        <v>14790</v>
      </c>
      <c r="BP37" s="119">
        <f t="shared" si="29"/>
        <v>13770</v>
      </c>
      <c r="BQ37" s="119">
        <f t="shared" si="29"/>
        <v>14790</v>
      </c>
      <c r="BR37" s="119">
        <f t="shared" si="29"/>
        <v>13770</v>
      </c>
      <c r="BS37" s="119">
        <f t="shared" si="29"/>
        <v>13005</v>
      </c>
      <c r="BT37" s="119">
        <f t="shared" si="29"/>
        <v>12155</v>
      </c>
      <c r="BU37" s="119">
        <f t="shared" si="29"/>
        <v>10540</v>
      </c>
      <c r="BV37" s="119">
        <f t="shared" si="29"/>
        <v>11050</v>
      </c>
      <c r="BW37" s="119">
        <f t="shared" si="29"/>
        <v>10540</v>
      </c>
      <c r="BX37" s="119">
        <f t="shared" si="29"/>
        <v>11050</v>
      </c>
      <c r="BY37" s="119">
        <f t="shared" si="29"/>
        <v>10540</v>
      </c>
      <c r="BZ37" s="119">
        <f t="shared" si="29"/>
        <v>11730</v>
      </c>
    </row>
    <row r="38" spans="1:78" ht="10.7" customHeight="1" x14ac:dyDescent="0.2">
      <c r="A38" s="2" t="s">
        <v>92</v>
      </c>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row>
    <row r="39" spans="1:78" ht="10.7" customHeight="1" x14ac:dyDescent="0.2">
      <c r="A39" s="3">
        <v>1</v>
      </c>
      <c r="B39" s="119" t="e">
        <f t="shared" ref="B39" si="30">ROUND(B20*0.85,)</f>
        <v>#REF!</v>
      </c>
      <c r="C39" s="119" t="e">
        <f t="shared" ref="C39:BN39" si="31">ROUND(C20*0.85,)</f>
        <v>#REF!</v>
      </c>
      <c r="D39" s="119" t="e">
        <f t="shared" si="31"/>
        <v>#REF!</v>
      </c>
      <c r="E39" s="119" t="e">
        <f t="shared" si="31"/>
        <v>#REF!</v>
      </c>
      <c r="F39" s="119" t="e">
        <f t="shared" si="31"/>
        <v>#REF!</v>
      </c>
      <c r="G39" s="119" t="e">
        <f t="shared" si="31"/>
        <v>#REF!</v>
      </c>
      <c r="H39" s="119" t="e">
        <f t="shared" si="31"/>
        <v>#REF!</v>
      </c>
      <c r="I39" s="119">
        <f t="shared" si="31"/>
        <v>10200</v>
      </c>
      <c r="J39" s="119">
        <f t="shared" si="31"/>
        <v>10200</v>
      </c>
      <c r="K39" s="119">
        <f t="shared" si="31"/>
        <v>9690</v>
      </c>
      <c r="L39" s="119">
        <f t="shared" si="31"/>
        <v>10030</v>
      </c>
      <c r="M39" s="119">
        <f t="shared" si="31"/>
        <v>10030</v>
      </c>
      <c r="N39" s="119">
        <f t="shared" si="31"/>
        <v>12070</v>
      </c>
      <c r="O39" s="119">
        <f t="shared" si="31"/>
        <v>9860</v>
      </c>
      <c r="P39" s="119">
        <f t="shared" si="31"/>
        <v>9690</v>
      </c>
      <c r="Q39" s="119">
        <f t="shared" si="31"/>
        <v>9860</v>
      </c>
      <c r="R39" s="119">
        <f t="shared" si="31"/>
        <v>9690</v>
      </c>
      <c r="S39" s="119">
        <f t="shared" si="31"/>
        <v>9690</v>
      </c>
      <c r="T39" s="119">
        <f t="shared" si="31"/>
        <v>10030</v>
      </c>
      <c r="U39" s="119">
        <f t="shared" si="31"/>
        <v>9860</v>
      </c>
      <c r="V39" s="119">
        <f t="shared" si="31"/>
        <v>11050</v>
      </c>
      <c r="W39" s="119">
        <f t="shared" si="31"/>
        <v>12750</v>
      </c>
      <c r="X39" s="119">
        <f t="shared" si="31"/>
        <v>12750</v>
      </c>
      <c r="Y39" s="119">
        <f t="shared" si="31"/>
        <v>13260</v>
      </c>
      <c r="Z39" s="119">
        <f t="shared" si="31"/>
        <v>13260</v>
      </c>
      <c r="AA39" s="119">
        <f t="shared" si="31"/>
        <v>13770</v>
      </c>
      <c r="AB39" s="119">
        <f t="shared" si="31"/>
        <v>13260</v>
      </c>
      <c r="AC39" s="119">
        <f t="shared" si="31"/>
        <v>13260</v>
      </c>
      <c r="AD39" s="119">
        <f t="shared" si="31"/>
        <v>20400</v>
      </c>
      <c r="AE39" s="119">
        <f t="shared" si="31"/>
        <v>26775</v>
      </c>
      <c r="AF39" s="119">
        <f t="shared" si="31"/>
        <v>30175</v>
      </c>
      <c r="AG39" s="119">
        <f t="shared" si="31"/>
        <v>30175</v>
      </c>
      <c r="AH39" s="119">
        <f t="shared" si="31"/>
        <v>30175</v>
      </c>
      <c r="AI39" s="119">
        <f t="shared" si="31"/>
        <v>31195</v>
      </c>
      <c r="AJ39" s="119">
        <f t="shared" si="31"/>
        <v>31195</v>
      </c>
      <c r="AK39" s="119">
        <f t="shared" si="31"/>
        <v>31195</v>
      </c>
      <c r="AL39" s="119">
        <f t="shared" si="31"/>
        <v>28135</v>
      </c>
      <c r="AM39" s="119">
        <f t="shared" si="31"/>
        <v>27838</v>
      </c>
      <c r="AN39" s="119">
        <f t="shared" si="31"/>
        <v>19933</v>
      </c>
      <c r="AO39" s="119">
        <f t="shared" si="31"/>
        <v>19933</v>
      </c>
      <c r="AP39" s="119">
        <f t="shared" si="31"/>
        <v>19168</v>
      </c>
      <c r="AQ39" s="119">
        <f t="shared" si="31"/>
        <v>19168</v>
      </c>
      <c r="AR39" s="119">
        <f t="shared" si="31"/>
        <v>19168</v>
      </c>
      <c r="AS39" s="119">
        <f t="shared" si="31"/>
        <v>19933</v>
      </c>
      <c r="AT39" s="119">
        <f t="shared" si="31"/>
        <v>19933</v>
      </c>
      <c r="AU39" s="119">
        <f t="shared" si="31"/>
        <v>19933</v>
      </c>
      <c r="AV39" s="119">
        <f t="shared" si="31"/>
        <v>20698</v>
      </c>
      <c r="AW39" s="119">
        <f t="shared" si="31"/>
        <v>20698</v>
      </c>
      <c r="AX39" s="119">
        <f t="shared" si="31"/>
        <v>21718</v>
      </c>
      <c r="AY39" s="119">
        <f t="shared" si="31"/>
        <v>22738</v>
      </c>
      <c r="AZ39" s="119">
        <f t="shared" si="31"/>
        <v>22738</v>
      </c>
      <c r="BA39" s="119">
        <f t="shared" si="31"/>
        <v>22738</v>
      </c>
      <c r="BB39" s="119">
        <f t="shared" si="31"/>
        <v>21718</v>
      </c>
      <c r="BC39" s="119">
        <f t="shared" si="31"/>
        <v>24778</v>
      </c>
      <c r="BD39" s="119">
        <f t="shared" si="31"/>
        <v>24778</v>
      </c>
      <c r="BE39" s="119">
        <f t="shared" si="31"/>
        <v>26818</v>
      </c>
      <c r="BF39" s="119">
        <f t="shared" si="31"/>
        <v>28858</v>
      </c>
      <c r="BG39" s="119">
        <f t="shared" si="31"/>
        <v>28858</v>
      </c>
      <c r="BH39" s="119">
        <f t="shared" si="31"/>
        <v>25798</v>
      </c>
      <c r="BI39" s="119">
        <f t="shared" si="31"/>
        <v>25798</v>
      </c>
      <c r="BJ39" s="119">
        <f t="shared" si="31"/>
        <v>18403</v>
      </c>
      <c r="BK39" s="119">
        <f t="shared" si="31"/>
        <v>19933</v>
      </c>
      <c r="BL39" s="119">
        <f t="shared" si="31"/>
        <v>19168</v>
      </c>
      <c r="BM39" s="119">
        <f t="shared" si="31"/>
        <v>14663</v>
      </c>
      <c r="BN39" s="119">
        <f t="shared" si="31"/>
        <v>13048</v>
      </c>
      <c r="BO39" s="119">
        <f t="shared" ref="BO39:BZ39" si="32">ROUND(BO20*0.85,)</f>
        <v>14068</v>
      </c>
      <c r="BP39" s="119">
        <f t="shared" si="32"/>
        <v>13048</v>
      </c>
      <c r="BQ39" s="119">
        <f t="shared" si="32"/>
        <v>14068</v>
      </c>
      <c r="BR39" s="119">
        <f t="shared" si="32"/>
        <v>13048</v>
      </c>
      <c r="BS39" s="119">
        <f t="shared" si="32"/>
        <v>12878</v>
      </c>
      <c r="BT39" s="119">
        <f t="shared" si="32"/>
        <v>12028</v>
      </c>
      <c r="BU39" s="119">
        <f t="shared" si="32"/>
        <v>10413</v>
      </c>
      <c r="BV39" s="119">
        <f t="shared" si="32"/>
        <v>10923</v>
      </c>
      <c r="BW39" s="119">
        <f t="shared" si="32"/>
        <v>10413</v>
      </c>
      <c r="BX39" s="119">
        <f t="shared" si="32"/>
        <v>10923</v>
      </c>
      <c r="BY39" s="119">
        <f t="shared" si="32"/>
        <v>10413</v>
      </c>
      <c r="BZ39" s="119">
        <f t="shared" si="32"/>
        <v>11603</v>
      </c>
    </row>
    <row r="40" spans="1:78" ht="10.7" customHeight="1" x14ac:dyDescent="0.2">
      <c r="A40" s="3">
        <v>2</v>
      </c>
      <c r="B40" s="119" t="e">
        <f t="shared" ref="B40" si="33">ROUND(B21*0.85,)</f>
        <v>#REF!</v>
      </c>
      <c r="C40" s="119" t="e">
        <f t="shared" ref="C40:BN40" si="34">ROUND(C21*0.85,)</f>
        <v>#REF!</v>
      </c>
      <c r="D40" s="119" t="e">
        <f t="shared" si="34"/>
        <v>#REF!</v>
      </c>
      <c r="E40" s="119" t="e">
        <f t="shared" si="34"/>
        <v>#REF!</v>
      </c>
      <c r="F40" s="119" t="e">
        <f t="shared" si="34"/>
        <v>#REF!</v>
      </c>
      <c r="G40" s="119" t="e">
        <f t="shared" si="34"/>
        <v>#REF!</v>
      </c>
      <c r="H40" s="119" t="e">
        <f t="shared" si="34"/>
        <v>#REF!</v>
      </c>
      <c r="I40" s="119">
        <f t="shared" si="34"/>
        <v>11390</v>
      </c>
      <c r="J40" s="119">
        <f t="shared" si="34"/>
        <v>11390</v>
      </c>
      <c r="K40" s="119">
        <f t="shared" si="34"/>
        <v>10880</v>
      </c>
      <c r="L40" s="119">
        <f t="shared" si="34"/>
        <v>11220</v>
      </c>
      <c r="M40" s="119">
        <f t="shared" si="34"/>
        <v>11220</v>
      </c>
      <c r="N40" s="119">
        <f t="shared" si="34"/>
        <v>13260</v>
      </c>
      <c r="O40" s="119">
        <f t="shared" si="34"/>
        <v>11050</v>
      </c>
      <c r="P40" s="119">
        <f t="shared" si="34"/>
        <v>10880</v>
      </c>
      <c r="Q40" s="119">
        <f t="shared" si="34"/>
        <v>11050</v>
      </c>
      <c r="R40" s="119">
        <f t="shared" si="34"/>
        <v>10880</v>
      </c>
      <c r="S40" s="119">
        <f t="shared" si="34"/>
        <v>10880</v>
      </c>
      <c r="T40" s="119">
        <f t="shared" si="34"/>
        <v>11220</v>
      </c>
      <c r="U40" s="119">
        <f t="shared" si="34"/>
        <v>11050</v>
      </c>
      <c r="V40" s="119">
        <f t="shared" si="34"/>
        <v>12240</v>
      </c>
      <c r="W40" s="119">
        <f t="shared" si="34"/>
        <v>13940</v>
      </c>
      <c r="X40" s="119">
        <f t="shared" si="34"/>
        <v>13940</v>
      </c>
      <c r="Y40" s="119">
        <f t="shared" si="34"/>
        <v>14450</v>
      </c>
      <c r="Z40" s="119">
        <f t="shared" si="34"/>
        <v>14450</v>
      </c>
      <c r="AA40" s="119">
        <f t="shared" si="34"/>
        <v>14960</v>
      </c>
      <c r="AB40" s="119">
        <f t="shared" si="34"/>
        <v>14450</v>
      </c>
      <c r="AC40" s="119">
        <f t="shared" si="34"/>
        <v>14450</v>
      </c>
      <c r="AD40" s="119">
        <f t="shared" si="34"/>
        <v>22100</v>
      </c>
      <c r="AE40" s="119">
        <f t="shared" si="34"/>
        <v>28475</v>
      </c>
      <c r="AF40" s="119">
        <f t="shared" si="34"/>
        <v>31875</v>
      </c>
      <c r="AG40" s="119">
        <f t="shared" si="34"/>
        <v>31875</v>
      </c>
      <c r="AH40" s="119">
        <f t="shared" si="34"/>
        <v>31875</v>
      </c>
      <c r="AI40" s="119">
        <f t="shared" si="34"/>
        <v>32895</v>
      </c>
      <c r="AJ40" s="119">
        <f t="shared" si="34"/>
        <v>32895</v>
      </c>
      <c r="AK40" s="119">
        <f t="shared" si="34"/>
        <v>32895</v>
      </c>
      <c r="AL40" s="119">
        <f t="shared" si="34"/>
        <v>29835</v>
      </c>
      <c r="AM40" s="119">
        <f t="shared" si="34"/>
        <v>29410</v>
      </c>
      <c r="AN40" s="119">
        <f t="shared" si="34"/>
        <v>21505</v>
      </c>
      <c r="AO40" s="119">
        <f t="shared" si="34"/>
        <v>21505</v>
      </c>
      <c r="AP40" s="119">
        <f t="shared" si="34"/>
        <v>20740</v>
      </c>
      <c r="AQ40" s="119">
        <f t="shared" si="34"/>
        <v>20740</v>
      </c>
      <c r="AR40" s="119">
        <f t="shared" si="34"/>
        <v>20740</v>
      </c>
      <c r="AS40" s="119">
        <f t="shared" si="34"/>
        <v>21505</v>
      </c>
      <c r="AT40" s="119">
        <f t="shared" si="34"/>
        <v>21505</v>
      </c>
      <c r="AU40" s="119">
        <f t="shared" si="34"/>
        <v>21505</v>
      </c>
      <c r="AV40" s="119">
        <f t="shared" si="34"/>
        <v>22270</v>
      </c>
      <c r="AW40" s="119">
        <f t="shared" si="34"/>
        <v>22270</v>
      </c>
      <c r="AX40" s="119">
        <f t="shared" si="34"/>
        <v>23290</v>
      </c>
      <c r="AY40" s="119">
        <f t="shared" si="34"/>
        <v>24310</v>
      </c>
      <c r="AZ40" s="119">
        <f t="shared" si="34"/>
        <v>24310</v>
      </c>
      <c r="BA40" s="119">
        <f t="shared" si="34"/>
        <v>24310</v>
      </c>
      <c r="BB40" s="119">
        <f t="shared" si="34"/>
        <v>23290</v>
      </c>
      <c r="BC40" s="119">
        <f t="shared" si="34"/>
        <v>26350</v>
      </c>
      <c r="BD40" s="119">
        <f t="shared" si="34"/>
        <v>26350</v>
      </c>
      <c r="BE40" s="119">
        <f t="shared" si="34"/>
        <v>28390</v>
      </c>
      <c r="BF40" s="119">
        <f t="shared" si="34"/>
        <v>30430</v>
      </c>
      <c r="BG40" s="119">
        <f t="shared" si="34"/>
        <v>30430</v>
      </c>
      <c r="BH40" s="119">
        <f t="shared" si="34"/>
        <v>27370</v>
      </c>
      <c r="BI40" s="119">
        <f t="shared" si="34"/>
        <v>27370</v>
      </c>
      <c r="BJ40" s="119">
        <f t="shared" si="34"/>
        <v>19975</v>
      </c>
      <c r="BK40" s="119">
        <f t="shared" si="34"/>
        <v>21505</v>
      </c>
      <c r="BL40" s="119">
        <f t="shared" si="34"/>
        <v>20740</v>
      </c>
      <c r="BM40" s="119">
        <f t="shared" si="34"/>
        <v>16235</v>
      </c>
      <c r="BN40" s="119">
        <f t="shared" si="34"/>
        <v>14620</v>
      </c>
      <c r="BO40" s="119">
        <f t="shared" ref="BO40:BZ40" si="35">ROUND(BO21*0.85,)</f>
        <v>15640</v>
      </c>
      <c r="BP40" s="119">
        <f t="shared" si="35"/>
        <v>14620</v>
      </c>
      <c r="BQ40" s="119">
        <f t="shared" si="35"/>
        <v>15640</v>
      </c>
      <c r="BR40" s="119">
        <f t="shared" si="35"/>
        <v>14620</v>
      </c>
      <c r="BS40" s="119">
        <f t="shared" si="35"/>
        <v>14280</v>
      </c>
      <c r="BT40" s="119">
        <f t="shared" si="35"/>
        <v>13430</v>
      </c>
      <c r="BU40" s="119">
        <f t="shared" si="35"/>
        <v>11815</v>
      </c>
      <c r="BV40" s="119">
        <f t="shared" si="35"/>
        <v>12325</v>
      </c>
      <c r="BW40" s="119">
        <f t="shared" si="35"/>
        <v>11815</v>
      </c>
      <c r="BX40" s="119">
        <f t="shared" si="35"/>
        <v>12325</v>
      </c>
      <c r="BY40" s="119">
        <f t="shared" si="35"/>
        <v>11815</v>
      </c>
      <c r="BZ40" s="119">
        <f t="shared" si="35"/>
        <v>13005</v>
      </c>
    </row>
    <row r="41" spans="1:78" ht="11.45" customHeight="1" x14ac:dyDescent="0.2"/>
    <row r="42" spans="1:78" x14ac:dyDescent="0.2">
      <c r="A42" s="36" t="s">
        <v>3</v>
      </c>
    </row>
    <row r="43" spans="1:78" x14ac:dyDescent="0.2">
      <c r="A43" s="20" t="s">
        <v>4</v>
      </c>
    </row>
    <row r="44" spans="1:78" x14ac:dyDescent="0.2">
      <c r="A44" s="20" t="s">
        <v>5</v>
      </c>
    </row>
    <row r="45" spans="1:78" ht="12" customHeight="1" x14ac:dyDescent="0.2">
      <c r="A45" s="21" t="s">
        <v>6</v>
      </c>
    </row>
    <row r="46" spans="1:78" x14ac:dyDescent="0.2">
      <c r="A46" s="42" t="s">
        <v>75</v>
      </c>
    </row>
    <row r="47" spans="1:78" ht="10.7" customHeight="1" x14ac:dyDescent="0.2">
      <c r="A47" s="20"/>
    </row>
    <row r="48" spans="1:78" ht="22.5" customHeight="1" thickBot="1" x14ac:dyDescent="0.25">
      <c r="A48" s="43" t="s">
        <v>8</v>
      </c>
    </row>
    <row r="49" spans="1:1" ht="144.75" thickBot="1" x14ac:dyDescent="0.25">
      <c r="A49" s="139" t="s">
        <v>192</v>
      </c>
    </row>
    <row r="50" spans="1:1" ht="12.75" thickBot="1" x14ac:dyDescent="0.25">
      <c r="A50" s="22"/>
    </row>
    <row r="51" spans="1:1" ht="12.75" thickBot="1" x14ac:dyDescent="0.25">
      <c r="A51" s="61" t="s">
        <v>27</v>
      </c>
    </row>
    <row r="52" spans="1:1" ht="12.75" thickBot="1" x14ac:dyDescent="0.25">
      <c r="A52" s="88" t="s">
        <v>193</v>
      </c>
    </row>
    <row r="53" spans="1:1" x14ac:dyDescent="0.2">
      <c r="A53" s="115" t="s">
        <v>194</v>
      </c>
    </row>
  </sheetData>
  <pageMargins left="0.7" right="0.7" top="0.75" bottom="0.75" header="0.3" footer="0.3"/>
  <pageSetup paperSize="9" orientation="portrait"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BZ53"/>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140625" style="1" customWidth="1"/>
    <col min="2" max="36" width="9.85546875" style="118" customWidth="1"/>
    <col min="37" max="78" width="9.85546875" style="118" bestFit="1" customWidth="1"/>
    <col min="79" max="16384" width="8.5703125" style="118"/>
  </cols>
  <sheetData>
    <row r="1" spans="1:78" ht="10.7" customHeight="1" x14ac:dyDescent="0.2">
      <c r="A1" s="9" t="s">
        <v>172</v>
      </c>
    </row>
    <row r="2" spans="1:78" ht="10.7" customHeight="1" x14ac:dyDescent="0.2">
      <c r="A2" s="19" t="s">
        <v>10</v>
      </c>
    </row>
    <row r="3" spans="1:78" ht="10.7" customHeight="1" x14ac:dyDescent="0.2">
      <c r="A3" s="10"/>
    </row>
    <row r="4" spans="1:78" x14ac:dyDescent="0.2">
      <c r="A4" s="95" t="s">
        <v>1</v>
      </c>
    </row>
    <row r="5" spans="1:78" s="117" customFormat="1" ht="25.5" customHeight="1" x14ac:dyDescent="0.2">
      <c r="A5" s="34" t="s">
        <v>0</v>
      </c>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29">
        <f>'C завтраками| Bed and breakfast'!U5</f>
        <v>46017</v>
      </c>
      <c r="AC5" s="129">
        <f>'C завтраками| Bed and breakfast'!V5</f>
        <v>46019</v>
      </c>
      <c r="AD5" s="129">
        <f>'C завтраками| Bed and breakfast'!W5</f>
        <v>46020</v>
      </c>
      <c r="AE5" s="129">
        <f>'C завтраками| Bed and breakfast'!X5</f>
        <v>46021</v>
      </c>
      <c r="AF5" s="129">
        <f>'C завтраками| Bed and breakfast'!Y5</f>
        <v>46022</v>
      </c>
      <c r="AG5" s="129">
        <f>'C завтраками| Bed and breakfast'!Z5</f>
        <v>46023</v>
      </c>
      <c r="AH5" s="129">
        <f>'C завтраками| Bed and breakfast'!AA5</f>
        <v>46026</v>
      </c>
      <c r="AI5" s="129">
        <f>'C завтраками| Bed and breakfast'!AB5</f>
        <v>46027</v>
      </c>
      <c r="AJ5" s="129">
        <f>'C завтраками| Bed and breakfast'!AC5</f>
        <v>46028</v>
      </c>
      <c r="AK5" s="129">
        <f>'C завтраками| Bed and breakfast'!AD5</f>
        <v>46029</v>
      </c>
      <c r="AL5" s="129">
        <f>'C завтраками| Bed and breakfast'!AE5</f>
        <v>46030</v>
      </c>
      <c r="AM5" s="129">
        <f>'C завтраками| Bed and breakfast'!AF5</f>
        <v>46031</v>
      </c>
      <c r="AN5" s="129">
        <f>'C завтраками| Bed and breakfast'!AG5</f>
        <v>46032</v>
      </c>
      <c r="AO5" s="129">
        <f>'C завтраками| Bed and breakfast'!AH5</f>
        <v>46033</v>
      </c>
      <c r="AP5" s="129">
        <f>'C завтраками| Bed and breakfast'!AI5</f>
        <v>46036</v>
      </c>
      <c r="AQ5" s="129">
        <f>'C завтраками| Bed and breakfast'!AJ5</f>
        <v>46038</v>
      </c>
      <c r="AR5" s="129">
        <f>'C завтраками| Bed and breakfast'!AK5</f>
        <v>46040</v>
      </c>
      <c r="AS5" s="129">
        <f>'C завтраками| Bed and breakfast'!AL5</f>
        <v>46042</v>
      </c>
      <c r="AT5" s="129">
        <f>'C завтраками| Bed and breakfast'!AM5</f>
        <v>46043</v>
      </c>
      <c r="AU5" s="129">
        <f>'C завтраками| Bed and breakfast'!AN5</f>
        <v>46045</v>
      </c>
      <c r="AV5" s="129">
        <f>'C завтраками| Bed and breakfast'!AO5</f>
        <v>46047</v>
      </c>
      <c r="AW5" s="129">
        <f>'C завтраками| Bed and breakfast'!AP5</f>
        <v>46052</v>
      </c>
      <c r="AX5" s="129">
        <f>'C завтраками| Bed and breakfast'!AQ5</f>
        <v>46054</v>
      </c>
      <c r="AY5" s="129">
        <f>'C завтраками| Bed and breakfast'!AR5</f>
        <v>46058</v>
      </c>
      <c r="AZ5" s="129">
        <f>'C завтраками| Bed and breakfast'!AS5</f>
        <v>46059</v>
      </c>
      <c r="BA5" s="129">
        <f>'C завтраками| Bed and breakfast'!AT5</f>
        <v>46060</v>
      </c>
      <c r="BB5" s="129">
        <f>'C завтраками| Bed and breakfast'!AU5</f>
        <v>46061</v>
      </c>
      <c r="BC5" s="129">
        <f>'C завтраками| Bed and breakfast'!AV5</f>
        <v>46066</v>
      </c>
      <c r="BD5" s="129">
        <f>'C завтраками| Bed and breakfast'!AW5</f>
        <v>46068</v>
      </c>
      <c r="BE5" s="129">
        <f>'C завтраками| Bed and breakfast'!AX5</f>
        <v>46069</v>
      </c>
      <c r="BF5" s="129">
        <f>'C завтраками| Bed and breakfast'!AY5</f>
        <v>46073</v>
      </c>
      <c r="BG5" s="129">
        <f>'C завтраками| Bed and breakfast'!AZ5</f>
        <v>46076</v>
      </c>
      <c r="BH5" s="129">
        <f>'C завтраками| Bed and breakfast'!BA5</f>
        <v>46077</v>
      </c>
      <c r="BI5" s="129">
        <f>'C завтраками| Bed and breakfast'!BB5</f>
        <v>46080</v>
      </c>
      <c r="BJ5" s="129">
        <f>'C завтраками| Bed and breakfast'!BC5</f>
        <v>46082</v>
      </c>
      <c r="BK5" s="129">
        <f>'C завтраками| Bed and breakfast'!BD5</f>
        <v>46087</v>
      </c>
      <c r="BL5" s="129">
        <f>'C завтраками| Bed and breakfast'!BE5</f>
        <v>46090</v>
      </c>
      <c r="BM5" s="129">
        <f>'C завтраками| Bed and breakfast'!BF5</f>
        <v>46091</v>
      </c>
      <c r="BN5" s="129">
        <f>'C завтраками| Bed and breakfast'!BG5</f>
        <v>46097</v>
      </c>
      <c r="BO5" s="129">
        <f>'C завтраками| Bed and breakfast'!BH5</f>
        <v>46101</v>
      </c>
      <c r="BP5" s="129">
        <f>'C завтраками| Bed and breakfast'!BI5</f>
        <v>46103</v>
      </c>
      <c r="BQ5" s="129">
        <f>'C завтраками| Bed and breakfast'!BJ5</f>
        <v>46108</v>
      </c>
      <c r="BR5" s="129">
        <f>'C завтраками| Bed and breakfast'!BK5</f>
        <v>46110</v>
      </c>
      <c r="BS5" s="129">
        <f>'C завтраками| Bed and breakfast'!BL5</f>
        <v>46113</v>
      </c>
      <c r="BT5" s="129">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s="117" customFormat="1" ht="25.5" customHeight="1" x14ac:dyDescent="0.2">
      <c r="A6" s="34"/>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29">
        <f>'C завтраками| Bed and breakfast'!U6</f>
        <v>46018</v>
      </c>
      <c r="AC6" s="129">
        <f>'C завтраками| Bed and breakfast'!V6</f>
        <v>46019</v>
      </c>
      <c r="AD6" s="129">
        <f>'C завтраками| Bed and breakfast'!W6</f>
        <v>46020</v>
      </c>
      <c r="AE6" s="129">
        <f>'C завтраками| Bed and breakfast'!X6</f>
        <v>46021</v>
      </c>
      <c r="AF6" s="129">
        <f>'C завтраками| Bed and breakfast'!Y6</f>
        <v>46022</v>
      </c>
      <c r="AG6" s="129">
        <f>'C завтраками| Bed and breakfast'!Z6</f>
        <v>46025</v>
      </c>
      <c r="AH6" s="129">
        <f>'C завтраками| Bed and breakfast'!AA6</f>
        <v>46026</v>
      </c>
      <c r="AI6" s="129">
        <f>'C завтраками| Bed and breakfast'!AB6</f>
        <v>46027</v>
      </c>
      <c r="AJ6" s="129">
        <f>'C завтраками| Bed and breakfast'!AC6</f>
        <v>46028</v>
      </c>
      <c r="AK6" s="129">
        <f>'C завтраками| Bed and breakfast'!AD6</f>
        <v>46029</v>
      </c>
      <c r="AL6" s="129">
        <f>'C завтраками| Bed and breakfast'!AE6</f>
        <v>46030</v>
      </c>
      <c r="AM6" s="129">
        <f>'C завтраками| Bed and breakfast'!AF6</f>
        <v>46031</v>
      </c>
      <c r="AN6" s="129">
        <f>'C завтраками| Bed and breakfast'!AG6</f>
        <v>46032</v>
      </c>
      <c r="AO6" s="129">
        <f>'C завтраками| Bed and breakfast'!AH6</f>
        <v>46035</v>
      </c>
      <c r="AP6" s="129">
        <f>'C завтраками| Bed and breakfast'!AI6</f>
        <v>46037</v>
      </c>
      <c r="AQ6" s="129">
        <f>'C завтраками| Bed and breakfast'!AJ6</f>
        <v>46039</v>
      </c>
      <c r="AR6" s="129">
        <f>'C завтраками| Bed and breakfast'!AK6</f>
        <v>46041</v>
      </c>
      <c r="AS6" s="129">
        <f>'C завтраками| Bed and breakfast'!AL6</f>
        <v>46042</v>
      </c>
      <c r="AT6" s="129">
        <f>'C завтраками| Bed and breakfast'!AM6</f>
        <v>46044</v>
      </c>
      <c r="AU6" s="129">
        <f>'C завтраками| Bed and breakfast'!AN6</f>
        <v>46046</v>
      </c>
      <c r="AV6" s="129">
        <f>'C завтраками| Bed and breakfast'!AO6</f>
        <v>46051</v>
      </c>
      <c r="AW6" s="129">
        <f>'C завтраками| Bed and breakfast'!AP6</f>
        <v>46053</v>
      </c>
      <c r="AX6" s="129">
        <f>'C завтраками| Bed and breakfast'!AQ6</f>
        <v>46057</v>
      </c>
      <c r="AY6" s="129">
        <f>'C завтраками| Bed and breakfast'!AR6</f>
        <v>46058</v>
      </c>
      <c r="AZ6" s="129">
        <f>'C завтраками| Bed and breakfast'!AS6</f>
        <v>46059</v>
      </c>
      <c r="BA6" s="129">
        <f>'C завтраками| Bed and breakfast'!AT6</f>
        <v>46060</v>
      </c>
      <c r="BB6" s="129">
        <f>'C завтраками| Bed and breakfast'!AU6</f>
        <v>46065</v>
      </c>
      <c r="BC6" s="129">
        <f>'C завтраками| Bed and breakfast'!AV6</f>
        <v>46067</v>
      </c>
      <c r="BD6" s="129">
        <f>'C завтраками| Bed and breakfast'!AW6</f>
        <v>46068</v>
      </c>
      <c r="BE6" s="129">
        <f>'C завтраками| Bed and breakfast'!AX6</f>
        <v>46072</v>
      </c>
      <c r="BF6" s="129">
        <f>'C завтраками| Bed and breakfast'!AY6</f>
        <v>46075</v>
      </c>
      <c r="BG6" s="129">
        <f>'C завтраками| Bed and breakfast'!AZ6</f>
        <v>46076</v>
      </c>
      <c r="BH6" s="129">
        <f>'C завтраками| Bed and breakfast'!BA6</f>
        <v>46079</v>
      </c>
      <c r="BI6" s="129">
        <f>'C завтраками| Bed and breakfast'!BB6</f>
        <v>46081</v>
      </c>
      <c r="BJ6" s="129">
        <f>'C завтраками| Bed and breakfast'!BC6</f>
        <v>46086</v>
      </c>
      <c r="BK6" s="129">
        <f>'C завтраками| Bed and breakfast'!BD6</f>
        <v>46089</v>
      </c>
      <c r="BL6" s="129">
        <f>'C завтраками| Bed and breakfast'!BE6</f>
        <v>46090</v>
      </c>
      <c r="BM6" s="129">
        <f>'C завтраками| Bed and breakfast'!BF6</f>
        <v>46096</v>
      </c>
      <c r="BN6" s="129">
        <f>'C завтраками| Bed and breakfast'!BG6</f>
        <v>46100</v>
      </c>
      <c r="BO6" s="129">
        <f>'C завтраками| Bed and breakfast'!BH6</f>
        <v>46102</v>
      </c>
      <c r="BP6" s="129">
        <f>'C завтраками| Bed and breakfast'!BI6</f>
        <v>46107</v>
      </c>
      <c r="BQ6" s="129">
        <f>'C завтраками| Bed and breakfast'!BJ6</f>
        <v>46109</v>
      </c>
      <c r="BR6" s="129">
        <f>'C завтраками| Bed and breakfast'!BK6</f>
        <v>46112</v>
      </c>
      <c r="BS6" s="129">
        <f>'C завтраками| Bed and breakfast'!BL6</f>
        <v>46116</v>
      </c>
      <c r="BT6" s="129">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ht="10.7" customHeight="1" x14ac:dyDescent="0.2">
      <c r="A7" s="11" t="s">
        <v>11</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row>
    <row r="8" spans="1:78" ht="10.7" customHeight="1" x14ac:dyDescent="0.2">
      <c r="A8" s="3">
        <v>1</v>
      </c>
      <c r="B8" s="119" t="e">
        <f>'C завтраками| Bed and breakfast'!#REF!</f>
        <v>#REF!</v>
      </c>
      <c r="C8" s="119" t="e">
        <f>'C завтраками| Bed and breakfast'!#REF!</f>
        <v>#REF!</v>
      </c>
      <c r="D8" s="119" t="e">
        <f>'C завтраками| Bed and breakfast'!#REF!</f>
        <v>#REF!</v>
      </c>
      <c r="E8" s="119" t="e">
        <f>'C завтраками| Bed and breakfast'!#REF!</f>
        <v>#REF!</v>
      </c>
      <c r="F8" s="119" t="e">
        <f>'C завтраками| Bed and breakfast'!#REF!</f>
        <v>#REF!</v>
      </c>
      <c r="G8" s="119" t="e">
        <f>'C завтраками| Bed and breakfast'!#REF!</f>
        <v>#REF!</v>
      </c>
      <c r="H8" s="119" t="e">
        <f>'C завтраками| Bed and breakfast'!#REF!</f>
        <v>#REF!</v>
      </c>
      <c r="I8" s="119">
        <f>'C завтраками| Bed and breakfast'!B8</f>
        <v>6000</v>
      </c>
      <c r="J8" s="119">
        <f>'C завтраками| Bed and breakfast'!C8</f>
        <v>6000</v>
      </c>
      <c r="K8" s="119">
        <f>'C завтраками| Bed and breakfast'!D8</f>
        <v>5400</v>
      </c>
      <c r="L8" s="119">
        <f>'C завтраками| Bed and breakfast'!E8</f>
        <v>5800</v>
      </c>
      <c r="M8" s="119">
        <f>'C завтраками| Bed and breakfast'!F8</f>
        <v>5800</v>
      </c>
      <c r="N8" s="119">
        <f>'C завтраками| Bed and breakfast'!G8</f>
        <v>8200</v>
      </c>
      <c r="O8" s="119">
        <f>'C завтраками| Bed and breakfast'!H8</f>
        <v>5600</v>
      </c>
      <c r="P8" s="119">
        <f>'C завтраками| Bed and breakfast'!I8</f>
        <v>5400</v>
      </c>
      <c r="Q8" s="119">
        <f>'C завтраками| Bed and breakfast'!J8</f>
        <v>5600</v>
      </c>
      <c r="R8" s="119">
        <f>'C завтраками| Bed and breakfast'!K8</f>
        <v>5400</v>
      </c>
      <c r="S8" s="119">
        <f>'C завтраками| Bed and breakfast'!L8</f>
        <v>5400</v>
      </c>
      <c r="T8" s="119">
        <f>'C завтраками| Bed and breakfast'!M8</f>
        <v>5800</v>
      </c>
      <c r="U8" s="119">
        <f>'C завтраками| Bed and breakfast'!N8</f>
        <v>5600</v>
      </c>
      <c r="V8" s="119">
        <f>'C завтраками| Bed and breakfast'!O8</f>
        <v>7000</v>
      </c>
      <c r="W8" s="119">
        <f>'C завтраками| Bed and breakfast'!P8</f>
        <v>9000</v>
      </c>
      <c r="X8" s="119">
        <f>'C завтраками| Bed and breakfast'!Q8</f>
        <v>9000</v>
      </c>
      <c r="Y8" s="119">
        <f>'C завтраками| Bed and breakfast'!R8</f>
        <v>9600</v>
      </c>
      <c r="Z8" s="119">
        <f>'C завтраками| Bed and breakfast'!S8</f>
        <v>9600</v>
      </c>
      <c r="AA8" s="119">
        <f>'C завтраками| Bed and breakfast'!T8</f>
        <v>10200</v>
      </c>
      <c r="AB8" s="119">
        <f>'C завтраками| Bed and breakfast'!U8</f>
        <v>9600</v>
      </c>
      <c r="AC8" s="119">
        <f>'C завтраками| Bed and breakfast'!V8</f>
        <v>9600</v>
      </c>
      <c r="AD8" s="119">
        <f>'C завтраками| Bed and breakfast'!W8</f>
        <v>16000</v>
      </c>
      <c r="AE8" s="119">
        <f>'C завтраками| Bed and breakfast'!X8</f>
        <v>23500</v>
      </c>
      <c r="AF8" s="119">
        <f>'C завтраками| Bed and breakfast'!Y8</f>
        <v>27500</v>
      </c>
      <c r="AG8" s="119">
        <f>'C завтраками| Bed and breakfast'!Z8</f>
        <v>27500</v>
      </c>
      <c r="AH8" s="119">
        <f>'C завтраками| Bed and breakfast'!AA8</f>
        <v>27500</v>
      </c>
      <c r="AI8" s="119">
        <f>'C завтраками| Bed and breakfast'!AB8</f>
        <v>28700</v>
      </c>
      <c r="AJ8" s="119">
        <f>'C завтраками| Bed and breakfast'!AC8</f>
        <v>28700</v>
      </c>
      <c r="AK8" s="119">
        <f>'C завтраками| Bed and breakfast'!AD8</f>
        <v>28700</v>
      </c>
      <c r="AL8" s="119">
        <f>'C завтраками| Bed and breakfast'!AE8</f>
        <v>25100</v>
      </c>
      <c r="AM8" s="119">
        <f>'C завтраками| Bed and breakfast'!AF8</f>
        <v>24750</v>
      </c>
      <c r="AN8" s="119">
        <f>'C завтраками| Bed and breakfast'!AG8</f>
        <v>15450</v>
      </c>
      <c r="AO8" s="119">
        <f>'C завтраками| Bed and breakfast'!AH8</f>
        <v>15450</v>
      </c>
      <c r="AP8" s="119">
        <f>'C завтраками| Bed and breakfast'!AI8</f>
        <v>14550</v>
      </c>
      <c r="AQ8" s="119">
        <f>'C завтраками| Bed and breakfast'!AJ8</f>
        <v>14550</v>
      </c>
      <c r="AR8" s="119">
        <f>'C завтраками| Bed and breakfast'!AK8</f>
        <v>14550</v>
      </c>
      <c r="AS8" s="119">
        <f>'C завтраками| Bed and breakfast'!AL8</f>
        <v>15450</v>
      </c>
      <c r="AT8" s="119">
        <f>'C завтраками| Bed and breakfast'!AM8</f>
        <v>15450</v>
      </c>
      <c r="AU8" s="119">
        <f>'C завтраками| Bed and breakfast'!AN8</f>
        <v>15450</v>
      </c>
      <c r="AV8" s="119">
        <f>'C завтраками| Bed and breakfast'!AO8</f>
        <v>16350</v>
      </c>
      <c r="AW8" s="119">
        <f>'C завтраками| Bed and breakfast'!AP8</f>
        <v>16350</v>
      </c>
      <c r="AX8" s="119">
        <f>'C завтраками| Bed and breakfast'!AQ8</f>
        <v>17550</v>
      </c>
      <c r="AY8" s="119">
        <f>'C завтраками| Bed and breakfast'!AR8</f>
        <v>18750</v>
      </c>
      <c r="AZ8" s="119">
        <f>'C завтраками| Bed and breakfast'!AS8</f>
        <v>18750</v>
      </c>
      <c r="BA8" s="119">
        <f>'C завтраками| Bed and breakfast'!AT8</f>
        <v>18750</v>
      </c>
      <c r="BB8" s="119">
        <f>'C завтраками| Bed and breakfast'!AU8</f>
        <v>17550</v>
      </c>
      <c r="BC8" s="119">
        <f>'C завтраками| Bed and breakfast'!AV8</f>
        <v>21150</v>
      </c>
      <c r="BD8" s="119">
        <f>'C завтраками| Bed and breakfast'!AW8</f>
        <v>21150</v>
      </c>
      <c r="BE8" s="119">
        <f>'C завтраками| Bed and breakfast'!AX8</f>
        <v>23550</v>
      </c>
      <c r="BF8" s="119">
        <f>'C завтраками| Bed and breakfast'!AY8</f>
        <v>25950</v>
      </c>
      <c r="BG8" s="119">
        <f>'C завтраками| Bed and breakfast'!AZ8</f>
        <v>25950</v>
      </c>
      <c r="BH8" s="119">
        <f>'C завтраками| Bed and breakfast'!BA8</f>
        <v>22350</v>
      </c>
      <c r="BI8" s="119">
        <f>'C завтраками| Bed and breakfast'!BB8</f>
        <v>22350</v>
      </c>
      <c r="BJ8" s="119">
        <f>'C завтраками| Bed and breakfast'!BC8</f>
        <v>13650</v>
      </c>
      <c r="BK8" s="119">
        <f>'C завтраками| Bed and breakfast'!BD8</f>
        <v>15450</v>
      </c>
      <c r="BL8" s="119">
        <f>'C завтраками| Bed and breakfast'!BE8</f>
        <v>14550</v>
      </c>
      <c r="BM8" s="119">
        <f>'C завтраками| Bed and breakfast'!BF8</f>
        <v>11250</v>
      </c>
      <c r="BN8" s="119">
        <f>'C завтраками| Bed and breakfast'!BG8</f>
        <v>9350</v>
      </c>
      <c r="BO8" s="119">
        <f>'C завтраками| Bed and breakfast'!BH8</f>
        <v>10550</v>
      </c>
      <c r="BP8" s="119">
        <f>'C завтраками| Bed and breakfast'!BI8</f>
        <v>9350</v>
      </c>
      <c r="BQ8" s="119">
        <f>'C завтраками| Bed and breakfast'!BJ8</f>
        <v>10550</v>
      </c>
      <c r="BR8" s="119">
        <f>'C завтраками| Bed and breakfast'!BK8</f>
        <v>9350</v>
      </c>
      <c r="BS8" s="119">
        <f>'C завтраками| Bed and breakfast'!BL8</f>
        <v>9150</v>
      </c>
      <c r="BT8" s="119">
        <f>'C завтраками| Bed and breakfast'!BM8</f>
        <v>8150</v>
      </c>
      <c r="BU8" s="119">
        <f>'C завтраками| Bed and breakfast'!BN8</f>
        <v>6250</v>
      </c>
      <c r="BV8" s="119">
        <f>'C завтраками| Bed and breakfast'!BO8</f>
        <v>6850</v>
      </c>
      <c r="BW8" s="119">
        <f>'C завтраками| Bed and breakfast'!BP8</f>
        <v>6250</v>
      </c>
      <c r="BX8" s="119">
        <f>'C завтраками| Bed and breakfast'!BQ8</f>
        <v>6850</v>
      </c>
      <c r="BY8" s="119">
        <f>'C завтраками| Bed and breakfast'!BR8</f>
        <v>6250</v>
      </c>
      <c r="BZ8" s="119">
        <f>'C завтраками| Bed and breakfast'!BS8</f>
        <v>7650</v>
      </c>
    </row>
    <row r="9" spans="1:78" ht="10.7" customHeight="1" x14ac:dyDescent="0.2">
      <c r="A9" s="3">
        <v>2</v>
      </c>
      <c r="B9" s="119" t="e">
        <f>'C завтраками| Bed and breakfast'!#REF!</f>
        <v>#REF!</v>
      </c>
      <c r="C9" s="119" t="e">
        <f>'C завтраками| Bed and breakfast'!#REF!</f>
        <v>#REF!</v>
      </c>
      <c r="D9" s="119" t="e">
        <f>'C завтраками| Bed and breakfast'!#REF!</f>
        <v>#REF!</v>
      </c>
      <c r="E9" s="119" t="e">
        <f>'C завтраками| Bed and breakfast'!#REF!</f>
        <v>#REF!</v>
      </c>
      <c r="F9" s="119" t="e">
        <f>'C завтраками| Bed and breakfast'!#REF!</f>
        <v>#REF!</v>
      </c>
      <c r="G9" s="119" t="e">
        <f>'C завтраками| Bed and breakfast'!#REF!</f>
        <v>#REF!</v>
      </c>
      <c r="H9" s="119" t="e">
        <f>'C завтраками| Bed and breakfast'!#REF!</f>
        <v>#REF!</v>
      </c>
      <c r="I9" s="119">
        <f>'C завтраками| Bed and breakfast'!B9</f>
        <v>7400</v>
      </c>
      <c r="J9" s="119">
        <f>'C завтраками| Bed and breakfast'!C9</f>
        <v>7400</v>
      </c>
      <c r="K9" s="119">
        <f>'C завтраками| Bed and breakfast'!D9</f>
        <v>6800</v>
      </c>
      <c r="L9" s="119">
        <f>'C завтраками| Bed and breakfast'!E9</f>
        <v>7200</v>
      </c>
      <c r="M9" s="119">
        <f>'C завтраками| Bed and breakfast'!F9</f>
        <v>7200</v>
      </c>
      <c r="N9" s="119">
        <f>'C завтраками| Bed and breakfast'!G9</f>
        <v>9600</v>
      </c>
      <c r="O9" s="119">
        <f>'C завтраками| Bed and breakfast'!H9</f>
        <v>7000</v>
      </c>
      <c r="P9" s="119">
        <f>'C завтраками| Bed and breakfast'!I9</f>
        <v>6800</v>
      </c>
      <c r="Q9" s="119">
        <f>'C завтраками| Bed and breakfast'!J9</f>
        <v>7000</v>
      </c>
      <c r="R9" s="119">
        <f>'C завтраками| Bed and breakfast'!K9</f>
        <v>6800</v>
      </c>
      <c r="S9" s="119">
        <f>'C завтраками| Bed and breakfast'!L9</f>
        <v>6800</v>
      </c>
      <c r="T9" s="119">
        <f>'C завтраками| Bed and breakfast'!M9</f>
        <v>7200</v>
      </c>
      <c r="U9" s="119">
        <f>'C завтраками| Bed and breakfast'!N9</f>
        <v>7000</v>
      </c>
      <c r="V9" s="119">
        <f>'C завтраками| Bed and breakfast'!O9</f>
        <v>8400</v>
      </c>
      <c r="W9" s="119">
        <f>'C завтраками| Bed and breakfast'!P9</f>
        <v>10400</v>
      </c>
      <c r="X9" s="119">
        <f>'C завтраками| Bed and breakfast'!Q9</f>
        <v>10400</v>
      </c>
      <c r="Y9" s="119">
        <f>'C завтраками| Bed and breakfast'!R9</f>
        <v>11000</v>
      </c>
      <c r="Z9" s="119">
        <f>'C завтраками| Bed and breakfast'!S9</f>
        <v>11000</v>
      </c>
      <c r="AA9" s="119">
        <f>'C завтраками| Bed and breakfast'!T9</f>
        <v>11600</v>
      </c>
      <c r="AB9" s="119">
        <f>'C завтраками| Bed and breakfast'!U9</f>
        <v>11000</v>
      </c>
      <c r="AC9" s="119">
        <f>'C завтраками| Bed and breakfast'!V9</f>
        <v>11000</v>
      </c>
      <c r="AD9" s="119">
        <f>'C завтраками| Bed and breakfast'!W9</f>
        <v>18000</v>
      </c>
      <c r="AE9" s="119">
        <f>'C завтраками| Bed and breakfast'!X9</f>
        <v>25500</v>
      </c>
      <c r="AF9" s="119">
        <f>'C завтраками| Bed and breakfast'!Y9</f>
        <v>29500</v>
      </c>
      <c r="AG9" s="119">
        <f>'C завтраками| Bed and breakfast'!Z9</f>
        <v>29500</v>
      </c>
      <c r="AH9" s="119">
        <f>'C завтраками| Bed and breakfast'!AA9</f>
        <v>29500</v>
      </c>
      <c r="AI9" s="119">
        <f>'C завтраками| Bed and breakfast'!AB9</f>
        <v>30700</v>
      </c>
      <c r="AJ9" s="119">
        <f>'C завтраками| Bed and breakfast'!AC9</f>
        <v>30700</v>
      </c>
      <c r="AK9" s="119">
        <f>'C завтраками| Bed and breakfast'!AD9</f>
        <v>30700</v>
      </c>
      <c r="AL9" s="119">
        <f>'C завтраками| Bed and breakfast'!AE9</f>
        <v>27100</v>
      </c>
      <c r="AM9" s="119">
        <f>'C завтраками| Bed and breakfast'!AF9</f>
        <v>26600</v>
      </c>
      <c r="AN9" s="119">
        <f>'C завтраками| Bed and breakfast'!AG9</f>
        <v>17300</v>
      </c>
      <c r="AO9" s="119">
        <f>'C завтраками| Bed and breakfast'!AH9</f>
        <v>17300</v>
      </c>
      <c r="AP9" s="119">
        <f>'C завтраками| Bed and breakfast'!AI9</f>
        <v>16400</v>
      </c>
      <c r="AQ9" s="119">
        <f>'C завтраками| Bed and breakfast'!AJ9</f>
        <v>16400</v>
      </c>
      <c r="AR9" s="119">
        <f>'C завтраками| Bed and breakfast'!AK9</f>
        <v>16400</v>
      </c>
      <c r="AS9" s="119">
        <f>'C завтраками| Bed and breakfast'!AL9</f>
        <v>17300</v>
      </c>
      <c r="AT9" s="119">
        <f>'C завтраками| Bed and breakfast'!AM9</f>
        <v>17300</v>
      </c>
      <c r="AU9" s="119">
        <f>'C завтраками| Bed and breakfast'!AN9</f>
        <v>17300</v>
      </c>
      <c r="AV9" s="119">
        <f>'C завтраками| Bed and breakfast'!AO9</f>
        <v>18200</v>
      </c>
      <c r="AW9" s="119">
        <f>'C завтраками| Bed and breakfast'!AP9</f>
        <v>18200</v>
      </c>
      <c r="AX9" s="119">
        <f>'C завтраками| Bed and breakfast'!AQ9</f>
        <v>19400</v>
      </c>
      <c r="AY9" s="119">
        <f>'C завтраками| Bed and breakfast'!AR9</f>
        <v>20600</v>
      </c>
      <c r="AZ9" s="119">
        <f>'C завтраками| Bed and breakfast'!AS9</f>
        <v>20600</v>
      </c>
      <c r="BA9" s="119">
        <f>'C завтраками| Bed and breakfast'!AT9</f>
        <v>20600</v>
      </c>
      <c r="BB9" s="119">
        <f>'C завтраками| Bed and breakfast'!AU9</f>
        <v>19400</v>
      </c>
      <c r="BC9" s="119">
        <f>'C завтраками| Bed and breakfast'!AV9</f>
        <v>23000</v>
      </c>
      <c r="BD9" s="119">
        <f>'C завтраками| Bed and breakfast'!AW9</f>
        <v>23000</v>
      </c>
      <c r="BE9" s="119">
        <f>'C завтраками| Bed and breakfast'!AX9</f>
        <v>25400</v>
      </c>
      <c r="BF9" s="119">
        <f>'C завтраками| Bed and breakfast'!AY9</f>
        <v>27800</v>
      </c>
      <c r="BG9" s="119">
        <f>'C завтраками| Bed and breakfast'!AZ9</f>
        <v>27800</v>
      </c>
      <c r="BH9" s="119">
        <f>'C завтраками| Bed and breakfast'!BA9</f>
        <v>24200</v>
      </c>
      <c r="BI9" s="119">
        <f>'C завтраками| Bed and breakfast'!BB9</f>
        <v>24200</v>
      </c>
      <c r="BJ9" s="119">
        <f>'C завтраками| Bed and breakfast'!BC9</f>
        <v>15500</v>
      </c>
      <c r="BK9" s="119">
        <f>'C завтраками| Bed and breakfast'!BD9</f>
        <v>17300</v>
      </c>
      <c r="BL9" s="119">
        <f>'C завтраками| Bed and breakfast'!BE9</f>
        <v>16400</v>
      </c>
      <c r="BM9" s="119">
        <f>'C завтраками| Bed and breakfast'!BF9</f>
        <v>13100</v>
      </c>
      <c r="BN9" s="119">
        <f>'C завтраками| Bed and breakfast'!BG9</f>
        <v>11200</v>
      </c>
      <c r="BO9" s="119">
        <f>'C завтраками| Bed and breakfast'!BH9</f>
        <v>12400</v>
      </c>
      <c r="BP9" s="119">
        <f>'C завтраками| Bed and breakfast'!BI9</f>
        <v>11200</v>
      </c>
      <c r="BQ9" s="119">
        <f>'C завтраками| Bed and breakfast'!BJ9</f>
        <v>12400</v>
      </c>
      <c r="BR9" s="119">
        <f>'C завтраками| Bed and breakfast'!BK9</f>
        <v>11200</v>
      </c>
      <c r="BS9" s="119">
        <f>'C завтраками| Bed and breakfast'!BL9</f>
        <v>10800</v>
      </c>
      <c r="BT9" s="119">
        <f>'C завтраками| Bed and breakfast'!BM9</f>
        <v>9800</v>
      </c>
      <c r="BU9" s="119">
        <f>'C завтраками| Bed and breakfast'!BN9</f>
        <v>7900</v>
      </c>
      <c r="BV9" s="119">
        <f>'C завтраками| Bed and breakfast'!BO9</f>
        <v>8500</v>
      </c>
      <c r="BW9" s="119">
        <f>'C завтраками| Bed and breakfast'!BP9</f>
        <v>7900</v>
      </c>
      <c r="BX9" s="119">
        <f>'C завтраками| Bed and breakfast'!BQ9</f>
        <v>8500</v>
      </c>
      <c r="BY9" s="119">
        <f>'C завтраками| Bed and breakfast'!BR9</f>
        <v>7900</v>
      </c>
      <c r="BZ9" s="119">
        <f>'C завтраками| Bed and breakfast'!BS9</f>
        <v>9300</v>
      </c>
    </row>
    <row r="10" spans="1:78" ht="10.7" customHeight="1" x14ac:dyDescent="0.2">
      <c r="A10" s="120" t="s">
        <v>107</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row>
    <row r="11" spans="1:78" ht="10.7" customHeight="1" x14ac:dyDescent="0.2">
      <c r="A11" s="3">
        <v>1</v>
      </c>
      <c r="B11" s="119" t="e">
        <f>'C завтраками| Bed and breakfast'!#REF!</f>
        <v>#REF!</v>
      </c>
      <c r="C11" s="119" t="e">
        <f>'C завтраками| Bed and breakfast'!#REF!</f>
        <v>#REF!</v>
      </c>
      <c r="D11" s="119" t="e">
        <f>'C завтраками| Bed and breakfast'!#REF!</f>
        <v>#REF!</v>
      </c>
      <c r="E11" s="119" t="e">
        <f>'C завтраками| Bed and breakfast'!#REF!</f>
        <v>#REF!</v>
      </c>
      <c r="F11" s="119" t="e">
        <f>'C завтраками| Bed and breakfast'!#REF!</f>
        <v>#REF!</v>
      </c>
      <c r="G11" s="119" t="e">
        <f>'C завтраками| Bed and breakfast'!#REF!</f>
        <v>#REF!</v>
      </c>
      <c r="H11" s="119" t="e">
        <f>'C завтраками| Bed and breakfast'!#REF!</f>
        <v>#REF!</v>
      </c>
      <c r="I11" s="119">
        <f>'C завтраками| Bed and breakfast'!B11</f>
        <v>7500</v>
      </c>
      <c r="J11" s="119">
        <f>'C завтраками| Bed and breakfast'!C11</f>
        <v>7500</v>
      </c>
      <c r="K11" s="119">
        <f>'C завтраками| Bed and breakfast'!D11</f>
        <v>6900</v>
      </c>
      <c r="L11" s="119">
        <f>'C завтраками| Bed and breakfast'!E11</f>
        <v>7300</v>
      </c>
      <c r="M11" s="119">
        <f>'C завтраками| Bed and breakfast'!F11</f>
        <v>7300</v>
      </c>
      <c r="N11" s="119">
        <f>'C завтраками| Bed and breakfast'!G11</f>
        <v>9700</v>
      </c>
      <c r="O11" s="119">
        <f>'C завтраками| Bed and breakfast'!H11</f>
        <v>7100</v>
      </c>
      <c r="P11" s="119">
        <f>'C завтраками| Bed and breakfast'!I11</f>
        <v>6900</v>
      </c>
      <c r="Q11" s="119">
        <f>'C завтраками| Bed and breakfast'!J11</f>
        <v>7100</v>
      </c>
      <c r="R11" s="119">
        <f>'C завтраками| Bed and breakfast'!K11</f>
        <v>6900</v>
      </c>
      <c r="S11" s="119">
        <f>'C завтраками| Bed and breakfast'!L11</f>
        <v>6900</v>
      </c>
      <c r="T11" s="119">
        <f>'C завтраками| Bed and breakfast'!M11</f>
        <v>7300</v>
      </c>
      <c r="U11" s="119">
        <f>'C завтраками| Bed and breakfast'!N11</f>
        <v>7100</v>
      </c>
      <c r="V11" s="119">
        <f>'C завтраками| Bed and breakfast'!O11</f>
        <v>8500</v>
      </c>
      <c r="W11" s="119">
        <f>'C завтраками| Bed and breakfast'!P11</f>
        <v>10500</v>
      </c>
      <c r="X11" s="119">
        <f>'C завтраками| Bed and breakfast'!Q11</f>
        <v>10500</v>
      </c>
      <c r="Y11" s="119">
        <f>'C завтраками| Bed and breakfast'!R11</f>
        <v>11100</v>
      </c>
      <c r="Z11" s="119">
        <f>'C завтраками| Bed and breakfast'!S11</f>
        <v>11100</v>
      </c>
      <c r="AA11" s="119">
        <f>'C завтраками| Bed and breakfast'!T11</f>
        <v>11700</v>
      </c>
      <c r="AB11" s="119">
        <f>'C завтраками| Bed and breakfast'!U11</f>
        <v>11100</v>
      </c>
      <c r="AC11" s="119">
        <f>'C завтраками| Bed and breakfast'!V11</f>
        <v>11100</v>
      </c>
      <c r="AD11" s="119">
        <f>'C завтраками| Bed and breakfast'!W11</f>
        <v>18000</v>
      </c>
      <c r="AE11" s="119">
        <f>'C завтраками| Bed and breakfast'!X11</f>
        <v>25500</v>
      </c>
      <c r="AF11" s="119">
        <f>'C завтраками| Bed and breakfast'!Y11</f>
        <v>29500</v>
      </c>
      <c r="AG11" s="119">
        <f>'C завтраками| Bed and breakfast'!Z11</f>
        <v>29500</v>
      </c>
      <c r="AH11" s="119">
        <f>'C завтраками| Bed and breakfast'!AA11</f>
        <v>29500</v>
      </c>
      <c r="AI11" s="119">
        <f>'C завтраками| Bed and breakfast'!AB11</f>
        <v>30700</v>
      </c>
      <c r="AJ11" s="119">
        <f>'C завтраками| Bed and breakfast'!AC11</f>
        <v>30700</v>
      </c>
      <c r="AK11" s="119">
        <f>'C завтраками| Bed and breakfast'!AD11</f>
        <v>30700</v>
      </c>
      <c r="AL11" s="119">
        <f>'C завтраками| Bed and breakfast'!AE11</f>
        <v>27100</v>
      </c>
      <c r="AM11" s="119">
        <f>'C завтраками| Bed and breakfast'!AF11</f>
        <v>26550</v>
      </c>
      <c r="AN11" s="119">
        <f>'C завтраками| Bed and breakfast'!AG11</f>
        <v>17250</v>
      </c>
      <c r="AO11" s="119">
        <f>'C завтраками| Bed and breakfast'!AH11</f>
        <v>17250</v>
      </c>
      <c r="AP11" s="119">
        <f>'C завтраками| Bed and breakfast'!AI11</f>
        <v>16350</v>
      </c>
      <c r="AQ11" s="119">
        <f>'C завтраками| Bed and breakfast'!AJ11</f>
        <v>16350</v>
      </c>
      <c r="AR11" s="119">
        <f>'C завтраками| Bed and breakfast'!AK11</f>
        <v>16350</v>
      </c>
      <c r="AS11" s="119">
        <f>'C завтраками| Bed and breakfast'!AL11</f>
        <v>17250</v>
      </c>
      <c r="AT11" s="119">
        <f>'C завтраками| Bed and breakfast'!AM11</f>
        <v>17250</v>
      </c>
      <c r="AU11" s="119">
        <f>'C завтраками| Bed and breakfast'!AN11</f>
        <v>17250</v>
      </c>
      <c r="AV11" s="119">
        <f>'C завтраками| Bed and breakfast'!AO11</f>
        <v>18150</v>
      </c>
      <c r="AW11" s="119">
        <f>'C завтраками| Bed and breakfast'!AP11</f>
        <v>18150</v>
      </c>
      <c r="AX11" s="119">
        <f>'C завтраками| Bed and breakfast'!AQ11</f>
        <v>19350</v>
      </c>
      <c r="AY11" s="119">
        <f>'C завтраками| Bed and breakfast'!AR11</f>
        <v>20550</v>
      </c>
      <c r="AZ11" s="119">
        <f>'C завтраками| Bed and breakfast'!AS11</f>
        <v>20550</v>
      </c>
      <c r="BA11" s="119">
        <f>'C завтраками| Bed and breakfast'!AT11</f>
        <v>20550</v>
      </c>
      <c r="BB11" s="119">
        <f>'C завтраками| Bed and breakfast'!AU11</f>
        <v>19350</v>
      </c>
      <c r="BC11" s="119">
        <f>'C завтраками| Bed and breakfast'!AV11</f>
        <v>22950</v>
      </c>
      <c r="BD11" s="119">
        <f>'C завтраками| Bed and breakfast'!AW11</f>
        <v>22950</v>
      </c>
      <c r="BE11" s="119">
        <f>'C завтраками| Bed and breakfast'!AX11</f>
        <v>25350</v>
      </c>
      <c r="BF11" s="119">
        <f>'C завтраками| Bed and breakfast'!AY11</f>
        <v>27750</v>
      </c>
      <c r="BG11" s="119">
        <f>'C завтраками| Bed and breakfast'!AZ11</f>
        <v>27750</v>
      </c>
      <c r="BH11" s="119">
        <f>'C завтраками| Bed and breakfast'!BA11</f>
        <v>24150</v>
      </c>
      <c r="BI11" s="119">
        <f>'C завтраками| Bed and breakfast'!BB11</f>
        <v>24150</v>
      </c>
      <c r="BJ11" s="119">
        <f>'C завтраками| Bed and breakfast'!BC11</f>
        <v>15450</v>
      </c>
      <c r="BK11" s="119">
        <f>'C завтраками| Bed and breakfast'!BD11</f>
        <v>17250</v>
      </c>
      <c r="BL11" s="119">
        <f>'C завтраками| Bed and breakfast'!BE11</f>
        <v>16350</v>
      </c>
      <c r="BM11" s="119">
        <f>'C завтраками| Bed and breakfast'!BF11</f>
        <v>12750</v>
      </c>
      <c r="BN11" s="119">
        <f>'C завтраками| Bed and breakfast'!BG11</f>
        <v>10850</v>
      </c>
      <c r="BO11" s="119">
        <f>'C завтраками| Bed and breakfast'!BH11</f>
        <v>12050</v>
      </c>
      <c r="BP11" s="119">
        <f>'C завтраками| Bed and breakfast'!BI11</f>
        <v>10850</v>
      </c>
      <c r="BQ11" s="119">
        <f>'C завтраками| Bed and breakfast'!BJ11</f>
        <v>12050</v>
      </c>
      <c r="BR11" s="119">
        <f>'C завтраками| Bed and breakfast'!BK11</f>
        <v>10850</v>
      </c>
      <c r="BS11" s="119">
        <f>'C завтраками| Bed and breakfast'!BL11</f>
        <v>10150</v>
      </c>
      <c r="BT11" s="119">
        <f>'C завтраками| Bed and breakfast'!BM11</f>
        <v>9150</v>
      </c>
      <c r="BU11" s="119">
        <f>'C завтраками| Bed and breakfast'!BN11</f>
        <v>7250</v>
      </c>
      <c r="BV11" s="119">
        <f>'C завтраками| Bed and breakfast'!BO11</f>
        <v>7850</v>
      </c>
      <c r="BW11" s="119">
        <f>'C завтраками| Bed and breakfast'!BP11</f>
        <v>7250</v>
      </c>
      <c r="BX11" s="119">
        <f>'C завтраками| Bed and breakfast'!BQ11</f>
        <v>7850</v>
      </c>
      <c r="BY11" s="119">
        <f>'C завтраками| Bed and breakfast'!BR11</f>
        <v>7250</v>
      </c>
      <c r="BZ11" s="119">
        <f>'C завтраками| Bed and breakfast'!BS11</f>
        <v>8650</v>
      </c>
    </row>
    <row r="12" spans="1:78" ht="10.7" customHeight="1" x14ac:dyDescent="0.2">
      <c r="A12" s="3">
        <v>2</v>
      </c>
      <c r="B12" s="119" t="e">
        <f>'C завтраками| Bed and breakfast'!#REF!</f>
        <v>#REF!</v>
      </c>
      <c r="C12" s="119" t="e">
        <f>'C завтраками| Bed and breakfast'!#REF!</f>
        <v>#REF!</v>
      </c>
      <c r="D12" s="119" t="e">
        <f>'C завтраками| Bed and breakfast'!#REF!</f>
        <v>#REF!</v>
      </c>
      <c r="E12" s="119" t="e">
        <f>'C завтраками| Bed and breakfast'!#REF!</f>
        <v>#REF!</v>
      </c>
      <c r="F12" s="119" t="e">
        <f>'C завтраками| Bed and breakfast'!#REF!</f>
        <v>#REF!</v>
      </c>
      <c r="G12" s="119" t="e">
        <f>'C завтраками| Bed and breakfast'!#REF!</f>
        <v>#REF!</v>
      </c>
      <c r="H12" s="119" t="e">
        <f>'C завтраками| Bed and breakfast'!#REF!</f>
        <v>#REF!</v>
      </c>
      <c r="I12" s="119">
        <f>'C завтраками| Bed and breakfast'!B12</f>
        <v>8900</v>
      </c>
      <c r="J12" s="119">
        <f>'C завтраками| Bed and breakfast'!C12</f>
        <v>8900</v>
      </c>
      <c r="K12" s="119">
        <f>'C завтраками| Bed and breakfast'!D12</f>
        <v>8300</v>
      </c>
      <c r="L12" s="119">
        <f>'C завтраками| Bed and breakfast'!E12</f>
        <v>8700</v>
      </c>
      <c r="M12" s="119">
        <f>'C завтраками| Bed and breakfast'!F12</f>
        <v>8700</v>
      </c>
      <c r="N12" s="119">
        <f>'C завтраками| Bed and breakfast'!G12</f>
        <v>11100</v>
      </c>
      <c r="O12" s="119">
        <f>'C завтраками| Bed and breakfast'!H12</f>
        <v>8500</v>
      </c>
      <c r="P12" s="119">
        <f>'C завтраками| Bed and breakfast'!I12</f>
        <v>8300</v>
      </c>
      <c r="Q12" s="119">
        <f>'C завтраками| Bed and breakfast'!J12</f>
        <v>8500</v>
      </c>
      <c r="R12" s="119">
        <f>'C завтраками| Bed and breakfast'!K12</f>
        <v>8300</v>
      </c>
      <c r="S12" s="119">
        <f>'C завтраками| Bed and breakfast'!L12</f>
        <v>8300</v>
      </c>
      <c r="T12" s="119">
        <f>'C завтраками| Bed and breakfast'!M12</f>
        <v>8700</v>
      </c>
      <c r="U12" s="119">
        <f>'C завтраками| Bed and breakfast'!N12</f>
        <v>8500</v>
      </c>
      <c r="V12" s="119">
        <f>'C завтраками| Bed and breakfast'!O12</f>
        <v>9900</v>
      </c>
      <c r="W12" s="119">
        <f>'C завтраками| Bed and breakfast'!P12</f>
        <v>11900</v>
      </c>
      <c r="X12" s="119">
        <f>'C завтраками| Bed and breakfast'!Q12</f>
        <v>11900</v>
      </c>
      <c r="Y12" s="119">
        <f>'C завтраками| Bed and breakfast'!R12</f>
        <v>12500</v>
      </c>
      <c r="Z12" s="119">
        <f>'C завтраками| Bed and breakfast'!S12</f>
        <v>12500</v>
      </c>
      <c r="AA12" s="119">
        <f>'C завтраками| Bed and breakfast'!T12</f>
        <v>13100</v>
      </c>
      <c r="AB12" s="119">
        <f>'C завтраками| Bed and breakfast'!U12</f>
        <v>12500</v>
      </c>
      <c r="AC12" s="119">
        <f>'C завтраками| Bed and breakfast'!V12</f>
        <v>12500</v>
      </c>
      <c r="AD12" s="119">
        <f>'C завтраками| Bed and breakfast'!W12</f>
        <v>20000</v>
      </c>
      <c r="AE12" s="119">
        <f>'C завтраками| Bed and breakfast'!X12</f>
        <v>27500</v>
      </c>
      <c r="AF12" s="119">
        <f>'C завтраками| Bed and breakfast'!Y12</f>
        <v>31500</v>
      </c>
      <c r="AG12" s="119">
        <f>'C завтраками| Bed and breakfast'!Z12</f>
        <v>31500</v>
      </c>
      <c r="AH12" s="119">
        <f>'C завтраками| Bed and breakfast'!AA12</f>
        <v>31500</v>
      </c>
      <c r="AI12" s="119">
        <f>'C завтраками| Bed and breakfast'!AB12</f>
        <v>32700</v>
      </c>
      <c r="AJ12" s="119">
        <f>'C завтраками| Bed and breakfast'!AC12</f>
        <v>32700</v>
      </c>
      <c r="AK12" s="119">
        <f>'C завтраками| Bed and breakfast'!AD12</f>
        <v>32700</v>
      </c>
      <c r="AL12" s="119">
        <f>'C завтраками| Bed and breakfast'!AE12</f>
        <v>29100</v>
      </c>
      <c r="AM12" s="119">
        <f>'C завтраками| Bed and breakfast'!AF12</f>
        <v>28400</v>
      </c>
      <c r="AN12" s="119">
        <f>'C завтраками| Bed and breakfast'!AG12</f>
        <v>19100</v>
      </c>
      <c r="AO12" s="119">
        <f>'C завтраками| Bed and breakfast'!AH12</f>
        <v>19100</v>
      </c>
      <c r="AP12" s="119">
        <f>'C завтраками| Bed and breakfast'!AI12</f>
        <v>18200</v>
      </c>
      <c r="AQ12" s="119">
        <f>'C завтраками| Bed and breakfast'!AJ12</f>
        <v>18200</v>
      </c>
      <c r="AR12" s="119">
        <f>'C завтраками| Bed and breakfast'!AK12</f>
        <v>18200</v>
      </c>
      <c r="AS12" s="119">
        <f>'C завтраками| Bed and breakfast'!AL12</f>
        <v>19100</v>
      </c>
      <c r="AT12" s="119">
        <f>'C завтраками| Bed and breakfast'!AM12</f>
        <v>19100</v>
      </c>
      <c r="AU12" s="119">
        <f>'C завтраками| Bed and breakfast'!AN12</f>
        <v>19100</v>
      </c>
      <c r="AV12" s="119">
        <f>'C завтраками| Bed and breakfast'!AO12</f>
        <v>20000</v>
      </c>
      <c r="AW12" s="119">
        <f>'C завтраками| Bed and breakfast'!AP12</f>
        <v>20000</v>
      </c>
      <c r="AX12" s="119">
        <f>'C завтраками| Bed and breakfast'!AQ12</f>
        <v>21200</v>
      </c>
      <c r="AY12" s="119">
        <f>'C завтраками| Bed and breakfast'!AR12</f>
        <v>22400</v>
      </c>
      <c r="AZ12" s="119">
        <f>'C завтраками| Bed and breakfast'!AS12</f>
        <v>22400</v>
      </c>
      <c r="BA12" s="119">
        <f>'C завтраками| Bed and breakfast'!AT12</f>
        <v>22400</v>
      </c>
      <c r="BB12" s="119">
        <f>'C завтраками| Bed and breakfast'!AU12</f>
        <v>21200</v>
      </c>
      <c r="BC12" s="119">
        <f>'C завтраками| Bed and breakfast'!AV12</f>
        <v>24800</v>
      </c>
      <c r="BD12" s="119">
        <f>'C завтраками| Bed and breakfast'!AW12</f>
        <v>24800</v>
      </c>
      <c r="BE12" s="119">
        <f>'C завтраками| Bed and breakfast'!AX12</f>
        <v>27200</v>
      </c>
      <c r="BF12" s="119">
        <f>'C завтраками| Bed and breakfast'!AY12</f>
        <v>29600</v>
      </c>
      <c r="BG12" s="119">
        <f>'C завтраками| Bed and breakfast'!AZ12</f>
        <v>29600</v>
      </c>
      <c r="BH12" s="119">
        <f>'C завтраками| Bed and breakfast'!BA12</f>
        <v>26000</v>
      </c>
      <c r="BI12" s="119">
        <f>'C завтраками| Bed and breakfast'!BB12</f>
        <v>26000</v>
      </c>
      <c r="BJ12" s="119">
        <f>'C завтраками| Bed and breakfast'!BC12</f>
        <v>17300</v>
      </c>
      <c r="BK12" s="119">
        <f>'C завтраками| Bed and breakfast'!BD12</f>
        <v>19100</v>
      </c>
      <c r="BL12" s="119">
        <f>'C завтраками| Bed and breakfast'!BE12</f>
        <v>18200</v>
      </c>
      <c r="BM12" s="119">
        <f>'C завтраками| Bed and breakfast'!BF12</f>
        <v>14600</v>
      </c>
      <c r="BN12" s="119">
        <f>'C завтраками| Bed and breakfast'!BG12</f>
        <v>12700</v>
      </c>
      <c r="BO12" s="119">
        <f>'C завтраками| Bed and breakfast'!BH12</f>
        <v>13900</v>
      </c>
      <c r="BP12" s="119">
        <f>'C завтраками| Bed and breakfast'!BI12</f>
        <v>12700</v>
      </c>
      <c r="BQ12" s="119">
        <f>'C завтраками| Bed and breakfast'!BJ12</f>
        <v>13900</v>
      </c>
      <c r="BR12" s="119">
        <f>'C завтраками| Bed and breakfast'!BK12</f>
        <v>12700</v>
      </c>
      <c r="BS12" s="119">
        <f>'C завтраками| Bed and breakfast'!BL12</f>
        <v>11800</v>
      </c>
      <c r="BT12" s="119">
        <f>'C завтраками| Bed and breakfast'!BM12</f>
        <v>10800</v>
      </c>
      <c r="BU12" s="119">
        <f>'C завтраками| Bed and breakfast'!BN12</f>
        <v>8900</v>
      </c>
      <c r="BV12" s="119">
        <f>'C завтраками| Bed and breakfast'!BO12</f>
        <v>9500</v>
      </c>
      <c r="BW12" s="119">
        <f>'C завтраками| Bed and breakfast'!BP12</f>
        <v>8900</v>
      </c>
      <c r="BX12" s="119">
        <f>'C завтраками| Bed and breakfast'!BQ12</f>
        <v>9500</v>
      </c>
      <c r="BY12" s="119">
        <f>'C завтраками| Bed and breakfast'!BR12</f>
        <v>8900</v>
      </c>
      <c r="BZ12" s="119">
        <f>'C завтраками| Bed and breakfast'!BS12</f>
        <v>10300</v>
      </c>
    </row>
    <row r="13" spans="1:78" ht="10.7" customHeight="1" x14ac:dyDescent="0.2">
      <c r="A13" s="5" t="s">
        <v>86</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row>
    <row r="14" spans="1:78" ht="10.7" customHeight="1" x14ac:dyDescent="0.2">
      <c r="A14" s="3">
        <v>1</v>
      </c>
      <c r="B14" s="119" t="e">
        <f>'C завтраками| Bed and breakfast'!#REF!</f>
        <v>#REF!</v>
      </c>
      <c r="C14" s="119" t="e">
        <f>'C завтраками| Bed and breakfast'!#REF!</f>
        <v>#REF!</v>
      </c>
      <c r="D14" s="119" t="e">
        <f>'C завтраками| Bed and breakfast'!#REF!</f>
        <v>#REF!</v>
      </c>
      <c r="E14" s="119" t="e">
        <f>'C завтраками| Bed and breakfast'!#REF!</f>
        <v>#REF!</v>
      </c>
      <c r="F14" s="119" t="e">
        <f>'C завтраками| Bed and breakfast'!#REF!</f>
        <v>#REF!</v>
      </c>
      <c r="G14" s="119" t="e">
        <f>'C завтраками| Bed and breakfast'!#REF!</f>
        <v>#REF!</v>
      </c>
      <c r="H14" s="119" t="e">
        <f>'C завтраками| Bed and breakfast'!#REF!</f>
        <v>#REF!</v>
      </c>
      <c r="I14" s="119">
        <f>'C завтраками| Bed and breakfast'!B14</f>
        <v>9500</v>
      </c>
      <c r="J14" s="119">
        <f>'C завтраками| Bed and breakfast'!C14</f>
        <v>9500</v>
      </c>
      <c r="K14" s="119">
        <f>'C завтраками| Bed and breakfast'!D14</f>
        <v>8900</v>
      </c>
      <c r="L14" s="119">
        <f>'C завтраками| Bed and breakfast'!E14</f>
        <v>9300</v>
      </c>
      <c r="M14" s="119">
        <f>'C завтраками| Bed and breakfast'!F14</f>
        <v>9300</v>
      </c>
      <c r="N14" s="119">
        <f>'C завтраками| Bed and breakfast'!G14</f>
        <v>11700</v>
      </c>
      <c r="O14" s="119">
        <f>'C завтраками| Bed and breakfast'!H14</f>
        <v>9100</v>
      </c>
      <c r="P14" s="119">
        <f>'C завтраками| Bed and breakfast'!I14</f>
        <v>8900</v>
      </c>
      <c r="Q14" s="119">
        <f>'C завтраками| Bed and breakfast'!J14</f>
        <v>9100</v>
      </c>
      <c r="R14" s="119">
        <f>'C завтраками| Bed and breakfast'!K14</f>
        <v>8900</v>
      </c>
      <c r="S14" s="119">
        <f>'C завтраками| Bed and breakfast'!L14</f>
        <v>8900</v>
      </c>
      <c r="T14" s="119">
        <f>'C завтраками| Bed and breakfast'!M14</f>
        <v>9300</v>
      </c>
      <c r="U14" s="119">
        <f>'C завтраками| Bed and breakfast'!N14</f>
        <v>9100</v>
      </c>
      <c r="V14" s="119">
        <f>'C завтраками| Bed and breakfast'!O14</f>
        <v>10500</v>
      </c>
      <c r="W14" s="119">
        <f>'C завтраками| Bed and breakfast'!P14</f>
        <v>12500</v>
      </c>
      <c r="X14" s="119">
        <f>'C завтраками| Bed and breakfast'!Q14</f>
        <v>12500</v>
      </c>
      <c r="Y14" s="119">
        <f>'C завтраками| Bed and breakfast'!R14</f>
        <v>13100</v>
      </c>
      <c r="Z14" s="119">
        <f>'C завтраками| Bed and breakfast'!S14</f>
        <v>13100</v>
      </c>
      <c r="AA14" s="119">
        <f>'C завтраками| Bed and breakfast'!T14</f>
        <v>13700</v>
      </c>
      <c r="AB14" s="119">
        <f>'C завтраками| Bed and breakfast'!U14</f>
        <v>13100</v>
      </c>
      <c r="AC14" s="119">
        <f>'C завтраками| Bed and breakfast'!V14</f>
        <v>13100</v>
      </c>
      <c r="AD14" s="119">
        <f>'C завтраками| Bed and breakfast'!W14</f>
        <v>20000</v>
      </c>
      <c r="AE14" s="119">
        <f>'C завтраками| Bed and breakfast'!X14</f>
        <v>27500</v>
      </c>
      <c r="AF14" s="119">
        <f>'C завтраками| Bed and breakfast'!Y14</f>
        <v>31500</v>
      </c>
      <c r="AG14" s="119">
        <f>'C завтраками| Bed and breakfast'!Z14</f>
        <v>31500</v>
      </c>
      <c r="AH14" s="119">
        <f>'C завтраками| Bed and breakfast'!AA14</f>
        <v>31500</v>
      </c>
      <c r="AI14" s="119">
        <f>'C завтраками| Bed and breakfast'!AB14</f>
        <v>32700</v>
      </c>
      <c r="AJ14" s="119">
        <f>'C завтраками| Bed and breakfast'!AC14</f>
        <v>32700</v>
      </c>
      <c r="AK14" s="119">
        <f>'C завтраками| Bed and breakfast'!AD14</f>
        <v>32700</v>
      </c>
      <c r="AL14" s="119">
        <f>'C завтраками| Bed and breakfast'!AE14</f>
        <v>29100</v>
      </c>
      <c r="AM14" s="119">
        <f>'C завтраками| Bed and breakfast'!AF14</f>
        <v>28750</v>
      </c>
      <c r="AN14" s="119">
        <f>'C завтраками| Bed and breakfast'!AG14</f>
        <v>19450</v>
      </c>
      <c r="AO14" s="119">
        <f>'C завтраками| Bed and breakfast'!AH14</f>
        <v>19450</v>
      </c>
      <c r="AP14" s="119">
        <f>'C завтраками| Bed and breakfast'!AI14</f>
        <v>18550</v>
      </c>
      <c r="AQ14" s="119">
        <f>'C завтраками| Bed and breakfast'!AJ14</f>
        <v>18550</v>
      </c>
      <c r="AR14" s="119">
        <f>'C завтраками| Bed and breakfast'!AK14</f>
        <v>18550</v>
      </c>
      <c r="AS14" s="119">
        <f>'C завтраками| Bed and breakfast'!AL14</f>
        <v>19450</v>
      </c>
      <c r="AT14" s="119">
        <f>'C завтраками| Bed and breakfast'!AM14</f>
        <v>19450</v>
      </c>
      <c r="AU14" s="119">
        <f>'C завтраками| Bed and breakfast'!AN14</f>
        <v>19450</v>
      </c>
      <c r="AV14" s="119">
        <f>'C завтраками| Bed and breakfast'!AO14</f>
        <v>20350</v>
      </c>
      <c r="AW14" s="119">
        <f>'C завтраками| Bed and breakfast'!AP14</f>
        <v>20350</v>
      </c>
      <c r="AX14" s="119">
        <f>'C завтраками| Bed and breakfast'!AQ14</f>
        <v>21550</v>
      </c>
      <c r="AY14" s="119">
        <f>'C завтраками| Bed and breakfast'!AR14</f>
        <v>22750</v>
      </c>
      <c r="AZ14" s="119">
        <f>'C завтраками| Bed and breakfast'!AS14</f>
        <v>22750</v>
      </c>
      <c r="BA14" s="119">
        <f>'C завтраками| Bed and breakfast'!AT14</f>
        <v>22750</v>
      </c>
      <c r="BB14" s="119">
        <f>'C завтраками| Bed and breakfast'!AU14</f>
        <v>21550</v>
      </c>
      <c r="BC14" s="119">
        <f>'C завтраками| Bed and breakfast'!AV14</f>
        <v>25150</v>
      </c>
      <c r="BD14" s="119">
        <f>'C завтраками| Bed and breakfast'!AW14</f>
        <v>25150</v>
      </c>
      <c r="BE14" s="119">
        <f>'C завтраками| Bed and breakfast'!AX14</f>
        <v>27550</v>
      </c>
      <c r="BF14" s="119">
        <f>'C завтраками| Bed and breakfast'!AY14</f>
        <v>29950</v>
      </c>
      <c r="BG14" s="119">
        <f>'C завтраками| Bed and breakfast'!AZ14</f>
        <v>29950</v>
      </c>
      <c r="BH14" s="119">
        <f>'C завтраками| Bed and breakfast'!BA14</f>
        <v>26350</v>
      </c>
      <c r="BI14" s="119">
        <f>'C завтраками| Bed and breakfast'!BB14</f>
        <v>26350</v>
      </c>
      <c r="BJ14" s="119">
        <f>'C завтраками| Bed and breakfast'!BC14</f>
        <v>17650</v>
      </c>
      <c r="BK14" s="119">
        <f>'C завтраками| Bed and breakfast'!BD14</f>
        <v>19450</v>
      </c>
      <c r="BL14" s="119">
        <f>'C завтраками| Bed and breakfast'!BE14</f>
        <v>18550</v>
      </c>
      <c r="BM14" s="119">
        <f>'C завтраками| Bed and breakfast'!BF14</f>
        <v>14750</v>
      </c>
      <c r="BN14" s="119">
        <f>'C завтраками| Bed and breakfast'!BG14</f>
        <v>12850</v>
      </c>
      <c r="BO14" s="119">
        <f>'C завтраками| Bed and breakfast'!BH14</f>
        <v>14050</v>
      </c>
      <c r="BP14" s="119">
        <f>'C завтраками| Bed and breakfast'!BI14</f>
        <v>12850</v>
      </c>
      <c r="BQ14" s="119">
        <f>'C завтраками| Bed and breakfast'!BJ14</f>
        <v>14050</v>
      </c>
      <c r="BR14" s="119">
        <f>'C завтраками| Bed and breakfast'!BK14</f>
        <v>12850</v>
      </c>
      <c r="BS14" s="119">
        <f>'C завтраками| Bed and breakfast'!BL14</f>
        <v>12650</v>
      </c>
      <c r="BT14" s="119">
        <f>'C завтраками| Bed and breakfast'!BM14</f>
        <v>11650</v>
      </c>
      <c r="BU14" s="119">
        <f>'C завтраками| Bed and breakfast'!BN14</f>
        <v>9750</v>
      </c>
      <c r="BV14" s="119">
        <f>'C завтраками| Bed and breakfast'!BO14</f>
        <v>10350</v>
      </c>
      <c r="BW14" s="119">
        <f>'C завтраками| Bed and breakfast'!BP14</f>
        <v>9750</v>
      </c>
      <c r="BX14" s="119">
        <f>'C завтраками| Bed and breakfast'!BQ14</f>
        <v>10350</v>
      </c>
      <c r="BY14" s="119">
        <f>'C завтраками| Bed and breakfast'!BR14</f>
        <v>9750</v>
      </c>
      <c r="BZ14" s="119">
        <f>'C завтраками| Bed and breakfast'!BS14</f>
        <v>11150</v>
      </c>
    </row>
    <row r="15" spans="1:78" ht="10.7" customHeight="1" x14ac:dyDescent="0.2">
      <c r="A15" s="3">
        <v>2</v>
      </c>
      <c r="B15" s="119" t="e">
        <f>'C завтраками| Bed and breakfast'!#REF!</f>
        <v>#REF!</v>
      </c>
      <c r="C15" s="119" t="e">
        <f>'C завтраками| Bed and breakfast'!#REF!</f>
        <v>#REF!</v>
      </c>
      <c r="D15" s="119" t="e">
        <f>'C завтраками| Bed and breakfast'!#REF!</f>
        <v>#REF!</v>
      </c>
      <c r="E15" s="119" t="e">
        <f>'C завтраками| Bed and breakfast'!#REF!</f>
        <v>#REF!</v>
      </c>
      <c r="F15" s="119" t="e">
        <f>'C завтраками| Bed and breakfast'!#REF!</f>
        <v>#REF!</v>
      </c>
      <c r="G15" s="119" t="e">
        <f>'C завтраками| Bed and breakfast'!#REF!</f>
        <v>#REF!</v>
      </c>
      <c r="H15" s="119" t="e">
        <f>'C завтраками| Bed and breakfast'!#REF!</f>
        <v>#REF!</v>
      </c>
      <c r="I15" s="119">
        <f>'C завтраками| Bed and breakfast'!B15</f>
        <v>10900</v>
      </c>
      <c r="J15" s="119">
        <f>'C завтраками| Bed and breakfast'!C15</f>
        <v>10900</v>
      </c>
      <c r="K15" s="119">
        <f>'C завтраками| Bed and breakfast'!D15</f>
        <v>10300</v>
      </c>
      <c r="L15" s="119">
        <f>'C завтраками| Bed and breakfast'!E15</f>
        <v>10700</v>
      </c>
      <c r="M15" s="119">
        <f>'C завтраками| Bed and breakfast'!F15</f>
        <v>10700</v>
      </c>
      <c r="N15" s="119">
        <f>'C завтраками| Bed and breakfast'!G15</f>
        <v>13100</v>
      </c>
      <c r="O15" s="119">
        <f>'C завтраками| Bed and breakfast'!H15</f>
        <v>10500</v>
      </c>
      <c r="P15" s="119">
        <f>'C завтраками| Bed and breakfast'!I15</f>
        <v>10300</v>
      </c>
      <c r="Q15" s="119">
        <f>'C завтраками| Bed and breakfast'!J15</f>
        <v>10500</v>
      </c>
      <c r="R15" s="119">
        <f>'C завтраками| Bed and breakfast'!K15</f>
        <v>10300</v>
      </c>
      <c r="S15" s="119">
        <f>'C завтраками| Bed and breakfast'!L15</f>
        <v>10300</v>
      </c>
      <c r="T15" s="119">
        <f>'C завтраками| Bed and breakfast'!M15</f>
        <v>10700</v>
      </c>
      <c r="U15" s="119">
        <f>'C завтраками| Bed and breakfast'!N15</f>
        <v>10500</v>
      </c>
      <c r="V15" s="119">
        <f>'C завтраками| Bed and breakfast'!O15</f>
        <v>11900</v>
      </c>
      <c r="W15" s="119">
        <f>'C завтраками| Bed and breakfast'!P15</f>
        <v>13900</v>
      </c>
      <c r="X15" s="119">
        <f>'C завтраками| Bed and breakfast'!Q15</f>
        <v>13900</v>
      </c>
      <c r="Y15" s="119">
        <f>'C завтраками| Bed and breakfast'!R15</f>
        <v>14500</v>
      </c>
      <c r="Z15" s="119">
        <f>'C завтраками| Bed and breakfast'!S15</f>
        <v>14500</v>
      </c>
      <c r="AA15" s="119">
        <f>'C завтраками| Bed and breakfast'!T15</f>
        <v>15100</v>
      </c>
      <c r="AB15" s="119">
        <f>'C завтраками| Bed and breakfast'!U15</f>
        <v>14500</v>
      </c>
      <c r="AC15" s="119">
        <f>'C завтраками| Bed and breakfast'!V15</f>
        <v>14500</v>
      </c>
      <c r="AD15" s="119">
        <f>'C завтраками| Bed and breakfast'!W15</f>
        <v>22000</v>
      </c>
      <c r="AE15" s="119">
        <f>'C завтраками| Bed and breakfast'!X15</f>
        <v>29500</v>
      </c>
      <c r="AF15" s="119">
        <f>'C завтраками| Bed and breakfast'!Y15</f>
        <v>33500</v>
      </c>
      <c r="AG15" s="119">
        <f>'C завтраками| Bed and breakfast'!Z15</f>
        <v>33500</v>
      </c>
      <c r="AH15" s="119">
        <f>'C завтраками| Bed and breakfast'!AA15</f>
        <v>33500</v>
      </c>
      <c r="AI15" s="119">
        <f>'C завтраками| Bed and breakfast'!AB15</f>
        <v>34700</v>
      </c>
      <c r="AJ15" s="119">
        <f>'C завтраками| Bed and breakfast'!AC15</f>
        <v>34700</v>
      </c>
      <c r="AK15" s="119">
        <f>'C завтраками| Bed and breakfast'!AD15</f>
        <v>34700</v>
      </c>
      <c r="AL15" s="119">
        <f>'C завтраками| Bed and breakfast'!AE15</f>
        <v>31100</v>
      </c>
      <c r="AM15" s="119">
        <f>'C завтраками| Bed and breakfast'!AF15</f>
        <v>30600</v>
      </c>
      <c r="AN15" s="119">
        <f>'C завтраками| Bed and breakfast'!AG15</f>
        <v>21300</v>
      </c>
      <c r="AO15" s="119">
        <f>'C завтраками| Bed and breakfast'!AH15</f>
        <v>21300</v>
      </c>
      <c r="AP15" s="119">
        <f>'C завтраками| Bed and breakfast'!AI15</f>
        <v>20400</v>
      </c>
      <c r="AQ15" s="119">
        <f>'C завтраками| Bed and breakfast'!AJ15</f>
        <v>20400</v>
      </c>
      <c r="AR15" s="119">
        <f>'C завтраками| Bed and breakfast'!AK15</f>
        <v>20400</v>
      </c>
      <c r="AS15" s="119">
        <f>'C завтраками| Bed and breakfast'!AL15</f>
        <v>21300</v>
      </c>
      <c r="AT15" s="119">
        <f>'C завтраками| Bed and breakfast'!AM15</f>
        <v>21300</v>
      </c>
      <c r="AU15" s="119">
        <f>'C завтраками| Bed and breakfast'!AN15</f>
        <v>21300</v>
      </c>
      <c r="AV15" s="119">
        <f>'C завтраками| Bed and breakfast'!AO15</f>
        <v>22200</v>
      </c>
      <c r="AW15" s="119">
        <f>'C завтраками| Bed and breakfast'!AP15</f>
        <v>22200</v>
      </c>
      <c r="AX15" s="119">
        <f>'C завтраками| Bed and breakfast'!AQ15</f>
        <v>23400</v>
      </c>
      <c r="AY15" s="119">
        <f>'C завтраками| Bed and breakfast'!AR15</f>
        <v>24600</v>
      </c>
      <c r="AZ15" s="119">
        <f>'C завтраками| Bed and breakfast'!AS15</f>
        <v>24600</v>
      </c>
      <c r="BA15" s="119">
        <f>'C завтраками| Bed and breakfast'!AT15</f>
        <v>24600</v>
      </c>
      <c r="BB15" s="119">
        <f>'C завтраками| Bed and breakfast'!AU15</f>
        <v>23400</v>
      </c>
      <c r="BC15" s="119">
        <f>'C завтраками| Bed and breakfast'!AV15</f>
        <v>27000</v>
      </c>
      <c r="BD15" s="119">
        <f>'C завтраками| Bed and breakfast'!AW15</f>
        <v>27000</v>
      </c>
      <c r="BE15" s="119">
        <f>'C завтраками| Bed and breakfast'!AX15</f>
        <v>29400</v>
      </c>
      <c r="BF15" s="119">
        <f>'C завтраками| Bed and breakfast'!AY15</f>
        <v>31800</v>
      </c>
      <c r="BG15" s="119">
        <f>'C завтраками| Bed and breakfast'!AZ15</f>
        <v>31800</v>
      </c>
      <c r="BH15" s="119">
        <f>'C завтраками| Bed and breakfast'!BA15</f>
        <v>28200</v>
      </c>
      <c r="BI15" s="119">
        <f>'C завтраками| Bed and breakfast'!BB15</f>
        <v>28200</v>
      </c>
      <c r="BJ15" s="119">
        <f>'C завтраками| Bed and breakfast'!BC15</f>
        <v>19500</v>
      </c>
      <c r="BK15" s="119">
        <f>'C завтраками| Bed and breakfast'!BD15</f>
        <v>21300</v>
      </c>
      <c r="BL15" s="119">
        <f>'C завтраками| Bed and breakfast'!BE15</f>
        <v>20400</v>
      </c>
      <c r="BM15" s="119">
        <f>'C завтраками| Bed and breakfast'!BF15</f>
        <v>16600</v>
      </c>
      <c r="BN15" s="119">
        <f>'C завтраками| Bed and breakfast'!BG15</f>
        <v>14700</v>
      </c>
      <c r="BO15" s="119">
        <f>'C завтраками| Bed and breakfast'!BH15</f>
        <v>15900</v>
      </c>
      <c r="BP15" s="119">
        <f>'C завтраками| Bed and breakfast'!BI15</f>
        <v>14700</v>
      </c>
      <c r="BQ15" s="119">
        <f>'C завтраками| Bed and breakfast'!BJ15</f>
        <v>15900</v>
      </c>
      <c r="BR15" s="119">
        <f>'C завтраками| Bed and breakfast'!BK15</f>
        <v>14700</v>
      </c>
      <c r="BS15" s="119">
        <f>'C завтраками| Bed and breakfast'!BL15</f>
        <v>14300</v>
      </c>
      <c r="BT15" s="119">
        <f>'C завтраками| Bed and breakfast'!BM15</f>
        <v>13300</v>
      </c>
      <c r="BU15" s="119">
        <f>'C завтраками| Bed and breakfast'!BN15</f>
        <v>11400</v>
      </c>
      <c r="BV15" s="119">
        <f>'C завтраками| Bed and breakfast'!BO15</f>
        <v>12000</v>
      </c>
      <c r="BW15" s="119">
        <f>'C завтраками| Bed and breakfast'!BP15</f>
        <v>11400</v>
      </c>
      <c r="BX15" s="119">
        <f>'C завтраками| Bed and breakfast'!BQ15</f>
        <v>12000</v>
      </c>
      <c r="BY15" s="119">
        <f>'C завтраками| Bed and breakfast'!BR15</f>
        <v>11400</v>
      </c>
      <c r="BZ15" s="119">
        <f>'C завтраками| Bed and breakfast'!BS15</f>
        <v>12800</v>
      </c>
    </row>
    <row r="16" spans="1:78" ht="10.7" customHeight="1" x14ac:dyDescent="0.2">
      <c r="A16" s="4" t="s">
        <v>91</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row>
    <row r="17" spans="1:78" ht="10.7" customHeight="1" x14ac:dyDescent="0.2">
      <c r="A17" s="3">
        <v>1</v>
      </c>
      <c r="B17" s="119" t="e">
        <f>'C завтраками| Bed and breakfast'!#REF!</f>
        <v>#REF!</v>
      </c>
      <c r="C17" s="119" t="e">
        <f>'C завтраками| Bed and breakfast'!#REF!</f>
        <v>#REF!</v>
      </c>
      <c r="D17" s="119" t="e">
        <f>'C завтраками| Bed and breakfast'!#REF!</f>
        <v>#REF!</v>
      </c>
      <c r="E17" s="119" t="e">
        <f>'C завтраками| Bed and breakfast'!#REF!</f>
        <v>#REF!</v>
      </c>
      <c r="F17" s="119" t="e">
        <f>'C завтраками| Bed and breakfast'!#REF!</f>
        <v>#REF!</v>
      </c>
      <c r="G17" s="119" t="e">
        <f>'C завтраками| Bed and breakfast'!#REF!</f>
        <v>#REF!</v>
      </c>
      <c r="H17" s="119" t="e">
        <f>'C завтраками| Bed and breakfast'!#REF!</f>
        <v>#REF!</v>
      </c>
      <c r="I17" s="119">
        <f>'C завтраками| Bed and breakfast'!B17</f>
        <v>10500</v>
      </c>
      <c r="J17" s="119">
        <f>'C завтраками| Bed and breakfast'!C17</f>
        <v>10500</v>
      </c>
      <c r="K17" s="119">
        <f>'C завтраками| Bed and breakfast'!D17</f>
        <v>9900</v>
      </c>
      <c r="L17" s="119">
        <f>'C завтраками| Bed and breakfast'!E17</f>
        <v>10300</v>
      </c>
      <c r="M17" s="119">
        <f>'C завтраками| Bed and breakfast'!F17</f>
        <v>10300</v>
      </c>
      <c r="N17" s="119">
        <f>'C завтраками| Bed and breakfast'!G17</f>
        <v>12700</v>
      </c>
      <c r="O17" s="119">
        <f>'C завтраками| Bed and breakfast'!H17</f>
        <v>10100</v>
      </c>
      <c r="P17" s="119">
        <f>'C завтраками| Bed and breakfast'!I17</f>
        <v>9900</v>
      </c>
      <c r="Q17" s="119">
        <f>'C завтраками| Bed and breakfast'!J17</f>
        <v>10100</v>
      </c>
      <c r="R17" s="119">
        <f>'C завтраками| Bed and breakfast'!K17</f>
        <v>9900</v>
      </c>
      <c r="S17" s="119">
        <f>'C завтраками| Bed and breakfast'!L17</f>
        <v>9900</v>
      </c>
      <c r="T17" s="119">
        <f>'C завтраками| Bed and breakfast'!M17</f>
        <v>10300</v>
      </c>
      <c r="U17" s="119">
        <f>'C завтраками| Bed and breakfast'!N17</f>
        <v>10100</v>
      </c>
      <c r="V17" s="119">
        <f>'C завтраками| Bed and breakfast'!O17</f>
        <v>11500</v>
      </c>
      <c r="W17" s="119">
        <f>'C завтраками| Bed and breakfast'!P17</f>
        <v>13500</v>
      </c>
      <c r="X17" s="119">
        <f>'C завтраками| Bed and breakfast'!Q17</f>
        <v>13500</v>
      </c>
      <c r="Y17" s="119">
        <f>'C завтраками| Bed and breakfast'!R17</f>
        <v>14100</v>
      </c>
      <c r="Z17" s="119">
        <f>'C завтраками| Bed and breakfast'!S17</f>
        <v>14100</v>
      </c>
      <c r="AA17" s="119">
        <f>'C завтраками| Bed and breakfast'!T17</f>
        <v>14700</v>
      </c>
      <c r="AB17" s="119">
        <f>'C завтраками| Bed and breakfast'!U17</f>
        <v>14100</v>
      </c>
      <c r="AC17" s="119">
        <f>'C завтраками| Bed and breakfast'!V17</f>
        <v>14100</v>
      </c>
      <c r="AD17" s="119">
        <f>'C завтраками| Bed and breakfast'!W17</f>
        <v>22000</v>
      </c>
      <c r="AE17" s="119">
        <f>'C завтраками| Bed and breakfast'!X17</f>
        <v>29500</v>
      </c>
      <c r="AF17" s="119">
        <f>'C завтраками| Bed and breakfast'!Y17</f>
        <v>33500</v>
      </c>
      <c r="AG17" s="119">
        <f>'C завтраками| Bed and breakfast'!Z17</f>
        <v>33500</v>
      </c>
      <c r="AH17" s="119">
        <f>'C завтраками| Bed and breakfast'!AA17</f>
        <v>33500</v>
      </c>
      <c r="AI17" s="119">
        <f>'C завтраками| Bed and breakfast'!AB17</f>
        <v>34700</v>
      </c>
      <c r="AJ17" s="119">
        <f>'C завтраками| Bed and breakfast'!AC17</f>
        <v>34700</v>
      </c>
      <c r="AK17" s="119">
        <f>'C завтраками| Bed and breakfast'!AD17</f>
        <v>34700</v>
      </c>
      <c r="AL17" s="119">
        <f>'C завтраками| Bed and breakfast'!AE17</f>
        <v>31100</v>
      </c>
      <c r="AM17" s="119">
        <f>'C завтраками| Bed and breakfast'!AF17</f>
        <v>30750</v>
      </c>
      <c r="AN17" s="119">
        <f>'C завтраками| Bed and breakfast'!AG17</f>
        <v>21450</v>
      </c>
      <c r="AO17" s="119">
        <f>'C завтраками| Bed and breakfast'!AH17</f>
        <v>21450</v>
      </c>
      <c r="AP17" s="119">
        <f>'C завтраками| Bed and breakfast'!AI17</f>
        <v>20550</v>
      </c>
      <c r="AQ17" s="119">
        <f>'C завтраками| Bed and breakfast'!AJ17</f>
        <v>20550</v>
      </c>
      <c r="AR17" s="119">
        <f>'C завтраками| Bed and breakfast'!AK17</f>
        <v>20550</v>
      </c>
      <c r="AS17" s="119">
        <f>'C завтраками| Bed and breakfast'!AL17</f>
        <v>21450</v>
      </c>
      <c r="AT17" s="119">
        <f>'C завтраками| Bed and breakfast'!AM17</f>
        <v>21450</v>
      </c>
      <c r="AU17" s="119">
        <f>'C завтраками| Bed and breakfast'!AN17</f>
        <v>21450</v>
      </c>
      <c r="AV17" s="119">
        <f>'C завтраками| Bed and breakfast'!AO17</f>
        <v>22350</v>
      </c>
      <c r="AW17" s="119">
        <f>'C завтраками| Bed and breakfast'!AP17</f>
        <v>22350</v>
      </c>
      <c r="AX17" s="119">
        <f>'C завтраками| Bed and breakfast'!AQ17</f>
        <v>23550</v>
      </c>
      <c r="AY17" s="119">
        <f>'C завтраками| Bed and breakfast'!AR17</f>
        <v>24750</v>
      </c>
      <c r="AZ17" s="119">
        <f>'C завтраками| Bed and breakfast'!AS17</f>
        <v>24750</v>
      </c>
      <c r="BA17" s="119">
        <f>'C завтраками| Bed and breakfast'!AT17</f>
        <v>24750</v>
      </c>
      <c r="BB17" s="119">
        <f>'C завтраками| Bed and breakfast'!AU17</f>
        <v>23550</v>
      </c>
      <c r="BC17" s="119">
        <f>'C завтраками| Bed and breakfast'!AV17</f>
        <v>27150</v>
      </c>
      <c r="BD17" s="119">
        <f>'C завтраками| Bed and breakfast'!AW17</f>
        <v>27150</v>
      </c>
      <c r="BE17" s="119">
        <f>'C завтраками| Bed and breakfast'!AX17</f>
        <v>29550</v>
      </c>
      <c r="BF17" s="119">
        <f>'C завтраками| Bed and breakfast'!AY17</f>
        <v>31950</v>
      </c>
      <c r="BG17" s="119">
        <f>'C завтраками| Bed and breakfast'!AZ17</f>
        <v>31950</v>
      </c>
      <c r="BH17" s="119">
        <f>'C завтраками| Bed and breakfast'!BA17</f>
        <v>28350</v>
      </c>
      <c r="BI17" s="119">
        <f>'C завтраками| Bed and breakfast'!BB17</f>
        <v>28350</v>
      </c>
      <c r="BJ17" s="119">
        <f>'C завтраками| Bed and breakfast'!BC17</f>
        <v>19650</v>
      </c>
      <c r="BK17" s="119">
        <f>'C завтраками| Bed and breakfast'!BD17</f>
        <v>21450</v>
      </c>
      <c r="BL17" s="119">
        <f>'C завтраками| Bed and breakfast'!BE17</f>
        <v>20550</v>
      </c>
      <c r="BM17" s="119">
        <f>'C завтраками| Bed and breakfast'!BF17</f>
        <v>16250</v>
      </c>
      <c r="BN17" s="119">
        <f>'C завтраками| Bed and breakfast'!BG17</f>
        <v>14350</v>
      </c>
      <c r="BO17" s="119">
        <f>'C завтраками| Bed and breakfast'!BH17</f>
        <v>15550</v>
      </c>
      <c r="BP17" s="119">
        <f>'C завтраками| Bed and breakfast'!BI17</f>
        <v>14350</v>
      </c>
      <c r="BQ17" s="119">
        <f>'C завтраками| Bed and breakfast'!BJ17</f>
        <v>15550</v>
      </c>
      <c r="BR17" s="119">
        <f>'C завтраками| Bed and breakfast'!BK17</f>
        <v>14350</v>
      </c>
      <c r="BS17" s="119">
        <f>'C завтраками| Bed and breakfast'!BL17</f>
        <v>13650</v>
      </c>
      <c r="BT17" s="119">
        <f>'C завтраками| Bed and breakfast'!BM17</f>
        <v>12650</v>
      </c>
      <c r="BU17" s="119">
        <f>'C завтраками| Bed and breakfast'!BN17</f>
        <v>10750</v>
      </c>
      <c r="BV17" s="119">
        <f>'C завтраками| Bed and breakfast'!BO17</f>
        <v>11350</v>
      </c>
      <c r="BW17" s="119">
        <f>'C завтраками| Bed and breakfast'!BP17</f>
        <v>10750</v>
      </c>
      <c r="BX17" s="119">
        <f>'C завтраками| Bed and breakfast'!BQ17</f>
        <v>11350</v>
      </c>
      <c r="BY17" s="119">
        <f>'C завтраками| Bed and breakfast'!BR17</f>
        <v>10750</v>
      </c>
      <c r="BZ17" s="119">
        <f>'C завтраками| Bed and breakfast'!BS17</f>
        <v>12150</v>
      </c>
    </row>
    <row r="18" spans="1:78" ht="10.7" customHeight="1" x14ac:dyDescent="0.2">
      <c r="A18" s="3">
        <v>2</v>
      </c>
      <c r="B18" s="119" t="e">
        <f>'C завтраками| Bed and breakfast'!#REF!</f>
        <v>#REF!</v>
      </c>
      <c r="C18" s="119" t="e">
        <f>'C завтраками| Bed and breakfast'!#REF!</f>
        <v>#REF!</v>
      </c>
      <c r="D18" s="119" t="e">
        <f>'C завтраками| Bed and breakfast'!#REF!</f>
        <v>#REF!</v>
      </c>
      <c r="E18" s="119" t="e">
        <f>'C завтраками| Bed and breakfast'!#REF!</f>
        <v>#REF!</v>
      </c>
      <c r="F18" s="119" t="e">
        <f>'C завтраками| Bed and breakfast'!#REF!</f>
        <v>#REF!</v>
      </c>
      <c r="G18" s="119" t="e">
        <f>'C завтраками| Bed and breakfast'!#REF!</f>
        <v>#REF!</v>
      </c>
      <c r="H18" s="119" t="e">
        <f>'C завтраками| Bed and breakfast'!#REF!</f>
        <v>#REF!</v>
      </c>
      <c r="I18" s="119">
        <f>'C завтраками| Bed and breakfast'!B18</f>
        <v>11900</v>
      </c>
      <c r="J18" s="119">
        <f>'C завтраками| Bed and breakfast'!C18</f>
        <v>11900</v>
      </c>
      <c r="K18" s="119">
        <f>'C завтраками| Bed and breakfast'!D18</f>
        <v>11300</v>
      </c>
      <c r="L18" s="119">
        <f>'C завтраками| Bed and breakfast'!E18</f>
        <v>11700</v>
      </c>
      <c r="M18" s="119">
        <f>'C завтраками| Bed and breakfast'!F18</f>
        <v>11700</v>
      </c>
      <c r="N18" s="119">
        <f>'C завтраками| Bed and breakfast'!G18</f>
        <v>14100</v>
      </c>
      <c r="O18" s="119">
        <f>'C завтраками| Bed and breakfast'!H18</f>
        <v>11500</v>
      </c>
      <c r="P18" s="119">
        <f>'C завтраками| Bed and breakfast'!I18</f>
        <v>11300</v>
      </c>
      <c r="Q18" s="119">
        <f>'C завтраками| Bed and breakfast'!J18</f>
        <v>11500</v>
      </c>
      <c r="R18" s="119">
        <f>'C завтраками| Bed and breakfast'!K18</f>
        <v>11300</v>
      </c>
      <c r="S18" s="119">
        <f>'C завтраками| Bed and breakfast'!L18</f>
        <v>11300</v>
      </c>
      <c r="T18" s="119">
        <f>'C завтраками| Bed and breakfast'!M18</f>
        <v>11700</v>
      </c>
      <c r="U18" s="119">
        <f>'C завтраками| Bed and breakfast'!N18</f>
        <v>11500</v>
      </c>
      <c r="V18" s="119">
        <f>'C завтраками| Bed and breakfast'!O18</f>
        <v>12900</v>
      </c>
      <c r="W18" s="119">
        <f>'C завтраками| Bed and breakfast'!P18</f>
        <v>14900</v>
      </c>
      <c r="X18" s="119">
        <f>'C завтраками| Bed and breakfast'!Q18</f>
        <v>14900</v>
      </c>
      <c r="Y18" s="119">
        <f>'C завтраками| Bed and breakfast'!R18</f>
        <v>15500</v>
      </c>
      <c r="Z18" s="119">
        <f>'C завтраками| Bed and breakfast'!S18</f>
        <v>15500</v>
      </c>
      <c r="AA18" s="119">
        <f>'C завтраками| Bed and breakfast'!T18</f>
        <v>16100</v>
      </c>
      <c r="AB18" s="119">
        <f>'C завтраками| Bed and breakfast'!U18</f>
        <v>15500</v>
      </c>
      <c r="AC18" s="119">
        <f>'C завтраками| Bed and breakfast'!V18</f>
        <v>15500</v>
      </c>
      <c r="AD18" s="119">
        <f>'C завтраками| Bed and breakfast'!W18</f>
        <v>24000</v>
      </c>
      <c r="AE18" s="119">
        <f>'C завтраками| Bed and breakfast'!X18</f>
        <v>31500</v>
      </c>
      <c r="AF18" s="119">
        <f>'C завтраками| Bed and breakfast'!Y18</f>
        <v>35500</v>
      </c>
      <c r="AG18" s="119">
        <f>'C завтраками| Bed and breakfast'!Z18</f>
        <v>35500</v>
      </c>
      <c r="AH18" s="119">
        <f>'C завтраками| Bed and breakfast'!AA18</f>
        <v>35500</v>
      </c>
      <c r="AI18" s="119">
        <f>'C завтраками| Bed and breakfast'!AB18</f>
        <v>36700</v>
      </c>
      <c r="AJ18" s="119">
        <f>'C завтраками| Bed and breakfast'!AC18</f>
        <v>36700</v>
      </c>
      <c r="AK18" s="119">
        <f>'C завтраками| Bed and breakfast'!AD18</f>
        <v>36700</v>
      </c>
      <c r="AL18" s="119">
        <f>'C завтраками| Bed and breakfast'!AE18</f>
        <v>33100</v>
      </c>
      <c r="AM18" s="119">
        <f>'C завтраками| Bed and breakfast'!AF18</f>
        <v>32600</v>
      </c>
      <c r="AN18" s="119">
        <f>'C завтраками| Bed and breakfast'!AG18</f>
        <v>23300</v>
      </c>
      <c r="AO18" s="119">
        <f>'C завтраками| Bed and breakfast'!AH18</f>
        <v>23300</v>
      </c>
      <c r="AP18" s="119">
        <f>'C завтраками| Bed and breakfast'!AI18</f>
        <v>22400</v>
      </c>
      <c r="AQ18" s="119">
        <f>'C завтраками| Bed and breakfast'!AJ18</f>
        <v>22400</v>
      </c>
      <c r="AR18" s="119">
        <f>'C завтраками| Bed and breakfast'!AK18</f>
        <v>22400</v>
      </c>
      <c r="AS18" s="119">
        <f>'C завтраками| Bed and breakfast'!AL18</f>
        <v>23300</v>
      </c>
      <c r="AT18" s="119">
        <f>'C завтраками| Bed and breakfast'!AM18</f>
        <v>23300</v>
      </c>
      <c r="AU18" s="119">
        <f>'C завтраками| Bed and breakfast'!AN18</f>
        <v>23300</v>
      </c>
      <c r="AV18" s="119">
        <f>'C завтраками| Bed and breakfast'!AO18</f>
        <v>24200</v>
      </c>
      <c r="AW18" s="119">
        <f>'C завтраками| Bed and breakfast'!AP18</f>
        <v>24200</v>
      </c>
      <c r="AX18" s="119">
        <f>'C завтраками| Bed and breakfast'!AQ18</f>
        <v>25400</v>
      </c>
      <c r="AY18" s="119">
        <f>'C завтраками| Bed and breakfast'!AR18</f>
        <v>26600</v>
      </c>
      <c r="AZ18" s="119">
        <f>'C завтраками| Bed and breakfast'!AS18</f>
        <v>26600</v>
      </c>
      <c r="BA18" s="119">
        <f>'C завтраками| Bed and breakfast'!AT18</f>
        <v>26600</v>
      </c>
      <c r="BB18" s="119">
        <f>'C завтраками| Bed and breakfast'!AU18</f>
        <v>25400</v>
      </c>
      <c r="BC18" s="119">
        <f>'C завтраками| Bed and breakfast'!AV18</f>
        <v>29000</v>
      </c>
      <c r="BD18" s="119">
        <f>'C завтраками| Bed and breakfast'!AW18</f>
        <v>29000</v>
      </c>
      <c r="BE18" s="119">
        <f>'C завтраками| Bed and breakfast'!AX18</f>
        <v>31400</v>
      </c>
      <c r="BF18" s="119">
        <f>'C завтраками| Bed and breakfast'!AY18</f>
        <v>33800</v>
      </c>
      <c r="BG18" s="119">
        <f>'C завтраками| Bed and breakfast'!AZ18</f>
        <v>33800</v>
      </c>
      <c r="BH18" s="119">
        <f>'C завтраками| Bed and breakfast'!BA18</f>
        <v>30200</v>
      </c>
      <c r="BI18" s="119">
        <f>'C завтраками| Bed and breakfast'!BB18</f>
        <v>30200</v>
      </c>
      <c r="BJ18" s="119">
        <f>'C завтраками| Bed and breakfast'!BC18</f>
        <v>21500</v>
      </c>
      <c r="BK18" s="119">
        <f>'C завтраками| Bed and breakfast'!BD18</f>
        <v>23300</v>
      </c>
      <c r="BL18" s="119">
        <f>'C завтраками| Bed and breakfast'!BE18</f>
        <v>22400</v>
      </c>
      <c r="BM18" s="119">
        <f>'C завтраками| Bed and breakfast'!BF18</f>
        <v>18100</v>
      </c>
      <c r="BN18" s="119">
        <f>'C завтраками| Bed and breakfast'!BG18</f>
        <v>16200</v>
      </c>
      <c r="BO18" s="119">
        <f>'C завтраками| Bed and breakfast'!BH18</f>
        <v>17400</v>
      </c>
      <c r="BP18" s="119">
        <f>'C завтраками| Bed and breakfast'!BI18</f>
        <v>16200</v>
      </c>
      <c r="BQ18" s="119">
        <f>'C завтраками| Bed and breakfast'!BJ18</f>
        <v>17400</v>
      </c>
      <c r="BR18" s="119">
        <f>'C завтраками| Bed and breakfast'!BK18</f>
        <v>16200</v>
      </c>
      <c r="BS18" s="119">
        <f>'C завтраками| Bed and breakfast'!BL18</f>
        <v>15300</v>
      </c>
      <c r="BT18" s="119">
        <f>'C завтраками| Bed and breakfast'!BM18</f>
        <v>14300</v>
      </c>
      <c r="BU18" s="119">
        <f>'C завтраками| Bed and breakfast'!BN18</f>
        <v>12400</v>
      </c>
      <c r="BV18" s="119">
        <f>'C завтраками| Bed and breakfast'!BO18</f>
        <v>13000</v>
      </c>
      <c r="BW18" s="119">
        <f>'C завтраками| Bed and breakfast'!BP18</f>
        <v>12400</v>
      </c>
      <c r="BX18" s="119">
        <f>'C завтраками| Bed and breakfast'!BQ18</f>
        <v>13000</v>
      </c>
      <c r="BY18" s="119">
        <f>'C завтраками| Bed and breakfast'!BR18</f>
        <v>12400</v>
      </c>
      <c r="BZ18" s="119">
        <f>'C завтраками| Bed and breakfast'!BS18</f>
        <v>13800</v>
      </c>
    </row>
    <row r="19" spans="1:78" ht="10.7" customHeight="1" x14ac:dyDescent="0.2">
      <c r="A19" s="2" t="s">
        <v>92</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row>
    <row r="20" spans="1:78" ht="10.7" customHeight="1" x14ac:dyDescent="0.2">
      <c r="A20" s="3">
        <v>1</v>
      </c>
      <c r="B20" s="119" t="e">
        <f>'C завтраками| Bed and breakfast'!#REF!</f>
        <v>#REF!</v>
      </c>
      <c r="C20" s="119" t="e">
        <f>'C завтраками| Bed and breakfast'!#REF!</f>
        <v>#REF!</v>
      </c>
      <c r="D20" s="119" t="e">
        <f>'C завтраками| Bed and breakfast'!#REF!</f>
        <v>#REF!</v>
      </c>
      <c r="E20" s="119" t="e">
        <f>'C завтраками| Bed and breakfast'!#REF!</f>
        <v>#REF!</v>
      </c>
      <c r="F20" s="119" t="e">
        <f>'C завтраками| Bed and breakfast'!#REF!</f>
        <v>#REF!</v>
      </c>
      <c r="G20" s="119" t="e">
        <f>'C завтраками| Bed and breakfast'!#REF!</f>
        <v>#REF!</v>
      </c>
      <c r="H20" s="119" t="e">
        <f>'C завтраками| Bed and breakfast'!#REF!</f>
        <v>#REF!</v>
      </c>
      <c r="I20" s="119">
        <f>'C завтраками| Bed and breakfast'!B20</f>
        <v>12000</v>
      </c>
      <c r="J20" s="119">
        <f>'C завтраками| Bed and breakfast'!C20</f>
        <v>12000</v>
      </c>
      <c r="K20" s="119">
        <f>'C завтраками| Bed and breakfast'!D20</f>
        <v>11400</v>
      </c>
      <c r="L20" s="119">
        <f>'C завтраками| Bed and breakfast'!E20</f>
        <v>11800</v>
      </c>
      <c r="M20" s="119">
        <f>'C завтраками| Bed and breakfast'!F20</f>
        <v>11800</v>
      </c>
      <c r="N20" s="119">
        <f>'C завтраками| Bed and breakfast'!G20</f>
        <v>14200</v>
      </c>
      <c r="O20" s="119">
        <f>'C завтраками| Bed and breakfast'!H20</f>
        <v>11600</v>
      </c>
      <c r="P20" s="119">
        <f>'C завтраками| Bed and breakfast'!I20</f>
        <v>11400</v>
      </c>
      <c r="Q20" s="119">
        <f>'C завтраками| Bed and breakfast'!J20</f>
        <v>11600</v>
      </c>
      <c r="R20" s="119">
        <f>'C завтраками| Bed and breakfast'!K20</f>
        <v>11400</v>
      </c>
      <c r="S20" s="119">
        <f>'C завтраками| Bed and breakfast'!L20</f>
        <v>11400</v>
      </c>
      <c r="T20" s="119">
        <f>'C завтраками| Bed and breakfast'!M20</f>
        <v>11800</v>
      </c>
      <c r="U20" s="119">
        <f>'C завтраками| Bed and breakfast'!N20</f>
        <v>11600</v>
      </c>
      <c r="V20" s="119">
        <f>'C завтраками| Bed and breakfast'!O20</f>
        <v>13000</v>
      </c>
      <c r="W20" s="119">
        <f>'C завтраками| Bed and breakfast'!P20</f>
        <v>15000</v>
      </c>
      <c r="X20" s="119">
        <f>'C завтраками| Bed and breakfast'!Q20</f>
        <v>15000</v>
      </c>
      <c r="Y20" s="119">
        <f>'C завтраками| Bed and breakfast'!R20</f>
        <v>15600</v>
      </c>
      <c r="Z20" s="119">
        <f>'C завтраками| Bed and breakfast'!S20</f>
        <v>15600</v>
      </c>
      <c r="AA20" s="119">
        <f>'C завтраками| Bed and breakfast'!T20</f>
        <v>16200</v>
      </c>
      <c r="AB20" s="119">
        <f>'C завтраками| Bed and breakfast'!U20</f>
        <v>15600</v>
      </c>
      <c r="AC20" s="119">
        <f>'C завтраками| Bed and breakfast'!V20</f>
        <v>15600</v>
      </c>
      <c r="AD20" s="119">
        <f>'C завтраками| Bed and breakfast'!W20</f>
        <v>24000</v>
      </c>
      <c r="AE20" s="119">
        <f>'C завтраками| Bed and breakfast'!X20</f>
        <v>31500</v>
      </c>
      <c r="AF20" s="119">
        <f>'C завтраками| Bed and breakfast'!Y20</f>
        <v>35500</v>
      </c>
      <c r="AG20" s="119">
        <f>'C завтраками| Bed and breakfast'!Z20</f>
        <v>35500</v>
      </c>
      <c r="AH20" s="119">
        <f>'C завтраками| Bed and breakfast'!AA20</f>
        <v>35500</v>
      </c>
      <c r="AI20" s="119">
        <f>'C завтраками| Bed and breakfast'!AB20</f>
        <v>36700</v>
      </c>
      <c r="AJ20" s="119">
        <f>'C завтраками| Bed and breakfast'!AC20</f>
        <v>36700</v>
      </c>
      <c r="AK20" s="119">
        <f>'C завтраками| Bed and breakfast'!AD20</f>
        <v>36700</v>
      </c>
      <c r="AL20" s="119">
        <f>'C завтраками| Bed and breakfast'!AE20</f>
        <v>33100</v>
      </c>
      <c r="AM20" s="119">
        <f>'C завтраками| Bed and breakfast'!AF20</f>
        <v>32750</v>
      </c>
      <c r="AN20" s="119">
        <f>'C завтраками| Bed and breakfast'!AG20</f>
        <v>23450</v>
      </c>
      <c r="AO20" s="119">
        <f>'C завтраками| Bed and breakfast'!AH20</f>
        <v>23450</v>
      </c>
      <c r="AP20" s="119">
        <f>'C завтраками| Bed and breakfast'!AI20</f>
        <v>22550</v>
      </c>
      <c r="AQ20" s="119">
        <f>'C завтраками| Bed and breakfast'!AJ20</f>
        <v>22550</v>
      </c>
      <c r="AR20" s="119">
        <f>'C завтраками| Bed and breakfast'!AK20</f>
        <v>22550</v>
      </c>
      <c r="AS20" s="119">
        <f>'C завтраками| Bed and breakfast'!AL20</f>
        <v>23450</v>
      </c>
      <c r="AT20" s="119">
        <f>'C завтраками| Bed and breakfast'!AM20</f>
        <v>23450</v>
      </c>
      <c r="AU20" s="119">
        <f>'C завтраками| Bed and breakfast'!AN20</f>
        <v>23450</v>
      </c>
      <c r="AV20" s="119">
        <f>'C завтраками| Bed and breakfast'!AO20</f>
        <v>24350</v>
      </c>
      <c r="AW20" s="119">
        <f>'C завтраками| Bed and breakfast'!AP20</f>
        <v>24350</v>
      </c>
      <c r="AX20" s="119">
        <f>'C завтраками| Bed and breakfast'!AQ20</f>
        <v>25550</v>
      </c>
      <c r="AY20" s="119">
        <f>'C завтраками| Bed and breakfast'!AR20</f>
        <v>26750</v>
      </c>
      <c r="AZ20" s="119">
        <f>'C завтраками| Bed and breakfast'!AS20</f>
        <v>26750</v>
      </c>
      <c r="BA20" s="119">
        <f>'C завтраками| Bed and breakfast'!AT20</f>
        <v>26750</v>
      </c>
      <c r="BB20" s="119">
        <f>'C завтраками| Bed and breakfast'!AU20</f>
        <v>25550</v>
      </c>
      <c r="BC20" s="119">
        <f>'C завтраками| Bed and breakfast'!AV20</f>
        <v>29150</v>
      </c>
      <c r="BD20" s="119">
        <f>'C завтраками| Bed and breakfast'!AW20</f>
        <v>29150</v>
      </c>
      <c r="BE20" s="119">
        <f>'C завтраками| Bed and breakfast'!AX20</f>
        <v>31550</v>
      </c>
      <c r="BF20" s="119">
        <f>'C завтраками| Bed and breakfast'!AY20</f>
        <v>33950</v>
      </c>
      <c r="BG20" s="119">
        <f>'C завтраками| Bed and breakfast'!AZ20</f>
        <v>33950</v>
      </c>
      <c r="BH20" s="119">
        <f>'C завтраками| Bed and breakfast'!BA20</f>
        <v>30350</v>
      </c>
      <c r="BI20" s="119">
        <f>'C завтраками| Bed and breakfast'!BB20</f>
        <v>30350</v>
      </c>
      <c r="BJ20" s="119">
        <f>'C завтраками| Bed and breakfast'!BC20</f>
        <v>21650</v>
      </c>
      <c r="BK20" s="119">
        <f>'C завтраками| Bed and breakfast'!BD20</f>
        <v>23450</v>
      </c>
      <c r="BL20" s="119">
        <f>'C завтраками| Bed and breakfast'!BE20</f>
        <v>22550</v>
      </c>
      <c r="BM20" s="119">
        <f>'C завтраками| Bed and breakfast'!BF20</f>
        <v>17250</v>
      </c>
      <c r="BN20" s="119">
        <f>'C завтраками| Bed and breakfast'!BG20</f>
        <v>15350</v>
      </c>
      <c r="BO20" s="119">
        <f>'C завтраками| Bed and breakfast'!BH20</f>
        <v>16550</v>
      </c>
      <c r="BP20" s="119">
        <f>'C завтраками| Bed and breakfast'!BI20</f>
        <v>15350</v>
      </c>
      <c r="BQ20" s="119">
        <f>'C завтраками| Bed and breakfast'!BJ20</f>
        <v>16550</v>
      </c>
      <c r="BR20" s="119">
        <f>'C завтраками| Bed and breakfast'!BK20</f>
        <v>15350</v>
      </c>
      <c r="BS20" s="119">
        <f>'C завтраками| Bed and breakfast'!BL20</f>
        <v>15150</v>
      </c>
      <c r="BT20" s="119">
        <f>'C завтраками| Bed and breakfast'!BM20</f>
        <v>14150</v>
      </c>
      <c r="BU20" s="119">
        <f>'C завтраками| Bed and breakfast'!BN20</f>
        <v>12250</v>
      </c>
      <c r="BV20" s="119">
        <f>'C завтраками| Bed and breakfast'!BO20</f>
        <v>12850</v>
      </c>
      <c r="BW20" s="119">
        <f>'C завтраками| Bed and breakfast'!BP20</f>
        <v>12250</v>
      </c>
      <c r="BX20" s="119">
        <f>'C завтраками| Bed and breakfast'!BQ20</f>
        <v>12850</v>
      </c>
      <c r="BY20" s="119">
        <f>'C завтраками| Bed and breakfast'!BR20</f>
        <v>12250</v>
      </c>
      <c r="BZ20" s="119">
        <f>'C завтраками| Bed and breakfast'!BS20</f>
        <v>13650</v>
      </c>
    </row>
    <row r="21" spans="1:78" ht="10.7" customHeight="1" x14ac:dyDescent="0.2">
      <c r="A21" s="3">
        <v>2</v>
      </c>
      <c r="B21" s="119" t="e">
        <f>'C завтраками| Bed and breakfast'!#REF!</f>
        <v>#REF!</v>
      </c>
      <c r="C21" s="119" t="e">
        <f>'C завтраками| Bed and breakfast'!#REF!</f>
        <v>#REF!</v>
      </c>
      <c r="D21" s="119" t="e">
        <f>'C завтраками| Bed and breakfast'!#REF!</f>
        <v>#REF!</v>
      </c>
      <c r="E21" s="119" t="e">
        <f>'C завтраками| Bed and breakfast'!#REF!</f>
        <v>#REF!</v>
      </c>
      <c r="F21" s="119" t="e">
        <f>'C завтраками| Bed and breakfast'!#REF!</f>
        <v>#REF!</v>
      </c>
      <c r="G21" s="119" t="e">
        <f>'C завтраками| Bed and breakfast'!#REF!</f>
        <v>#REF!</v>
      </c>
      <c r="H21" s="119" t="e">
        <f>'C завтраками| Bed and breakfast'!#REF!</f>
        <v>#REF!</v>
      </c>
      <c r="I21" s="119">
        <f>'C завтраками| Bed and breakfast'!B21</f>
        <v>13400</v>
      </c>
      <c r="J21" s="119">
        <f>'C завтраками| Bed and breakfast'!C21</f>
        <v>13400</v>
      </c>
      <c r="K21" s="119">
        <f>'C завтраками| Bed and breakfast'!D21</f>
        <v>12800</v>
      </c>
      <c r="L21" s="119">
        <f>'C завтраками| Bed and breakfast'!E21</f>
        <v>13200</v>
      </c>
      <c r="M21" s="119">
        <f>'C завтраками| Bed and breakfast'!F21</f>
        <v>13200</v>
      </c>
      <c r="N21" s="119">
        <f>'C завтраками| Bed and breakfast'!G21</f>
        <v>15600</v>
      </c>
      <c r="O21" s="119">
        <f>'C завтраками| Bed and breakfast'!H21</f>
        <v>13000</v>
      </c>
      <c r="P21" s="119">
        <f>'C завтраками| Bed and breakfast'!I21</f>
        <v>12800</v>
      </c>
      <c r="Q21" s="119">
        <f>'C завтраками| Bed and breakfast'!J21</f>
        <v>13000</v>
      </c>
      <c r="R21" s="119">
        <f>'C завтраками| Bed and breakfast'!K21</f>
        <v>12800</v>
      </c>
      <c r="S21" s="119">
        <f>'C завтраками| Bed and breakfast'!L21</f>
        <v>12800</v>
      </c>
      <c r="T21" s="119">
        <f>'C завтраками| Bed and breakfast'!M21</f>
        <v>13200</v>
      </c>
      <c r="U21" s="119">
        <f>'C завтраками| Bed and breakfast'!N21</f>
        <v>13000</v>
      </c>
      <c r="V21" s="119">
        <f>'C завтраками| Bed and breakfast'!O21</f>
        <v>14400</v>
      </c>
      <c r="W21" s="119">
        <f>'C завтраками| Bed and breakfast'!P21</f>
        <v>16400</v>
      </c>
      <c r="X21" s="119">
        <f>'C завтраками| Bed and breakfast'!Q21</f>
        <v>16400</v>
      </c>
      <c r="Y21" s="119">
        <f>'C завтраками| Bed and breakfast'!R21</f>
        <v>17000</v>
      </c>
      <c r="Z21" s="119">
        <f>'C завтраками| Bed and breakfast'!S21</f>
        <v>17000</v>
      </c>
      <c r="AA21" s="119">
        <f>'C завтраками| Bed and breakfast'!T21</f>
        <v>17600</v>
      </c>
      <c r="AB21" s="119">
        <f>'C завтраками| Bed and breakfast'!U21</f>
        <v>17000</v>
      </c>
      <c r="AC21" s="119">
        <f>'C завтраками| Bed and breakfast'!V21</f>
        <v>17000</v>
      </c>
      <c r="AD21" s="119">
        <f>'C завтраками| Bed and breakfast'!W21</f>
        <v>26000</v>
      </c>
      <c r="AE21" s="119">
        <f>'C завтраками| Bed and breakfast'!X21</f>
        <v>33500</v>
      </c>
      <c r="AF21" s="119">
        <f>'C завтраками| Bed and breakfast'!Y21</f>
        <v>37500</v>
      </c>
      <c r="AG21" s="119">
        <f>'C завтраками| Bed and breakfast'!Z21</f>
        <v>37500</v>
      </c>
      <c r="AH21" s="119">
        <f>'C завтраками| Bed and breakfast'!AA21</f>
        <v>37500</v>
      </c>
      <c r="AI21" s="119">
        <f>'C завтраками| Bed and breakfast'!AB21</f>
        <v>38700</v>
      </c>
      <c r="AJ21" s="119">
        <f>'C завтраками| Bed and breakfast'!AC21</f>
        <v>38700</v>
      </c>
      <c r="AK21" s="119">
        <f>'C завтраками| Bed and breakfast'!AD21</f>
        <v>38700</v>
      </c>
      <c r="AL21" s="119">
        <f>'C завтраками| Bed and breakfast'!AE21</f>
        <v>35100</v>
      </c>
      <c r="AM21" s="119">
        <f>'C завтраками| Bed and breakfast'!AF21</f>
        <v>34600</v>
      </c>
      <c r="AN21" s="119">
        <f>'C завтраками| Bed and breakfast'!AG21</f>
        <v>25300</v>
      </c>
      <c r="AO21" s="119">
        <f>'C завтраками| Bed and breakfast'!AH21</f>
        <v>25300</v>
      </c>
      <c r="AP21" s="119">
        <f>'C завтраками| Bed and breakfast'!AI21</f>
        <v>24400</v>
      </c>
      <c r="AQ21" s="119">
        <f>'C завтраками| Bed and breakfast'!AJ21</f>
        <v>24400</v>
      </c>
      <c r="AR21" s="119">
        <f>'C завтраками| Bed and breakfast'!AK21</f>
        <v>24400</v>
      </c>
      <c r="AS21" s="119">
        <f>'C завтраками| Bed and breakfast'!AL21</f>
        <v>25300</v>
      </c>
      <c r="AT21" s="119">
        <f>'C завтраками| Bed and breakfast'!AM21</f>
        <v>25300</v>
      </c>
      <c r="AU21" s="119">
        <f>'C завтраками| Bed and breakfast'!AN21</f>
        <v>25300</v>
      </c>
      <c r="AV21" s="119">
        <f>'C завтраками| Bed and breakfast'!AO21</f>
        <v>26200</v>
      </c>
      <c r="AW21" s="119">
        <f>'C завтраками| Bed and breakfast'!AP21</f>
        <v>26200</v>
      </c>
      <c r="AX21" s="119">
        <f>'C завтраками| Bed and breakfast'!AQ21</f>
        <v>27400</v>
      </c>
      <c r="AY21" s="119">
        <f>'C завтраками| Bed and breakfast'!AR21</f>
        <v>28600</v>
      </c>
      <c r="AZ21" s="119">
        <f>'C завтраками| Bed and breakfast'!AS21</f>
        <v>28600</v>
      </c>
      <c r="BA21" s="119">
        <f>'C завтраками| Bed and breakfast'!AT21</f>
        <v>28600</v>
      </c>
      <c r="BB21" s="119">
        <f>'C завтраками| Bed and breakfast'!AU21</f>
        <v>27400</v>
      </c>
      <c r="BC21" s="119">
        <f>'C завтраками| Bed and breakfast'!AV21</f>
        <v>31000</v>
      </c>
      <c r="BD21" s="119">
        <f>'C завтраками| Bed and breakfast'!AW21</f>
        <v>31000</v>
      </c>
      <c r="BE21" s="119">
        <f>'C завтраками| Bed and breakfast'!AX21</f>
        <v>33400</v>
      </c>
      <c r="BF21" s="119">
        <f>'C завтраками| Bed and breakfast'!AY21</f>
        <v>35800</v>
      </c>
      <c r="BG21" s="119">
        <f>'C завтраками| Bed and breakfast'!AZ21</f>
        <v>35800</v>
      </c>
      <c r="BH21" s="119">
        <f>'C завтраками| Bed and breakfast'!BA21</f>
        <v>32200</v>
      </c>
      <c r="BI21" s="119">
        <f>'C завтраками| Bed and breakfast'!BB21</f>
        <v>32200</v>
      </c>
      <c r="BJ21" s="119">
        <f>'C завтраками| Bed and breakfast'!BC21</f>
        <v>23500</v>
      </c>
      <c r="BK21" s="119">
        <f>'C завтраками| Bed and breakfast'!BD21</f>
        <v>25300</v>
      </c>
      <c r="BL21" s="119">
        <f>'C завтраками| Bed and breakfast'!BE21</f>
        <v>24400</v>
      </c>
      <c r="BM21" s="119">
        <f>'C завтраками| Bed and breakfast'!BF21</f>
        <v>19100</v>
      </c>
      <c r="BN21" s="119">
        <f>'C завтраками| Bed and breakfast'!BG21</f>
        <v>17200</v>
      </c>
      <c r="BO21" s="119">
        <f>'C завтраками| Bed and breakfast'!BH21</f>
        <v>18400</v>
      </c>
      <c r="BP21" s="119">
        <f>'C завтраками| Bed and breakfast'!BI21</f>
        <v>17200</v>
      </c>
      <c r="BQ21" s="119">
        <f>'C завтраками| Bed and breakfast'!BJ21</f>
        <v>18400</v>
      </c>
      <c r="BR21" s="119">
        <f>'C завтраками| Bed and breakfast'!BK21</f>
        <v>17200</v>
      </c>
      <c r="BS21" s="119">
        <f>'C завтраками| Bed and breakfast'!BL21</f>
        <v>16800</v>
      </c>
      <c r="BT21" s="119">
        <f>'C завтраками| Bed and breakfast'!BM21</f>
        <v>15800</v>
      </c>
      <c r="BU21" s="119">
        <f>'C завтраками| Bed and breakfast'!BN21</f>
        <v>13900</v>
      </c>
      <c r="BV21" s="119">
        <f>'C завтраками| Bed and breakfast'!BO21</f>
        <v>14500</v>
      </c>
      <c r="BW21" s="119">
        <f>'C завтраками| Bed and breakfast'!BP21</f>
        <v>13900</v>
      </c>
      <c r="BX21" s="119">
        <f>'C завтраками| Bed and breakfast'!BQ21</f>
        <v>14500</v>
      </c>
      <c r="BY21" s="119">
        <f>'C завтраками| Bed and breakfast'!BR21</f>
        <v>13900</v>
      </c>
      <c r="BZ21" s="119">
        <f>'C завтраками| Bed and breakfast'!BS21</f>
        <v>15300</v>
      </c>
    </row>
    <row r="22" spans="1:78" x14ac:dyDescent="0.2">
      <c r="A22" s="6"/>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row>
    <row r="23" spans="1:78" ht="37.15" customHeight="1" x14ac:dyDescent="0.2">
      <c r="A23" s="95" t="s">
        <v>2</v>
      </c>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row>
    <row r="24" spans="1:78" s="117" customFormat="1" ht="25.5" customHeight="1" x14ac:dyDescent="0.2">
      <c r="A24" s="27" t="s">
        <v>0</v>
      </c>
      <c r="B24" s="129" t="e">
        <f t="shared" ref="B24" si="0">B5</f>
        <v>#REF!</v>
      </c>
      <c r="C24" s="129" t="e">
        <f t="shared" ref="C24:BN24" si="1">C5</f>
        <v>#REF!</v>
      </c>
      <c r="D24" s="129" t="e">
        <f t="shared" si="1"/>
        <v>#REF!</v>
      </c>
      <c r="E24" s="129" t="e">
        <f t="shared" si="1"/>
        <v>#REF!</v>
      </c>
      <c r="F24" s="129" t="e">
        <f t="shared" si="1"/>
        <v>#REF!</v>
      </c>
      <c r="G24" s="129" t="e">
        <f t="shared" si="1"/>
        <v>#REF!</v>
      </c>
      <c r="H24" s="129" t="e">
        <f t="shared" si="1"/>
        <v>#REF!</v>
      </c>
      <c r="I24" s="129">
        <f t="shared" si="1"/>
        <v>45966</v>
      </c>
      <c r="J24" s="129">
        <f t="shared" si="1"/>
        <v>45968</v>
      </c>
      <c r="K24" s="129">
        <f t="shared" si="1"/>
        <v>45970</v>
      </c>
      <c r="L24" s="129">
        <f t="shared" si="1"/>
        <v>45975</v>
      </c>
      <c r="M24" s="129">
        <f t="shared" si="1"/>
        <v>45977</v>
      </c>
      <c r="N24" s="129">
        <f t="shared" si="1"/>
        <v>45978</v>
      </c>
      <c r="O24" s="129">
        <f t="shared" si="1"/>
        <v>45982</v>
      </c>
      <c r="P24" s="129">
        <f t="shared" si="1"/>
        <v>45984</v>
      </c>
      <c r="Q24" s="129">
        <f t="shared" si="1"/>
        <v>45989</v>
      </c>
      <c r="R24" s="129">
        <f t="shared" si="1"/>
        <v>45991</v>
      </c>
      <c r="S24" s="129">
        <f t="shared" si="1"/>
        <v>45992</v>
      </c>
      <c r="T24" s="129">
        <f t="shared" si="1"/>
        <v>45996</v>
      </c>
      <c r="U24" s="129">
        <f t="shared" si="1"/>
        <v>45998</v>
      </c>
      <c r="V24" s="129">
        <f t="shared" si="1"/>
        <v>46003</v>
      </c>
      <c r="W24" s="129">
        <f t="shared" si="1"/>
        <v>46010</v>
      </c>
      <c r="X24" s="129">
        <f t="shared" si="1"/>
        <v>46012</v>
      </c>
      <c r="Y24" s="129">
        <f t="shared" si="1"/>
        <v>46013</v>
      </c>
      <c r="Z24" s="129">
        <f t="shared" si="1"/>
        <v>46014</v>
      </c>
      <c r="AA24" s="129">
        <f t="shared" si="1"/>
        <v>46015</v>
      </c>
      <c r="AB24" s="129">
        <f t="shared" si="1"/>
        <v>46017</v>
      </c>
      <c r="AC24" s="129">
        <f t="shared" si="1"/>
        <v>46019</v>
      </c>
      <c r="AD24" s="129">
        <f t="shared" si="1"/>
        <v>46020</v>
      </c>
      <c r="AE24" s="129">
        <f t="shared" si="1"/>
        <v>46021</v>
      </c>
      <c r="AF24" s="129">
        <f t="shared" si="1"/>
        <v>46022</v>
      </c>
      <c r="AG24" s="129">
        <f t="shared" si="1"/>
        <v>46023</v>
      </c>
      <c r="AH24" s="129">
        <f t="shared" si="1"/>
        <v>46026</v>
      </c>
      <c r="AI24" s="129">
        <f t="shared" si="1"/>
        <v>46027</v>
      </c>
      <c r="AJ24" s="129">
        <f t="shared" si="1"/>
        <v>46028</v>
      </c>
      <c r="AK24" s="129">
        <f t="shared" si="1"/>
        <v>46029</v>
      </c>
      <c r="AL24" s="129">
        <f t="shared" si="1"/>
        <v>46030</v>
      </c>
      <c r="AM24" s="129">
        <f t="shared" si="1"/>
        <v>46031</v>
      </c>
      <c r="AN24" s="129">
        <f t="shared" si="1"/>
        <v>46032</v>
      </c>
      <c r="AO24" s="129">
        <f t="shared" si="1"/>
        <v>46033</v>
      </c>
      <c r="AP24" s="129">
        <f t="shared" si="1"/>
        <v>46036</v>
      </c>
      <c r="AQ24" s="129">
        <f t="shared" si="1"/>
        <v>46038</v>
      </c>
      <c r="AR24" s="129">
        <f t="shared" si="1"/>
        <v>46040</v>
      </c>
      <c r="AS24" s="129">
        <f t="shared" si="1"/>
        <v>46042</v>
      </c>
      <c r="AT24" s="129">
        <f t="shared" si="1"/>
        <v>46043</v>
      </c>
      <c r="AU24" s="129">
        <f t="shared" si="1"/>
        <v>46045</v>
      </c>
      <c r="AV24" s="129">
        <f t="shared" si="1"/>
        <v>46047</v>
      </c>
      <c r="AW24" s="129">
        <f t="shared" si="1"/>
        <v>46052</v>
      </c>
      <c r="AX24" s="129">
        <f t="shared" si="1"/>
        <v>46054</v>
      </c>
      <c r="AY24" s="129">
        <f t="shared" si="1"/>
        <v>46058</v>
      </c>
      <c r="AZ24" s="129">
        <f t="shared" si="1"/>
        <v>46059</v>
      </c>
      <c r="BA24" s="129">
        <f t="shared" si="1"/>
        <v>46060</v>
      </c>
      <c r="BB24" s="129">
        <f t="shared" si="1"/>
        <v>46061</v>
      </c>
      <c r="BC24" s="129">
        <f t="shared" si="1"/>
        <v>46066</v>
      </c>
      <c r="BD24" s="129">
        <f t="shared" si="1"/>
        <v>46068</v>
      </c>
      <c r="BE24" s="129">
        <f t="shared" si="1"/>
        <v>46069</v>
      </c>
      <c r="BF24" s="129">
        <f t="shared" si="1"/>
        <v>46073</v>
      </c>
      <c r="BG24" s="129">
        <f t="shared" si="1"/>
        <v>46076</v>
      </c>
      <c r="BH24" s="129">
        <f t="shared" si="1"/>
        <v>46077</v>
      </c>
      <c r="BI24" s="129">
        <f t="shared" si="1"/>
        <v>46080</v>
      </c>
      <c r="BJ24" s="129">
        <f t="shared" si="1"/>
        <v>46082</v>
      </c>
      <c r="BK24" s="129">
        <f t="shared" si="1"/>
        <v>46087</v>
      </c>
      <c r="BL24" s="129">
        <f t="shared" si="1"/>
        <v>46090</v>
      </c>
      <c r="BM24" s="129">
        <f t="shared" si="1"/>
        <v>46091</v>
      </c>
      <c r="BN24" s="129">
        <f t="shared" si="1"/>
        <v>46097</v>
      </c>
      <c r="BO24" s="129">
        <f t="shared" ref="BO24:BZ24" si="2">BO5</f>
        <v>46101</v>
      </c>
      <c r="BP24" s="129">
        <f t="shared" si="2"/>
        <v>46103</v>
      </c>
      <c r="BQ24" s="129">
        <f t="shared" si="2"/>
        <v>46108</v>
      </c>
      <c r="BR24" s="129">
        <f t="shared" si="2"/>
        <v>46110</v>
      </c>
      <c r="BS24" s="129">
        <f t="shared" si="2"/>
        <v>46113</v>
      </c>
      <c r="BT24" s="129">
        <f t="shared" si="2"/>
        <v>46117</v>
      </c>
      <c r="BU24" s="129">
        <f t="shared" si="2"/>
        <v>46124</v>
      </c>
      <c r="BV24" s="129">
        <f t="shared" si="2"/>
        <v>46129</v>
      </c>
      <c r="BW24" s="129">
        <f t="shared" si="2"/>
        <v>46131</v>
      </c>
      <c r="BX24" s="129">
        <f t="shared" si="2"/>
        <v>46136</v>
      </c>
      <c r="BY24" s="129">
        <f t="shared" si="2"/>
        <v>46138</v>
      </c>
      <c r="BZ24" s="129">
        <f t="shared" si="2"/>
        <v>46142</v>
      </c>
    </row>
    <row r="25" spans="1:78" s="117" customFormat="1" ht="25.5" customHeight="1" x14ac:dyDescent="0.2">
      <c r="A25" s="34"/>
      <c r="B25" s="129" t="e">
        <f t="shared" ref="B25" si="3">B6</f>
        <v>#REF!</v>
      </c>
      <c r="C25" s="129" t="e">
        <f t="shared" ref="C25:BN25" si="4">C6</f>
        <v>#REF!</v>
      </c>
      <c r="D25" s="129" t="e">
        <f t="shared" si="4"/>
        <v>#REF!</v>
      </c>
      <c r="E25" s="129" t="e">
        <f t="shared" si="4"/>
        <v>#REF!</v>
      </c>
      <c r="F25" s="129" t="e">
        <f t="shared" si="4"/>
        <v>#REF!</v>
      </c>
      <c r="G25" s="129" t="e">
        <f t="shared" si="4"/>
        <v>#REF!</v>
      </c>
      <c r="H25" s="129" t="e">
        <f t="shared" si="4"/>
        <v>#REF!</v>
      </c>
      <c r="I25" s="129">
        <f t="shared" si="4"/>
        <v>45967</v>
      </c>
      <c r="J25" s="129">
        <f t="shared" si="4"/>
        <v>45969</v>
      </c>
      <c r="K25" s="129">
        <f t="shared" si="4"/>
        <v>45974</v>
      </c>
      <c r="L25" s="129">
        <f t="shared" si="4"/>
        <v>45976</v>
      </c>
      <c r="M25" s="129">
        <f t="shared" si="4"/>
        <v>45977</v>
      </c>
      <c r="N25" s="129">
        <f t="shared" si="4"/>
        <v>45981</v>
      </c>
      <c r="O25" s="129">
        <f t="shared" si="4"/>
        <v>45983</v>
      </c>
      <c r="P25" s="129">
        <f t="shared" si="4"/>
        <v>45988</v>
      </c>
      <c r="Q25" s="129">
        <f t="shared" si="4"/>
        <v>45990</v>
      </c>
      <c r="R25" s="129">
        <f t="shared" si="4"/>
        <v>45991</v>
      </c>
      <c r="S25" s="129">
        <f t="shared" si="4"/>
        <v>45995</v>
      </c>
      <c r="T25" s="129">
        <f t="shared" si="4"/>
        <v>45997</v>
      </c>
      <c r="U25" s="129">
        <f t="shared" si="4"/>
        <v>46002</v>
      </c>
      <c r="V25" s="129">
        <f t="shared" si="4"/>
        <v>46009</v>
      </c>
      <c r="W25" s="129">
        <f t="shared" si="4"/>
        <v>46011</v>
      </c>
      <c r="X25" s="129">
        <f t="shared" si="4"/>
        <v>46012</v>
      </c>
      <c r="Y25" s="129">
        <f t="shared" si="4"/>
        <v>46013</v>
      </c>
      <c r="Z25" s="129">
        <f t="shared" si="4"/>
        <v>46014</v>
      </c>
      <c r="AA25" s="129">
        <f t="shared" si="4"/>
        <v>46016</v>
      </c>
      <c r="AB25" s="129">
        <f t="shared" si="4"/>
        <v>46018</v>
      </c>
      <c r="AC25" s="129">
        <f t="shared" si="4"/>
        <v>46019</v>
      </c>
      <c r="AD25" s="129">
        <f t="shared" si="4"/>
        <v>46020</v>
      </c>
      <c r="AE25" s="129">
        <f t="shared" si="4"/>
        <v>46021</v>
      </c>
      <c r="AF25" s="129">
        <f t="shared" si="4"/>
        <v>46022</v>
      </c>
      <c r="AG25" s="129">
        <f t="shared" si="4"/>
        <v>46025</v>
      </c>
      <c r="AH25" s="129">
        <f t="shared" si="4"/>
        <v>46026</v>
      </c>
      <c r="AI25" s="129">
        <f t="shared" si="4"/>
        <v>46027</v>
      </c>
      <c r="AJ25" s="129">
        <f t="shared" si="4"/>
        <v>46028</v>
      </c>
      <c r="AK25" s="129">
        <f t="shared" si="4"/>
        <v>46029</v>
      </c>
      <c r="AL25" s="129">
        <f t="shared" si="4"/>
        <v>46030</v>
      </c>
      <c r="AM25" s="129">
        <f t="shared" si="4"/>
        <v>46031</v>
      </c>
      <c r="AN25" s="129">
        <f t="shared" si="4"/>
        <v>46032</v>
      </c>
      <c r="AO25" s="129">
        <f t="shared" si="4"/>
        <v>46035</v>
      </c>
      <c r="AP25" s="129">
        <f t="shared" si="4"/>
        <v>46037</v>
      </c>
      <c r="AQ25" s="129">
        <f t="shared" si="4"/>
        <v>46039</v>
      </c>
      <c r="AR25" s="129">
        <f t="shared" si="4"/>
        <v>46041</v>
      </c>
      <c r="AS25" s="129">
        <f t="shared" si="4"/>
        <v>46042</v>
      </c>
      <c r="AT25" s="129">
        <f t="shared" si="4"/>
        <v>46044</v>
      </c>
      <c r="AU25" s="129">
        <f t="shared" si="4"/>
        <v>46046</v>
      </c>
      <c r="AV25" s="129">
        <f t="shared" si="4"/>
        <v>46051</v>
      </c>
      <c r="AW25" s="129">
        <f t="shared" si="4"/>
        <v>46053</v>
      </c>
      <c r="AX25" s="129">
        <f t="shared" si="4"/>
        <v>46057</v>
      </c>
      <c r="AY25" s="129">
        <f t="shared" si="4"/>
        <v>46058</v>
      </c>
      <c r="AZ25" s="129">
        <f t="shared" si="4"/>
        <v>46059</v>
      </c>
      <c r="BA25" s="129">
        <f t="shared" si="4"/>
        <v>46060</v>
      </c>
      <c r="BB25" s="129">
        <f t="shared" si="4"/>
        <v>46065</v>
      </c>
      <c r="BC25" s="129">
        <f t="shared" si="4"/>
        <v>46067</v>
      </c>
      <c r="BD25" s="129">
        <f t="shared" si="4"/>
        <v>46068</v>
      </c>
      <c r="BE25" s="129">
        <f t="shared" si="4"/>
        <v>46072</v>
      </c>
      <c r="BF25" s="129">
        <f t="shared" si="4"/>
        <v>46075</v>
      </c>
      <c r="BG25" s="129">
        <f t="shared" si="4"/>
        <v>46076</v>
      </c>
      <c r="BH25" s="129">
        <f t="shared" si="4"/>
        <v>46079</v>
      </c>
      <c r="BI25" s="129">
        <f t="shared" si="4"/>
        <v>46081</v>
      </c>
      <c r="BJ25" s="129">
        <f t="shared" si="4"/>
        <v>46086</v>
      </c>
      <c r="BK25" s="129">
        <f t="shared" si="4"/>
        <v>46089</v>
      </c>
      <c r="BL25" s="129">
        <f t="shared" si="4"/>
        <v>46090</v>
      </c>
      <c r="BM25" s="129">
        <f t="shared" si="4"/>
        <v>46096</v>
      </c>
      <c r="BN25" s="129">
        <f t="shared" si="4"/>
        <v>46100</v>
      </c>
      <c r="BO25" s="129">
        <f t="shared" ref="BO25:BZ25" si="5">BO6</f>
        <v>46102</v>
      </c>
      <c r="BP25" s="129">
        <f t="shared" si="5"/>
        <v>46107</v>
      </c>
      <c r="BQ25" s="129">
        <f t="shared" si="5"/>
        <v>46109</v>
      </c>
      <c r="BR25" s="129">
        <f t="shared" si="5"/>
        <v>46112</v>
      </c>
      <c r="BS25" s="129">
        <f t="shared" si="5"/>
        <v>46116</v>
      </c>
      <c r="BT25" s="129">
        <f t="shared" si="5"/>
        <v>46123</v>
      </c>
      <c r="BU25" s="129">
        <f t="shared" si="5"/>
        <v>46128</v>
      </c>
      <c r="BV25" s="129">
        <f t="shared" si="5"/>
        <v>46130</v>
      </c>
      <c r="BW25" s="129">
        <f t="shared" si="5"/>
        <v>46135</v>
      </c>
      <c r="BX25" s="129">
        <f t="shared" si="5"/>
        <v>46137</v>
      </c>
      <c r="BY25" s="129">
        <f t="shared" si="5"/>
        <v>46141</v>
      </c>
      <c r="BZ25" s="129">
        <f t="shared" si="5"/>
        <v>46142</v>
      </c>
    </row>
    <row r="26" spans="1:78" s="166" customFormat="1" ht="10.7" customHeight="1" x14ac:dyDescent="0.2">
      <c r="A26" s="11" t="s">
        <v>11</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row>
    <row r="27" spans="1:78" ht="10.7" customHeight="1" x14ac:dyDescent="0.2">
      <c r="A27" s="3">
        <v>1</v>
      </c>
      <c r="B27" s="119" t="e">
        <f t="shared" ref="B27" si="6">ROUND(B8*0.8,)</f>
        <v>#REF!</v>
      </c>
      <c r="C27" s="119" t="e">
        <f t="shared" ref="C27:BN27" si="7">ROUND(C8*0.8,)</f>
        <v>#REF!</v>
      </c>
      <c r="D27" s="119" t="e">
        <f t="shared" si="7"/>
        <v>#REF!</v>
      </c>
      <c r="E27" s="119" t="e">
        <f t="shared" si="7"/>
        <v>#REF!</v>
      </c>
      <c r="F27" s="119" t="e">
        <f t="shared" si="7"/>
        <v>#REF!</v>
      </c>
      <c r="G27" s="119" t="e">
        <f t="shared" si="7"/>
        <v>#REF!</v>
      </c>
      <c r="H27" s="119" t="e">
        <f t="shared" si="7"/>
        <v>#REF!</v>
      </c>
      <c r="I27" s="119">
        <f t="shared" si="7"/>
        <v>4800</v>
      </c>
      <c r="J27" s="119">
        <f t="shared" si="7"/>
        <v>4800</v>
      </c>
      <c r="K27" s="119">
        <f t="shared" si="7"/>
        <v>4320</v>
      </c>
      <c r="L27" s="119">
        <f t="shared" si="7"/>
        <v>4640</v>
      </c>
      <c r="M27" s="119">
        <f t="shared" si="7"/>
        <v>4640</v>
      </c>
      <c r="N27" s="119">
        <f t="shared" si="7"/>
        <v>6560</v>
      </c>
      <c r="O27" s="119">
        <f t="shared" si="7"/>
        <v>4480</v>
      </c>
      <c r="P27" s="119">
        <f t="shared" si="7"/>
        <v>4320</v>
      </c>
      <c r="Q27" s="119">
        <f t="shared" si="7"/>
        <v>4480</v>
      </c>
      <c r="R27" s="119">
        <f t="shared" si="7"/>
        <v>4320</v>
      </c>
      <c r="S27" s="119">
        <f t="shared" si="7"/>
        <v>4320</v>
      </c>
      <c r="T27" s="119">
        <f t="shared" si="7"/>
        <v>4640</v>
      </c>
      <c r="U27" s="119">
        <f t="shared" si="7"/>
        <v>4480</v>
      </c>
      <c r="V27" s="119">
        <f t="shared" si="7"/>
        <v>5600</v>
      </c>
      <c r="W27" s="119">
        <f t="shared" si="7"/>
        <v>7200</v>
      </c>
      <c r="X27" s="119">
        <f t="shared" si="7"/>
        <v>7200</v>
      </c>
      <c r="Y27" s="119">
        <f t="shared" si="7"/>
        <v>7680</v>
      </c>
      <c r="Z27" s="119">
        <f t="shared" si="7"/>
        <v>7680</v>
      </c>
      <c r="AA27" s="119">
        <f t="shared" si="7"/>
        <v>8160</v>
      </c>
      <c r="AB27" s="119">
        <f t="shared" si="7"/>
        <v>7680</v>
      </c>
      <c r="AC27" s="119">
        <f t="shared" si="7"/>
        <v>7680</v>
      </c>
      <c r="AD27" s="119">
        <f t="shared" si="7"/>
        <v>12800</v>
      </c>
      <c r="AE27" s="119">
        <f t="shared" si="7"/>
        <v>18800</v>
      </c>
      <c r="AF27" s="119">
        <f t="shared" si="7"/>
        <v>22000</v>
      </c>
      <c r="AG27" s="119">
        <f t="shared" si="7"/>
        <v>22000</v>
      </c>
      <c r="AH27" s="119">
        <f t="shared" si="7"/>
        <v>22000</v>
      </c>
      <c r="AI27" s="119">
        <f t="shared" si="7"/>
        <v>22960</v>
      </c>
      <c r="AJ27" s="119">
        <f t="shared" si="7"/>
        <v>22960</v>
      </c>
      <c r="AK27" s="119">
        <f t="shared" si="7"/>
        <v>22960</v>
      </c>
      <c r="AL27" s="119">
        <f t="shared" si="7"/>
        <v>20080</v>
      </c>
      <c r="AM27" s="119">
        <f t="shared" si="7"/>
        <v>19800</v>
      </c>
      <c r="AN27" s="119">
        <f t="shared" si="7"/>
        <v>12360</v>
      </c>
      <c r="AO27" s="119">
        <f t="shared" si="7"/>
        <v>12360</v>
      </c>
      <c r="AP27" s="119">
        <f t="shared" si="7"/>
        <v>11640</v>
      </c>
      <c r="AQ27" s="119">
        <f t="shared" si="7"/>
        <v>11640</v>
      </c>
      <c r="AR27" s="119">
        <f t="shared" si="7"/>
        <v>11640</v>
      </c>
      <c r="AS27" s="119">
        <f t="shared" si="7"/>
        <v>12360</v>
      </c>
      <c r="AT27" s="119">
        <f t="shared" si="7"/>
        <v>12360</v>
      </c>
      <c r="AU27" s="119">
        <f t="shared" si="7"/>
        <v>12360</v>
      </c>
      <c r="AV27" s="119">
        <f t="shared" si="7"/>
        <v>13080</v>
      </c>
      <c r="AW27" s="119">
        <f t="shared" si="7"/>
        <v>13080</v>
      </c>
      <c r="AX27" s="119">
        <f t="shared" si="7"/>
        <v>14040</v>
      </c>
      <c r="AY27" s="119">
        <f t="shared" si="7"/>
        <v>15000</v>
      </c>
      <c r="AZ27" s="119">
        <f t="shared" si="7"/>
        <v>15000</v>
      </c>
      <c r="BA27" s="119">
        <f t="shared" si="7"/>
        <v>15000</v>
      </c>
      <c r="BB27" s="119">
        <f t="shared" si="7"/>
        <v>14040</v>
      </c>
      <c r="BC27" s="119">
        <f t="shared" si="7"/>
        <v>16920</v>
      </c>
      <c r="BD27" s="119">
        <f t="shared" si="7"/>
        <v>16920</v>
      </c>
      <c r="BE27" s="119">
        <f t="shared" si="7"/>
        <v>18840</v>
      </c>
      <c r="BF27" s="119">
        <f t="shared" si="7"/>
        <v>20760</v>
      </c>
      <c r="BG27" s="119">
        <f t="shared" si="7"/>
        <v>20760</v>
      </c>
      <c r="BH27" s="119">
        <f t="shared" si="7"/>
        <v>17880</v>
      </c>
      <c r="BI27" s="119">
        <f t="shared" si="7"/>
        <v>17880</v>
      </c>
      <c r="BJ27" s="119">
        <f t="shared" si="7"/>
        <v>10920</v>
      </c>
      <c r="BK27" s="119">
        <f t="shared" si="7"/>
        <v>12360</v>
      </c>
      <c r="BL27" s="119">
        <f t="shared" si="7"/>
        <v>11640</v>
      </c>
      <c r="BM27" s="119">
        <f t="shared" si="7"/>
        <v>9000</v>
      </c>
      <c r="BN27" s="119">
        <f t="shared" si="7"/>
        <v>7480</v>
      </c>
      <c r="BO27" s="119">
        <f t="shared" ref="BO27:BZ27" si="8">ROUND(BO8*0.8,)</f>
        <v>8440</v>
      </c>
      <c r="BP27" s="119">
        <f t="shared" si="8"/>
        <v>7480</v>
      </c>
      <c r="BQ27" s="119">
        <f t="shared" si="8"/>
        <v>8440</v>
      </c>
      <c r="BR27" s="119">
        <f t="shared" si="8"/>
        <v>7480</v>
      </c>
      <c r="BS27" s="119">
        <f t="shared" si="8"/>
        <v>7320</v>
      </c>
      <c r="BT27" s="119">
        <f t="shared" si="8"/>
        <v>6520</v>
      </c>
      <c r="BU27" s="119">
        <f t="shared" si="8"/>
        <v>5000</v>
      </c>
      <c r="BV27" s="119">
        <f t="shared" si="8"/>
        <v>5480</v>
      </c>
      <c r="BW27" s="119">
        <f t="shared" si="8"/>
        <v>5000</v>
      </c>
      <c r="BX27" s="119">
        <f t="shared" si="8"/>
        <v>5480</v>
      </c>
      <c r="BY27" s="119">
        <f t="shared" si="8"/>
        <v>5000</v>
      </c>
      <c r="BZ27" s="119">
        <f t="shared" si="8"/>
        <v>6120</v>
      </c>
    </row>
    <row r="28" spans="1:78" ht="10.7" customHeight="1" x14ac:dyDescent="0.2">
      <c r="A28" s="3">
        <v>2</v>
      </c>
      <c r="B28" s="119" t="e">
        <f t="shared" ref="B28" si="9">ROUND(B9*0.8,)</f>
        <v>#REF!</v>
      </c>
      <c r="C28" s="119" t="e">
        <f t="shared" ref="C28:BN28" si="10">ROUND(C9*0.8,)</f>
        <v>#REF!</v>
      </c>
      <c r="D28" s="119" t="e">
        <f t="shared" si="10"/>
        <v>#REF!</v>
      </c>
      <c r="E28" s="119" t="e">
        <f t="shared" si="10"/>
        <v>#REF!</v>
      </c>
      <c r="F28" s="119" t="e">
        <f t="shared" si="10"/>
        <v>#REF!</v>
      </c>
      <c r="G28" s="119" t="e">
        <f t="shared" si="10"/>
        <v>#REF!</v>
      </c>
      <c r="H28" s="119" t="e">
        <f t="shared" si="10"/>
        <v>#REF!</v>
      </c>
      <c r="I28" s="119">
        <f t="shared" si="10"/>
        <v>5920</v>
      </c>
      <c r="J28" s="119">
        <f t="shared" si="10"/>
        <v>5920</v>
      </c>
      <c r="K28" s="119">
        <f t="shared" si="10"/>
        <v>5440</v>
      </c>
      <c r="L28" s="119">
        <f t="shared" si="10"/>
        <v>5760</v>
      </c>
      <c r="M28" s="119">
        <f t="shared" si="10"/>
        <v>5760</v>
      </c>
      <c r="N28" s="119">
        <f t="shared" si="10"/>
        <v>7680</v>
      </c>
      <c r="O28" s="119">
        <f t="shared" si="10"/>
        <v>5600</v>
      </c>
      <c r="P28" s="119">
        <f t="shared" si="10"/>
        <v>5440</v>
      </c>
      <c r="Q28" s="119">
        <f t="shared" si="10"/>
        <v>5600</v>
      </c>
      <c r="R28" s="119">
        <f t="shared" si="10"/>
        <v>5440</v>
      </c>
      <c r="S28" s="119">
        <f t="shared" si="10"/>
        <v>5440</v>
      </c>
      <c r="T28" s="119">
        <f t="shared" si="10"/>
        <v>5760</v>
      </c>
      <c r="U28" s="119">
        <f t="shared" si="10"/>
        <v>5600</v>
      </c>
      <c r="V28" s="119">
        <f t="shared" si="10"/>
        <v>6720</v>
      </c>
      <c r="W28" s="119">
        <f t="shared" si="10"/>
        <v>8320</v>
      </c>
      <c r="X28" s="119">
        <f t="shared" si="10"/>
        <v>8320</v>
      </c>
      <c r="Y28" s="119">
        <f t="shared" si="10"/>
        <v>8800</v>
      </c>
      <c r="Z28" s="119">
        <f t="shared" si="10"/>
        <v>8800</v>
      </c>
      <c r="AA28" s="119">
        <f t="shared" si="10"/>
        <v>9280</v>
      </c>
      <c r="AB28" s="119">
        <f t="shared" si="10"/>
        <v>8800</v>
      </c>
      <c r="AC28" s="119">
        <f t="shared" si="10"/>
        <v>8800</v>
      </c>
      <c r="AD28" s="119">
        <f t="shared" si="10"/>
        <v>14400</v>
      </c>
      <c r="AE28" s="119">
        <f t="shared" si="10"/>
        <v>20400</v>
      </c>
      <c r="AF28" s="119">
        <f t="shared" si="10"/>
        <v>23600</v>
      </c>
      <c r="AG28" s="119">
        <f t="shared" si="10"/>
        <v>23600</v>
      </c>
      <c r="AH28" s="119">
        <f t="shared" si="10"/>
        <v>23600</v>
      </c>
      <c r="AI28" s="119">
        <f t="shared" si="10"/>
        <v>24560</v>
      </c>
      <c r="AJ28" s="119">
        <f t="shared" si="10"/>
        <v>24560</v>
      </c>
      <c r="AK28" s="119">
        <f t="shared" si="10"/>
        <v>24560</v>
      </c>
      <c r="AL28" s="119">
        <f t="shared" si="10"/>
        <v>21680</v>
      </c>
      <c r="AM28" s="119">
        <f t="shared" si="10"/>
        <v>21280</v>
      </c>
      <c r="AN28" s="119">
        <f t="shared" si="10"/>
        <v>13840</v>
      </c>
      <c r="AO28" s="119">
        <f t="shared" si="10"/>
        <v>13840</v>
      </c>
      <c r="AP28" s="119">
        <f t="shared" si="10"/>
        <v>13120</v>
      </c>
      <c r="AQ28" s="119">
        <f t="shared" si="10"/>
        <v>13120</v>
      </c>
      <c r="AR28" s="119">
        <f t="shared" si="10"/>
        <v>13120</v>
      </c>
      <c r="AS28" s="119">
        <f t="shared" si="10"/>
        <v>13840</v>
      </c>
      <c r="AT28" s="119">
        <f t="shared" si="10"/>
        <v>13840</v>
      </c>
      <c r="AU28" s="119">
        <f t="shared" si="10"/>
        <v>13840</v>
      </c>
      <c r="AV28" s="119">
        <f t="shared" si="10"/>
        <v>14560</v>
      </c>
      <c r="AW28" s="119">
        <f t="shared" si="10"/>
        <v>14560</v>
      </c>
      <c r="AX28" s="119">
        <f t="shared" si="10"/>
        <v>15520</v>
      </c>
      <c r="AY28" s="119">
        <f t="shared" si="10"/>
        <v>16480</v>
      </c>
      <c r="AZ28" s="119">
        <f t="shared" si="10"/>
        <v>16480</v>
      </c>
      <c r="BA28" s="119">
        <f t="shared" si="10"/>
        <v>16480</v>
      </c>
      <c r="BB28" s="119">
        <f t="shared" si="10"/>
        <v>15520</v>
      </c>
      <c r="BC28" s="119">
        <f t="shared" si="10"/>
        <v>18400</v>
      </c>
      <c r="BD28" s="119">
        <f t="shared" si="10"/>
        <v>18400</v>
      </c>
      <c r="BE28" s="119">
        <f t="shared" si="10"/>
        <v>20320</v>
      </c>
      <c r="BF28" s="119">
        <f t="shared" si="10"/>
        <v>22240</v>
      </c>
      <c r="BG28" s="119">
        <f t="shared" si="10"/>
        <v>22240</v>
      </c>
      <c r="BH28" s="119">
        <f t="shared" si="10"/>
        <v>19360</v>
      </c>
      <c r="BI28" s="119">
        <f t="shared" si="10"/>
        <v>19360</v>
      </c>
      <c r="BJ28" s="119">
        <f t="shared" si="10"/>
        <v>12400</v>
      </c>
      <c r="BK28" s="119">
        <f t="shared" si="10"/>
        <v>13840</v>
      </c>
      <c r="BL28" s="119">
        <f t="shared" si="10"/>
        <v>13120</v>
      </c>
      <c r="BM28" s="119">
        <f t="shared" si="10"/>
        <v>10480</v>
      </c>
      <c r="BN28" s="119">
        <f t="shared" si="10"/>
        <v>8960</v>
      </c>
      <c r="BO28" s="119">
        <f t="shared" ref="BO28:BZ28" si="11">ROUND(BO9*0.8,)</f>
        <v>9920</v>
      </c>
      <c r="BP28" s="119">
        <f t="shared" si="11"/>
        <v>8960</v>
      </c>
      <c r="BQ28" s="119">
        <f t="shared" si="11"/>
        <v>9920</v>
      </c>
      <c r="BR28" s="119">
        <f t="shared" si="11"/>
        <v>8960</v>
      </c>
      <c r="BS28" s="119">
        <f t="shared" si="11"/>
        <v>8640</v>
      </c>
      <c r="BT28" s="119">
        <f t="shared" si="11"/>
        <v>7840</v>
      </c>
      <c r="BU28" s="119">
        <f t="shared" si="11"/>
        <v>6320</v>
      </c>
      <c r="BV28" s="119">
        <f t="shared" si="11"/>
        <v>6800</v>
      </c>
      <c r="BW28" s="119">
        <f t="shared" si="11"/>
        <v>6320</v>
      </c>
      <c r="BX28" s="119">
        <f t="shared" si="11"/>
        <v>6800</v>
      </c>
      <c r="BY28" s="119">
        <f t="shared" si="11"/>
        <v>6320</v>
      </c>
      <c r="BZ28" s="119">
        <f t="shared" si="11"/>
        <v>7440</v>
      </c>
    </row>
    <row r="29" spans="1:78" ht="10.7" customHeight="1" x14ac:dyDescent="0.2">
      <c r="A29" s="120" t="s">
        <v>107</v>
      </c>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row>
    <row r="30" spans="1:78" ht="10.7" customHeight="1" x14ac:dyDescent="0.2">
      <c r="A30" s="3">
        <v>1</v>
      </c>
      <c r="B30" s="119" t="e">
        <f t="shared" ref="B30" si="12">ROUND(B11*0.8,)</f>
        <v>#REF!</v>
      </c>
      <c r="C30" s="119" t="e">
        <f t="shared" ref="C30:BN30" si="13">ROUND(C11*0.8,)</f>
        <v>#REF!</v>
      </c>
      <c r="D30" s="119" t="e">
        <f t="shared" si="13"/>
        <v>#REF!</v>
      </c>
      <c r="E30" s="119" t="e">
        <f t="shared" si="13"/>
        <v>#REF!</v>
      </c>
      <c r="F30" s="119" t="e">
        <f t="shared" si="13"/>
        <v>#REF!</v>
      </c>
      <c r="G30" s="119" t="e">
        <f t="shared" si="13"/>
        <v>#REF!</v>
      </c>
      <c r="H30" s="119" t="e">
        <f t="shared" si="13"/>
        <v>#REF!</v>
      </c>
      <c r="I30" s="119">
        <f t="shared" si="13"/>
        <v>6000</v>
      </c>
      <c r="J30" s="119">
        <f t="shared" si="13"/>
        <v>6000</v>
      </c>
      <c r="K30" s="119">
        <f t="shared" si="13"/>
        <v>5520</v>
      </c>
      <c r="L30" s="119">
        <f t="shared" si="13"/>
        <v>5840</v>
      </c>
      <c r="M30" s="119">
        <f t="shared" si="13"/>
        <v>5840</v>
      </c>
      <c r="N30" s="119">
        <f t="shared" si="13"/>
        <v>7760</v>
      </c>
      <c r="O30" s="119">
        <f t="shared" si="13"/>
        <v>5680</v>
      </c>
      <c r="P30" s="119">
        <f t="shared" si="13"/>
        <v>5520</v>
      </c>
      <c r="Q30" s="119">
        <f t="shared" si="13"/>
        <v>5680</v>
      </c>
      <c r="R30" s="119">
        <f t="shared" si="13"/>
        <v>5520</v>
      </c>
      <c r="S30" s="119">
        <f t="shared" si="13"/>
        <v>5520</v>
      </c>
      <c r="T30" s="119">
        <f t="shared" si="13"/>
        <v>5840</v>
      </c>
      <c r="U30" s="119">
        <f t="shared" si="13"/>
        <v>5680</v>
      </c>
      <c r="V30" s="119">
        <f t="shared" si="13"/>
        <v>6800</v>
      </c>
      <c r="W30" s="119">
        <f t="shared" si="13"/>
        <v>8400</v>
      </c>
      <c r="X30" s="119">
        <f t="shared" si="13"/>
        <v>8400</v>
      </c>
      <c r="Y30" s="119">
        <f t="shared" si="13"/>
        <v>8880</v>
      </c>
      <c r="Z30" s="119">
        <f t="shared" si="13"/>
        <v>8880</v>
      </c>
      <c r="AA30" s="119">
        <f t="shared" si="13"/>
        <v>9360</v>
      </c>
      <c r="AB30" s="119">
        <f t="shared" si="13"/>
        <v>8880</v>
      </c>
      <c r="AC30" s="119">
        <f t="shared" si="13"/>
        <v>8880</v>
      </c>
      <c r="AD30" s="119">
        <f t="shared" si="13"/>
        <v>14400</v>
      </c>
      <c r="AE30" s="119">
        <f t="shared" si="13"/>
        <v>20400</v>
      </c>
      <c r="AF30" s="119">
        <f t="shared" si="13"/>
        <v>23600</v>
      </c>
      <c r="AG30" s="119">
        <f t="shared" si="13"/>
        <v>23600</v>
      </c>
      <c r="AH30" s="119">
        <f t="shared" si="13"/>
        <v>23600</v>
      </c>
      <c r="AI30" s="119">
        <f t="shared" si="13"/>
        <v>24560</v>
      </c>
      <c r="AJ30" s="119">
        <f t="shared" si="13"/>
        <v>24560</v>
      </c>
      <c r="AK30" s="119">
        <f t="shared" si="13"/>
        <v>24560</v>
      </c>
      <c r="AL30" s="119">
        <f t="shared" si="13"/>
        <v>21680</v>
      </c>
      <c r="AM30" s="119">
        <f t="shared" si="13"/>
        <v>21240</v>
      </c>
      <c r="AN30" s="119">
        <f t="shared" si="13"/>
        <v>13800</v>
      </c>
      <c r="AO30" s="119">
        <f t="shared" si="13"/>
        <v>13800</v>
      </c>
      <c r="AP30" s="119">
        <f t="shared" si="13"/>
        <v>13080</v>
      </c>
      <c r="AQ30" s="119">
        <f t="shared" si="13"/>
        <v>13080</v>
      </c>
      <c r="AR30" s="119">
        <f t="shared" si="13"/>
        <v>13080</v>
      </c>
      <c r="AS30" s="119">
        <f t="shared" si="13"/>
        <v>13800</v>
      </c>
      <c r="AT30" s="119">
        <f t="shared" si="13"/>
        <v>13800</v>
      </c>
      <c r="AU30" s="119">
        <f t="shared" si="13"/>
        <v>13800</v>
      </c>
      <c r="AV30" s="119">
        <f t="shared" si="13"/>
        <v>14520</v>
      </c>
      <c r="AW30" s="119">
        <f t="shared" si="13"/>
        <v>14520</v>
      </c>
      <c r="AX30" s="119">
        <f t="shared" si="13"/>
        <v>15480</v>
      </c>
      <c r="AY30" s="119">
        <f t="shared" si="13"/>
        <v>16440</v>
      </c>
      <c r="AZ30" s="119">
        <f t="shared" si="13"/>
        <v>16440</v>
      </c>
      <c r="BA30" s="119">
        <f t="shared" si="13"/>
        <v>16440</v>
      </c>
      <c r="BB30" s="119">
        <f t="shared" si="13"/>
        <v>15480</v>
      </c>
      <c r="BC30" s="119">
        <f t="shared" si="13"/>
        <v>18360</v>
      </c>
      <c r="BD30" s="119">
        <f t="shared" si="13"/>
        <v>18360</v>
      </c>
      <c r="BE30" s="119">
        <f t="shared" si="13"/>
        <v>20280</v>
      </c>
      <c r="BF30" s="119">
        <f t="shared" si="13"/>
        <v>22200</v>
      </c>
      <c r="BG30" s="119">
        <f t="shared" si="13"/>
        <v>22200</v>
      </c>
      <c r="BH30" s="119">
        <f t="shared" si="13"/>
        <v>19320</v>
      </c>
      <c r="BI30" s="119">
        <f t="shared" si="13"/>
        <v>19320</v>
      </c>
      <c r="BJ30" s="119">
        <f t="shared" si="13"/>
        <v>12360</v>
      </c>
      <c r="BK30" s="119">
        <f t="shared" si="13"/>
        <v>13800</v>
      </c>
      <c r="BL30" s="119">
        <f t="shared" si="13"/>
        <v>13080</v>
      </c>
      <c r="BM30" s="119">
        <f t="shared" si="13"/>
        <v>10200</v>
      </c>
      <c r="BN30" s="119">
        <f t="shared" si="13"/>
        <v>8680</v>
      </c>
      <c r="BO30" s="119">
        <f t="shared" ref="BO30:BZ30" si="14">ROUND(BO11*0.8,)</f>
        <v>9640</v>
      </c>
      <c r="BP30" s="119">
        <f t="shared" si="14"/>
        <v>8680</v>
      </c>
      <c r="BQ30" s="119">
        <f t="shared" si="14"/>
        <v>9640</v>
      </c>
      <c r="BR30" s="119">
        <f t="shared" si="14"/>
        <v>8680</v>
      </c>
      <c r="BS30" s="119">
        <f t="shared" si="14"/>
        <v>8120</v>
      </c>
      <c r="BT30" s="119">
        <f t="shared" si="14"/>
        <v>7320</v>
      </c>
      <c r="BU30" s="119">
        <f t="shared" si="14"/>
        <v>5800</v>
      </c>
      <c r="BV30" s="119">
        <f t="shared" si="14"/>
        <v>6280</v>
      </c>
      <c r="BW30" s="119">
        <f t="shared" si="14"/>
        <v>5800</v>
      </c>
      <c r="BX30" s="119">
        <f t="shared" si="14"/>
        <v>6280</v>
      </c>
      <c r="BY30" s="119">
        <f t="shared" si="14"/>
        <v>5800</v>
      </c>
      <c r="BZ30" s="119">
        <f t="shared" si="14"/>
        <v>6920</v>
      </c>
    </row>
    <row r="31" spans="1:78" ht="10.7" customHeight="1" x14ac:dyDescent="0.2">
      <c r="A31" s="3">
        <v>2</v>
      </c>
      <c r="B31" s="119" t="e">
        <f t="shared" ref="B31" si="15">ROUND(B12*0.8,)</f>
        <v>#REF!</v>
      </c>
      <c r="C31" s="119" t="e">
        <f t="shared" ref="C31:BN31" si="16">ROUND(C12*0.8,)</f>
        <v>#REF!</v>
      </c>
      <c r="D31" s="119" t="e">
        <f t="shared" si="16"/>
        <v>#REF!</v>
      </c>
      <c r="E31" s="119" t="e">
        <f t="shared" si="16"/>
        <v>#REF!</v>
      </c>
      <c r="F31" s="119" t="e">
        <f t="shared" si="16"/>
        <v>#REF!</v>
      </c>
      <c r="G31" s="119" t="e">
        <f t="shared" si="16"/>
        <v>#REF!</v>
      </c>
      <c r="H31" s="119" t="e">
        <f t="shared" si="16"/>
        <v>#REF!</v>
      </c>
      <c r="I31" s="119">
        <f t="shared" si="16"/>
        <v>7120</v>
      </c>
      <c r="J31" s="119">
        <f t="shared" si="16"/>
        <v>7120</v>
      </c>
      <c r="K31" s="119">
        <f t="shared" si="16"/>
        <v>6640</v>
      </c>
      <c r="L31" s="119">
        <f t="shared" si="16"/>
        <v>6960</v>
      </c>
      <c r="M31" s="119">
        <f t="shared" si="16"/>
        <v>6960</v>
      </c>
      <c r="N31" s="119">
        <f t="shared" si="16"/>
        <v>8880</v>
      </c>
      <c r="O31" s="119">
        <f t="shared" si="16"/>
        <v>6800</v>
      </c>
      <c r="P31" s="119">
        <f t="shared" si="16"/>
        <v>6640</v>
      </c>
      <c r="Q31" s="119">
        <f t="shared" si="16"/>
        <v>6800</v>
      </c>
      <c r="R31" s="119">
        <f t="shared" si="16"/>
        <v>6640</v>
      </c>
      <c r="S31" s="119">
        <f t="shared" si="16"/>
        <v>6640</v>
      </c>
      <c r="T31" s="119">
        <f t="shared" si="16"/>
        <v>6960</v>
      </c>
      <c r="U31" s="119">
        <f t="shared" si="16"/>
        <v>6800</v>
      </c>
      <c r="V31" s="119">
        <f t="shared" si="16"/>
        <v>7920</v>
      </c>
      <c r="W31" s="119">
        <f t="shared" si="16"/>
        <v>9520</v>
      </c>
      <c r="X31" s="119">
        <f t="shared" si="16"/>
        <v>9520</v>
      </c>
      <c r="Y31" s="119">
        <f t="shared" si="16"/>
        <v>10000</v>
      </c>
      <c r="Z31" s="119">
        <f t="shared" si="16"/>
        <v>10000</v>
      </c>
      <c r="AA31" s="119">
        <f t="shared" si="16"/>
        <v>10480</v>
      </c>
      <c r="AB31" s="119">
        <f t="shared" si="16"/>
        <v>10000</v>
      </c>
      <c r="AC31" s="119">
        <f t="shared" si="16"/>
        <v>10000</v>
      </c>
      <c r="AD31" s="119">
        <f t="shared" si="16"/>
        <v>16000</v>
      </c>
      <c r="AE31" s="119">
        <f t="shared" si="16"/>
        <v>22000</v>
      </c>
      <c r="AF31" s="119">
        <f t="shared" si="16"/>
        <v>25200</v>
      </c>
      <c r="AG31" s="119">
        <f t="shared" si="16"/>
        <v>25200</v>
      </c>
      <c r="AH31" s="119">
        <f t="shared" si="16"/>
        <v>25200</v>
      </c>
      <c r="AI31" s="119">
        <f t="shared" si="16"/>
        <v>26160</v>
      </c>
      <c r="AJ31" s="119">
        <f t="shared" si="16"/>
        <v>26160</v>
      </c>
      <c r="AK31" s="119">
        <f t="shared" si="16"/>
        <v>26160</v>
      </c>
      <c r="AL31" s="119">
        <f t="shared" si="16"/>
        <v>23280</v>
      </c>
      <c r="AM31" s="119">
        <f t="shared" si="16"/>
        <v>22720</v>
      </c>
      <c r="AN31" s="119">
        <f t="shared" si="16"/>
        <v>15280</v>
      </c>
      <c r="AO31" s="119">
        <f t="shared" si="16"/>
        <v>15280</v>
      </c>
      <c r="AP31" s="119">
        <f t="shared" si="16"/>
        <v>14560</v>
      </c>
      <c r="AQ31" s="119">
        <f t="shared" si="16"/>
        <v>14560</v>
      </c>
      <c r="AR31" s="119">
        <f t="shared" si="16"/>
        <v>14560</v>
      </c>
      <c r="AS31" s="119">
        <f t="shared" si="16"/>
        <v>15280</v>
      </c>
      <c r="AT31" s="119">
        <f t="shared" si="16"/>
        <v>15280</v>
      </c>
      <c r="AU31" s="119">
        <f t="shared" si="16"/>
        <v>15280</v>
      </c>
      <c r="AV31" s="119">
        <f t="shared" si="16"/>
        <v>16000</v>
      </c>
      <c r="AW31" s="119">
        <f t="shared" si="16"/>
        <v>16000</v>
      </c>
      <c r="AX31" s="119">
        <f t="shared" si="16"/>
        <v>16960</v>
      </c>
      <c r="AY31" s="119">
        <f t="shared" si="16"/>
        <v>17920</v>
      </c>
      <c r="AZ31" s="119">
        <f t="shared" si="16"/>
        <v>17920</v>
      </c>
      <c r="BA31" s="119">
        <f t="shared" si="16"/>
        <v>17920</v>
      </c>
      <c r="BB31" s="119">
        <f t="shared" si="16"/>
        <v>16960</v>
      </c>
      <c r="BC31" s="119">
        <f t="shared" si="16"/>
        <v>19840</v>
      </c>
      <c r="BD31" s="119">
        <f t="shared" si="16"/>
        <v>19840</v>
      </c>
      <c r="BE31" s="119">
        <f t="shared" si="16"/>
        <v>21760</v>
      </c>
      <c r="BF31" s="119">
        <f t="shared" si="16"/>
        <v>23680</v>
      </c>
      <c r="BG31" s="119">
        <f t="shared" si="16"/>
        <v>23680</v>
      </c>
      <c r="BH31" s="119">
        <f t="shared" si="16"/>
        <v>20800</v>
      </c>
      <c r="BI31" s="119">
        <f t="shared" si="16"/>
        <v>20800</v>
      </c>
      <c r="BJ31" s="119">
        <f t="shared" si="16"/>
        <v>13840</v>
      </c>
      <c r="BK31" s="119">
        <f t="shared" si="16"/>
        <v>15280</v>
      </c>
      <c r="BL31" s="119">
        <f t="shared" si="16"/>
        <v>14560</v>
      </c>
      <c r="BM31" s="119">
        <f t="shared" si="16"/>
        <v>11680</v>
      </c>
      <c r="BN31" s="119">
        <f t="shared" si="16"/>
        <v>10160</v>
      </c>
      <c r="BO31" s="119">
        <f t="shared" ref="BO31:BZ31" si="17">ROUND(BO12*0.8,)</f>
        <v>11120</v>
      </c>
      <c r="BP31" s="119">
        <f t="shared" si="17"/>
        <v>10160</v>
      </c>
      <c r="BQ31" s="119">
        <f t="shared" si="17"/>
        <v>11120</v>
      </c>
      <c r="BR31" s="119">
        <f t="shared" si="17"/>
        <v>10160</v>
      </c>
      <c r="BS31" s="119">
        <f t="shared" si="17"/>
        <v>9440</v>
      </c>
      <c r="BT31" s="119">
        <f t="shared" si="17"/>
        <v>8640</v>
      </c>
      <c r="BU31" s="119">
        <f t="shared" si="17"/>
        <v>7120</v>
      </c>
      <c r="BV31" s="119">
        <f t="shared" si="17"/>
        <v>7600</v>
      </c>
      <c r="BW31" s="119">
        <f t="shared" si="17"/>
        <v>7120</v>
      </c>
      <c r="BX31" s="119">
        <f t="shared" si="17"/>
        <v>7600</v>
      </c>
      <c r="BY31" s="119">
        <f t="shared" si="17"/>
        <v>7120</v>
      </c>
      <c r="BZ31" s="119">
        <f t="shared" si="17"/>
        <v>8240</v>
      </c>
    </row>
    <row r="32" spans="1:78" ht="10.7" customHeight="1" x14ac:dyDescent="0.2">
      <c r="A32" s="5" t="s">
        <v>86</v>
      </c>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row>
    <row r="33" spans="1:78" ht="10.7" customHeight="1" x14ac:dyDescent="0.2">
      <c r="A33" s="3">
        <v>1</v>
      </c>
      <c r="B33" s="119" t="e">
        <f t="shared" ref="B33" si="18">ROUND(B14*0.8,)</f>
        <v>#REF!</v>
      </c>
      <c r="C33" s="119" t="e">
        <f t="shared" ref="C33:BN33" si="19">ROUND(C14*0.8,)</f>
        <v>#REF!</v>
      </c>
      <c r="D33" s="119" t="e">
        <f t="shared" si="19"/>
        <v>#REF!</v>
      </c>
      <c r="E33" s="119" t="e">
        <f t="shared" si="19"/>
        <v>#REF!</v>
      </c>
      <c r="F33" s="119" t="e">
        <f t="shared" si="19"/>
        <v>#REF!</v>
      </c>
      <c r="G33" s="119" t="e">
        <f t="shared" si="19"/>
        <v>#REF!</v>
      </c>
      <c r="H33" s="119" t="e">
        <f t="shared" si="19"/>
        <v>#REF!</v>
      </c>
      <c r="I33" s="119">
        <f t="shared" si="19"/>
        <v>7600</v>
      </c>
      <c r="J33" s="119">
        <f t="shared" si="19"/>
        <v>7600</v>
      </c>
      <c r="K33" s="119">
        <f t="shared" si="19"/>
        <v>7120</v>
      </c>
      <c r="L33" s="119">
        <f t="shared" si="19"/>
        <v>7440</v>
      </c>
      <c r="M33" s="119">
        <f t="shared" si="19"/>
        <v>7440</v>
      </c>
      <c r="N33" s="119">
        <f t="shared" si="19"/>
        <v>9360</v>
      </c>
      <c r="O33" s="119">
        <f t="shared" si="19"/>
        <v>7280</v>
      </c>
      <c r="P33" s="119">
        <f t="shared" si="19"/>
        <v>7120</v>
      </c>
      <c r="Q33" s="119">
        <f t="shared" si="19"/>
        <v>7280</v>
      </c>
      <c r="R33" s="119">
        <f t="shared" si="19"/>
        <v>7120</v>
      </c>
      <c r="S33" s="119">
        <f t="shared" si="19"/>
        <v>7120</v>
      </c>
      <c r="T33" s="119">
        <f t="shared" si="19"/>
        <v>7440</v>
      </c>
      <c r="U33" s="119">
        <f t="shared" si="19"/>
        <v>7280</v>
      </c>
      <c r="V33" s="119">
        <f t="shared" si="19"/>
        <v>8400</v>
      </c>
      <c r="W33" s="119">
        <f t="shared" si="19"/>
        <v>10000</v>
      </c>
      <c r="X33" s="119">
        <f t="shared" si="19"/>
        <v>10000</v>
      </c>
      <c r="Y33" s="119">
        <f t="shared" si="19"/>
        <v>10480</v>
      </c>
      <c r="Z33" s="119">
        <f t="shared" si="19"/>
        <v>10480</v>
      </c>
      <c r="AA33" s="119">
        <f t="shared" si="19"/>
        <v>10960</v>
      </c>
      <c r="AB33" s="119">
        <f t="shared" si="19"/>
        <v>10480</v>
      </c>
      <c r="AC33" s="119">
        <f t="shared" si="19"/>
        <v>10480</v>
      </c>
      <c r="AD33" s="119">
        <f t="shared" si="19"/>
        <v>16000</v>
      </c>
      <c r="AE33" s="119">
        <f t="shared" si="19"/>
        <v>22000</v>
      </c>
      <c r="AF33" s="119">
        <f t="shared" si="19"/>
        <v>25200</v>
      </c>
      <c r="AG33" s="119">
        <f t="shared" si="19"/>
        <v>25200</v>
      </c>
      <c r="AH33" s="119">
        <f t="shared" si="19"/>
        <v>25200</v>
      </c>
      <c r="AI33" s="119">
        <f t="shared" si="19"/>
        <v>26160</v>
      </c>
      <c r="AJ33" s="119">
        <f t="shared" si="19"/>
        <v>26160</v>
      </c>
      <c r="AK33" s="119">
        <f t="shared" si="19"/>
        <v>26160</v>
      </c>
      <c r="AL33" s="119">
        <f t="shared" si="19"/>
        <v>23280</v>
      </c>
      <c r="AM33" s="119">
        <f t="shared" si="19"/>
        <v>23000</v>
      </c>
      <c r="AN33" s="119">
        <f t="shared" si="19"/>
        <v>15560</v>
      </c>
      <c r="AO33" s="119">
        <f t="shared" si="19"/>
        <v>15560</v>
      </c>
      <c r="AP33" s="119">
        <f t="shared" si="19"/>
        <v>14840</v>
      </c>
      <c r="AQ33" s="119">
        <f t="shared" si="19"/>
        <v>14840</v>
      </c>
      <c r="AR33" s="119">
        <f t="shared" si="19"/>
        <v>14840</v>
      </c>
      <c r="AS33" s="119">
        <f t="shared" si="19"/>
        <v>15560</v>
      </c>
      <c r="AT33" s="119">
        <f t="shared" si="19"/>
        <v>15560</v>
      </c>
      <c r="AU33" s="119">
        <f t="shared" si="19"/>
        <v>15560</v>
      </c>
      <c r="AV33" s="119">
        <f t="shared" si="19"/>
        <v>16280</v>
      </c>
      <c r="AW33" s="119">
        <f t="shared" si="19"/>
        <v>16280</v>
      </c>
      <c r="AX33" s="119">
        <f t="shared" si="19"/>
        <v>17240</v>
      </c>
      <c r="AY33" s="119">
        <f t="shared" si="19"/>
        <v>18200</v>
      </c>
      <c r="AZ33" s="119">
        <f t="shared" si="19"/>
        <v>18200</v>
      </c>
      <c r="BA33" s="119">
        <f t="shared" si="19"/>
        <v>18200</v>
      </c>
      <c r="BB33" s="119">
        <f t="shared" si="19"/>
        <v>17240</v>
      </c>
      <c r="BC33" s="119">
        <f t="shared" si="19"/>
        <v>20120</v>
      </c>
      <c r="BD33" s="119">
        <f t="shared" si="19"/>
        <v>20120</v>
      </c>
      <c r="BE33" s="119">
        <f t="shared" si="19"/>
        <v>22040</v>
      </c>
      <c r="BF33" s="119">
        <f t="shared" si="19"/>
        <v>23960</v>
      </c>
      <c r="BG33" s="119">
        <f t="shared" si="19"/>
        <v>23960</v>
      </c>
      <c r="BH33" s="119">
        <f t="shared" si="19"/>
        <v>21080</v>
      </c>
      <c r="BI33" s="119">
        <f t="shared" si="19"/>
        <v>21080</v>
      </c>
      <c r="BJ33" s="119">
        <f t="shared" si="19"/>
        <v>14120</v>
      </c>
      <c r="BK33" s="119">
        <f t="shared" si="19"/>
        <v>15560</v>
      </c>
      <c r="BL33" s="119">
        <f t="shared" si="19"/>
        <v>14840</v>
      </c>
      <c r="BM33" s="119">
        <f t="shared" si="19"/>
        <v>11800</v>
      </c>
      <c r="BN33" s="119">
        <f t="shared" si="19"/>
        <v>10280</v>
      </c>
      <c r="BO33" s="119">
        <f t="shared" ref="BO33:BZ33" si="20">ROUND(BO14*0.8,)</f>
        <v>11240</v>
      </c>
      <c r="BP33" s="119">
        <f t="shared" si="20"/>
        <v>10280</v>
      </c>
      <c r="BQ33" s="119">
        <f t="shared" si="20"/>
        <v>11240</v>
      </c>
      <c r="BR33" s="119">
        <f t="shared" si="20"/>
        <v>10280</v>
      </c>
      <c r="BS33" s="119">
        <f t="shared" si="20"/>
        <v>10120</v>
      </c>
      <c r="BT33" s="119">
        <f t="shared" si="20"/>
        <v>9320</v>
      </c>
      <c r="BU33" s="119">
        <f t="shared" si="20"/>
        <v>7800</v>
      </c>
      <c r="BV33" s="119">
        <f t="shared" si="20"/>
        <v>8280</v>
      </c>
      <c r="BW33" s="119">
        <f t="shared" si="20"/>
        <v>7800</v>
      </c>
      <c r="BX33" s="119">
        <f t="shared" si="20"/>
        <v>8280</v>
      </c>
      <c r="BY33" s="119">
        <f t="shared" si="20"/>
        <v>7800</v>
      </c>
      <c r="BZ33" s="119">
        <f t="shared" si="20"/>
        <v>8920</v>
      </c>
    </row>
    <row r="34" spans="1:78" ht="10.7" customHeight="1" x14ac:dyDescent="0.2">
      <c r="A34" s="3">
        <v>2</v>
      </c>
      <c r="B34" s="119" t="e">
        <f t="shared" ref="B34" si="21">ROUND(B15*0.8,)</f>
        <v>#REF!</v>
      </c>
      <c r="C34" s="119" t="e">
        <f t="shared" ref="C34:BN34" si="22">ROUND(C15*0.8,)</f>
        <v>#REF!</v>
      </c>
      <c r="D34" s="119" t="e">
        <f t="shared" si="22"/>
        <v>#REF!</v>
      </c>
      <c r="E34" s="119" t="e">
        <f t="shared" si="22"/>
        <v>#REF!</v>
      </c>
      <c r="F34" s="119" t="e">
        <f t="shared" si="22"/>
        <v>#REF!</v>
      </c>
      <c r="G34" s="119" t="e">
        <f t="shared" si="22"/>
        <v>#REF!</v>
      </c>
      <c r="H34" s="119" t="e">
        <f t="shared" si="22"/>
        <v>#REF!</v>
      </c>
      <c r="I34" s="119">
        <f t="shared" si="22"/>
        <v>8720</v>
      </c>
      <c r="J34" s="119">
        <f t="shared" si="22"/>
        <v>8720</v>
      </c>
      <c r="K34" s="119">
        <f t="shared" si="22"/>
        <v>8240</v>
      </c>
      <c r="L34" s="119">
        <f t="shared" si="22"/>
        <v>8560</v>
      </c>
      <c r="M34" s="119">
        <f t="shared" si="22"/>
        <v>8560</v>
      </c>
      <c r="N34" s="119">
        <f t="shared" si="22"/>
        <v>10480</v>
      </c>
      <c r="O34" s="119">
        <f t="shared" si="22"/>
        <v>8400</v>
      </c>
      <c r="P34" s="119">
        <f t="shared" si="22"/>
        <v>8240</v>
      </c>
      <c r="Q34" s="119">
        <f t="shared" si="22"/>
        <v>8400</v>
      </c>
      <c r="R34" s="119">
        <f t="shared" si="22"/>
        <v>8240</v>
      </c>
      <c r="S34" s="119">
        <f t="shared" si="22"/>
        <v>8240</v>
      </c>
      <c r="T34" s="119">
        <f t="shared" si="22"/>
        <v>8560</v>
      </c>
      <c r="U34" s="119">
        <f t="shared" si="22"/>
        <v>8400</v>
      </c>
      <c r="V34" s="119">
        <f t="shared" si="22"/>
        <v>9520</v>
      </c>
      <c r="W34" s="119">
        <f t="shared" si="22"/>
        <v>11120</v>
      </c>
      <c r="X34" s="119">
        <f t="shared" si="22"/>
        <v>11120</v>
      </c>
      <c r="Y34" s="119">
        <f t="shared" si="22"/>
        <v>11600</v>
      </c>
      <c r="Z34" s="119">
        <f t="shared" si="22"/>
        <v>11600</v>
      </c>
      <c r="AA34" s="119">
        <f t="shared" si="22"/>
        <v>12080</v>
      </c>
      <c r="AB34" s="119">
        <f t="shared" si="22"/>
        <v>11600</v>
      </c>
      <c r="AC34" s="119">
        <f t="shared" si="22"/>
        <v>11600</v>
      </c>
      <c r="AD34" s="119">
        <f t="shared" si="22"/>
        <v>17600</v>
      </c>
      <c r="AE34" s="119">
        <f t="shared" si="22"/>
        <v>23600</v>
      </c>
      <c r="AF34" s="119">
        <f t="shared" si="22"/>
        <v>26800</v>
      </c>
      <c r="AG34" s="119">
        <f t="shared" si="22"/>
        <v>26800</v>
      </c>
      <c r="AH34" s="119">
        <f t="shared" si="22"/>
        <v>26800</v>
      </c>
      <c r="AI34" s="119">
        <f t="shared" si="22"/>
        <v>27760</v>
      </c>
      <c r="AJ34" s="119">
        <f t="shared" si="22"/>
        <v>27760</v>
      </c>
      <c r="AK34" s="119">
        <f t="shared" si="22"/>
        <v>27760</v>
      </c>
      <c r="AL34" s="119">
        <f t="shared" si="22"/>
        <v>24880</v>
      </c>
      <c r="AM34" s="119">
        <f t="shared" si="22"/>
        <v>24480</v>
      </c>
      <c r="AN34" s="119">
        <f t="shared" si="22"/>
        <v>17040</v>
      </c>
      <c r="AO34" s="119">
        <f t="shared" si="22"/>
        <v>17040</v>
      </c>
      <c r="AP34" s="119">
        <f t="shared" si="22"/>
        <v>16320</v>
      </c>
      <c r="AQ34" s="119">
        <f t="shared" si="22"/>
        <v>16320</v>
      </c>
      <c r="AR34" s="119">
        <f t="shared" si="22"/>
        <v>16320</v>
      </c>
      <c r="AS34" s="119">
        <f t="shared" si="22"/>
        <v>17040</v>
      </c>
      <c r="AT34" s="119">
        <f t="shared" si="22"/>
        <v>17040</v>
      </c>
      <c r="AU34" s="119">
        <f t="shared" si="22"/>
        <v>17040</v>
      </c>
      <c r="AV34" s="119">
        <f t="shared" si="22"/>
        <v>17760</v>
      </c>
      <c r="AW34" s="119">
        <f t="shared" si="22"/>
        <v>17760</v>
      </c>
      <c r="AX34" s="119">
        <f t="shared" si="22"/>
        <v>18720</v>
      </c>
      <c r="AY34" s="119">
        <f t="shared" si="22"/>
        <v>19680</v>
      </c>
      <c r="AZ34" s="119">
        <f t="shared" si="22"/>
        <v>19680</v>
      </c>
      <c r="BA34" s="119">
        <f t="shared" si="22"/>
        <v>19680</v>
      </c>
      <c r="BB34" s="119">
        <f t="shared" si="22"/>
        <v>18720</v>
      </c>
      <c r="BC34" s="119">
        <f t="shared" si="22"/>
        <v>21600</v>
      </c>
      <c r="BD34" s="119">
        <f t="shared" si="22"/>
        <v>21600</v>
      </c>
      <c r="BE34" s="119">
        <f t="shared" si="22"/>
        <v>23520</v>
      </c>
      <c r="BF34" s="119">
        <f t="shared" si="22"/>
        <v>25440</v>
      </c>
      <c r="BG34" s="119">
        <f t="shared" si="22"/>
        <v>25440</v>
      </c>
      <c r="BH34" s="119">
        <f t="shared" si="22"/>
        <v>22560</v>
      </c>
      <c r="BI34" s="119">
        <f t="shared" si="22"/>
        <v>22560</v>
      </c>
      <c r="BJ34" s="119">
        <f t="shared" si="22"/>
        <v>15600</v>
      </c>
      <c r="BK34" s="119">
        <f t="shared" si="22"/>
        <v>17040</v>
      </c>
      <c r="BL34" s="119">
        <f t="shared" si="22"/>
        <v>16320</v>
      </c>
      <c r="BM34" s="119">
        <f t="shared" si="22"/>
        <v>13280</v>
      </c>
      <c r="BN34" s="119">
        <f t="shared" si="22"/>
        <v>11760</v>
      </c>
      <c r="BO34" s="119">
        <f t="shared" ref="BO34:BZ34" si="23">ROUND(BO15*0.8,)</f>
        <v>12720</v>
      </c>
      <c r="BP34" s="119">
        <f t="shared" si="23"/>
        <v>11760</v>
      </c>
      <c r="BQ34" s="119">
        <f t="shared" si="23"/>
        <v>12720</v>
      </c>
      <c r="BR34" s="119">
        <f t="shared" si="23"/>
        <v>11760</v>
      </c>
      <c r="BS34" s="119">
        <f t="shared" si="23"/>
        <v>11440</v>
      </c>
      <c r="BT34" s="119">
        <f t="shared" si="23"/>
        <v>10640</v>
      </c>
      <c r="BU34" s="119">
        <f t="shared" si="23"/>
        <v>9120</v>
      </c>
      <c r="BV34" s="119">
        <f t="shared" si="23"/>
        <v>9600</v>
      </c>
      <c r="BW34" s="119">
        <f t="shared" si="23"/>
        <v>9120</v>
      </c>
      <c r="BX34" s="119">
        <f t="shared" si="23"/>
        <v>9600</v>
      </c>
      <c r="BY34" s="119">
        <f t="shared" si="23"/>
        <v>9120</v>
      </c>
      <c r="BZ34" s="119">
        <f t="shared" si="23"/>
        <v>10240</v>
      </c>
    </row>
    <row r="35" spans="1:78" ht="10.7" customHeight="1" x14ac:dyDescent="0.2">
      <c r="A35" s="4" t="s">
        <v>91</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row>
    <row r="36" spans="1:78" ht="10.7" customHeight="1" x14ac:dyDescent="0.2">
      <c r="A36" s="3">
        <v>1</v>
      </c>
      <c r="B36" s="119" t="e">
        <f t="shared" ref="B36" si="24">ROUND(B17*0.8,)</f>
        <v>#REF!</v>
      </c>
      <c r="C36" s="119" t="e">
        <f t="shared" ref="C36:BN36" si="25">ROUND(C17*0.8,)</f>
        <v>#REF!</v>
      </c>
      <c r="D36" s="119" t="e">
        <f t="shared" si="25"/>
        <v>#REF!</v>
      </c>
      <c r="E36" s="119" t="e">
        <f t="shared" si="25"/>
        <v>#REF!</v>
      </c>
      <c r="F36" s="119" t="e">
        <f t="shared" si="25"/>
        <v>#REF!</v>
      </c>
      <c r="G36" s="119" t="e">
        <f t="shared" si="25"/>
        <v>#REF!</v>
      </c>
      <c r="H36" s="119" t="e">
        <f t="shared" si="25"/>
        <v>#REF!</v>
      </c>
      <c r="I36" s="119">
        <f t="shared" si="25"/>
        <v>8400</v>
      </c>
      <c r="J36" s="119">
        <f t="shared" si="25"/>
        <v>8400</v>
      </c>
      <c r="K36" s="119">
        <f t="shared" si="25"/>
        <v>7920</v>
      </c>
      <c r="L36" s="119">
        <f t="shared" si="25"/>
        <v>8240</v>
      </c>
      <c r="M36" s="119">
        <f t="shared" si="25"/>
        <v>8240</v>
      </c>
      <c r="N36" s="119">
        <f t="shared" si="25"/>
        <v>10160</v>
      </c>
      <c r="O36" s="119">
        <f t="shared" si="25"/>
        <v>8080</v>
      </c>
      <c r="P36" s="119">
        <f t="shared" si="25"/>
        <v>7920</v>
      </c>
      <c r="Q36" s="119">
        <f t="shared" si="25"/>
        <v>8080</v>
      </c>
      <c r="R36" s="119">
        <f t="shared" si="25"/>
        <v>7920</v>
      </c>
      <c r="S36" s="119">
        <f t="shared" si="25"/>
        <v>7920</v>
      </c>
      <c r="T36" s="119">
        <f t="shared" si="25"/>
        <v>8240</v>
      </c>
      <c r="U36" s="119">
        <f t="shared" si="25"/>
        <v>8080</v>
      </c>
      <c r="V36" s="119">
        <f t="shared" si="25"/>
        <v>9200</v>
      </c>
      <c r="W36" s="119">
        <f t="shared" si="25"/>
        <v>10800</v>
      </c>
      <c r="X36" s="119">
        <f t="shared" si="25"/>
        <v>10800</v>
      </c>
      <c r="Y36" s="119">
        <f t="shared" si="25"/>
        <v>11280</v>
      </c>
      <c r="Z36" s="119">
        <f t="shared" si="25"/>
        <v>11280</v>
      </c>
      <c r="AA36" s="119">
        <f t="shared" si="25"/>
        <v>11760</v>
      </c>
      <c r="AB36" s="119">
        <f t="shared" si="25"/>
        <v>11280</v>
      </c>
      <c r="AC36" s="119">
        <f t="shared" si="25"/>
        <v>11280</v>
      </c>
      <c r="AD36" s="119">
        <f t="shared" si="25"/>
        <v>17600</v>
      </c>
      <c r="AE36" s="119">
        <f t="shared" si="25"/>
        <v>23600</v>
      </c>
      <c r="AF36" s="119">
        <f t="shared" si="25"/>
        <v>26800</v>
      </c>
      <c r="AG36" s="119">
        <f t="shared" si="25"/>
        <v>26800</v>
      </c>
      <c r="AH36" s="119">
        <f t="shared" si="25"/>
        <v>26800</v>
      </c>
      <c r="AI36" s="119">
        <f t="shared" si="25"/>
        <v>27760</v>
      </c>
      <c r="AJ36" s="119">
        <f t="shared" si="25"/>
        <v>27760</v>
      </c>
      <c r="AK36" s="119">
        <f t="shared" si="25"/>
        <v>27760</v>
      </c>
      <c r="AL36" s="119">
        <f t="shared" si="25"/>
        <v>24880</v>
      </c>
      <c r="AM36" s="119">
        <f t="shared" si="25"/>
        <v>24600</v>
      </c>
      <c r="AN36" s="119">
        <f t="shared" si="25"/>
        <v>17160</v>
      </c>
      <c r="AO36" s="119">
        <f t="shared" si="25"/>
        <v>17160</v>
      </c>
      <c r="AP36" s="119">
        <f t="shared" si="25"/>
        <v>16440</v>
      </c>
      <c r="AQ36" s="119">
        <f t="shared" si="25"/>
        <v>16440</v>
      </c>
      <c r="AR36" s="119">
        <f t="shared" si="25"/>
        <v>16440</v>
      </c>
      <c r="AS36" s="119">
        <f t="shared" si="25"/>
        <v>17160</v>
      </c>
      <c r="AT36" s="119">
        <f t="shared" si="25"/>
        <v>17160</v>
      </c>
      <c r="AU36" s="119">
        <f t="shared" si="25"/>
        <v>17160</v>
      </c>
      <c r="AV36" s="119">
        <f t="shared" si="25"/>
        <v>17880</v>
      </c>
      <c r="AW36" s="119">
        <f t="shared" si="25"/>
        <v>17880</v>
      </c>
      <c r="AX36" s="119">
        <f t="shared" si="25"/>
        <v>18840</v>
      </c>
      <c r="AY36" s="119">
        <f t="shared" si="25"/>
        <v>19800</v>
      </c>
      <c r="AZ36" s="119">
        <f t="shared" si="25"/>
        <v>19800</v>
      </c>
      <c r="BA36" s="119">
        <f t="shared" si="25"/>
        <v>19800</v>
      </c>
      <c r="BB36" s="119">
        <f t="shared" si="25"/>
        <v>18840</v>
      </c>
      <c r="BC36" s="119">
        <f t="shared" si="25"/>
        <v>21720</v>
      </c>
      <c r="BD36" s="119">
        <f t="shared" si="25"/>
        <v>21720</v>
      </c>
      <c r="BE36" s="119">
        <f t="shared" si="25"/>
        <v>23640</v>
      </c>
      <c r="BF36" s="119">
        <f t="shared" si="25"/>
        <v>25560</v>
      </c>
      <c r="BG36" s="119">
        <f t="shared" si="25"/>
        <v>25560</v>
      </c>
      <c r="BH36" s="119">
        <f t="shared" si="25"/>
        <v>22680</v>
      </c>
      <c r="BI36" s="119">
        <f t="shared" si="25"/>
        <v>22680</v>
      </c>
      <c r="BJ36" s="119">
        <f t="shared" si="25"/>
        <v>15720</v>
      </c>
      <c r="BK36" s="119">
        <f t="shared" si="25"/>
        <v>17160</v>
      </c>
      <c r="BL36" s="119">
        <f t="shared" si="25"/>
        <v>16440</v>
      </c>
      <c r="BM36" s="119">
        <f t="shared" si="25"/>
        <v>13000</v>
      </c>
      <c r="BN36" s="119">
        <f t="shared" si="25"/>
        <v>11480</v>
      </c>
      <c r="BO36" s="119">
        <f t="shared" ref="BO36:BZ36" si="26">ROUND(BO17*0.8,)</f>
        <v>12440</v>
      </c>
      <c r="BP36" s="119">
        <f t="shared" si="26"/>
        <v>11480</v>
      </c>
      <c r="BQ36" s="119">
        <f t="shared" si="26"/>
        <v>12440</v>
      </c>
      <c r="BR36" s="119">
        <f t="shared" si="26"/>
        <v>11480</v>
      </c>
      <c r="BS36" s="119">
        <f t="shared" si="26"/>
        <v>10920</v>
      </c>
      <c r="BT36" s="119">
        <f t="shared" si="26"/>
        <v>10120</v>
      </c>
      <c r="BU36" s="119">
        <f t="shared" si="26"/>
        <v>8600</v>
      </c>
      <c r="BV36" s="119">
        <f t="shared" si="26"/>
        <v>9080</v>
      </c>
      <c r="BW36" s="119">
        <f t="shared" si="26"/>
        <v>8600</v>
      </c>
      <c r="BX36" s="119">
        <f t="shared" si="26"/>
        <v>9080</v>
      </c>
      <c r="BY36" s="119">
        <f t="shared" si="26"/>
        <v>8600</v>
      </c>
      <c r="BZ36" s="119">
        <f t="shared" si="26"/>
        <v>9720</v>
      </c>
    </row>
    <row r="37" spans="1:78" ht="10.7" customHeight="1" x14ac:dyDescent="0.2">
      <c r="A37" s="3">
        <v>2</v>
      </c>
      <c r="B37" s="119" t="e">
        <f t="shared" ref="B37" si="27">ROUND(B18*0.8,)</f>
        <v>#REF!</v>
      </c>
      <c r="C37" s="119" t="e">
        <f t="shared" ref="C37:BN37" si="28">ROUND(C18*0.8,)</f>
        <v>#REF!</v>
      </c>
      <c r="D37" s="119" t="e">
        <f t="shared" si="28"/>
        <v>#REF!</v>
      </c>
      <c r="E37" s="119" t="e">
        <f t="shared" si="28"/>
        <v>#REF!</v>
      </c>
      <c r="F37" s="119" t="e">
        <f t="shared" si="28"/>
        <v>#REF!</v>
      </c>
      <c r="G37" s="119" t="e">
        <f t="shared" si="28"/>
        <v>#REF!</v>
      </c>
      <c r="H37" s="119" t="e">
        <f t="shared" si="28"/>
        <v>#REF!</v>
      </c>
      <c r="I37" s="119">
        <f t="shared" si="28"/>
        <v>9520</v>
      </c>
      <c r="J37" s="119">
        <f t="shared" si="28"/>
        <v>9520</v>
      </c>
      <c r="K37" s="119">
        <f t="shared" si="28"/>
        <v>9040</v>
      </c>
      <c r="L37" s="119">
        <f t="shared" si="28"/>
        <v>9360</v>
      </c>
      <c r="M37" s="119">
        <f t="shared" si="28"/>
        <v>9360</v>
      </c>
      <c r="N37" s="119">
        <f t="shared" si="28"/>
        <v>11280</v>
      </c>
      <c r="O37" s="119">
        <f t="shared" si="28"/>
        <v>9200</v>
      </c>
      <c r="P37" s="119">
        <f t="shared" si="28"/>
        <v>9040</v>
      </c>
      <c r="Q37" s="119">
        <f t="shared" si="28"/>
        <v>9200</v>
      </c>
      <c r="R37" s="119">
        <f t="shared" si="28"/>
        <v>9040</v>
      </c>
      <c r="S37" s="119">
        <f t="shared" si="28"/>
        <v>9040</v>
      </c>
      <c r="T37" s="119">
        <f t="shared" si="28"/>
        <v>9360</v>
      </c>
      <c r="U37" s="119">
        <f t="shared" si="28"/>
        <v>9200</v>
      </c>
      <c r="V37" s="119">
        <f t="shared" si="28"/>
        <v>10320</v>
      </c>
      <c r="W37" s="119">
        <f t="shared" si="28"/>
        <v>11920</v>
      </c>
      <c r="X37" s="119">
        <f t="shared" si="28"/>
        <v>11920</v>
      </c>
      <c r="Y37" s="119">
        <f t="shared" si="28"/>
        <v>12400</v>
      </c>
      <c r="Z37" s="119">
        <f t="shared" si="28"/>
        <v>12400</v>
      </c>
      <c r="AA37" s="119">
        <f t="shared" si="28"/>
        <v>12880</v>
      </c>
      <c r="AB37" s="119">
        <f t="shared" si="28"/>
        <v>12400</v>
      </c>
      <c r="AC37" s="119">
        <f t="shared" si="28"/>
        <v>12400</v>
      </c>
      <c r="AD37" s="119">
        <f t="shared" si="28"/>
        <v>19200</v>
      </c>
      <c r="AE37" s="119">
        <f t="shared" si="28"/>
        <v>25200</v>
      </c>
      <c r="AF37" s="119">
        <f t="shared" si="28"/>
        <v>28400</v>
      </c>
      <c r="AG37" s="119">
        <f t="shared" si="28"/>
        <v>28400</v>
      </c>
      <c r="AH37" s="119">
        <f t="shared" si="28"/>
        <v>28400</v>
      </c>
      <c r="AI37" s="119">
        <f t="shared" si="28"/>
        <v>29360</v>
      </c>
      <c r="AJ37" s="119">
        <f t="shared" si="28"/>
        <v>29360</v>
      </c>
      <c r="AK37" s="119">
        <f t="shared" si="28"/>
        <v>29360</v>
      </c>
      <c r="AL37" s="119">
        <f t="shared" si="28"/>
        <v>26480</v>
      </c>
      <c r="AM37" s="119">
        <f t="shared" si="28"/>
        <v>26080</v>
      </c>
      <c r="AN37" s="119">
        <f t="shared" si="28"/>
        <v>18640</v>
      </c>
      <c r="AO37" s="119">
        <f t="shared" si="28"/>
        <v>18640</v>
      </c>
      <c r="AP37" s="119">
        <f t="shared" si="28"/>
        <v>17920</v>
      </c>
      <c r="AQ37" s="119">
        <f t="shared" si="28"/>
        <v>17920</v>
      </c>
      <c r="AR37" s="119">
        <f t="shared" si="28"/>
        <v>17920</v>
      </c>
      <c r="AS37" s="119">
        <f t="shared" si="28"/>
        <v>18640</v>
      </c>
      <c r="AT37" s="119">
        <f t="shared" si="28"/>
        <v>18640</v>
      </c>
      <c r="AU37" s="119">
        <f t="shared" si="28"/>
        <v>18640</v>
      </c>
      <c r="AV37" s="119">
        <f t="shared" si="28"/>
        <v>19360</v>
      </c>
      <c r="AW37" s="119">
        <f t="shared" si="28"/>
        <v>19360</v>
      </c>
      <c r="AX37" s="119">
        <f t="shared" si="28"/>
        <v>20320</v>
      </c>
      <c r="AY37" s="119">
        <f t="shared" si="28"/>
        <v>21280</v>
      </c>
      <c r="AZ37" s="119">
        <f t="shared" si="28"/>
        <v>21280</v>
      </c>
      <c r="BA37" s="119">
        <f t="shared" si="28"/>
        <v>21280</v>
      </c>
      <c r="BB37" s="119">
        <f t="shared" si="28"/>
        <v>20320</v>
      </c>
      <c r="BC37" s="119">
        <f t="shared" si="28"/>
        <v>23200</v>
      </c>
      <c r="BD37" s="119">
        <f t="shared" si="28"/>
        <v>23200</v>
      </c>
      <c r="BE37" s="119">
        <f t="shared" si="28"/>
        <v>25120</v>
      </c>
      <c r="BF37" s="119">
        <f t="shared" si="28"/>
        <v>27040</v>
      </c>
      <c r="BG37" s="119">
        <f t="shared" si="28"/>
        <v>27040</v>
      </c>
      <c r="BH37" s="119">
        <f t="shared" si="28"/>
        <v>24160</v>
      </c>
      <c r="BI37" s="119">
        <f t="shared" si="28"/>
        <v>24160</v>
      </c>
      <c r="BJ37" s="119">
        <f t="shared" si="28"/>
        <v>17200</v>
      </c>
      <c r="BK37" s="119">
        <f t="shared" si="28"/>
        <v>18640</v>
      </c>
      <c r="BL37" s="119">
        <f t="shared" si="28"/>
        <v>17920</v>
      </c>
      <c r="BM37" s="119">
        <f t="shared" si="28"/>
        <v>14480</v>
      </c>
      <c r="BN37" s="119">
        <f t="shared" si="28"/>
        <v>12960</v>
      </c>
      <c r="BO37" s="119">
        <f t="shared" ref="BO37:BZ37" si="29">ROUND(BO18*0.8,)</f>
        <v>13920</v>
      </c>
      <c r="BP37" s="119">
        <f t="shared" si="29"/>
        <v>12960</v>
      </c>
      <c r="BQ37" s="119">
        <f t="shared" si="29"/>
        <v>13920</v>
      </c>
      <c r="BR37" s="119">
        <f t="shared" si="29"/>
        <v>12960</v>
      </c>
      <c r="BS37" s="119">
        <f t="shared" si="29"/>
        <v>12240</v>
      </c>
      <c r="BT37" s="119">
        <f t="shared" si="29"/>
        <v>11440</v>
      </c>
      <c r="BU37" s="119">
        <f t="shared" si="29"/>
        <v>9920</v>
      </c>
      <c r="BV37" s="119">
        <f t="shared" si="29"/>
        <v>10400</v>
      </c>
      <c r="BW37" s="119">
        <f t="shared" si="29"/>
        <v>9920</v>
      </c>
      <c r="BX37" s="119">
        <f t="shared" si="29"/>
        <v>10400</v>
      </c>
      <c r="BY37" s="119">
        <f t="shared" si="29"/>
        <v>9920</v>
      </c>
      <c r="BZ37" s="119">
        <f t="shared" si="29"/>
        <v>11040</v>
      </c>
    </row>
    <row r="38" spans="1:78" ht="10.7" customHeight="1" x14ac:dyDescent="0.2">
      <c r="A38" s="2" t="s">
        <v>92</v>
      </c>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row>
    <row r="39" spans="1:78" ht="10.7" customHeight="1" x14ac:dyDescent="0.2">
      <c r="A39" s="3">
        <v>1</v>
      </c>
      <c r="B39" s="119" t="e">
        <f t="shared" ref="B39" si="30">ROUND(B20*0.8,)</f>
        <v>#REF!</v>
      </c>
      <c r="C39" s="119" t="e">
        <f t="shared" ref="C39:BN39" si="31">ROUND(C20*0.8,)</f>
        <v>#REF!</v>
      </c>
      <c r="D39" s="119" t="e">
        <f t="shared" si="31"/>
        <v>#REF!</v>
      </c>
      <c r="E39" s="119" t="e">
        <f t="shared" si="31"/>
        <v>#REF!</v>
      </c>
      <c r="F39" s="119" t="e">
        <f t="shared" si="31"/>
        <v>#REF!</v>
      </c>
      <c r="G39" s="119" t="e">
        <f t="shared" si="31"/>
        <v>#REF!</v>
      </c>
      <c r="H39" s="119" t="e">
        <f t="shared" si="31"/>
        <v>#REF!</v>
      </c>
      <c r="I39" s="119">
        <f t="shared" si="31"/>
        <v>9600</v>
      </c>
      <c r="J39" s="119">
        <f t="shared" si="31"/>
        <v>9600</v>
      </c>
      <c r="K39" s="119">
        <f t="shared" si="31"/>
        <v>9120</v>
      </c>
      <c r="L39" s="119">
        <f t="shared" si="31"/>
        <v>9440</v>
      </c>
      <c r="M39" s="119">
        <f t="shared" si="31"/>
        <v>9440</v>
      </c>
      <c r="N39" s="119">
        <f t="shared" si="31"/>
        <v>11360</v>
      </c>
      <c r="O39" s="119">
        <f t="shared" si="31"/>
        <v>9280</v>
      </c>
      <c r="P39" s="119">
        <f t="shared" si="31"/>
        <v>9120</v>
      </c>
      <c r="Q39" s="119">
        <f t="shared" si="31"/>
        <v>9280</v>
      </c>
      <c r="R39" s="119">
        <f t="shared" si="31"/>
        <v>9120</v>
      </c>
      <c r="S39" s="119">
        <f t="shared" si="31"/>
        <v>9120</v>
      </c>
      <c r="T39" s="119">
        <f t="shared" si="31"/>
        <v>9440</v>
      </c>
      <c r="U39" s="119">
        <f t="shared" si="31"/>
        <v>9280</v>
      </c>
      <c r="V39" s="119">
        <f t="shared" si="31"/>
        <v>10400</v>
      </c>
      <c r="W39" s="119">
        <f t="shared" si="31"/>
        <v>12000</v>
      </c>
      <c r="X39" s="119">
        <f t="shared" si="31"/>
        <v>12000</v>
      </c>
      <c r="Y39" s="119">
        <f t="shared" si="31"/>
        <v>12480</v>
      </c>
      <c r="Z39" s="119">
        <f t="shared" si="31"/>
        <v>12480</v>
      </c>
      <c r="AA39" s="119">
        <f t="shared" si="31"/>
        <v>12960</v>
      </c>
      <c r="AB39" s="119">
        <f t="shared" si="31"/>
        <v>12480</v>
      </c>
      <c r="AC39" s="119">
        <f t="shared" si="31"/>
        <v>12480</v>
      </c>
      <c r="AD39" s="119">
        <f t="shared" si="31"/>
        <v>19200</v>
      </c>
      <c r="AE39" s="119">
        <f t="shared" si="31"/>
        <v>25200</v>
      </c>
      <c r="AF39" s="119">
        <f t="shared" si="31"/>
        <v>28400</v>
      </c>
      <c r="AG39" s="119">
        <f t="shared" si="31"/>
        <v>28400</v>
      </c>
      <c r="AH39" s="119">
        <f t="shared" si="31"/>
        <v>28400</v>
      </c>
      <c r="AI39" s="119">
        <f t="shared" si="31"/>
        <v>29360</v>
      </c>
      <c r="AJ39" s="119">
        <f t="shared" si="31"/>
        <v>29360</v>
      </c>
      <c r="AK39" s="119">
        <f t="shared" si="31"/>
        <v>29360</v>
      </c>
      <c r="AL39" s="119">
        <f t="shared" si="31"/>
        <v>26480</v>
      </c>
      <c r="AM39" s="119">
        <f t="shared" si="31"/>
        <v>26200</v>
      </c>
      <c r="AN39" s="119">
        <f t="shared" si="31"/>
        <v>18760</v>
      </c>
      <c r="AO39" s="119">
        <f t="shared" si="31"/>
        <v>18760</v>
      </c>
      <c r="AP39" s="119">
        <f t="shared" si="31"/>
        <v>18040</v>
      </c>
      <c r="AQ39" s="119">
        <f t="shared" si="31"/>
        <v>18040</v>
      </c>
      <c r="AR39" s="119">
        <f t="shared" si="31"/>
        <v>18040</v>
      </c>
      <c r="AS39" s="119">
        <f t="shared" si="31"/>
        <v>18760</v>
      </c>
      <c r="AT39" s="119">
        <f t="shared" si="31"/>
        <v>18760</v>
      </c>
      <c r="AU39" s="119">
        <f t="shared" si="31"/>
        <v>18760</v>
      </c>
      <c r="AV39" s="119">
        <f t="shared" si="31"/>
        <v>19480</v>
      </c>
      <c r="AW39" s="119">
        <f t="shared" si="31"/>
        <v>19480</v>
      </c>
      <c r="AX39" s="119">
        <f t="shared" si="31"/>
        <v>20440</v>
      </c>
      <c r="AY39" s="119">
        <f t="shared" si="31"/>
        <v>21400</v>
      </c>
      <c r="AZ39" s="119">
        <f t="shared" si="31"/>
        <v>21400</v>
      </c>
      <c r="BA39" s="119">
        <f t="shared" si="31"/>
        <v>21400</v>
      </c>
      <c r="BB39" s="119">
        <f t="shared" si="31"/>
        <v>20440</v>
      </c>
      <c r="BC39" s="119">
        <f t="shared" si="31"/>
        <v>23320</v>
      </c>
      <c r="BD39" s="119">
        <f t="shared" si="31"/>
        <v>23320</v>
      </c>
      <c r="BE39" s="119">
        <f t="shared" si="31"/>
        <v>25240</v>
      </c>
      <c r="BF39" s="119">
        <f t="shared" si="31"/>
        <v>27160</v>
      </c>
      <c r="BG39" s="119">
        <f t="shared" si="31"/>
        <v>27160</v>
      </c>
      <c r="BH39" s="119">
        <f t="shared" si="31"/>
        <v>24280</v>
      </c>
      <c r="BI39" s="119">
        <f t="shared" si="31"/>
        <v>24280</v>
      </c>
      <c r="BJ39" s="119">
        <f t="shared" si="31"/>
        <v>17320</v>
      </c>
      <c r="BK39" s="119">
        <f t="shared" si="31"/>
        <v>18760</v>
      </c>
      <c r="BL39" s="119">
        <f t="shared" si="31"/>
        <v>18040</v>
      </c>
      <c r="BM39" s="119">
        <f t="shared" si="31"/>
        <v>13800</v>
      </c>
      <c r="BN39" s="119">
        <f t="shared" si="31"/>
        <v>12280</v>
      </c>
      <c r="BO39" s="119">
        <f t="shared" ref="BO39:BZ39" si="32">ROUND(BO20*0.8,)</f>
        <v>13240</v>
      </c>
      <c r="BP39" s="119">
        <f t="shared" si="32"/>
        <v>12280</v>
      </c>
      <c r="BQ39" s="119">
        <f t="shared" si="32"/>
        <v>13240</v>
      </c>
      <c r="BR39" s="119">
        <f t="shared" si="32"/>
        <v>12280</v>
      </c>
      <c r="BS39" s="119">
        <f t="shared" si="32"/>
        <v>12120</v>
      </c>
      <c r="BT39" s="119">
        <f t="shared" si="32"/>
        <v>11320</v>
      </c>
      <c r="BU39" s="119">
        <f t="shared" si="32"/>
        <v>9800</v>
      </c>
      <c r="BV39" s="119">
        <f t="shared" si="32"/>
        <v>10280</v>
      </c>
      <c r="BW39" s="119">
        <f t="shared" si="32"/>
        <v>9800</v>
      </c>
      <c r="BX39" s="119">
        <f t="shared" si="32"/>
        <v>10280</v>
      </c>
      <c r="BY39" s="119">
        <f t="shared" si="32"/>
        <v>9800</v>
      </c>
      <c r="BZ39" s="119">
        <f t="shared" si="32"/>
        <v>10920</v>
      </c>
    </row>
    <row r="40" spans="1:78" ht="10.7" customHeight="1" x14ac:dyDescent="0.2">
      <c r="A40" s="3">
        <v>2</v>
      </c>
      <c r="B40" s="119" t="e">
        <f t="shared" ref="B40" si="33">ROUND(B21*0.8,)</f>
        <v>#REF!</v>
      </c>
      <c r="C40" s="119" t="e">
        <f t="shared" ref="C40:BN40" si="34">ROUND(C21*0.8,)</f>
        <v>#REF!</v>
      </c>
      <c r="D40" s="119" t="e">
        <f t="shared" si="34"/>
        <v>#REF!</v>
      </c>
      <c r="E40" s="119" t="e">
        <f t="shared" si="34"/>
        <v>#REF!</v>
      </c>
      <c r="F40" s="119" t="e">
        <f t="shared" si="34"/>
        <v>#REF!</v>
      </c>
      <c r="G40" s="119" t="e">
        <f t="shared" si="34"/>
        <v>#REF!</v>
      </c>
      <c r="H40" s="119" t="e">
        <f t="shared" si="34"/>
        <v>#REF!</v>
      </c>
      <c r="I40" s="119">
        <f t="shared" si="34"/>
        <v>10720</v>
      </c>
      <c r="J40" s="119">
        <f t="shared" si="34"/>
        <v>10720</v>
      </c>
      <c r="K40" s="119">
        <f t="shared" si="34"/>
        <v>10240</v>
      </c>
      <c r="L40" s="119">
        <f t="shared" si="34"/>
        <v>10560</v>
      </c>
      <c r="M40" s="119">
        <f t="shared" si="34"/>
        <v>10560</v>
      </c>
      <c r="N40" s="119">
        <f t="shared" si="34"/>
        <v>12480</v>
      </c>
      <c r="O40" s="119">
        <f t="shared" si="34"/>
        <v>10400</v>
      </c>
      <c r="P40" s="119">
        <f t="shared" si="34"/>
        <v>10240</v>
      </c>
      <c r="Q40" s="119">
        <f t="shared" si="34"/>
        <v>10400</v>
      </c>
      <c r="R40" s="119">
        <f t="shared" si="34"/>
        <v>10240</v>
      </c>
      <c r="S40" s="119">
        <f t="shared" si="34"/>
        <v>10240</v>
      </c>
      <c r="T40" s="119">
        <f t="shared" si="34"/>
        <v>10560</v>
      </c>
      <c r="U40" s="119">
        <f t="shared" si="34"/>
        <v>10400</v>
      </c>
      <c r="V40" s="119">
        <f t="shared" si="34"/>
        <v>11520</v>
      </c>
      <c r="W40" s="119">
        <f t="shared" si="34"/>
        <v>13120</v>
      </c>
      <c r="X40" s="119">
        <f t="shared" si="34"/>
        <v>13120</v>
      </c>
      <c r="Y40" s="119">
        <f t="shared" si="34"/>
        <v>13600</v>
      </c>
      <c r="Z40" s="119">
        <f t="shared" si="34"/>
        <v>13600</v>
      </c>
      <c r="AA40" s="119">
        <f t="shared" si="34"/>
        <v>14080</v>
      </c>
      <c r="AB40" s="119">
        <f t="shared" si="34"/>
        <v>13600</v>
      </c>
      <c r="AC40" s="119">
        <f t="shared" si="34"/>
        <v>13600</v>
      </c>
      <c r="AD40" s="119">
        <f t="shared" si="34"/>
        <v>20800</v>
      </c>
      <c r="AE40" s="119">
        <f t="shared" si="34"/>
        <v>26800</v>
      </c>
      <c r="AF40" s="119">
        <f t="shared" si="34"/>
        <v>30000</v>
      </c>
      <c r="AG40" s="119">
        <f t="shared" si="34"/>
        <v>30000</v>
      </c>
      <c r="AH40" s="119">
        <f t="shared" si="34"/>
        <v>30000</v>
      </c>
      <c r="AI40" s="119">
        <f t="shared" si="34"/>
        <v>30960</v>
      </c>
      <c r="AJ40" s="119">
        <f t="shared" si="34"/>
        <v>30960</v>
      </c>
      <c r="AK40" s="119">
        <f t="shared" si="34"/>
        <v>30960</v>
      </c>
      <c r="AL40" s="119">
        <f t="shared" si="34"/>
        <v>28080</v>
      </c>
      <c r="AM40" s="119">
        <f t="shared" si="34"/>
        <v>27680</v>
      </c>
      <c r="AN40" s="119">
        <f t="shared" si="34"/>
        <v>20240</v>
      </c>
      <c r="AO40" s="119">
        <f t="shared" si="34"/>
        <v>20240</v>
      </c>
      <c r="AP40" s="119">
        <f t="shared" si="34"/>
        <v>19520</v>
      </c>
      <c r="AQ40" s="119">
        <f t="shared" si="34"/>
        <v>19520</v>
      </c>
      <c r="AR40" s="119">
        <f t="shared" si="34"/>
        <v>19520</v>
      </c>
      <c r="AS40" s="119">
        <f t="shared" si="34"/>
        <v>20240</v>
      </c>
      <c r="AT40" s="119">
        <f t="shared" si="34"/>
        <v>20240</v>
      </c>
      <c r="AU40" s="119">
        <f t="shared" si="34"/>
        <v>20240</v>
      </c>
      <c r="AV40" s="119">
        <f t="shared" si="34"/>
        <v>20960</v>
      </c>
      <c r="AW40" s="119">
        <f t="shared" si="34"/>
        <v>20960</v>
      </c>
      <c r="AX40" s="119">
        <f t="shared" si="34"/>
        <v>21920</v>
      </c>
      <c r="AY40" s="119">
        <f t="shared" si="34"/>
        <v>22880</v>
      </c>
      <c r="AZ40" s="119">
        <f t="shared" si="34"/>
        <v>22880</v>
      </c>
      <c r="BA40" s="119">
        <f t="shared" si="34"/>
        <v>22880</v>
      </c>
      <c r="BB40" s="119">
        <f t="shared" si="34"/>
        <v>21920</v>
      </c>
      <c r="BC40" s="119">
        <f t="shared" si="34"/>
        <v>24800</v>
      </c>
      <c r="BD40" s="119">
        <f t="shared" si="34"/>
        <v>24800</v>
      </c>
      <c r="BE40" s="119">
        <f t="shared" si="34"/>
        <v>26720</v>
      </c>
      <c r="BF40" s="119">
        <f t="shared" si="34"/>
        <v>28640</v>
      </c>
      <c r="BG40" s="119">
        <f t="shared" si="34"/>
        <v>28640</v>
      </c>
      <c r="BH40" s="119">
        <f t="shared" si="34"/>
        <v>25760</v>
      </c>
      <c r="BI40" s="119">
        <f t="shared" si="34"/>
        <v>25760</v>
      </c>
      <c r="BJ40" s="119">
        <f t="shared" si="34"/>
        <v>18800</v>
      </c>
      <c r="BK40" s="119">
        <f t="shared" si="34"/>
        <v>20240</v>
      </c>
      <c r="BL40" s="119">
        <f t="shared" si="34"/>
        <v>19520</v>
      </c>
      <c r="BM40" s="119">
        <f t="shared" si="34"/>
        <v>15280</v>
      </c>
      <c r="BN40" s="119">
        <f t="shared" si="34"/>
        <v>13760</v>
      </c>
      <c r="BO40" s="119">
        <f t="shared" ref="BO40:BZ40" si="35">ROUND(BO21*0.8,)</f>
        <v>14720</v>
      </c>
      <c r="BP40" s="119">
        <f t="shared" si="35"/>
        <v>13760</v>
      </c>
      <c r="BQ40" s="119">
        <f t="shared" si="35"/>
        <v>14720</v>
      </c>
      <c r="BR40" s="119">
        <f t="shared" si="35"/>
        <v>13760</v>
      </c>
      <c r="BS40" s="119">
        <f t="shared" si="35"/>
        <v>13440</v>
      </c>
      <c r="BT40" s="119">
        <f t="shared" si="35"/>
        <v>12640</v>
      </c>
      <c r="BU40" s="119">
        <f t="shared" si="35"/>
        <v>11120</v>
      </c>
      <c r="BV40" s="119">
        <f t="shared" si="35"/>
        <v>11600</v>
      </c>
      <c r="BW40" s="119">
        <f t="shared" si="35"/>
        <v>11120</v>
      </c>
      <c r="BX40" s="119">
        <f t="shared" si="35"/>
        <v>11600</v>
      </c>
      <c r="BY40" s="119">
        <f t="shared" si="35"/>
        <v>11120</v>
      </c>
      <c r="BZ40" s="119">
        <f t="shared" si="35"/>
        <v>12240</v>
      </c>
    </row>
    <row r="41" spans="1:78" ht="11.45" customHeight="1" x14ac:dyDescent="0.2"/>
    <row r="42" spans="1:78" x14ac:dyDescent="0.2">
      <c r="A42" s="36" t="s">
        <v>3</v>
      </c>
    </row>
    <row r="43" spans="1:78" x14ac:dyDescent="0.2">
      <c r="A43" s="20" t="s">
        <v>4</v>
      </c>
    </row>
    <row r="44" spans="1:78" x14ac:dyDescent="0.2">
      <c r="A44" s="20" t="s">
        <v>5</v>
      </c>
    </row>
    <row r="45" spans="1:78" ht="12" customHeight="1" x14ac:dyDescent="0.2">
      <c r="A45" s="21" t="s">
        <v>6</v>
      </c>
    </row>
    <row r="46" spans="1:78" x14ac:dyDescent="0.2">
      <c r="A46" s="42" t="s">
        <v>75</v>
      </c>
    </row>
    <row r="47" spans="1:78" ht="10.7" customHeight="1" x14ac:dyDescent="0.2">
      <c r="A47" s="20"/>
    </row>
    <row r="48" spans="1:78" ht="22.5" customHeight="1" thickBot="1" x14ac:dyDescent="0.25">
      <c r="A48" s="43" t="s">
        <v>8</v>
      </c>
    </row>
    <row r="49" spans="1:1" ht="144.75" thickBot="1" x14ac:dyDescent="0.25">
      <c r="A49" s="139" t="s">
        <v>192</v>
      </c>
    </row>
    <row r="50" spans="1:1" ht="12.75" thickBot="1" x14ac:dyDescent="0.25">
      <c r="A50" s="22"/>
    </row>
    <row r="51" spans="1:1" ht="12.75" thickBot="1" x14ac:dyDescent="0.25">
      <c r="A51" s="61" t="s">
        <v>27</v>
      </c>
    </row>
    <row r="52" spans="1:1" ht="12.75" thickBot="1" x14ac:dyDescent="0.25">
      <c r="A52" s="88" t="s">
        <v>193</v>
      </c>
    </row>
    <row r="53" spans="1:1" x14ac:dyDescent="0.2">
      <c r="A53" s="115" t="s">
        <v>194</v>
      </c>
    </row>
  </sheetData>
  <pageMargins left="0.7" right="0.7" top="0.75" bottom="0.75" header="0.3" footer="0.3"/>
  <pageSetup paperSize="9" orientation="portrait" horizontalDpi="4294967295" verticalDpi="4294967295"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Z53"/>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140625" style="1" customWidth="1"/>
    <col min="2" max="29" width="9.85546875" style="118" customWidth="1"/>
    <col min="30" max="78" width="9.85546875" style="118" bestFit="1" customWidth="1"/>
    <col min="79" max="16384" width="8.5703125" style="118"/>
  </cols>
  <sheetData>
    <row r="1" spans="1:78" ht="10.7" customHeight="1" x14ac:dyDescent="0.2">
      <c r="A1" s="9" t="s">
        <v>172</v>
      </c>
    </row>
    <row r="2" spans="1:78" ht="10.7" customHeight="1" x14ac:dyDescent="0.2">
      <c r="A2" s="19" t="s">
        <v>10</v>
      </c>
    </row>
    <row r="3" spans="1:78" ht="10.7" customHeight="1" x14ac:dyDescent="0.2">
      <c r="A3" s="10"/>
    </row>
    <row r="4" spans="1:78" x14ac:dyDescent="0.2">
      <c r="A4" s="95" t="s">
        <v>1</v>
      </c>
    </row>
    <row r="5" spans="1:78" s="117" customFormat="1" ht="25.5" customHeight="1" x14ac:dyDescent="0.2">
      <c r="A5" s="34" t="s">
        <v>0</v>
      </c>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29">
        <f>'C завтраками| Bed and breakfast'!U5</f>
        <v>46017</v>
      </c>
      <c r="AC5" s="129">
        <f>'C завтраками| Bed and breakfast'!V5</f>
        <v>46019</v>
      </c>
      <c r="AD5" s="129">
        <f>'C завтраками| Bed and breakfast'!W5</f>
        <v>46020</v>
      </c>
      <c r="AE5" s="129">
        <f>'C завтраками| Bed and breakfast'!X5</f>
        <v>46021</v>
      </c>
      <c r="AF5" s="129">
        <f>'C завтраками| Bed and breakfast'!Y5</f>
        <v>46022</v>
      </c>
      <c r="AG5" s="129">
        <f>'C завтраками| Bed and breakfast'!Z5</f>
        <v>46023</v>
      </c>
      <c r="AH5" s="129">
        <f>'C завтраками| Bed and breakfast'!AA5</f>
        <v>46026</v>
      </c>
      <c r="AI5" s="129">
        <f>'C завтраками| Bed and breakfast'!AB5</f>
        <v>46027</v>
      </c>
      <c r="AJ5" s="129">
        <f>'C завтраками| Bed and breakfast'!AC5</f>
        <v>46028</v>
      </c>
      <c r="AK5" s="129">
        <f>'C завтраками| Bed and breakfast'!AD5</f>
        <v>46029</v>
      </c>
      <c r="AL5" s="129">
        <f>'C завтраками| Bed and breakfast'!AE5</f>
        <v>46030</v>
      </c>
      <c r="AM5" s="129">
        <f>'C завтраками| Bed and breakfast'!AF5</f>
        <v>46031</v>
      </c>
      <c r="AN5" s="129">
        <f>'C завтраками| Bed and breakfast'!AG5</f>
        <v>46032</v>
      </c>
      <c r="AO5" s="129">
        <f>'C завтраками| Bed and breakfast'!AH5</f>
        <v>46033</v>
      </c>
      <c r="AP5" s="129">
        <f>'C завтраками| Bed and breakfast'!AI5</f>
        <v>46036</v>
      </c>
      <c r="AQ5" s="129">
        <f>'C завтраками| Bed and breakfast'!AJ5</f>
        <v>46038</v>
      </c>
      <c r="AR5" s="129">
        <f>'C завтраками| Bed and breakfast'!AK5</f>
        <v>46040</v>
      </c>
      <c r="AS5" s="129">
        <f>'C завтраками| Bed and breakfast'!AL5</f>
        <v>46042</v>
      </c>
      <c r="AT5" s="129">
        <f>'C завтраками| Bed and breakfast'!AM5</f>
        <v>46043</v>
      </c>
      <c r="AU5" s="129">
        <f>'C завтраками| Bed and breakfast'!AN5</f>
        <v>46045</v>
      </c>
      <c r="AV5" s="129">
        <f>'C завтраками| Bed and breakfast'!AO5</f>
        <v>46047</v>
      </c>
      <c r="AW5" s="129">
        <f>'C завтраками| Bed and breakfast'!AP5</f>
        <v>46052</v>
      </c>
      <c r="AX5" s="129">
        <f>'C завтраками| Bed and breakfast'!AQ5</f>
        <v>46054</v>
      </c>
      <c r="AY5" s="129">
        <f>'C завтраками| Bed and breakfast'!AR5</f>
        <v>46058</v>
      </c>
      <c r="AZ5" s="129">
        <f>'C завтраками| Bed and breakfast'!AS5</f>
        <v>46059</v>
      </c>
      <c r="BA5" s="129">
        <f>'C завтраками| Bed and breakfast'!AT5</f>
        <v>46060</v>
      </c>
      <c r="BB5" s="129">
        <f>'C завтраками| Bed and breakfast'!AU5</f>
        <v>46061</v>
      </c>
      <c r="BC5" s="129">
        <f>'C завтраками| Bed and breakfast'!AV5</f>
        <v>46066</v>
      </c>
      <c r="BD5" s="129">
        <f>'C завтраками| Bed and breakfast'!AW5</f>
        <v>46068</v>
      </c>
      <c r="BE5" s="129">
        <f>'C завтраками| Bed and breakfast'!AX5</f>
        <v>46069</v>
      </c>
      <c r="BF5" s="129">
        <f>'C завтраками| Bed and breakfast'!AY5</f>
        <v>46073</v>
      </c>
      <c r="BG5" s="129">
        <f>'C завтраками| Bed and breakfast'!AZ5</f>
        <v>46076</v>
      </c>
      <c r="BH5" s="129">
        <f>'C завтраками| Bed and breakfast'!BA5</f>
        <v>46077</v>
      </c>
      <c r="BI5" s="129">
        <f>'C завтраками| Bed and breakfast'!BB5</f>
        <v>46080</v>
      </c>
      <c r="BJ5" s="129">
        <f>'C завтраками| Bed and breakfast'!BC5</f>
        <v>46082</v>
      </c>
      <c r="BK5" s="129">
        <f>'C завтраками| Bed and breakfast'!BD5</f>
        <v>46087</v>
      </c>
      <c r="BL5" s="129">
        <f>'C завтраками| Bed and breakfast'!BE5</f>
        <v>46090</v>
      </c>
      <c r="BM5" s="129">
        <f>'C завтраками| Bed and breakfast'!BF5</f>
        <v>46091</v>
      </c>
      <c r="BN5" s="129">
        <f>'C завтраками| Bed and breakfast'!BG5</f>
        <v>46097</v>
      </c>
      <c r="BO5" s="129">
        <f>'C завтраками| Bed and breakfast'!BH5</f>
        <v>46101</v>
      </c>
      <c r="BP5" s="129">
        <f>'C завтраками| Bed and breakfast'!BI5</f>
        <v>46103</v>
      </c>
      <c r="BQ5" s="129">
        <f>'C завтраками| Bed and breakfast'!BJ5</f>
        <v>46108</v>
      </c>
      <c r="BR5" s="129">
        <f>'C завтраками| Bed and breakfast'!BK5</f>
        <v>46110</v>
      </c>
      <c r="BS5" s="129">
        <f>'C завтраками| Bed and breakfast'!BL5</f>
        <v>46113</v>
      </c>
      <c r="BT5" s="129">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s="117" customFormat="1" ht="25.5" customHeight="1" x14ac:dyDescent="0.2">
      <c r="A6" s="34"/>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29">
        <f>'C завтраками| Bed and breakfast'!U6</f>
        <v>46018</v>
      </c>
      <c r="AC6" s="129">
        <f>'C завтраками| Bed and breakfast'!V6</f>
        <v>46019</v>
      </c>
      <c r="AD6" s="129">
        <f>'C завтраками| Bed and breakfast'!W6</f>
        <v>46020</v>
      </c>
      <c r="AE6" s="129">
        <f>'C завтраками| Bed and breakfast'!X6</f>
        <v>46021</v>
      </c>
      <c r="AF6" s="129">
        <f>'C завтраками| Bed and breakfast'!Y6</f>
        <v>46022</v>
      </c>
      <c r="AG6" s="129">
        <f>'C завтраками| Bed and breakfast'!Z6</f>
        <v>46025</v>
      </c>
      <c r="AH6" s="129">
        <f>'C завтраками| Bed and breakfast'!AA6</f>
        <v>46026</v>
      </c>
      <c r="AI6" s="129">
        <f>'C завтраками| Bed and breakfast'!AB6</f>
        <v>46027</v>
      </c>
      <c r="AJ6" s="129">
        <f>'C завтраками| Bed and breakfast'!AC6</f>
        <v>46028</v>
      </c>
      <c r="AK6" s="129">
        <f>'C завтраками| Bed and breakfast'!AD6</f>
        <v>46029</v>
      </c>
      <c r="AL6" s="129">
        <f>'C завтраками| Bed and breakfast'!AE6</f>
        <v>46030</v>
      </c>
      <c r="AM6" s="129">
        <f>'C завтраками| Bed and breakfast'!AF6</f>
        <v>46031</v>
      </c>
      <c r="AN6" s="129">
        <f>'C завтраками| Bed and breakfast'!AG6</f>
        <v>46032</v>
      </c>
      <c r="AO6" s="129">
        <f>'C завтраками| Bed and breakfast'!AH6</f>
        <v>46035</v>
      </c>
      <c r="AP6" s="129">
        <f>'C завтраками| Bed and breakfast'!AI6</f>
        <v>46037</v>
      </c>
      <c r="AQ6" s="129">
        <f>'C завтраками| Bed and breakfast'!AJ6</f>
        <v>46039</v>
      </c>
      <c r="AR6" s="129">
        <f>'C завтраками| Bed and breakfast'!AK6</f>
        <v>46041</v>
      </c>
      <c r="AS6" s="129">
        <f>'C завтраками| Bed and breakfast'!AL6</f>
        <v>46042</v>
      </c>
      <c r="AT6" s="129">
        <f>'C завтраками| Bed and breakfast'!AM6</f>
        <v>46044</v>
      </c>
      <c r="AU6" s="129">
        <f>'C завтраками| Bed and breakfast'!AN6</f>
        <v>46046</v>
      </c>
      <c r="AV6" s="129">
        <f>'C завтраками| Bed and breakfast'!AO6</f>
        <v>46051</v>
      </c>
      <c r="AW6" s="129">
        <f>'C завтраками| Bed and breakfast'!AP6</f>
        <v>46053</v>
      </c>
      <c r="AX6" s="129">
        <f>'C завтраками| Bed and breakfast'!AQ6</f>
        <v>46057</v>
      </c>
      <c r="AY6" s="129">
        <f>'C завтраками| Bed and breakfast'!AR6</f>
        <v>46058</v>
      </c>
      <c r="AZ6" s="129">
        <f>'C завтраками| Bed and breakfast'!AS6</f>
        <v>46059</v>
      </c>
      <c r="BA6" s="129">
        <f>'C завтраками| Bed and breakfast'!AT6</f>
        <v>46060</v>
      </c>
      <c r="BB6" s="129">
        <f>'C завтраками| Bed and breakfast'!AU6</f>
        <v>46065</v>
      </c>
      <c r="BC6" s="129">
        <f>'C завтраками| Bed and breakfast'!AV6</f>
        <v>46067</v>
      </c>
      <c r="BD6" s="129">
        <f>'C завтраками| Bed and breakfast'!AW6</f>
        <v>46068</v>
      </c>
      <c r="BE6" s="129">
        <f>'C завтраками| Bed and breakfast'!AX6</f>
        <v>46072</v>
      </c>
      <c r="BF6" s="129">
        <f>'C завтраками| Bed and breakfast'!AY6</f>
        <v>46075</v>
      </c>
      <c r="BG6" s="129">
        <f>'C завтраками| Bed and breakfast'!AZ6</f>
        <v>46076</v>
      </c>
      <c r="BH6" s="129">
        <f>'C завтраками| Bed and breakfast'!BA6</f>
        <v>46079</v>
      </c>
      <c r="BI6" s="129">
        <f>'C завтраками| Bed and breakfast'!BB6</f>
        <v>46081</v>
      </c>
      <c r="BJ6" s="129">
        <f>'C завтраками| Bed and breakfast'!BC6</f>
        <v>46086</v>
      </c>
      <c r="BK6" s="129">
        <f>'C завтраками| Bed and breakfast'!BD6</f>
        <v>46089</v>
      </c>
      <c r="BL6" s="129">
        <f>'C завтраками| Bed and breakfast'!BE6</f>
        <v>46090</v>
      </c>
      <c r="BM6" s="129">
        <f>'C завтраками| Bed and breakfast'!BF6</f>
        <v>46096</v>
      </c>
      <c r="BN6" s="129">
        <f>'C завтраками| Bed and breakfast'!BG6</f>
        <v>46100</v>
      </c>
      <c r="BO6" s="129">
        <f>'C завтраками| Bed and breakfast'!BH6</f>
        <v>46102</v>
      </c>
      <c r="BP6" s="129">
        <f>'C завтраками| Bed and breakfast'!BI6</f>
        <v>46107</v>
      </c>
      <c r="BQ6" s="129">
        <f>'C завтраками| Bed and breakfast'!BJ6</f>
        <v>46109</v>
      </c>
      <c r="BR6" s="129">
        <f>'C завтраками| Bed and breakfast'!BK6</f>
        <v>46112</v>
      </c>
      <c r="BS6" s="129">
        <f>'C завтраками| Bed and breakfast'!BL6</f>
        <v>46116</v>
      </c>
      <c r="BT6" s="129">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ht="10.7" customHeight="1" x14ac:dyDescent="0.2">
      <c r="A7" s="167" t="s">
        <v>11</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row>
    <row r="8" spans="1:78" ht="10.7" customHeight="1" x14ac:dyDescent="0.2">
      <c r="A8" s="3">
        <v>1</v>
      </c>
      <c r="B8" s="119" t="e">
        <f>'C завтраками| Bed and breakfast'!#REF!</f>
        <v>#REF!</v>
      </c>
      <c r="C8" s="119" t="e">
        <f>'C завтраками| Bed and breakfast'!#REF!</f>
        <v>#REF!</v>
      </c>
      <c r="D8" s="119" t="e">
        <f>'C завтраками| Bed and breakfast'!#REF!</f>
        <v>#REF!</v>
      </c>
      <c r="E8" s="119" t="e">
        <f>'C завтраками| Bed and breakfast'!#REF!</f>
        <v>#REF!</v>
      </c>
      <c r="F8" s="119" t="e">
        <f>'C завтраками| Bed and breakfast'!#REF!</f>
        <v>#REF!</v>
      </c>
      <c r="G8" s="119" t="e">
        <f>'C завтраками| Bed and breakfast'!#REF!</f>
        <v>#REF!</v>
      </c>
      <c r="H8" s="119" t="e">
        <f>'C завтраками| Bed and breakfast'!#REF!</f>
        <v>#REF!</v>
      </c>
      <c r="I8" s="119">
        <f>'C завтраками| Bed and breakfast'!B8</f>
        <v>6000</v>
      </c>
      <c r="J8" s="119">
        <f>'C завтраками| Bed and breakfast'!C8</f>
        <v>6000</v>
      </c>
      <c r="K8" s="119">
        <f>'C завтраками| Bed and breakfast'!D8</f>
        <v>5400</v>
      </c>
      <c r="L8" s="119">
        <f>'C завтраками| Bed and breakfast'!E8</f>
        <v>5800</v>
      </c>
      <c r="M8" s="119">
        <f>'C завтраками| Bed and breakfast'!F8</f>
        <v>5800</v>
      </c>
      <c r="N8" s="119">
        <f>'C завтраками| Bed and breakfast'!G8</f>
        <v>8200</v>
      </c>
      <c r="O8" s="119">
        <f>'C завтраками| Bed and breakfast'!H8</f>
        <v>5600</v>
      </c>
      <c r="P8" s="119">
        <f>'C завтраками| Bed and breakfast'!I8</f>
        <v>5400</v>
      </c>
      <c r="Q8" s="119">
        <f>'C завтраками| Bed and breakfast'!J8</f>
        <v>5600</v>
      </c>
      <c r="R8" s="119">
        <f>'C завтраками| Bed and breakfast'!K8</f>
        <v>5400</v>
      </c>
      <c r="S8" s="119">
        <f>'C завтраками| Bed and breakfast'!L8</f>
        <v>5400</v>
      </c>
      <c r="T8" s="119">
        <f>'C завтраками| Bed and breakfast'!M8</f>
        <v>5800</v>
      </c>
      <c r="U8" s="119">
        <f>'C завтраками| Bed and breakfast'!N8</f>
        <v>5600</v>
      </c>
      <c r="V8" s="119">
        <f>'C завтраками| Bed and breakfast'!O8</f>
        <v>7000</v>
      </c>
      <c r="W8" s="119">
        <f>'C завтраками| Bed and breakfast'!P8</f>
        <v>9000</v>
      </c>
      <c r="X8" s="119">
        <f>'C завтраками| Bed and breakfast'!Q8</f>
        <v>9000</v>
      </c>
      <c r="Y8" s="119">
        <f>'C завтраками| Bed and breakfast'!R8</f>
        <v>9600</v>
      </c>
      <c r="Z8" s="119">
        <f>'C завтраками| Bed and breakfast'!S8</f>
        <v>9600</v>
      </c>
      <c r="AA8" s="119">
        <f>'C завтраками| Bed and breakfast'!T8</f>
        <v>10200</v>
      </c>
      <c r="AB8" s="119">
        <f>'C завтраками| Bed and breakfast'!U8</f>
        <v>9600</v>
      </c>
      <c r="AC8" s="119">
        <f>'C завтраками| Bed and breakfast'!V8</f>
        <v>9600</v>
      </c>
      <c r="AD8" s="119">
        <f>'C завтраками| Bed and breakfast'!W8</f>
        <v>16000</v>
      </c>
      <c r="AE8" s="119">
        <f>'C завтраками| Bed and breakfast'!X8</f>
        <v>23500</v>
      </c>
      <c r="AF8" s="119">
        <f>'C завтраками| Bed and breakfast'!Y8</f>
        <v>27500</v>
      </c>
      <c r="AG8" s="119">
        <f>'C завтраками| Bed and breakfast'!Z8</f>
        <v>27500</v>
      </c>
      <c r="AH8" s="119">
        <f>'C завтраками| Bed and breakfast'!AA8</f>
        <v>27500</v>
      </c>
      <c r="AI8" s="119">
        <f>'C завтраками| Bed and breakfast'!AB8</f>
        <v>28700</v>
      </c>
      <c r="AJ8" s="119">
        <f>'C завтраками| Bed and breakfast'!AC8</f>
        <v>28700</v>
      </c>
      <c r="AK8" s="119">
        <f>'C завтраками| Bed and breakfast'!AD8</f>
        <v>28700</v>
      </c>
      <c r="AL8" s="119">
        <f>'C завтраками| Bed and breakfast'!AE8</f>
        <v>25100</v>
      </c>
      <c r="AM8" s="119">
        <f>'C завтраками| Bed and breakfast'!AF8</f>
        <v>24750</v>
      </c>
      <c r="AN8" s="119">
        <f>'C завтраками| Bed and breakfast'!AG8</f>
        <v>15450</v>
      </c>
      <c r="AO8" s="119">
        <f>'C завтраками| Bed and breakfast'!AH8</f>
        <v>15450</v>
      </c>
      <c r="AP8" s="119">
        <f>'C завтраками| Bed and breakfast'!AI8</f>
        <v>14550</v>
      </c>
      <c r="AQ8" s="119">
        <f>'C завтраками| Bed and breakfast'!AJ8</f>
        <v>14550</v>
      </c>
      <c r="AR8" s="119">
        <f>'C завтраками| Bed and breakfast'!AK8</f>
        <v>14550</v>
      </c>
      <c r="AS8" s="119">
        <f>'C завтраками| Bed and breakfast'!AL8</f>
        <v>15450</v>
      </c>
      <c r="AT8" s="119">
        <f>'C завтраками| Bed and breakfast'!AM8</f>
        <v>15450</v>
      </c>
      <c r="AU8" s="119">
        <f>'C завтраками| Bed and breakfast'!AN8</f>
        <v>15450</v>
      </c>
      <c r="AV8" s="119">
        <f>'C завтраками| Bed and breakfast'!AO8</f>
        <v>16350</v>
      </c>
      <c r="AW8" s="119">
        <f>'C завтраками| Bed and breakfast'!AP8</f>
        <v>16350</v>
      </c>
      <c r="AX8" s="119">
        <f>'C завтраками| Bed and breakfast'!AQ8</f>
        <v>17550</v>
      </c>
      <c r="AY8" s="119">
        <f>'C завтраками| Bed and breakfast'!AR8</f>
        <v>18750</v>
      </c>
      <c r="AZ8" s="119">
        <f>'C завтраками| Bed and breakfast'!AS8</f>
        <v>18750</v>
      </c>
      <c r="BA8" s="119">
        <f>'C завтраками| Bed and breakfast'!AT8</f>
        <v>18750</v>
      </c>
      <c r="BB8" s="119">
        <f>'C завтраками| Bed and breakfast'!AU8</f>
        <v>17550</v>
      </c>
      <c r="BC8" s="119">
        <f>'C завтраками| Bed and breakfast'!AV8</f>
        <v>21150</v>
      </c>
      <c r="BD8" s="119">
        <f>'C завтраками| Bed and breakfast'!AW8</f>
        <v>21150</v>
      </c>
      <c r="BE8" s="119">
        <f>'C завтраками| Bed and breakfast'!AX8</f>
        <v>23550</v>
      </c>
      <c r="BF8" s="119">
        <f>'C завтраками| Bed and breakfast'!AY8</f>
        <v>25950</v>
      </c>
      <c r="BG8" s="119">
        <f>'C завтраками| Bed and breakfast'!AZ8</f>
        <v>25950</v>
      </c>
      <c r="BH8" s="119">
        <f>'C завтраками| Bed and breakfast'!BA8</f>
        <v>22350</v>
      </c>
      <c r="BI8" s="119">
        <f>'C завтраками| Bed and breakfast'!BB8</f>
        <v>22350</v>
      </c>
      <c r="BJ8" s="119">
        <f>'C завтраками| Bed and breakfast'!BC8</f>
        <v>13650</v>
      </c>
      <c r="BK8" s="119">
        <f>'C завтраками| Bed and breakfast'!BD8</f>
        <v>15450</v>
      </c>
      <c r="BL8" s="119">
        <f>'C завтраками| Bed and breakfast'!BE8</f>
        <v>14550</v>
      </c>
      <c r="BM8" s="119">
        <f>'C завтраками| Bed and breakfast'!BF8</f>
        <v>11250</v>
      </c>
      <c r="BN8" s="119">
        <f>'C завтраками| Bed and breakfast'!BG8</f>
        <v>9350</v>
      </c>
      <c r="BO8" s="119">
        <f>'C завтраками| Bed and breakfast'!BH8</f>
        <v>10550</v>
      </c>
      <c r="BP8" s="119">
        <f>'C завтраками| Bed and breakfast'!BI8</f>
        <v>9350</v>
      </c>
      <c r="BQ8" s="119">
        <f>'C завтраками| Bed and breakfast'!BJ8</f>
        <v>10550</v>
      </c>
      <c r="BR8" s="119">
        <f>'C завтраками| Bed and breakfast'!BK8</f>
        <v>9350</v>
      </c>
      <c r="BS8" s="119">
        <f>'C завтраками| Bed and breakfast'!BL8</f>
        <v>9150</v>
      </c>
      <c r="BT8" s="119">
        <f>'C завтраками| Bed and breakfast'!BM8</f>
        <v>8150</v>
      </c>
      <c r="BU8" s="119">
        <f>'C завтраками| Bed and breakfast'!BN8</f>
        <v>6250</v>
      </c>
      <c r="BV8" s="119">
        <f>'C завтраками| Bed and breakfast'!BO8</f>
        <v>6850</v>
      </c>
      <c r="BW8" s="119">
        <f>'C завтраками| Bed and breakfast'!BP8</f>
        <v>6250</v>
      </c>
      <c r="BX8" s="119">
        <f>'C завтраками| Bed and breakfast'!BQ8</f>
        <v>6850</v>
      </c>
      <c r="BY8" s="119">
        <f>'C завтраками| Bed and breakfast'!BR8</f>
        <v>6250</v>
      </c>
      <c r="BZ8" s="119">
        <f>'C завтраками| Bed and breakfast'!BS8</f>
        <v>7650</v>
      </c>
    </row>
    <row r="9" spans="1:78" ht="10.7" customHeight="1" x14ac:dyDescent="0.2">
      <c r="A9" s="3">
        <v>2</v>
      </c>
      <c r="B9" s="119" t="e">
        <f>'C завтраками| Bed and breakfast'!#REF!</f>
        <v>#REF!</v>
      </c>
      <c r="C9" s="119" t="e">
        <f>'C завтраками| Bed and breakfast'!#REF!</f>
        <v>#REF!</v>
      </c>
      <c r="D9" s="119" t="e">
        <f>'C завтраками| Bed and breakfast'!#REF!</f>
        <v>#REF!</v>
      </c>
      <c r="E9" s="119" t="e">
        <f>'C завтраками| Bed and breakfast'!#REF!</f>
        <v>#REF!</v>
      </c>
      <c r="F9" s="119" t="e">
        <f>'C завтраками| Bed and breakfast'!#REF!</f>
        <v>#REF!</v>
      </c>
      <c r="G9" s="119" t="e">
        <f>'C завтраками| Bed and breakfast'!#REF!</f>
        <v>#REF!</v>
      </c>
      <c r="H9" s="119" t="e">
        <f>'C завтраками| Bed and breakfast'!#REF!</f>
        <v>#REF!</v>
      </c>
      <c r="I9" s="119">
        <f>'C завтраками| Bed and breakfast'!B9</f>
        <v>7400</v>
      </c>
      <c r="J9" s="119">
        <f>'C завтраками| Bed and breakfast'!C9</f>
        <v>7400</v>
      </c>
      <c r="K9" s="119">
        <f>'C завтраками| Bed and breakfast'!D9</f>
        <v>6800</v>
      </c>
      <c r="L9" s="119">
        <f>'C завтраками| Bed and breakfast'!E9</f>
        <v>7200</v>
      </c>
      <c r="M9" s="119">
        <f>'C завтраками| Bed and breakfast'!F9</f>
        <v>7200</v>
      </c>
      <c r="N9" s="119">
        <f>'C завтраками| Bed and breakfast'!G9</f>
        <v>9600</v>
      </c>
      <c r="O9" s="119">
        <f>'C завтраками| Bed and breakfast'!H9</f>
        <v>7000</v>
      </c>
      <c r="P9" s="119">
        <f>'C завтраками| Bed and breakfast'!I9</f>
        <v>6800</v>
      </c>
      <c r="Q9" s="119">
        <f>'C завтраками| Bed and breakfast'!J9</f>
        <v>7000</v>
      </c>
      <c r="R9" s="119">
        <f>'C завтраками| Bed and breakfast'!K9</f>
        <v>6800</v>
      </c>
      <c r="S9" s="119">
        <f>'C завтраками| Bed and breakfast'!L9</f>
        <v>6800</v>
      </c>
      <c r="T9" s="119">
        <f>'C завтраками| Bed and breakfast'!M9</f>
        <v>7200</v>
      </c>
      <c r="U9" s="119">
        <f>'C завтраками| Bed and breakfast'!N9</f>
        <v>7000</v>
      </c>
      <c r="V9" s="119">
        <f>'C завтраками| Bed and breakfast'!O9</f>
        <v>8400</v>
      </c>
      <c r="W9" s="119">
        <f>'C завтраками| Bed and breakfast'!P9</f>
        <v>10400</v>
      </c>
      <c r="X9" s="119">
        <f>'C завтраками| Bed and breakfast'!Q9</f>
        <v>10400</v>
      </c>
      <c r="Y9" s="119">
        <f>'C завтраками| Bed and breakfast'!R9</f>
        <v>11000</v>
      </c>
      <c r="Z9" s="119">
        <f>'C завтраками| Bed and breakfast'!S9</f>
        <v>11000</v>
      </c>
      <c r="AA9" s="119">
        <f>'C завтраками| Bed and breakfast'!T9</f>
        <v>11600</v>
      </c>
      <c r="AB9" s="119">
        <f>'C завтраками| Bed and breakfast'!U9</f>
        <v>11000</v>
      </c>
      <c r="AC9" s="119">
        <f>'C завтраками| Bed and breakfast'!V9</f>
        <v>11000</v>
      </c>
      <c r="AD9" s="119">
        <f>'C завтраками| Bed and breakfast'!W9</f>
        <v>18000</v>
      </c>
      <c r="AE9" s="119">
        <f>'C завтраками| Bed and breakfast'!X9</f>
        <v>25500</v>
      </c>
      <c r="AF9" s="119">
        <f>'C завтраками| Bed and breakfast'!Y9</f>
        <v>29500</v>
      </c>
      <c r="AG9" s="119">
        <f>'C завтраками| Bed and breakfast'!Z9</f>
        <v>29500</v>
      </c>
      <c r="AH9" s="119">
        <f>'C завтраками| Bed and breakfast'!AA9</f>
        <v>29500</v>
      </c>
      <c r="AI9" s="119">
        <f>'C завтраками| Bed and breakfast'!AB9</f>
        <v>30700</v>
      </c>
      <c r="AJ9" s="119">
        <f>'C завтраками| Bed and breakfast'!AC9</f>
        <v>30700</v>
      </c>
      <c r="AK9" s="119">
        <f>'C завтраками| Bed and breakfast'!AD9</f>
        <v>30700</v>
      </c>
      <c r="AL9" s="119">
        <f>'C завтраками| Bed and breakfast'!AE9</f>
        <v>27100</v>
      </c>
      <c r="AM9" s="119">
        <f>'C завтраками| Bed and breakfast'!AF9</f>
        <v>26600</v>
      </c>
      <c r="AN9" s="119">
        <f>'C завтраками| Bed and breakfast'!AG9</f>
        <v>17300</v>
      </c>
      <c r="AO9" s="119">
        <f>'C завтраками| Bed and breakfast'!AH9</f>
        <v>17300</v>
      </c>
      <c r="AP9" s="119">
        <f>'C завтраками| Bed and breakfast'!AI9</f>
        <v>16400</v>
      </c>
      <c r="AQ9" s="119">
        <f>'C завтраками| Bed and breakfast'!AJ9</f>
        <v>16400</v>
      </c>
      <c r="AR9" s="119">
        <f>'C завтраками| Bed and breakfast'!AK9</f>
        <v>16400</v>
      </c>
      <c r="AS9" s="119">
        <f>'C завтраками| Bed and breakfast'!AL9</f>
        <v>17300</v>
      </c>
      <c r="AT9" s="119">
        <f>'C завтраками| Bed and breakfast'!AM9</f>
        <v>17300</v>
      </c>
      <c r="AU9" s="119">
        <f>'C завтраками| Bed and breakfast'!AN9</f>
        <v>17300</v>
      </c>
      <c r="AV9" s="119">
        <f>'C завтраками| Bed and breakfast'!AO9</f>
        <v>18200</v>
      </c>
      <c r="AW9" s="119">
        <f>'C завтраками| Bed and breakfast'!AP9</f>
        <v>18200</v>
      </c>
      <c r="AX9" s="119">
        <f>'C завтраками| Bed and breakfast'!AQ9</f>
        <v>19400</v>
      </c>
      <c r="AY9" s="119">
        <f>'C завтраками| Bed and breakfast'!AR9</f>
        <v>20600</v>
      </c>
      <c r="AZ9" s="119">
        <f>'C завтраками| Bed and breakfast'!AS9</f>
        <v>20600</v>
      </c>
      <c r="BA9" s="119">
        <f>'C завтраками| Bed and breakfast'!AT9</f>
        <v>20600</v>
      </c>
      <c r="BB9" s="119">
        <f>'C завтраками| Bed and breakfast'!AU9</f>
        <v>19400</v>
      </c>
      <c r="BC9" s="119">
        <f>'C завтраками| Bed and breakfast'!AV9</f>
        <v>23000</v>
      </c>
      <c r="BD9" s="119">
        <f>'C завтраками| Bed and breakfast'!AW9</f>
        <v>23000</v>
      </c>
      <c r="BE9" s="119">
        <f>'C завтраками| Bed and breakfast'!AX9</f>
        <v>25400</v>
      </c>
      <c r="BF9" s="119">
        <f>'C завтраками| Bed and breakfast'!AY9</f>
        <v>27800</v>
      </c>
      <c r="BG9" s="119">
        <f>'C завтраками| Bed and breakfast'!AZ9</f>
        <v>27800</v>
      </c>
      <c r="BH9" s="119">
        <f>'C завтраками| Bed and breakfast'!BA9</f>
        <v>24200</v>
      </c>
      <c r="BI9" s="119">
        <f>'C завтраками| Bed and breakfast'!BB9</f>
        <v>24200</v>
      </c>
      <c r="BJ9" s="119">
        <f>'C завтраками| Bed and breakfast'!BC9</f>
        <v>15500</v>
      </c>
      <c r="BK9" s="119">
        <f>'C завтраками| Bed and breakfast'!BD9</f>
        <v>17300</v>
      </c>
      <c r="BL9" s="119">
        <f>'C завтраками| Bed and breakfast'!BE9</f>
        <v>16400</v>
      </c>
      <c r="BM9" s="119">
        <f>'C завтраками| Bed and breakfast'!BF9</f>
        <v>13100</v>
      </c>
      <c r="BN9" s="119">
        <f>'C завтраками| Bed and breakfast'!BG9</f>
        <v>11200</v>
      </c>
      <c r="BO9" s="119">
        <f>'C завтраками| Bed and breakfast'!BH9</f>
        <v>12400</v>
      </c>
      <c r="BP9" s="119">
        <f>'C завтраками| Bed and breakfast'!BI9</f>
        <v>11200</v>
      </c>
      <c r="BQ9" s="119">
        <f>'C завтраками| Bed and breakfast'!BJ9</f>
        <v>12400</v>
      </c>
      <c r="BR9" s="119">
        <f>'C завтраками| Bed and breakfast'!BK9</f>
        <v>11200</v>
      </c>
      <c r="BS9" s="119">
        <f>'C завтраками| Bed and breakfast'!BL9</f>
        <v>10800</v>
      </c>
      <c r="BT9" s="119">
        <f>'C завтраками| Bed and breakfast'!BM9</f>
        <v>9800</v>
      </c>
      <c r="BU9" s="119">
        <f>'C завтраками| Bed and breakfast'!BN9</f>
        <v>7900</v>
      </c>
      <c r="BV9" s="119">
        <f>'C завтраками| Bed and breakfast'!BO9</f>
        <v>8500</v>
      </c>
      <c r="BW9" s="119">
        <f>'C завтраками| Bed and breakfast'!BP9</f>
        <v>7900</v>
      </c>
      <c r="BX9" s="119">
        <f>'C завтраками| Bed and breakfast'!BQ9</f>
        <v>8500</v>
      </c>
      <c r="BY9" s="119">
        <f>'C завтраками| Bed and breakfast'!BR9</f>
        <v>7900</v>
      </c>
      <c r="BZ9" s="119">
        <f>'C завтраками| Bed and breakfast'!BS9</f>
        <v>9300</v>
      </c>
    </row>
    <row r="10" spans="1:78" ht="10.7" customHeight="1" x14ac:dyDescent="0.2">
      <c r="A10" s="120" t="s">
        <v>107</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row>
    <row r="11" spans="1:78" ht="10.7" customHeight="1" x14ac:dyDescent="0.2">
      <c r="A11" s="3">
        <v>1</v>
      </c>
      <c r="B11" s="119" t="e">
        <f>'C завтраками| Bed and breakfast'!#REF!</f>
        <v>#REF!</v>
      </c>
      <c r="C11" s="119" t="e">
        <f>'C завтраками| Bed and breakfast'!#REF!</f>
        <v>#REF!</v>
      </c>
      <c r="D11" s="119" t="e">
        <f>'C завтраками| Bed and breakfast'!#REF!</f>
        <v>#REF!</v>
      </c>
      <c r="E11" s="119" t="e">
        <f>'C завтраками| Bed and breakfast'!#REF!</f>
        <v>#REF!</v>
      </c>
      <c r="F11" s="119" t="e">
        <f>'C завтраками| Bed and breakfast'!#REF!</f>
        <v>#REF!</v>
      </c>
      <c r="G11" s="119" t="e">
        <f>'C завтраками| Bed and breakfast'!#REF!</f>
        <v>#REF!</v>
      </c>
      <c r="H11" s="119" t="e">
        <f>'C завтраками| Bed and breakfast'!#REF!</f>
        <v>#REF!</v>
      </c>
      <c r="I11" s="119">
        <f>'C завтраками| Bed and breakfast'!B11</f>
        <v>7500</v>
      </c>
      <c r="J11" s="119">
        <f>'C завтраками| Bed and breakfast'!C11</f>
        <v>7500</v>
      </c>
      <c r="K11" s="119">
        <f>'C завтраками| Bed and breakfast'!D11</f>
        <v>6900</v>
      </c>
      <c r="L11" s="119">
        <f>'C завтраками| Bed and breakfast'!E11</f>
        <v>7300</v>
      </c>
      <c r="M11" s="119">
        <f>'C завтраками| Bed and breakfast'!F11</f>
        <v>7300</v>
      </c>
      <c r="N11" s="119">
        <f>'C завтраками| Bed and breakfast'!G11</f>
        <v>9700</v>
      </c>
      <c r="O11" s="119">
        <f>'C завтраками| Bed and breakfast'!H11</f>
        <v>7100</v>
      </c>
      <c r="P11" s="119">
        <f>'C завтраками| Bed and breakfast'!I11</f>
        <v>6900</v>
      </c>
      <c r="Q11" s="119">
        <f>'C завтраками| Bed and breakfast'!J11</f>
        <v>7100</v>
      </c>
      <c r="R11" s="119">
        <f>'C завтраками| Bed and breakfast'!K11</f>
        <v>6900</v>
      </c>
      <c r="S11" s="119">
        <f>'C завтраками| Bed and breakfast'!L11</f>
        <v>6900</v>
      </c>
      <c r="T11" s="119">
        <f>'C завтраками| Bed and breakfast'!M11</f>
        <v>7300</v>
      </c>
      <c r="U11" s="119">
        <f>'C завтраками| Bed and breakfast'!N11</f>
        <v>7100</v>
      </c>
      <c r="V11" s="119">
        <f>'C завтраками| Bed and breakfast'!O11</f>
        <v>8500</v>
      </c>
      <c r="W11" s="119">
        <f>'C завтраками| Bed and breakfast'!P11</f>
        <v>10500</v>
      </c>
      <c r="X11" s="119">
        <f>'C завтраками| Bed and breakfast'!Q11</f>
        <v>10500</v>
      </c>
      <c r="Y11" s="119">
        <f>'C завтраками| Bed and breakfast'!R11</f>
        <v>11100</v>
      </c>
      <c r="Z11" s="119">
        <f>'C завтраками| Bed and breakfast'!S11</f>
        <v>11100</v>
      </c>
      <c r="AA11" s="119">
        <f>'C завтраками| Bed and breakfast'!T11</f>
        <v>11700</v>
      </c>
      <c r="AB11" s="119">
        <f>'C завтраками| Bed and breakfast'!U11</f>
        <v>11100</v>
      </c>
      <c r="AC11" s="119">
        <f>'C завтраками| Bed and breakfast'!V11</f>
        <v>11100</v>
      </c>
      <c r="AD11" s="119">
        <f>'C завтраками| Bed and breakfast'!W11</f>
        <v>18000</v>
      </c>
      <c r="AE11" s="119">
        <f>'C завтраками| Bed and breakfast'!X11</f>
        <v>25500</v>
      </c>
      <c r="AF11" s="119">
        <f>'C завтраками| Bed and breakfast'!Y11</f>
        <v>29500</v>
      </c>
      <c r="AG11" s="119">
        <f>'C завтраками| Bed and breakfast'!Z11</f>
        <v>29500</v>
      </c>
      <c r="AH11" s="119">
        <f>'C завтраками| Bed and breakfast'!AA11</f>
        <v>29500</v>
      </c>
      <c r="AI11" s="119">
        <f>'C завтраками| Bed and breakfast'!AB11</f>
        <v>30700</v>
      </c>
      <c r="AJ11" s="119">
        <f>'C завтраками| Bed and breakfast'!AC11</f>
        <v>30700</v>
      </c>
      <c r="AK11" s="119">
        <f>'C завтраками| Bed and breakfast'!AD11</f>
        <v>30700</v>
      </c>
      <c r="AL11" s="119">
        <f>'C завтраками| Bed and breakfast'!AE11</f>
        <v>27100</v>
      </c>
      <c r="AM11" s="119">
        <f>'C завтраками| Bed and breakfast'!AF11</f>
        <v>26550</v>
      </c>
      <c r="AN11" s="119">
        <f>'C завтраками| Bed and breakfast'!AG11</f>
        <v>17250</v>
      </c>
      <c r="AO11" s="119">
        <f>'C завтраками| Bed and breakfast'!AH11</f>
        <v>17250</v>
      </c>
      <c r="AP11" s="119">
        <f>'C завтраками| Bed and breakfast'!AI11</f>
        <v>16350</v>
      </c>
      <c r="AQ11" s="119">
        <f>'C завтраками| Bed and breakfast'!AJ11</f>
        <v>16350</v>
      </c>
      <c r="AR11" s="119">
        <f>'C завтраками| Bed and breakfast'!AK11</f>
        <v>16350</v>
      </c>
      <c r="AS11" s="119">
        <f>'C завтраками| Bed and breakfast'!AL11</f>
        <v>17250</v>
      </c>
      <c r="AT11" s="119">
        <f>'C завтраками| Bed and breakfast'!AM11</f>
        <v>17250</v>
      </c>
      <c r="AU11" s="119">
        <f>'C завтраками| Bed and breakfast'!AN11</f>
        <v>17250</v>
      </c>
      <c r="AV11" s="119">
        <f>'C завтраками| Bed and breakfast'!AO11</f>
        <v>18150</v>
      </c>
      <c r="AW11" s="119">
        <f>'C завтраками| Bed and breakfast'!AP11</f>
        <v>18150</v>
      </c>
      <c r="AX11" s="119">
        <f>'C завтраками| Bed and breakfast'!AQ11</f>
        <v>19350</v>
      </c>
      <c r="AY11" s="119">
        <f>'C завтраками| Bed and breakfast'!AR11</f>
        <v>20550</v>
      </c>
      <c r="AZ11" s="119">
        <f>'C завтраками| Bed and breakfast'!AS11</f>
        <v>20550</v>
      </c>
      <c r="BA11" s="119">
        <f>'C завтраками| Bed and breakfast'!AT11</f>
        <v>20550</v>
      </c>
      <c r="BB11" s="119">
        <f>'C завтраками| Bed and breakfast'!AU11</f>
        <v>19350</v>
      </c>
      <c r="BC11" s="119">
        <f>'C завтраками| Bed and breakfast'!AV11</f>
        <v>22950</v>
      </c>
      <c r="BD11" s="119">
        <f>'C завтраками| Bed and breakfast'!AW11</f>
        <v>22950</v>
      </c>
      <c r="BE11" s="119">
        <f>'C завтраками| Bed and breakfast'!AX11</f>
        <v>25350</v>
      </c>
      <c r="BF11" s="119">
        <f>'C завтраками| Bed and breakfast'!AY11</f>
        <v>27750</v>
      </c>
      <c r="BG11" s="119">
        <f>'C завтраками| Bed and breakfast'!AZ11</f>
        <v>27750</v>
      </c>
      <c r="BH11" s="119">
        <f>'C завтраками| Bed and breakfast'!BA11</f>
        <v>24150</v>
      </c>
      <c r="BI11" s="119">
        <f>'C завтраками| Bed and breakfast'!BB11</f>
        <v>24150</v>
      </c>
      <c r="BJ11" s="119">
        <f>'C завтраками| Bed and breakfast'!BC11</f>
        <v>15450</v>
      </c>
      <c r="BK11" s="119">
        <f>'C завтраками| Bed and breakfast'!BD11</f>
        <v>17250</v>
      </c>
      <c r="BL11" s="119">
        <f>'C завтраками| Bed and breakfast'!BE11</f>
        <v>16350</v>
      </c>
      <c r="BM11" s="119">
        <f>'C завтраками| Bed and breakfast'!BF11</f>
        <v>12750</v>
      </c>
      <c r="BN11" s="119">
        <f>'C завтраками| Bed and breakfast'!BG11</f>
        <v>10850</v>
      </c>
      <c r="BO11" s="119">
        <f>'C завтраками| Bed and breakfast'!BH11</f>
        <v>12050</v>
      </c>
      <c r="BP11" s="119">
        <f>'C завтраками| Bed and breakfast'!BI11</f>
        <v>10850</v>
      </c>
      <c r="BQ11" s="119">
        <f>'C завтраками| Bed and breakfast'!BJ11</f>
        <v>12050</v>
      </c>
      <c r="BR11" s="119">
        <f>'C завтраками| Bed and breakfast'!BK11</f>
        <v>10850</v>
      </c>
      <c r="BS11" s="119">
        <f>'C завтраками| Bed and breakfast'!BL11</f>
        <v>10150</v>
      </c>
      <c r="BT11" s="119">
        <f>'C завтраками| Bed and breakfast'!BM11</f>
        <v>9150</v>
      </c>
      <c r="BU11" s="119">
        <f>'C завтраками| Bed and breakfast'!BN11</f>
        <v>7250</v>
      </c>
      <c r="BV11" s="119">
        <f>'C завтраками| Bed and breakfast'!BO11</f>
        <v>7850</v>
      </c>
      <c r="BW11" s="119">
        <f>'C завтраками| Bed and breakfast'!BP11</f>
        <v>7250</v>
      </c>
      <c r="BX11" s="119">
        <f>'C завтраками| Bed and breakfast'!BQ11</f>
        <v>7850</v>
      </c>
      <c r="BY11" s="119">
        <f>'C завтраками| Bed and breakfast'!BR11</f>
        <v>7250</v>
      </c>
      <c r="BZ11" s="119">
        <f>'C завтраками| Bed and breakfast'!BS11</f>
        <v>8650</v>
      </c>
    </row>
    <row r="12" spans="1:78" ht="10.7" customHeight="1" x14ac:dyDescent="0.2">
      <c r="A12" s="3">
        <v>2</v>
      </c>
      <c r="B12" s="119" t="e">
        <f>'C завтраками| Bed and breakfast'!#REF!</f>
        <v>#REF!</v>
      </c>
      <c r="C12" s="119" t="e">
        <f>'C завтраками| Bed and breakfast'!#REF!</f>
        <v>#REF!</v>
      </c>
      <c r="D12" s="119" t="e">
        <f>'C завтраками| Bed and breakfast'!#REF!</f>
        <v>#REF!</v>
      </c>
      <c r="E12" s="119" t="e">
        <f>'C завтраками| Bed and breakfast'!#REF!</f>
        <v>#REF!</v>
      </c>
      <c r="F12" s="119" t="e">
        <f>'C завтраками| Bed and breakfast'!#REF!</f>
        <v>#REF!</v>
      </c>
      <c r="G12" s="119" t="e">
        <f>'C завтраками| Bed and breakfast'!#REF!</f>
        <v>#REF!</v>
      </c>
      <c r="H12" s="119" t="e">
        <f>'C завтраками| Bed and breakfast'!#REF!</f>
        <v>#REF!</v>
      </c>
      <c r="I12" s="119">
        <f>'C завтраками| Bed and breakfast'!B12</f>
        <v>8900</v>
      </c>
      <c r="J12" s="119">
        <f>'C завтраками| Bed and breakfast'!C12</f>
        <v>8900</v>
      </c>
      <c r="K12" s="119">
        <f>'C завтраками| Bed and breakfast'!D12</f>
        <v>8300</v>
      </c>
      <c r="L12" s="119">
        <f>'C завтраками| Bed and breakfast'!E12</f>
        <v>8700</v>
      </c>
      <c r="M12" s="119">
        <f>'C завтраками| Bed and breakfast'!F12</f>
        <v>8700</v>
      </c>
      <c r="N12" s="119">
        <f>'C завтраками| Bed and breakfast'!G12</f>
        <v>11100</v>
      </c>
      <c r="O12" s="119">
        <f>'C завтраками| Bed and breakfast'!H12</f>
        <v>8500</v>
      </c>
      <c r="P12" s="119">
        <f>'C завтраками| Bed and breakfast'!I12</f>
        <v>8300</v>
      </c>
      <c r="Q12" s="119">
        <f>'C завтраками| Bed and breakfast'!J12</f>
        <v>8500</v>
      </c>
      <c r="R12" s="119">
        <f>'C завтраками| Bed and breakfast'!K12</f>
        <v>8300</v>
      </c>
      <c r="S12" s="119">
        <f>'C завтраками| Bed and breakfast'!L12</f>
        <v>8300</v>
      </c>
      <c r="T12" s="119">
        <f>'C завтраками| Bed and breakfast'!M12</f>
        <v>8700</v>
      </c>
      <c r="U12" s="119">
        <f>'C завтраками| Bed and breakfast'!N12</f>
        <v>8500</v>
      </c>
      <c r="V12" s="119">
        <f>'C завтраками| Bed and breakfast'!O12</f>
        <v>9900</v>
      </c>
      <c r="W12" s="119">
        <f>'C завтраками| Bed and breakfast'!P12</f>
        <v>11900</v>
      </c>
      <c r="X12" s="119">
        <f>'C завтраками| Bed and breakfast'!Q12</f>
        <v>11900</v>
      </c>
      <c r="Y12" s="119">
        <f>'C завтраками| Bed and breakfast'!R12</f>
        <v>12500</v>
      </c>
      <c r="Z12" s="119">
        <f>'C завтраками| Bed and breakfast'!S12</f>
        <v>12500</v>
      </c>
      <c r="AA12" s="119">
        <f>'C завтраками| Bed and breakfast'!T12</f>
        <v>13100</v>
      </c>
      <c r="AB12" s="119">
        <f>'C завтраками| Bed and breakfast'!U12</f>
        <v>12500</v>
      </c>
      <c r="AC12" s="119">
        <f>'C завтраками| Bed and breakfast'!V12</f>
        <v>12500</v>
      </c>
      <c r="AD12" s="119">
        <f>'C завтраками| Bed and breakfast'!W12</f>
        <v>20000</v>
      </c>
      <c r="AE12" s="119">
        <f>'C завтраками| Bed and breakfast'!X12</f>
        <v>27500</v>
      </c>
      <c r="AF12" s="119">
        <f>'C завтраками| Bed and breakfast'!Y12</f>
        <v>31500</v>
      </c>
      <c r="AG12" s="119">
        <f>'C завтраками| Bed and breakfast'!Z12</f>
        <v>31500</v>
      </c>
      <c r="AH12" s="119">
        <f>'C завтраками| Bed and breakfast'!AA12</f>
        <v>31500</v>
      </c>
      <c r="AI12" s="119">
        <f>'C завтраками| Bed and breakfast'!AB12</f>
        <v>32700</v>
      </c>
      <c r="AJ12" s="119">
        <f>'C завтраками| Bed and breakfast'!AC12</f>
        <v>32700</v>
      </c>
      <c r="AK12" s="119">
        <f>'C завтраками| Bed and breakfast'!AD12</f>
        <v>32700</v>
      </c>
      <c r="AL12" s="119">
        <f>'C завтраками| Bed and breakfast'!AE12</f>
        <v>29100</v>
      </c>
      <c r="AM12" s="119">
        <f>'C завтраками| Bed and breakfast'!AF12</f>
        <v>28400</v>
      </c>
      <c r="AN12" s="119">
        <f>'C завтраками| Bed and breakfast'!AG12</f>
        <v>19100</v>
      </c>
      <c r="AO12" s="119">
        <f>'C завтраками| Bed and breakfast'!AH12</f>
        <v>19100</v>
      </c>
      <c r="AP12" s="119">
        <f>'C завтраками| Bed and breakfast'!AI12</f>
        <v>18200</v>
      </c>
      <c r="AQ12" s="119">
        <f>'C завтраками| Bed and breakfast'!AJ12</f>
        <v>18200</v>
      </c>
      <c r="AR12" s="119">
        <f>'C завтраками| Bed and breakfast'!AK12</f>
        <v>18200</v>
      </c>
      <c r="AS12" s="119">
        <f>'C завтраками| Bed and breakfast'!AL12</f>
        <v>19100</v>
      </c>
      <c r="AT12" s="119">
        <f>'C завтраками| Bed and breakfast'!AM12</f>
        <v>19100</v>
      </c>
      <c r="AU12" s="119">
        <f>'C завтраками| Bed and breakfast'!AN12</f>
        <v>19100</v>
      </c>
      <c r="AV12" s="119">
        <f>'C завтраками| Bed and breakfast'!AO12</f>
        <v>20000</v>
      </c>
      <c r="AW12" s="119">
        <f>'C завтраками| Bed and breakfast'!AP12</f>
        <v>20000</v>
      </c>
      <c r="AX12" s="119">
        <f>'C завтраками| Bed and breakfast'!AQ12</f>
        <v>21200</v>
      </c>
      <c r="AY12" s="119">
        <f>'C завтраками| Bed and breakfast'!AR12</f>
        <v>22400</v>
      </c>
      <c r="AZ12" s="119">
        <f>'C завтраками| Bed and breakfast'!AS12</f>
        <v>22400</v>
      </c>
      <c r="BA12" s="119">
        <f>'C завтраками| Bed and breakfast'!AT12</f>
        <v>22400</v>
      </c>
      <c r="BB12" s="119">
        <f>'C завтраками| Bed and breakfast'!AU12</f>
        <v>21200</v>
      </c>
      <c r="BC12" s="119">
        <f>'C завтраками| Bed and breakfast'!AV12</f>
        <v>24800</v>
      </c>
      <c r="BD12" s="119">
        <f>'C завтраками| Bed and breakfast'!AW12</f>
        <v>24800</v>
      </c>
      <c r="BE12" s="119">
        <f>'C завтраками| Bed and breakfast'!AX12</f>
        <v>27200</v>
      </c>
      <c r="BF12" s="119">
        <f>'C завтраками| Bed and breakfast'!AY12</f>
        <v>29600</v>
      </c>
      <c r="BG12" s="119">
        <f>'C завтраками| Bed and breakfast'!AZ12</f>
        <v>29600</v>
      </c>
      <c r="BH12" s="119">
        <f>'C завтраками| Bed and breakfast'!BA12</f>
        <v>26000</v>
      </c>
      <c r="BI12" s="119">
        <f>'C завтраками| Bed and breakfast'!BB12</f>
        <v>26000</v>
      </c>
      <c r="BJ12" s="119">
        <f>'C завтраками| Bed and breakfast'!BC12</f>
        <v>17300</v>
      </c>
      <c r="BK12" s="119">
        <f>'C завтраками| Bed and breakfast'!BD12</f>
        <v>19100</v>
      </c>
      <c r="BL12" s="119">
        <f>'C завтраками| Bed and breakfast'!BE12</f>
        <v>18200</v>
      </c>
      <c r="BM12" s="119">
        <f>'C завтраками| Bed and breakfast'!BF12</f>
        <v>14600</v>
      </c>
      <c r="BN12" s="119">
        <f>'C завтраками| Bed and breakfast'!BG12</f>
        <v>12700</v>
      </c>
      <c r="BO12" s="119">
        <f>'C завтраками| Bed and breakfast'!BH12</f>
        <v>13900</v>
      </c>
      <c r="BP12" s="119">
        <f>'C завтраками| Bed and breakfast'!BI12</f>
        <v>12700</v>
      </c>
      <c r="BQ12" s="119">
        <f>'C завтраками| Bed and breakfast'!BJ12</f>
        <v>13900</v>
      </c>
      <c r="BR12" s="119">
        <f>'C завтраками| Bed and breakfast'!BK12</f>
        <v>12700</v>
      </c>
      <c r="BS12" s="119">
        <f>'C завтраками| Bed and breakfast'!BL12</f>
        <v>11800</v>
      </c>
      <c r="BT12" s="119">
        <f>'C завтраками| Bed and breakfast'!BM12</f>
        <v>10800</v>
      </c>
      <c r="BU12" s="119">
        <f>'C завтраками| Bed and breakfast'!BN12</f>
        <v>8900</v>
      </c>
      <c r="BV12" s="119">
        <f>'C завтраками| Bed and breakfast'!BO12</f>
        <v>9500</v>
      </c>
      <c r="BW12" s="119">
        <f>'C завтраками| Bed and breakfast'!BP12</f>
        <v>8900</v>
      </c>
      <c r="BX12" s="119">
        <f>'C завтраками| Bed and breakfast'!BQ12</f>
        <v>9500</v>
      </c>
      <c r="BY12" s="119">
        <f>'C завтраками| Bed and breakfast'!BR12</f>
        <v>8900</v>
      </c>
      <c r="BZ12" s="119">
        <f>'C завтраками| Bed and breakfast'!BS12</f>
        <v>10300</v>
      </c>
    </row>
    <row r="13" spans="1:78" ht="10.7" customHeight="1" x14ac:dyDescent="0.2">
      <c r="A13" s="120" t="s">
        <v>86</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row>
    <row r="14" spans="1:78" ht="10.7" customHeight="1" x14ac:dyDescent="0.2">
      <c r="A14" s="3">
        <v>1</v>
      </c>
      <c r="B14" s="119" t="e">
        <f>'C завтраками| Bed and breakfast'!#REF!</f>
        <v>#REF!</v>
      </c>
      <c r="C14" s="119" t="e">
        <f>'C завтраками| Bed and breakfast'!#REF!</f>
        <v>#REF!</v>
      </c>
      <c r="D14" s="119" t="e">
        <f>'C завтраками| Bed and breakfast'!#REF!</f>
        <v>#REF!</v>
      </c>
      <c r="E14" s="119" t="e">
        <f>'C завтраками| Bed and breakfast'!#REF!</f>
        <v>#REF!</v>
      </c>
      <c r="F14" s="119" t="e">
        <f>'C завтраками| Bed and breakfast'!#REF!</f>
        <v>#REF!</v>
      </c>
      <c r="G14" s="119" t="e">
        <f>'C завтраками| Bed and breakfast'!#REF!</f>
        <v>#REF!</v>
      </c>
      <c r="H14" s="119" t="e">
        <f>'C завтраками| Bed and breakfast'!#REF!</f>
        <v>#REF!</v>
      </c>
      <c r="I14" s="119">
        <f>'C завтраками| Bed and breakfast'!B14</f>
        <v>9500</v>
      </c>
      <c r="J14" s="119">
        <f>'C завтраками| Bed and breakfast'!C14</f>
        <v>9500</v>
      </c>
      <c r="K14" s="119">
        <f>'C завтраками| Bed and breakfast'!D14</f>
        <v>8900</v>
      </c>
      <c r="L14" s="119">
        <f>'C завтраками| Bed and breakfast'!E14</f>
        <v>9300</v>
      </c>
      <c r="M14" s="119">
        <f>'C завтраками| Bed and breakfast'!F14</f>
        <v>9300</v>
      </c>
      <c r="N14" s="119">
        <f>'C завтраками| Bed and breakfast'!G14</f>
        <v>11700</v>
      </c>
      <c r="O14" s="119">
        <f>'C завтраками| Bed and breakfast'!H14</f>
        <v>9100</v>
      </c>
      <c r="P14" s="119">
        <f>'C завтраками| Bed and breakfast'!I14</f>
        <v>8900</v>
      </c>
      <c r="Q14" s="119">
        <f>'C завтраками| Bed and breakfast'!J14</f>
        <v>9100</v>
      </c>
      <c r="R14" s="119">
        <f>'C завтраками| Bed and breakfast'!K14</f>
        <v>8900</v>
      </c>
      <c r="S14" s="119">
        <f>'C завтраками| Bed and breakfast'!L14</f>
        <v>8900</v>
      </c>
      <c r="T14" s="119">
        <f>'C завтраками| Bed and breakfast'!M14</f>
        <v>9300</v>
      </c>
      <c r="U14" s="119">
        <f>'C завтраками| Bed and breakfast'!N14</f>
        <v>9100</v>
      </c>
      <c r="V14" s="119">
        <f>'C завтраками| Bed and breakfast'!O14</f>
        <v>10500</v>
      </c>
      <c r="W14" s="119">
        <f>'C завтраками| Bed and breakfast'!P14</f>
        <v>12500</v>
      </c>
      <c r="X14" s="119">
        <f>'C завтраками| Bed and breakfast'!Q14</f>
        <v>12500</v>
      </c>
      <c r="Y14" s="119">
        <f>'C завтраками| Bed and breakfast'!R14</f>
        <v>13100</v>
      </c>
      <c r="Z14" s="119">
        <f>'C завтраками| Bed and breakfast'!S14</f>
        <v>13100</v>
      </c>
      <c r="AA14" s="119">
        <f>'C завтраками| Bed and breakfast'!T14</f>
        <v>13700</v>
      </c>
      <c r="AB14" s="119">
        <f>'C завтраками| Bed and breakfast'!U14</f>
        <v>13100</v>
      </c>
      <c r="AC14" s="119">
        <f>'C завтраками| Bed and breakfast'!V14</f>
        <v>13100</v>
      </c>
      <c r="AD14" s="119">
        <f>'C завтраками| Bed and breakfast'!W14</f>
        <v>20000</v>
      </c>
      <c r="AE14" s="119">
        <f>'C завтраками| Bed and breakfast'!X14</f>
        <v>27500</v>
      </c>
      <c r="AF14" s="119">
        <f>'C завтраками| Bed and breakfast'!Y14</f>
        <v>31500</v>
      </c>
      <c r="AG14" s="119">
        <f>'C завтраками| Bed and breakfast'!Z14</f>
        <v>31500</v>
      </c>
      <c r="AH14" s="119">
        <f>'C завтраками| Bed and breakfast'!AA14</f>
        <v>31500</v>
      </c>
      <c r="AI14" s="119">
        <f>'C завтраками| Bed and breakfast'!AB14</f>
        <v>32700</v>
      </c>
      <c r="AJ14" s="119">
        <f>'C завтраками| Bed and breakfast'!AC14</f>
        <v>32700</v>
      </c>
      <c r="AK14" s="119">
        <f>'C завтраками| Bed and breakfast'!AD14</f>
        <v>32700</v>
      </c>
      <c r="AL14" s="119">
        <f>'C завтраками| Bed and breakfast'!AE14</f>
        <v>29100</v>
      </c>
      <c r="AM14" s="119">
        <f>'C завтраками| Bed and breakfast'!AF14</f>
        <v>28750</v>
      </c>
      <c r="AN14" s="119">
        <f>'C завтраками| Bed and breakfast'!AG14</f>
        <v>19450</v>
      </c>
      <c r="AO14" s="119">
        <f>'C завтраками| Bed and breakfast'!AH14</f>
        <v>19450</v>
      </c>
      <c r="AP14" s="119">
        <f>'C завтраками| Bed and breakfast'!AI14</f>
        <v>18550</v>
      </c>
      <c r="AQ14" s="119">
        <f>'C завтраками| Bed and breakfast'!AJ14</f>
        <v>18550</v>
      </c>
      <c r="AR14" s="119">
        <f>'C завтраками| Bed and breakfast'!AK14</f>
        <v>18550</v>
      </c>
      <c r="AS14" s="119">
        <f>'C завтраками| Bed and breakfast'!AL14</f>
        <v>19450</v>
      </c>
      <c r="AT14" s="119">
        <f>'C завтраками| Bed and breakfast'!AM14</f>
        <v>19450</v>
      </c>
      <c r="AU14" s="119">
        <f>'C завтраками| Bed and breakfast'!AN14</f>
        <v>19450</v>
      </c>
      <c r="AV14" s="119">
        <f>'C завтраками| Bed and breakfast'!AO14</f>
        <v>20350</v>
      </c>
      <c r="AW14" s="119">
        <f>'C завтраками| Bed and breakfast'!AP14</f>
        <v>20350</v>
      </c>
      <c r="AX14" s="119">
        <f>'C завтраками| Bed and breakfast'!AQ14</f>
        <v>21550</v>
      </c>
      <c r="AY14" s="119">
        <f>'C завтраками| Bed and breakfast'!AR14</f>
        <v>22750</v>
      </c>
      <c r="AZ14" s="119">
        <f>'C завтраками| Bed and breakfast'!AS14</f>
        <v>22750</v>
      </c>
      <c r="BA14" s="119">
        <f>'C завтраками| Bed and breakfast'!AT14</f>
        <v>22750</v>
      </c>
      <c r="BB14" s="119">
        <f>'C завтраками| Bed and breakfast'!AU14</f>
        <v>21550</v>
      </c>
      <c r="BC14" s="119">
        <f>'C завтраками| Bed and breakfast'!AV14</f>
        <v>25150</v>
      </c>
      <c r="BD14" s="119">
        <f>'C завтраками| Bed and breakfast'!AW14</f>
        <v>25150</v>
      </c>
      <c r="BE14" s="119">
        <f>'C завтраками| Bed and breakfast'!AX14</f>
        <v>27550</v>
      </c>
      <c r="BF14" s="119">
        <f>'C завтраками| Bed and breakfast'!AY14</f>
        <v>29950</v>
      </c>
      <c r="BG14" s="119">
        <f>'C завтраками| Bed and breakfast'!AZ14</f>
        <v>29950</v>
      </c>
      <c r="BH14" s="119">
        <f>'C завтраками| Bed and breakfast'!BA14</f>
        <v>26350</v>
      </c>
      <c r="BI14" s="119">
        <f>'C завтраками| Bed and breakfast'!BB14</f>
        <v>26350</v>
      </c>
      <c r="BJ14" s="119">
        <f>'C завтраками| Bed and breakfast'!BC14</f>
        <v>17650</v>
      </c>
      <c r="BK14" s="119">
        <f>'C завтраками| Bed and breakfast'!BD14</f>
        <v>19450</v>
      </c>
      <c r="BL14" s="119">
        <f>'C завтраками| Bed and breakfast'!BE14</f>
        <v>18550</v>
      </c>
      <c r="BM14" s="119">
        <f>'C завтраками| Bed and breakfast'!BF14</f>
        <v>14750</v>
      </c>
      <c r="BN14" s="119">
        <f>'C завтраками| Bed and breakfast'!BG14</f>
        <v>12850</v>
      </c>
      <c r="BO14" s="119">
        <f>'C завтраками| Bed and breakfast'!BH14</f>
        <v>14050</v>
      </c>
      <c r="BP14" s="119">
        <f>'C завтраками| Bed and breakfast'!BI14</f>
        <v>12850</v>
      </c>
      <c r="BQ14" s="119">
        <f>'C завтраками| Bed and breakfast'!BJ14</f>
        <v>14050</v>
      </c>
      <c r="BR14" s="119">
        <f>'C завтраками| Bed and breakfast'!BK14</f>
        <v>12850</v>
      </c>
      <c r="BS14" s="119">
        <f>'C завтраками| Bed and breakfast'!BL14</f>
        <v>12650</v>
      </c>
      <c r="BT14" s="119">
        <f>'C завтраками| Bed and breakfast'!BM14</f>
        <v>11650</v>
      </c>
      <c r="BU14" s="119">
        <f>'C завтраками| Bed and breakfast'!BN14</f>
        <v>9750</v>
      </c>
      <c r="BV14" s="119">
        <f>'C завтраками| Bed and breakfast'!BO14</f>
        <v>10350</v>
      </c>
      <c r="BW14" s="119">
        <f>'C завтраками| Bed and breakfast'!BP14</f>
        <v>9750</v>
      </c>
      <c r="BX14" s="119">
        <f>'C завтраками| Bed and breakfast'!BQ14</f>
        <v>10350</v>
      </c>
      <c r="BY14" s="119">
        <f>'C завтраками| Bed and breakfast'!BR14</f>
        <v>9750</v>
      </c>
      <c r="BZ14" s="119">
        <f>'C завтраками| Bed and breakfast'!BS14</f>
        <v>11150</v>
      </c>
    </row>
    <row r="15" spans="1:78" ht="10.7" customHeight="1" x14ac:dyDescent="0.2">
      <c r="A15" s="3">
        <v>2</v>
      </c>
      <c r="B15" s="119" t="e">
        <f>'C завтраками| Bed and breakfast'!#REF!</f>
        <v>#REF!</v>
      </c>
      <c r="C15" s="119" t="e">
        <f>'C завтраками| Bed and breakfast'!#REF!</f>
        <v>#REF!</v>
      </c>
      <c r="D15" s="119" t="e">
        <f>'C завтраками| Bed and breakfast'!#REF!</f>
        <v>#REF!</v>
      </c>
      <c r="E15" s="119" t="e">
        <f>'C завтраками| Bed and breakfast'!#REF!</f>
        <v>#REF!</v>
      </c>
      <c r="F15" s="119" t="e">
        <f>'C завтраками| Bed and breakfast'!#REF!</f>
        <v>#REF!</v>
      </c>
      <c r="G15" s="119" t="e">
        <f>'C завтраками| Bed and breakfast'!#REF!</f>
        <v>#REF!</v>
      </c>
      <c r="H15" s="119" t="e">
        <f>'C завтраками| Bed and breakfast'!#REF!</f>
        <v>#REF!</v>
      </c>
      <c r="I15" s="119">
        <f>'C завтраками| Bed and breakfast'!B15</f>
        <v>10900</v>
      </c>
      <c r="J15" s="119">
        <f>'C завтраками| Bed and breakfast'!C15</f>
        <v>10900</v>
      </c>
      <c r="K15" s="119">
        <f>'C завтраками| Bed and breakfast'!D15</f>
        <v>10300</v>
      </c>
      <c r="L15" s="119">
        <f>'C завтраками| Bed and breakfast'!E15</f>
        <v>10700</v>
      </c>
      <c r="M15" s="119">
        <f>'C завтраками| Bed and breakfast'!F15</f>
        <v>10700</v>
      </c>
      <c r="N15" s="119">
        <f>'C завтраками| Bed and breakfast'!G15</f>
        <v>13100</v>
      </c>
      <c r="O15" s="119">
        <f>'C завтраками| Bed and breakfast'!H15</f>
        <v>10500</v>
      </c>
      <c r="P15" s="119">
        <f>'C завтраками| Bed and breakfast'!I15</f>
        <v>10300</v>
      </c>
      <c r="Q15" s="119">
        <f>'C завтраками| Bed and breakfast'!J15</f>
        <v>10500</v>
      </c>
      <c r="R15" s="119">
        <f>'C завтраками| Bed and breakfast'!K15</f>
        <v>10300</v>
      </c>
      <c r="S15" s="119">
        <f>'C завтраками| Bed and breakfast'!L15</f>
        <v>10300</v>
      </c>
      <c r="T15" s="119">
        <f>'C завтраками| Bed and breakfast'!M15</f>
        <v>10700</v>
      </c>
      <c r="U15" s="119">
        <f>'C завтраками| Bed and breakfast'!N15</f>
        <v>10500</v>
      </c>
      <c r="V15" s="119">
        <f>'C завтраками| Bed and breakfast'!O15</f>
        <v>11900</v>
      </c>
      <c r="W15" s="119">
        <f>'C завтраками| Bed and breakfast'!P15</f>
        <v>13900</v>
      </c>
      <c r="X15" s="119">
        <f>'C завтраками| Bed and breakfast'!Q15</f>
        <v>13900</v>
      </c>
      <c r="Y15" s="119">
        <f>'C завтраками| Bed and breakfast'!R15</f>
        <v>14500</v>
      </c>
      <c r="Z15" s="119">
        <f>'C завтраками| Bed and breakfast'!S15</f>
        <v>14500</v>
      </c>
      <c r="AA15" s="119">
        <f>'C завтраками| Bed and breakfast'!T15</f>
        <v>15100</v>
      </c>
      <c r="AB15" s="119">
        <f>'C завтраками| Bed and breakfast'!U15</f>
        <v>14500</v>
      </c>
      <c r="AC15" s="119">
        <f>'C завтраками| Bed and breakfast'!V15</f>
        <v>14500</v>
      </c>
      <c r="AD15" s="119">
        <f>'C завтраками| Bed and breakfast'!W15</f>
        <v>22000</v>
      </c>
      <c r="AE15" s="119">
        <f>'C завтраками| Bed and breakfast'!X15</f>
        <v>29500</v>
      </c>
      <c r="AF15" s="119">
        <f>'C завтраками| Bed and breakfast'!Y15</f>
        <v>33500</v>
      </c>
      <c r="AG15" s="119">
        <f>'C завтраками| Bed and breakfast'!Z15</f>
        <v>33500</v>
      </c>
      <c r="AH15" s="119">
        <f>'C завтраками| Bed and breakfast'!AA15</f>
        <v>33500</v>
      </c>
      <c r="AI15" s="119">
        <f>'C завтраками| Bed and breakfast'!AB15</f>
        <v>34700</v>
      </c>
      <c r="AJ15" s="119">
        <f>'C завтраками| Bed and breakfast'!AC15</f>
        <v>34700</v>
      </c>
      <c r="AK15" s="119">
        <f>'C завтраками| Bed and breakfast'!AD15</f>
        <v>34700</v>
      </c>
      <c r="AL15" s="119">
        <f>'C завтраками| Bed and breakfast'!AE15</f>
        <v>31100</v>
      </c>
      <c r="AM15" s="119">
        <f>'C завтраками| Bed and breakfast'!AF15</f>
        <v>30600</v>
      </c>
      <c r="AN15" s="119">
        <f>'C завтраками| Bed and breakfast'!AG15</f>
        <v>21300</v>
      </c>
      <c r="AO15" s="119">
        <f>'C завтраками| Bed and breakfast'!AH15</f>
        <v>21300</v>
      </c>
      <c r="AP15" s="119">
        <f>'C завтраками| Bed and breakfast'!AI15</f>
        <v>20400</v>
      </c>
      <c r="AQ15" s="119">
        <f>'C завтраками| Bed and breakfast'!AJ15</f>
        <v>20400</v>
      </c>
      <c r="AR15" s="119">
        <f>'C завтраками| Bed and breakfast'!AK15</f>
        <v>20400</v>
      </c>
      <c r="AS15" s="119">
        <f>'C завтраками| Bed and breakfast'!AL15</f>
        <v>21300</v>
      </c>
      <c r="AT15" s="119">
        <f>'C завтраками| Bed and breakfast'!AM15</f>
        <v>21300</v>
      </c>
      <c r="AU15" s="119">
        <f>'C завтраками| Bed and breakfast'!AN15</f>
        <v>21300</v>
      </c>
      <c r="AV15" s="119">
        <f>'C завтраками| Bed and breakfast'!AO15</f>
        <v>22200</v>
      </c>
      <c r="AW15" s="119">
        <f>'C завтраками| Bed and breakfast'!AP15</f>
        <v>22200</v>
      </c>
      <c r="AX15" s="119">
        <f>'C завтраками| Bed and breakfast'!AQ15</f>
        <v>23400</v>
      </c>
      <c r="AY15" s="119">
        <f>'C завтраками| Bed and breakfast'!AR15</f>
        <v>24600</v>
      </c>
      <c r="AZ15" s="119">
        <f>'C завтраками| Bed and breakfast'!AS15</f>
        <v>24600</v>
      </c>
      <c r="BA15" s="119">
        <f>'C завтраками| Bed and breakfast'!AT15</f>
        <v>24600</v>
      </c>
      <c r="BB15" s="119">
        <f>'C завтраками| Bed and breakfast'!AU15</f>
        <v>23400</v>
      </c>
      <c r="BC15" s="119">
        <f>'C завтраками| Bed and breakfast'!AV15</f>
        <v>27000</v>
      </c>
      <c r="BD15" s="119">
        <f>'C завтраками| Bed and breakfast'!AW15</f>
        <v>27000</v>
      </c>
      <c r="BE15" s="119">
        <f>'C завтраками| Bed and breakfast'!AX15</f>
        <v>29400</v>
      </c>
      <c r="BF15" s="119">
        <f>'C завтраками| Bed and breakfast'!AY15</f>
        <v>31800</v>
      </c>
      <c r="BG15" s="119">
        <f>'C завтраками| Bed and breakfast'!AZ15</f>
        <v>31800</v>
      </c>
      <c r="BH15" s="119">
        <f>'C завтраками| Bed and breakfast'!BA15</f>
        <v>28200</v>
      </c>
      <c r="BI15" s="119">
        <f>'C завтраками| Bed and breakfast'!BB15</f>
        <v>28200</v>
      </c>
      <c r="BJ15" s="119">
        <f>'C завтраками| Bed and breakfast'!BC15</f>
        <v>19500</v>
      </c>
      <c r="BK15" s="119">
        <f>'C завтраками| Bed and breakfast'!BD15</f>
        <v>21300</v>
      </c>
      <c r="BL15" s="119">
        <f>'C завтраками| Bed and breakfast'!BE15</f>
        <v>20400</v>
      </c>
      <c r="BM15" s="119">
        <f>'C завтраками| Bed and breakfast'!BF15</f>
        <v>16600</v>
      </c>
      <c r="BN15" s="119">
        <f>'C завтраками| Bed and breakfast'!BG15</f>
        <v>14700</v>
      </c>
      <c r="BO15" s="119">
        <f>'C завтраками| Bed and breakfast'!BH15</f>
        <v>15900</v>
      </c>
      <c r="BP15" s="119">
        <f>'C завтраками| Bed and breakfast'!BI15</f>
        <v>14700</v>
      </c>
      <c r="BQ15" s="119">
        <f>'C завтраками| Bed and breakfast'!BJ15</f>
        <v>15900</v>
      </c>
      <c r="BR15" s="119">
        <f>'C завтраками| Bed and breakfast'!BK15</f>
        <v>14700</v>
      </c>
      <c r="BS15" s="119">
        <f>'C завтраками| Bed and breakfast'!BL15</f>
        <v>14300</v>
      </c>
      <c r="BT15" s="119">
        <f>'C завтраками| Bed and breakfast'!BM15</f>
        <v>13300</v>
      </c>
      <c r="BU15" s="119">
        <f>'C завтраками| Bed and breakfast'!BN15</f>
        <v>11400</v>
      </c>
      <c r="BV15" s="119">
        <f>'C завтраками| Bed and breakfast'!BO15</f>
        <v>12000</v>
      </c>
      <c r="BW15" s="119">
        <f>'C завтраками| Bed and breakfast'!BP15</f>
        <v>11400</v>
      </c>
      <c r="BX15" s="119">
        <f>'C завтраками| Bed and breakfast'!BQ15</f>
        <v>12000</v>
      </c>
      <c r="BY15" s="119">
        <f>'C завтраками| Bed and breakfast'!BR15</f>
        <v>11400</v>
      </c>
      <c r="BZ15" s="119">
        <f>'C завтраками| Bed and breakfast'!BS15</f>
        <v>12800</v>
      </c>
    </row>
    <row r="16" spans="1:78" ht="10.7" customHeight="1" x14ac:dyDescent="0.2">
      <c r="A16" s="122" t="s">
        <v>91</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row>
    <row r="17" spans="1:78" ht="10.7" customHeight="1" x14ac:dyDescent="0.2">
      <c r="A17" s="3">
        <v>1</v>
      </c>
      <c r="B17" s="119" t="e">
        <f>'C завтраками| Bed and breakfast'!#REF!</f>
        <v>#REF!</v>
      </c>
      <c r="C17" s="119" t="e">
        <f>'C завтраками| Bed and breakfast'!#REF!</f>
        <v>#REF!</v>
      </c>
      <c r="D17" s="119" t="e">
        <f>'C завтраками| Bed and breakfast'!#REF!</f>
        <v>#REF!</v>
      </c>
      <c r="E17" s="119" t="e">
        <f>'C завтраками| Bed and breakfast'!#REF!</f>
        <v>#REF!</v>
      </c>
      <c r="F17" s="119" t="e">
        <f>'C завтраками| Bed and breakfast'!#REF!</f>
        <v>#REF!</v>
      </c>
      <c r="G17" s="119" t="e">
        <f>'C завтраками| Bed and breakfast'!#REF!</f>
        <v>#REF!</v>
      </c>
      <c r="H17" s="119" t="e">
        <f>'C завтраками| Bed and breakfast'!#REF!</f>
        <v>#REF!</v>
      </c>
      <c r="I17" s="119">
        <f>'C завтраками| Bed and breakfast'!B17</f>
        <v>10500</v>
      </c>
      <c r="J17" s="119">
        <f>'C завтраками| Bed and breakfast'!C17</f>
        <v>10500</v>
      </c>
      <c r="K17" s="119">
        <f>'C завтраками| Bed and breakfast'!D17</f>
        <v>9900</v>
      </c>
      <c r="L17" s="119">
        <f>'C завтраками| Bed and breakfast'!E17</f>
        <v>10300</v>
      </c>
      <c r="M17" s="119">
        <f>'C завтраками| Bed and breakfast'!F17</f>
        <v>10300</v>
      </c>
      <c r="N17" s="119">
        <f>'C завтраками| Bed and breakfast'!G17</f>
        <v>12700</v>
      </c>
      <c r="O17" s="119">
        <f>'C завтраками| Bed and breakfast'!H17</f>
        <v>10100</v>
      </c>
      <c r="P17" s="119">
        <f>'C завтраками| Bed and breakfast'!I17</f>
        <v>9900</v>
      </c>
      <c r="Q17" s="119">
        <f>'C завтраками| Bed and breakfast'!J17</f>
        <v>10100</v>
      </c>
      <c r="R17" s="119">
        <f>'C завтраками| Bed and breakfast'!K17</f>
        <v>9900</v>
      </c>
      <c r="S17" s="119">
        <f>'C завтраками| Bed and breakfast'!L17</f>
        <v>9900</v>
      </c>
      <c r="T17" s="119">
        <f>'C завтраками| Bed and breakfast'!M17</f>
        <v>10300</v>
      </c>
      <c r="U17" s="119">
        <f>'C завтраками| Bed and breakfast'!N17</f>
        <v>10100</v>
      </c>
      <c r="V17" s="119">
        <f>'C завтраками| Bed and breakfast'!O17</f>
        <v>11500</v>
      </c>
      <c r="W17" s="119">
        <f>'C завтраками| Bed and breakfast'!P17</f>
        <v>13500</v>
      </c>
      <c r="X17" s="119">
        <f>'C завтраками| Bed and breakfast'!Q17</f>
        <v>13500</v>
      </c>
      <c r="Y17" s="119">
        <f>'C завтраками| Bed and breakfast'!R17</f>
        <v>14100</v>
      </c>
      <c r="Z17" s="119">
        <f>'C завтраками| Bed and breakfast'!S17</f>
        <v>14100</v>
      </c>
      <c r="AA17" s="119">
        <f>'C завтраками| Bed and breakfast'!T17</f>
        <v>14700</v>
      </c>
      <c r="AB17" s="119">
        <f>'C завтраками| Bed and breakfast'!U17</f>
        <v>14100</v>
      </c>
      <c r="AC17" s="119">
        <f>'C завтраками| Bed and breakfast'!V17</f>
        <v>14100</v>
      </c>
      <c r="AD17" s="119">
        <f>'C завтраками| Bed and breakfast'!W17</f>
        <v>22000</v>
      </c>
      <c r="AE17" s="119">
        <f>'C завтраками| Bed and breakfast'!X17</f>
        <v>29500</v>
      </c>
      <c r="AF17" s="119">
        <f>'C завтраками| Bed and breakfast'!Y17</f>
        <v>33500</v>
      </c>
      <c r="AG17" s="119">
        <f>'C завтраками| Bed and breakfast'!Z17</f>
        <v>33500</v>
      </c>
      <c r="AH17" s="119">
        <f>'C завтраками| Bed and breakfast'!AA17</f>
        <v>33500</v>
      </c>
      <c r="AI17" s="119">
        <f>'C завтраками| Bed and breakfast'!AB17</f>
        <v>34700</v>
      </c>
      <c r="AJ17" s="119">
        <f>'C завтраками| Bed and breakfast'!AC17</f>
        <v>34700</v>
      </c>
      <c r="AK17" s="119">
        <f>'C завтраками| Bed and breakfast'!AD17</f>
        <v>34700</v>
      </c>
      <c r="AL17" s="119">
        <f>'C завтраками| Bed and breakfast'!AE17</f>
        <v>31100</v>
      </c>
      <c r="AM17" s="119">
        <f>'C завтраками| Bed and breakfast'!AF17</f>
        <v>30750</v>
      </c>
      <c r="AN17" s="119">
        <f>'C завтраками| Bed and breakfast'!AG17</f>
        <v>21450</v>
      </c>
      <c r="AO17" s="119">
        <f>'C завтраками| Bed and breakfast'!AH17</f>
        <v>21450</v>
      </c>
      <c r="AP17" s="119">
        <f>'C завтраками| Bed and breakfast'!AI17</f>
        <v>20550</v>
      </c>
      <c r="AQ17" s="119">
        <f>'C завтраками| Bed and breakfast'!AJ17</f>
        <v>20550</v>
      </c>
      <c r="AR17" s="119">
        <f>'C завтраками| Bed and breakfast'!AK17</f>
        <v>20550</v>
      </c>
      <c r="AS17" s="119">
        <f>'C завтраками| Bed and breakfast'!AL17</f>
        <v>21450</v>
      </c>
      <c r="AT17" s="119">
        <f>'C завтраками| Bed and breakfast'!AM17</f>
        <v>21450</v>
      </c>
      <c r="AU17" s="119">
        <f>'C завтраками| Bed and breakfast'!AN17</f>
        <v>21450</v>
      </c>
      <c r="AV17" s="119">
        <f>'C завтраками| Bed and breakfast'!AO17</f>
        <v>22350</v>
      </c>
      <c r="AW17" s="119">
        <f>'C завтраками| Bed and breakfast'!AP17</f>
        <v>22350</v>
      </c>
      <c r="AX17" s="119">
        <f>'C завтраками| Bed and breakfast'!AQ17</f>
        <v>23550</v>
      </c>
      <c r="AY17" s="119">
        <f>'C завтраками| Bed and breakfast'!AR17</f>
        <v>24750</v>
      </c>
      <c r="AZ17" s="119">
        <f>'C завтраками| Bed and breakfast'!AS17</f>
        <v>24750</v>
      </c>
      <c r="BA17" s="119">
        <f>'C завтраками| Bed and breakfast'!AT17</f>
        <v>24750</v>
      </c>
      <c r="BB17" s="119">
        <f>'C завтраками| Bed and breakfast'!AU17</f>
        <v>23550</v>
      </c>
      <c r="BC17" s="119">
        <f>'C завтраками| Bed and breakfast'!AV17</f>
        <v>27150</v>
      </c>
      <c r="BD17" s="119">
        <f>'C завтраками| Bed and breakfast'!AW17</f>
        <v>27150</v>
      </c>
      <c r="BE17" s="119">
        <f>'C завтраками| Bed and breakfast'!AX17</f>
        <v>29550</v>
      </c>
      <c r="BF17" s="119">
        <f>'C завтраками| Bed and breakfast'!AY17</f>
        <v>31950</v>
      </c>
      <c r="BG17" s="119">
        <f>'C завтраками| Bed and breakfast'!AZ17</f>
        <v>31950</v>
      </c>
      <c r="BH17" s="119">
        <f>'C завтраками| Bed and breakfast'!BA17</f>
        <v>28350</v>
      </c>
      <c r="BI17" s="119">
        <f>'C завтраками| Bed and breakfast'!BB17</f>
        <v>28350</v>
      </c>
      <c r="BJ17" s="119">
        <f>'C завтраками| Bed and breakfast'!BC17</f>
        <v>19650</v>
      </c>
      <c r="BK17" s="119">
        <f>'C завтраками| Bed and breakfast'!BD17</f>
        <v>21450</v>
      </c>
      <c r="BL17" s="119">
        <f>'C завтраками| Bed and breakfast'!BE17</f>
        <v>20550</v>
      </c>
      <c r="BM17" s="119">
        <f>'C завтраками| Bed and breakfast'!BF17</f>
        <v>16250</v>
      </c>
      <c r="BN17" s="119">
        <f>'C завтраками| Bed and breakfast'!BG17</f>
        <v>14350</v>
      </c>
      <c r="BO17" s="119">
        <f>'C завтраками| Bed and breakfast'!BH17</f>
        <v>15550</v>
      </c>
      <c r="BP17" s="119">
        <f>'C завтраками| Bed and breakfast'!BI17</f>
        <v>14350</v>
      </c>
      <c r="BQ17" s="119">
        <f>'C завтраками| Bed and breakfast'!BJ17</f>
        <v>15550</v>
      </c>
      <c r="BR17" s="119">
        <f>'C завтраками| Bed and breakfast'!BK17</f>
        <v>14350</v>
      </c>
      <c r="BS17" s="119">
        <f>'C завтраками| Bed and breakfast'!BL17</f>
        <v>13650</v>
      </c>
      <c r="BT17" s="119">
        <f>'C завтраками| Bed and breakfast'!BM17</f>
        <v>12650</v>
      </c>
      <c r="BU17" s="119">
        <f>'C завтраками| Bed and breakfast'!BN17</f>
        <v>10750</v>
      </c>
      <c r="BV17" s="119">
        <f>'C завтраками| Bed and breakfast'!BO17</f>
        <v>11350</v>
      </c>
      <c r="BW17" s="119">
        <f>'C завтраками| Bed and breakfast'!BP17</f>
        <v>10750</v>
      </c>
      <c r="BX17" s="119">
        <f>'C завтраками| Bed and breakfast'!BQ17</f>
        <v>11350</v>
      </c>
      <c r="BY17" s="119">
        <f>'C завтраками| Bed and breakfast'!BR17</f>
        <v>10750</v>
      </c>
      <c r="BZ17" s="119">
        <f>'C завтраками| Bed and breakfast'!BS17</f>
        <v>12150</v>
      </c>
    </row>
    <row r="18" spans="1:78" ht="10.7" customHeight="1" x14ac:dyDescent="0.2">
      <c r="A18" s="3">
        <v>2</v>
      </c>
      <c r="B18" s="119" t="e">
        <f>'C завтраками| Bed and breakfast'!#REF!</f>
        <v>#REF!</v>
      </c>
      <c r="C18" s="119" t="e">
        <f>'C завтраками| Bed and breakfast'!#REF!</f>
        <v>#REF!</v>
      </c>
      <c r="D18" s="119" t="e">
        <f>'C завтраками| Bed and breakfast'!#REF!</f>
        <v>#REF!</v>
      </c>
      <c r="E18" s="119" t="e">
        <f>'C завтраками| Bed and breakfast'!#REF!</f>
        <v>#REF!</v>
      </c>
      <c r="F18" s="119" t="e">
        <f>'C завтраками| Bed and breakfast'!#REF!</f>
        <v>#REF!</v>
      </c>
      <c r="G18" s="119" t="e">
        <f>'C завтраками| Bed and breakfast'!#REF!</f>
        <v>#REF!</v>
      </c>
      <c r="H18" s="119" t="e">
        <f>'C завтраками| Bed and breakfast'!#REF!</f>
        <v>#REF!</v>
      </c>
      <c r="I18" s="119">
        <f>'C завтраками| Bed and breakfast'!B18</f>
        <v>11900</v>
      </c>
      <c r="J18" s="119">
        <f>'C завтраками| Bed and breakfast'!C18</f>
        <v>11900</v>
      </c>
      <c r="K18" s="119">
        <f>'C завтраками| Bed and breakfast'!D18</f>
        <v>11300</v>
      </c>
      <c r="L18" s="119">
        <f>'C завтраками| Bed and breakfast'!E18</f>
        <v>11700</v>
      </c>
      <c r="M18" s="119">
        <f>'C завтраками| Bed and breakfast'!F18</f>
        <v>11700</v>
      </c>
      <c r="N18" s="119">
        <f>'C завтраками| Bed and breakfast'!G18</f>
        <v>14100</v>
      </c>
      <c r="O18" s="119">
        <f>'C завтраками| Bed and breakfast'!H18</f>
        <v>11500</v>
      </c>
      <c r="P18" s="119">
        <f>'C завтраками| Bed and breakfast'!I18</f>
        <v>11300</v>
      </c>
      <c r="Q18" s="119">
        <f>'C завтраками| Bed and breakfast'!J18</f>
        <v>11500</v>
      </c>
      <c r="R18" s="119">
        <f>'C завтраками| Bed and breakfast'!K18</f>
        <v>11300</v>
      </c>
      <c r="S18" s="119">
        <f>'C завтраками| Bed and breakfast'!L18</f>
        <v>11300</v>
      </c>
      <c r="T18" s="119">
        <f>'C завтраками| Bed and breakfast'!M18</f>
        <v>11700</v>
      </c>
      <c r="U18" s="119">
        <f>'C завтраками| Bed and breakfast'!N18</f>
        <v>11500</v>
      </c>
      <c r="V18" s="119">
        <f>'C завтраками| Bed and breakfast'!O18</f>
        <v>12900</v>
      </c>
      <c r="W18" s="119">
        <f>'C завтраками| Bed and breakfast'!P18</f>
        <v>14900</v>
      </c>
      <c r="X18" s="119">
        <f>'C завтраками| Bed and breakfast'!Q18</f>
        <v>14900</v>
      </c>
      <c r="Y18" s="119">
        <f>'C завтраками| Bed and breakfast'!R18</f>
        <v>15500</v>
      </c>
      <c r="Z18" s="119">
        <f>'C завтраками| Bed and breakfast'!S18</f>
        <v>15500</v>
      </c>
      <c r="AA18" s="119">
        <f>'C завтраками| Bed and breakfast'!T18</f>
        <v>16100</v>
      </c>
      <c r="AB18" s="119">
        <f>'C завтраками| Bed and breakfast'!U18</f>
        <v>15500</v>
      </c>
      <c r="AC18" s="119">
        <f>'C завтраками| Bed and breakfast'!V18</f>
        <v>15500</v>
      </c>
      <c r="AD18" s="119">
        <f>'C завтраками| Bed and breakfast'!W18</f>
        <v>24000</v>
      </c>
      <c r="AE18" s="119">
        <f>'C завтраками| Bed and breakfast'!X18</f>
        <v>31500</v>
      </c>
      <c r="AF18" s="119">
        <f>'C завтраками| Bed and breakfast'!Y18</f>
        <v>35500</v>
      </c>
      <c r="AG18" s="119">
        <f>'C завтраками| Bed and breakfast'!Z18</f>
        <v>35500</v>
      </c>
      <c r="AH18" s="119">
        <f>'C завтраками| Bed and breakfast'!AA18</f>
        <v>35500</v>
      </c>
      <c r="AI18" s="119">
        <f>'C завтраками| Bed and breakfast'!AB18</f>
        <v>36700</v>
      </c>
      <c r="AJ18" s="119">
        <f>'C завтраками| Bed and breakfast'!AC18</f>
        <v>36700</v>
      </c>
      <c r="AK18" s="119">
        <f>'C завтраками| Bed and breakfast'!AD18</f>
        <v>36700</v>
      </c>
      <c r="AL18" s="119">
        <f>'C завтраками| Bed and breakfast'!AE18</f>
        <v>33100</v>
      </c>
      <c r="AM18" s="119">
        <f>'C завтраками| Bed and breakfast'!AF18</f>
        <v>32600</v>
      </c>
      <c r="AN18" s="119">
        <f>'C завтраками| Bed and breakfast'!AG18</f>
        <v>23300</v>
      </c>
      <c r="AO18" s="119">
        <f>'C завтраками| Bed and breakfast'!AH18</f>
        <v>23300</v>
      </c>
      <c r="AP18" s="119">
        <f>'C завтраками| Bed and breakfast'!AI18</f>
        <v>22400</v>
      </c>
      <c r="AQ18" s="119">
        <f>'C завтраками| Bed and breakfast'!AJ18</f>
        <v>22400</v>
      </c>
      <c r="AR18" s="119">
        <f>'C завтраками| Bed and breakfast'!AK18</f>
        <v>22400</v>
      </c>
      <c r="AS18" s="119">
        <f>'C завтраками| Bed and breakfast'!AL18</f>
        <v>23300</v>
      </c>
      <c r="AT18" s="119">
        <f>'C завтраками| Bed and breakfast'!AM18</f>
        <v>23300</v>
      </c>
      <c r="AU18" s="119">
        <f>'C завтраками| Bed and breakfast'!AN18</f>
        <v>23300</v>
      </c>
      <c r="AV18" s="119">
        <f>'C завтраками| Bed and breakfast'!AO18</f>
        <v>24200</v>
      </c>
      <c r="AW18" s="119">
        <f>'C завтраками| Bed and breakfast'!AP18</f>
        <v>24200</v>
      </c>
      <c r="AX18" s="119">
        <f>'C завтраками| Bed and breakfast'!AQ18</f>
        <v>25400</v>
      </c>
      <c r="AY18" s="119">
        <f>'C завтраками| Bed and breakfast'!AR18</f>
        <v>26600</v>
      </c>
      <c r="AZ18" s="119">
        <f>'C завтраками| Bed and breakfast'!AS18</f>
        <v>26600</v>
      </c>
      <c r="BA18" s="119">
        <f>'C завтраками| Bed and breakfast'!AT18</f>
        <v>26600</v>
      </c>
      <c r="BB18" s="119">
        <f>'C завтраками| Bed and breakfast'!AU18</f>
        <v>25400</v>
      </c>
      <c r="BC18" s="119">
        <f>'C завтраками| Bed and breakfast'!AV18</f>
        <v>29000</v>
      </c>
      <c r="BD18" s="119">
        <f>'C завтраками| Bed and breakfast'!AW18</f>
        <v>29000</v>
      </c>
      <c r="BE18" s="119">
        <f>'C завтраками| Bed and breakfast'!AX18</f>
        <v>31400</v>
      </c>
      <c r="BF18" s="119">
        <f>'C завтраками| Bed and breakfast'!AY18</f>
        <v>33800</v>
      </c>
      <c r="BG18" s="119">
        <f>'C завтраками| Bed and breakfast'!AZ18</f>
        <v>33800</v>
      </c>
      <c r="BH18" s="119">
        <f>'C завтраками| Bed and breakfast'!BA18</f>
        <v>30200</v>
      </c>
      <c r="BI18" s="119">
        <f>'C завтраками| Bed and breakfast'!BB18</f>
        <v>30200</v>
      </c>
      <c r="BJ18" s="119">
        <f>'C завтраками| Bed and breakfast'!BC18</f>
        <v>21500</v>
      </c>
      <c r="BK18" s="119">
        <f>'C завтраками| Bed and breakfast'!BD18</f>
        <v>23300</v>
      </c>
      <c r="BL18" s="119">
        <f>'C завтраками| Bed and breakfast'!BE18</f>
        <v>22400</v>
      </c>
      <c r="BM18" s="119">
        <f>'C завтраками| Bed and breakfast'!BF18</f>
        <v>18100</v>
      </c>
      <c r="BN18" s="119">
        <f>'C завтраками| Bed and breakfast'!BG18</f>
        <v>16200</v>
      </c>
      <c r="BO18" s="119">
        <f>'C завтраками| Bed and breakfast'!BH18</f>
        <v>17400</v>
      </c>
      <c r="BP18" s="119">
        <f>'C завтраками| Bed and breakfast'!BI18</f>
        <v>16200</v>
      </c>
      <c r="BQ18" s="119">
        <f>'C завтраками| Bed and breakfast'!BJ18</f>
        <v>17400</v>
      </c>
      <c r="BR18" s="119">
        <f>'C завтраками| Bed and breakfast'!BK18</f>
        <v>16200</v>
      </c>
      <c r="BS18" s="119">
        <f>'C завтраками| Bed and breakfast'!BL18</f>
        <v>15300</v>
      </c>
      <c r="BT18" s="119">
        <f>'C завтраками| Bed and breakfast'!BM18</f>
        <v>14300</v>
      </c>
      <c r="BU18" s="119">
        <f>'C завтраками| Bed and breakfast'!BN18</f>
        <v>12400</v>
      </c>
      <c r="BV18" s="119">
        <f>'C завтраками| Bed and breakfast'!BO18</f>
        <v>13000</v>
      </c>
      <c r="BW18" s="119">
        <f>'C завтраками| Bed and breakfast'!BP18</f>
        <v>12400</v>
      </c>
      <c r="BX18" s="119">
        <f>'C завтраками| Bed and breakfast'!BQ18</f>
        <v>13000</v>
      </c>
      <c r="BY18" s="119">
        <f>'C завтраками| Bed and breakfast'!BR18</f>
        <v>12400</v>
      </c>
      <c r="BZ18" s="119">
        <f>'C завтраками| Bed and breakfast'!BS18</f>
        <v>13800</v>
      </c>
    </row>
    <row r="19" spans="1:78" ht="10.7" customHeight="1" x14ac:dyDescent="0.2">
      <c r="A19" s="119" t="s">
        <v>92</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row>
    <row r="20" spans="1:78" ht="10.7" customHeight="1" x14ac:dyDescent="0.2">
      <c r="A20" s="3">
        <v>1</v>
      </c>
      <c r="B20" s="119" t="e">
        <f>'C завтраками| Bed and breakfast'!#REF!</f>
        <v>#REF!</v>
      </c>
      <c r="C20" s="119" t="e">
        <f>'C завтраками| Bed and breakfast'!#REF!</f>
        <v>#REF!</v>
      </c>
      <c r="D20" s="119" t="e">
        <f>'C завтраками| Bed and breakfast'!#REF!</f>
        <v>#REF!</v>
      </c>
      <c r="E20" s="119" t="e">
        <f>'C завтраками| Bed and breakfast'!#REF!</f>
        <v>#REF!</v>
      </c>
      <c r="F20" s="119" t="e">
        <f>'C завтраками| Bed and breakfast'!#REF!</f>
        <v>#REF!</v>
      </c>
      <c r="G20" s="119" t="e">
        <f>'C завтраками| Bed and breakfast'!#REF!</f>
        <v>#REF!</v>
      </c>
      <c r="H20" s="119" t="e">
        <f>'C завтраками| Bed and breakfast'!#REF!</f>
        <v>#REF!</v>
      </c>
      <c r="I20" s="119">
        <f>'C завтраками| Bed and breakfast'!B20</f>
        <v>12000</v>
      </c>
      <c r="J20" s="119">
        <f>'C завтраками| Bed and breakfast'!C20</f>
        <v>12000</v>
      </c>
      <c r="K20" s="119">
        <f>'C завтраками| Bed and breakfast'!D20</f>
        <v>11400</v>
      </c>
      <c r="L20" s="119">
        <f>'C завтраками| Bed and breakfast'!E20</f>
        <v>11800</v>
      </c>
      <c r="M20" s="119">
        <f>'C завтраками| Bed and breakfast'!F20</f>
        <v>11800</v>
      </c>
      <c r="N20" s="119">
        <f>'C завтраками| Bed and breakfast'!G20</f>
        <v>14200</v>
      </c>
      <c r="O20" s="119">
        <f>'C завтраками| Bed and breakfast'!H20</f>
        <v>11600</v>
      </c>
      <c r="P20" s="119">
        <f>'C завтраками| Bed and breakfast'!I20</f>
        <v>11400</v>
      </c>
      <c r="Q20" s="119">
        <f>'C завтраками| Bed and breakfast'!J20</f>
        <v>11600</v>
      </c>
      <c r="R20" s="119">
        <f>'C завтраками| Bed and breakfast'!K20</f>
        <v>11400</v>
      </c>
      <c r="S20" s="119">
        <f>'C завтраками| Bed and breakfast'!L20</f>
        <v>11400</v>
      </c>
      <c r="T20" s="119">
        <f>'C завтраками| Bed and breakfast'!M20</f>
        <v>11800</v>
      </c>
      <c r="U20" s="119">
        <f>'C завтраками| Bed and breakfast'!N20</f>
        <v>11600</v>
      </c>
      <c r="V20" s="119">
        <f>'C завтраками| Bed and breakfast'!O20</f>
        <v>13000</v>
      </c>
      <c r="W20" s="119">
        <f>'C завтраками| Bed and breakfast'!P20</f>
        <v>15000</v>
      </c>
      <c r="X20" s="119">
        <f>'C завтраками| Bed and breakfast'!Q20</f>
        <v>15000</v>
      </c>
      <c r="Y20" s="119">
        <f>'C завтраками| Bed and breakfast'!R20</f>
        <v>15600</v>
      </c>
      <c r="Z20" s="119">
        <f>'C завтраками| Bed and breakfast'!S20</f>
        <v>15600</v>
      </c>
      <c r="AA20" s="119">
        <f>'C завтраками| Bed and breakfast'!T20</f>
        <v>16200</v>
      </c>
      <c r="AB20" s="119">
        <f>'C завтраками| Bed and breakfast'!U20</f>
        <v>15600</v>
      </c>
      <c r="AC20" s="119">
        <f>'C завтраками| Bed and breakfast'!V20</f>
        <v>15600</v>
      </c>
      <c r="AD20" s="119">
        <f>'C завтраками| Bed and breakfast'!W20</f>
        <v>24000</v>
      </c>
      <c r="AE20" s="119">
        <f>'C завтраками| Bed and breakfast'!X20</f>
        <v>31500</v>
      </c>
      <c r="AF20" s="119">
        <f>'C завтраками| Bed and breakfast'!Y20</f>
        <v>35500</v>
      </c>
      <c r="AG20" s="119">
        <f>'C завтраками| Bed and breakfast'!Z20</f>
        <v>35500</v>
      </c>
      <c r="AH20" s="119">
        <f>'C завтраками| Bed and breakfast'!AA20</f>
        <v>35500</v>
      </c>
      <c r="AI20" s="119">
        <f>'C завтраками| Bed and breakfast'!AB20</f>
        <v>36700</v>
      </c>
      <c r="AJ20" s="119">
        <f>'C завтраками| Bed and breakfast'!AC20</f>
        <v>36700</v>
      </c>
      <c r="AK20" s="119">
        <f>'C завтраками| Bed and breakfast'!AD20</f>
        <v>36700</v>
      </c>
      <c r="AL20" s="119">
        <f>'C завтраками| Bed and breakfast'!AE20</f>
        <v>33100</v>
      </c>
      <c r="AM20" s="119">
        <f>'C завтраками| Bed and breakfast'!AF20</f>
        <v>32750</v>
      </c>
      <c r="AN20" s="119">
        <f>'C завтраками| Bed and breakfast'!AG20</f>
        <v>23450</v>
      </c>
      <c r="AO20" s="119">
        <f>'C завтраками| Bed and breakfast'!AH20</f>
        <v>23450</v>
      </c>
      <c r="AP20" s="119">
        <f>'C завтраками| Bed and breakfast'!AI20</f>
        <v>22550</v>
      </c>
      <c r="AQ20" s="119">
        <f>'C завтраками| Bed and breakfast'!AJ20</f>
        <v>22550</v>
      </c>
      <c r="AR20" s="119">
        <f>'C завтраками| Bed and breakfast'!AK20</f>
        <v>22550</v>
      </c>
      <c r="AS20" s="119">
        <f>'C завтраками| Bed and breakfast'!AL20</f>
        <v>23450</v>
      </c>
      <c r="AT20" s="119">
        <f>'C завтраками| Bed and breakfast'!AM20</f>
        <v>23450</v>
      </c>
      <c r="AU20" s="119">
        <f>'C завтраками| Bed and breakfast'!AN20</f>
        <v>23450</v>
      </c>
      <c r="AV20" s="119">
        <f>'C завтраками| Bed and breakfast'!AO20</f>
        <v>24350</v>
      </c>
      <c r="AW20" s="119">
        <f>'C завтраками| Bed and breakfast'!AP20</f>
        <v>24350</v>
      </c>
      <c r="AX20" s="119">
        <f>'C завтраками| Bed and breakfast'!AQ20</f>
        <v>25550</v>
      </c>
      <c r="AY20" s="119">
        <f>'C завтраками| Bed and breakfast'!AR20</f>
        <v>26750</v>
      </c>
      <c r="AZ20" s="119">
        <f>'C завтраками| Bed and breakfast'!AS20</f>
        <v>26750</v>
      </c>
      <c r="BA20" s="119">
        <f>'C завтраками| Bed and breakfast'!AT20</f>
        <v>26750</v>
      </c>
      <c r="BB20" s="119">
        <f>'C завтраками| Bed and breakfast'!AU20</f>
        <v>25550</v>
      </c>
      <c r="BC20" s="119">
        <f>'C завтраками| Bed and breakfast'!AV20</f>
        <v>29150</v>
      </c>
      <c r="BD20" s="119">
        <f>'C завтраками| Bed and breakfast'!AW20</f>
        <v>29150</v>
      </c>
      <c r="BE20" s="119">
        <f>'C завтраками| Bed and breakfast'!AX20</f>
        <v>31550</v>
      </c>
      <c r="BF20" s="119">
        <f>'C завтраками| Bed and breakfast'!AY20</f>
        <v>33950</v>
      </c>
      <c r="BG20" s="119">
        <f>'C завтраками| Bed and breakfast'!AZ20</f>
        <v>33950</v>
      </c>
      <c r="BH20" s="119">
        <f>'C завтраками| Bed and breakfast'!BA20</f>
        <v>30350</v>
      </c>
      <c r="BI20" s="119">
        <f>'C завтраками| Bed and breakfast'!BB20</f>
        <v>30350</v>
      </c>
      <c r="BJ20" s="119">
        <f>'C завтраками| Bed and breakfast'!BC20</f>
        <v>21650</v>
      </c>
      <c r="BK20" s="119">
        <f>'C завтраками| Bed and breakfast'!BD20</f>
        <v>23450</v>
      </c>
      <c r="BL20" s="119">
        <f>'C завтраками| Bed and breakfast'!BE20</f>
        <v>22550</v>
      </c>
      <c r="BM20" s="119">
        <f>'C завтраками| Bed and breakfast'!BF20</f>
        <v>17250</v>
      </c>
      <c r="BN20" s="119">
        <f>'C завтраками| Bed and breakfast'!BG20</f>
        <v>15350</v>
      </c>
      <c r="BO20" s="119">
        <f>'C завтраками| Bed and breakfast'!BH20</f>
        <v>16550</v>
      </c>
      <c r="BP20" s="119">
        <f>'C завтраками| Bed and breakfast'!BI20</f>
        <v>15350</v>
      </c>
      <c r="BQ20" s="119">
        <f>'C завтраками| Bed and breakfast'!BJ20</f>
        <v>16550</v>
      </c>
      <c r="BR20" s="119">
        <f>'C завтраками| Bed and breakfast'!BK20</f>
        <v>15350</v>
      </c>
      <c r="BS20" s="119">
        <f>'C завтраками| Bed and breakfast'!BL20</f>
        <v>15150</v>
      </c>
      <c r="BT20" s="119">
        <f>'C завтраками| Bed and breakfast'!BM20</f>
        <v>14150</v>
      </c>
      <c r="BU20" s="119">
        <f>'C завтраками| Bed and breakfast'!BN20</f>
        <v>12250</v>
      </c>
      <c r="BV20" s="119">
        <f>'C завтраками| Bed and breakfast'!BO20</f>
        <v>12850</v>
      </c>
      <c r="BW20" s="119">
        <f>'C завтраками| Bed and breakfast'!BP20</f>
        <v>12250</v>
      </c>
      <c r="BX20" s="119">
        <f>'C завтраками| Bed and breakfast'!BQ20</f>
        <v>12850</v>
      </c>
      <c r="BY20" s="119">
        <f>'C завтраками| Bed and breakfast'!BR20</f>
        <v>12250</v>
      </c>
      <c r="BZ20" s="119">
        <f>'C завтраками| Bed and breakfast'!BS20</f>
        <v>13650</v>
      </c>
    </row>
    <row r="21" spans="1:78" ht="10.7" customHeight="1" x14ac:dyDescent="0.2">
      <c r="A21" s="3">
        <v>2</v>
      </c>
      <c r="B21" s="119" t="e">
        <f>'C завтраками| Bed and breakfast'!#REF!</f>
        <v>#REF!</v>
      </c>
      <c r="C21" s="119" t="e">
        <f>'C завтраками| Bed and breakfast'!#REF!</f>
        <v>#REF!</v>
      </c>
      <c r="D21" s="119" t="e">
        <f>'C завтраками| Bed and breakfast'!#REF!</f>
        <v>#REF!</v>
      </c>
      <c r="E21" s="119" t="e">
        <f>'C завтраками| Bed and breakfast'!#REF!</f>
        <v>#REF!</v>
      </c>
      <c r="F21" s="119" t="e">
        <f>'C завтраками| Bed and breakfast'!#REF!</f>
        <v>#REF!</v>
      </c>
      <c r="G21" s="119" t="e">
        <f>'C завтраками| Bed and breakfast'!#REF!</f>
        <v>#REF!</v>
      </c>
      <c r="H21" s="119" t="e">
        <f>'C завтраками| Bed and breakfast'!#REF!</f>
        <v>#REF!</v>
      </c>
      <c r="I21" s="119">
        <f>'C завтраками| Bed and breakfast'!B21</f>
        <v>13400</v>
      </c>
      <c r="J21" s="119">
        <f>'C завтраками| Bed and breakfast'!C21</f>
        <v>13400</v>
      </c>
      <c r="K21" s="119">
        <f>'C завтраками| Bed and breakfast'!D21</f>
        <v>12800</v>
      </c>
      <c r="L21" s="119">
        <f>'C завтраками| Bed and breakfast'!E21</f>
        <v>13200</v>
      </c>
      <c r="M21" s="119">
        <f>'C завтраками| Bed and breakfast'!F21</f>
        <v>13200</v>
      </c>
      <c r="N21" s="119">
        <f>'C завтраками| Bed and breakfast'!G21</f>
        <v>15600</v>
      </c>
      <c r="O21" s="119">
        <f>'C завтраками| Bed and breakfast'!H21</f>
        <v>13000</v>
      </c>
      <c r="P21" s="119">
        <f>'C завтраками| Bed and breakfast'!I21</f>
        <v>12800</v>
      </c>
      <c r="Q21" s="119">
        <f>'C завтраками| Bed and breakfast'!J21</f>
        <v>13000</v>
      </c>
      <c r="R21" s="119">
        <f>'C завтраками| Bed and breakfast'!K21</f>
        <v>12800</v>
      </c>
      <c r="S21" s="119">
        <f>'C завтраками| Bed and breakfast'!L21</f>
        <v>12800</v>
      </c>
      <c r="T21" s="119">
        <f>'C завтраками| Bed and breakfast'!M21</f>
        <v>13200</v>
      </c>
      <c r="U21" s="119">
        <f>'C завтраками| Bed and breakfast'!N21</f>
        <v>13000</v>
      </c>
      <c r="V21" s="119">
        <f>'C завтраками| Bed and breakfast'!O21</f>
        <v>14400</v>
      </c>
      <c r="W21" s="119">
        <f>'C завтраками| Bed and breakfast'!P21</f>
        <v>16400</v>
      </c>
      <c r="X21" s="119">
        <f>'C завтраками| Bed and breakfast'!Q21</f>
        <v>16400</v>
      </c>
      <c r="Y21" s="119">
        <f>'C завтраками| Bed and breakfast'!R21</f>
        <v>17000</v>
      </c>
      <c r="Z21" s="119">
        <f>'C завтраками| Bed and breakfast'!S21</f>
        <v>17000</v>
      </c>
      <c r="AA21" s="119">
        <f>'C завтраками| Bed and breakfast'!T21</f>
        <v>17600</v>
      </c>
      <c r="AB21" s="119">
        <f>'C завтраками| Bed and breakfast'!U21</f>
        <v>17000</v>
      </c>
      <c r="AC21" s="119">
        <f>'C завтраками| Bed and breakfast'!V21</f>
        <v>17000</v>
      </c>
      <c r="AD21" s="119">
        <f>'C завтраками| Bed and breakfast'!W21</f>
        <v>26000</v>
      </c>
      <c r="AE21" s="119">
        <f>'C завтраками| Bed and breakfast'!X21</f>
        <v>33500</v>
      </c>
      <c r="AF21" s="119">
        <f>'C завтраками| Bed and breakfast'!Y21</f>
        <v>37500</v>
      </c>
      <c r="AG21" s="119">
        <f>'C завтраками| Bed and breakfast'!Z21</f>
        <v>37500</v>
      </c>
      <c r="AH21" s="119">
        <f>'C завтраками| Bed and breakfast'!AA21</f>
        <v>37500</v>
      </c>
      <c r="AI21" s="119">
        <f>'C завтраками| Bed and breakfast'!AB21</f>
        <v>38700</v>
      </c>
      <c r="AJ21" s="119">
        <f>'C завтраками| Bed and breakfast'!AC21</f>
        <v>38700</v>
      </c>
      <c r="AK21" s="119">
        <f>'C завтраками| Bed and breakfast'!AD21</f>
        <v>38700</v>
      </c>
      <c r="AL21" s="119">
        <f>'C завтраками| Bed and breakfast'!AE21</f>
        <v>35100</v>
      </c>
      <c r="AM21" s="119">
        <f>'C завтраками| Bed and breakfast'!AF21</f>
        <v>34600</v>
      </c>
      <c r="AN21" s="119">
        <f>'C завтраками| Bed and breakfast'!AG21</f>
        <v>25300</v>
      </c>
      <c r="AO21" s="119">
        <f>'C завтраками| Bed and breakfast'!AH21</f>
        <v>25300</v>
      </c>
      <c r="AP21" s="119">
        <f>'C завтраками| Bed and breakfast'!AI21</f>
        <v>24400</v>
      </c>
      <c r="AQ21" s="119">
        <f>'C завтраками| Bed and breakfast'!AJ21</f>
        <v>24400</v>
      </c>
      <c r="AR21" s="119">
        <f>'C завтраками| Bed and breakfast'!AK21</f>
        <v>24400</v>
      </c>
      <c r="AS21" s="119">
        <f>'C завтраками| Bed and breakfast'!AL21</f>
        <v>25300</v>
      </c>
      <c r="AT21" s="119">
        <f>'C завтраками| Bed and breakfast'!AM21</f>
        <v>25300</v>
      </c>
      <c r="AU21" s="119">
        <f>'C завтраками| Bed and breakfast'!AN21</f>
        <v>25300</v>
      </c>
      <c r="AV21" s="119">
        <f>'C завтраками| Bed and breakfast'!AO21</f>
        <v>26200</v>
      </c>
      <c r="AW21" s="119">
        <f>'C завтраками| Bed and breakfast'!AP21</f>
        <v>26200</v>
      </c>
      <c r="AX21" s="119">
        <f>'C завтраками| Bed and breakfast'!AQ21</f>
        <v>27400</v>
      </c>
      <c r="AY21" s="119">
        <f>'C завтраками| Bed and breakfast'!AR21</f>
        <v>28600</v>
      </c>
      <c r="AZ21" s="119">
        <f>'C завтраками| Bed and breakfast'!AS21</f>
        <v>28600</v>
      </c>
      <c r="BA21" s="119">
        <f>'C завтраками| Bed and breakfast'!AT21</f>
        <v>28600</v>
      </c>
      <c r="BB21" s="119">
        <f>'C завтраками| Bed and breakfast'!AU21</f>
        <v>27400</v>
      </c>
      <c r="BC21" s="119">
        <f>'C завтраками| Bed and breakfast'!AV21</f>
        <v>31000</v>
      </c>
      <c r="BD21" s="119">
        <f>'C завтраками| Bed and breakfast'!AW21</f>
        <v>31000</v>
      </c>
      <c r="BE21" s="119">
        <f>'C завтраками| Bed and breakfast'!AX21</f>
        <v>33400</v>
      </c>
      <c r="BF21" s="119">
        <f>'C завтраками| Bed and breakfast'!AY21</f>
        <v>35800</v>
      </c>
      <c r="BG21" s="119">
        <f>'C завтраками| Bed and breakfast'!AZ21</f>
        <v>35800</v>
      </c>
      <c r="BH21" s="119">
        <f>'C завтраками| Bed and breakfast'!BA21</f>
        <v>32200</v>
      </c>
      <c r="BI21" s="119">
        <f>'C завтраками| Bed and breakfast'!BB21</f>
        <v>32200</v>
      </c>
      <c r="BJ21" s="119">
        <f>'C завтраками| Bed and breakfast'!BC21</f>
        <v>23500</v>
      </c>
      <c r="BK21" s="119">
        <f>'C завтраками| Bed and breakfast'!BD21</f>
        <v>25300</v>
      </c>
      <c r="BL21" s="119">
        <f>'C завтраками| Bed and breakfast'!BE21</f>
        <v>24400</v>
      </c>
      <c r="BM21" s="119">
        <f>'C завтраками| Bed and breakfast'!BF21</f>
        <v>19100</v>
      </c>
      <c r="BN21" s="119">
        <f>'C завтраками| Bed and breakfast'!BG21</f>
        <v>17200</v>
      </c>
      <c r="BO21" s="119">
        <f>'C завтраками| Bed and breakfast'!BH21</f>
        <v>18400</v>
      </c>
      <c r="BP21" s="119">
        <f>'C завтраками| Bed and breakfast'!BI21</f>
        <v>17200</v>
      </c>
      <c r="BQ21" s="119">
        <f>'C завтраками| Bed and breakfast'!BJ21</f>
        <v>18400</v>
      </c>
      <c r="BR21" s="119">
        <f>'C завтраками| Bed and breakfast'!BK21</f>
        <v>17200</v>
      </c>
      <c r="BS21" s="119">
        <f>'C завтраками| Bed and breakfast'!BL21</f>
        <v>16800</v>
      </c>
      <c r="BT21" s="119">
        <f>'C завтраками| Bed and breakfast'!BM21</f>
        <v>15800</v>
      </c>
      <c r="BU21" s="119">
        <f>'C завтраками| Bed and breakfast'!BN21</f>
        <v>13900</v>
      </c>
      <c r="BV21" s="119">
        <f>'C завтраками| Bed and breakfast'!BO21</f>
        <v>14500</v>
      </c>
      <c r="BW21" s="119">
        <f>'C завтраками| Bed and breakfast'!BP21</f>
        <v>13900</v>
      </c>
      <c r="BX21" s="119">
        <f>'C завтраками| Bed and breakfast'!BQ21</f>
        <v>14500</v>
      </c>
      <c r="BY21" s="119">
        <f>'C завтраками| Bed and breakfast'!BR21</f>
        <v>13900</v>
      </c>
      <c r="BZ21" s="119">
        <f>'C завтраками| Bed and breakfast'!BS21</f>
        <v>15300</v>
      </c>
    </row>
    <row r="22" spans="1:78" x14ac:dyDescent="0.2">
      <c r="A22" s="6"/>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row>
    <row r="23" spans="1:78" ht="37.15" customHeight="1" x14ac:dyDescent="0.2">
      <c r="A23" s="95" t="s">
        <v>2</v>
      </c>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row>
    <row r="24" spans="1:78" s="117" customFormat="1" ht="25.5" customHeight="1" x14ac:dyDescent="0.2">
      <c r="A24" s="27" t="s">
        <v>0</v>
      </c>
      <c r="B24" s="129" t="e">
        <f t="shared" ref="B24" si="0">B5</f>
        <v>#REF!</v>
      </c>
      <c r="C24" s="129" t="e">
        <f t="shared" ref="C24:BN24" si="1">C5</f>
        <v>#REF!</v>
      </c>
      <c r="D24" s="129" t="e">
        <f t="shared" si="1"/>
        <v>#REF!</v>
      </c>
      <c r="E24" s="129" t="e">
        <f t="shared" si="1"/>
        <v>#REF!</v>
      </c>
      <c r="F24" s="129" t="e">
        <f t="shared" si="1"/>
        <v>#REF!</v>
      </c>
      <c r="G24" s="129" t="e">
        <f t="shared" si="1"/>
        <v>#REF!</v>
      </c>
      <c r="H24" s="129" t="e">
        <f t="shared" si="1"/>
        <v>#REF!</v>
      </c>
      <c r="I24" s="129">
        <f t="shared" si="1"/>
        <v>45966</v>
      </c>
      <c r="J24" s="129">
        <f t="shared" si="1"/>
        <v>45968</v>
      </c>
      <c r="K24" s="129">
        <f t="shared" si="1"/>
        <v>45970</v>
      </c>
      <c r="L24" s="129">
        <f t="shared" si="1"/>
        <v>45975</v>
      </c>
      <c r="M24" s="129">
        <f t="shared" si="1"/>
        <v>45977</v>
      </c>
      <c r="N24" s="129">
        <f t="shared" si="1"/>
        <v>45978</v>
      </c>
      <c r="O24" s="129">
        <f t="shared" si="1"/>
        <v>45982</v>
      </c>
      <c r="P24" s="129">
        <f t="shared" si="1"/>
        <v>45984</v>
      </c>
      <c r="Q24" s="129">
        <f t="shared" si="1"/>
        <v>45989</v>
      </c>
      <c r="R24" s="129">
        <f t="shared" si="1"/>
        <v>45991</v>
      </c>
      <c r="S24" s="129">
        <f t="shared" si="1"/>
        <v>45992</v>
      </c>
      <c r="T24" s="129">
        <f t="shared" si="1"/>
        <v>45996</v>
      </c>
      <c r="U24" s="129">
        <f t="shared" si="1"/>
        <v>45998</v>
      </c>
      <c r="V24" s="129">
        <f t="shared" si="1"/>
        <v>46003</v>
      </c>
      <c r="W24" s="129">
        <f t="shared" si="1"/>
        <v>46010</v>
      </c>
      <c r="X24" s="129">
        <f t="shared" si="1"/>
        <v>46012</v>
      </c>
      <c r="Y24" s="129">
        <f t="shared" si="1"/>
        <v>46013</v>
      </c>
      <c r="Z24" s="129">
        <f t="shared" si="1"/>
        <v>46014</v>
      </c>
      <c r="AA24" s="129">
        <f t="shared" si="1"/>
        <v>46015</v>
      </c>
      <c r="AB24" s="129">
        <f t="shared" si="1"/>
        <v>46017</v>
      </c>
      <c r="AC24" s="129">
        <f t="shared" si="1"/>
        <v>46019</v>
      </c>
      <c r="AD24" s="129">
        <f t="shared" si="1"/>
        <v>46020</v>
      </c>
      <c r="AE24" s="129">
        <f t="shared" si="1"/>
        <v>46021</v>
      </c>
      <c r="AF24" s="129">
        <f t="shared" si="1"/>
        <v>46022</v>
      </c>
      <c r="AG24" s="129">
        <f t="shared" si="1"/>
        <v>46023</v>
      </c>
      <c r="AH24" s="129">
        <f t="shared" si="1"/>
        <v>46026</v>
      </c>
      <c r="AI24" s="129">
        <f t="shared" si="1"/>
        <v>46027</v>
      </c>
      <c r="AJ24" s="129">
        <f t="shared" si="1"/>
        <v>46028</v>
      </c>
      <c r="AK24" s="129">
        <f t="shared" si="1"/>
        <v>46029</v>
      </c>
      <c r="AL24" s="129">
        <f t="shared" si="1"/>
        <v>46030</v>
      </c>
      <c r="AM24" s="129">
        <f t="shared" si="1"/>
        <v>46031</v>
      </c>
      <c r="AN24" s="129">
        <f t="shared" si="1"/>
        <v>46032</v>
      </c>
      <c r="AO24" s="129">
        <f t="shared" si="1"/>
        <v>46033</v>
      </c>
      <c r="AP24" s="129">
        <f t="shared" si="1"/>
        <v>46036</v>
      </c>
      <c r="AQ24" s="129">
        <f t="shared" si="1"/>
        <v>46038</v>
      </c>
      <c r="AR24" s="129">
        <f t="shared" si="1"/>
        <v>46040</v>
      </c>
      <c r="AS24" s="129">
        <f t="shared" si="1"/>
        <v>46042</v>
      </c>
      <c r="AT24" s="129">
        <f t="shared" si="1"/>
        <v>46043</v>
      </c>
      <c r="AU24" s="129">
        <f t="shared" si="1"/>
        <v>46045</v>
      </c>
      <c r="AV24" s="129">
        <f t="shared" si="1"/>
        <v>46047</v>
      </c>
      <c r="AW24" s="129">
        <f t="shared" si="1"/>
        <v>46052</v>
      </c>
      <c r="AX24" s="129">
        <f t="shared" si="1"/>
        <v>46054</v>
      </c>
      <c r="AY24" s="129">
        <f t="shared" si="1"/>
        <v>46058</v>
      </c>
      <c r="AZ24" s="129">
        <f t="shared" si="1"/>
        <v>46059</v>
      </c>
      <c r="BA24" s="129">
        <f t="shared" si="1"/>
        <v>46060</v>
      </c>
      <c r="BB24" s="129">
        <f t="shared" si="1"/>
        <v>46061</v>
      </c>
      <c r="BC24" s="129">
        <f t="shared" si="1"/>
        <v>46066</v>
      </c>
      <c r="BD24" s="129">
        <f t="shared" si="1"/>
        <v>46068</v>
      </c>
      <c r="BE24" s="129">
        <f t="shared" si="1"/>
        <v>46069</v>
      </c>
      <c r="BF24" s="129">
        <f t="shared" si="1"/>
        <v>46073</v>
      </c>
      <c r="BG24" s="129">
        <f t="shared" si="1"/>
        <v>46076</v>
      </c>
      <c r="BH24" s="129">
        <f t="shared" si="1"/>
        <v>46077</v>
      </c>
      <c r="BI24" s="129">
        <f t="shared" si="1"/>
        <v>46080</v>
      </c>
      <c r="BJ24" s="129">
        <f t="shared" si="1"/>
        <v>46082</v>
      </c>
      <c r="BK24" s="129">
        <f t="shared" si="1"/>
        <v>46087</v>
      </c>
      <c r="BL24" s="129">
        <f t="shared" si="1"/>
        <v>46090</v>
      </c>
      <c r="BM24" s="129">
        <f t="shared" si="1"/>
        <v>46091</v>
      </c>
      <c r="BN24" s="129">
        <f t="shared" si="1"/>
        <v>46097</v>
      </c>
      <c r="BO24" s="129">
        <f t="shared" ref="BO24:BZ24" si="2">BO5</f>
        <v>46101</v>
      </c>
      <c r="BP24" s="129">
        <f t="shared" si="2"/>
        <v>46103</v>
      </c>
      <c r="BQ24" s="129">
        <f t="shared" si="2"/>
        <v>46108</v>
      </c>
      <c r="BR24" s="129">
        <f t="shared" si="2"/>
        <v>46110</v>
      </c>
      <c r="BS24" s="129">
        <f t="shared" si="2"/>
        <v>46113</v>
      </c>
      <c r="BT24" s="129">
        <f t="shared" si="2"/>
        <v>46117</v>
      </c>
      <c r="BU24" s="129">
        <f t="shared" si="2"/>
        <v>46124</v>
      </c>
      <c r="BV24" s="129">
        <f t="shared" si="2"/>
        <v>46129</v>
      </c>
      <c r="BW24" s="129">
        <f t="shared" si="2"/>
        <v>46131</v>
      </c>
      <c r="BX24" s="129">
        <f t="shared" si="2"/>
        <v>46136</v>
      </c>
      <c r="BY24" s="129">
        <f t="shared" si="2"/>
        <v>46138</v>
      </c>
      <c r="BZ24" s="129">
        <f t="shared" si="2"/>
        <v>46142</v>
      </c>
    </row>
    <row r="25" spans="1:78" s="117" customFormat="1" ht="25.5" customHeight="1" x14ac:dyDescent="0.2">
      <c r="A25" s="34"/>
      <c r="B25" s="129" t="e">
        <f t="shared" ref="B25" si="3">B6</f>
        <v>#REF!</v>
      </c>
      <c r="C25" s="129" t="e">
        <f t="shared" ref="C25:BN25" si="4">C6</f>
        <v>#REF!</v>
      </c>
      <c r="D25" s="129" t="e">
        <f t="shared" si="4"/>
        <v>#REF!</v>
      </c>
      <c r="E25" s="129" t="e">
        <f t="shared" si="4"/>
        <v>#REF!</v>
      </c>
      <c r="F25" s="129" t="e">
        <f t="shared" si="4"/>
        <v>#REF!</v>
      </c>
      <c r="G25" s="129" t="e">
        <f t="shared" si="4"/>
        <v>#REF!</v>
      </c>
      <c r="H25" s="129" t="e">
        <f t="shared" si="4"/>
        <v>#REF!</v>
      </c>
      <c r="I25" s="129">
        <f t="shared" si="4"/>
        <v>45967</v>
      </c>
      <c r="J25" s="129">
        <f t="shared" si="4"/>
        <v>45969</v>
      </c>
      <c r="K25" s="129">
        <f t="shared" si="4"/>
        <v>45974</v>
      </c>
      <c r="L25" s="129">
        <f t="shared" si="4"/>
        <v>45976</v>
      </c>
      <c r="M25" s="129">
        <f t="shared" si="4"/>
        <v>45977</v>
      </c>
      <c r="N25" s="129">
        <f t="shared" si="4"/>
        <v>45981</v>
      </c>
      <c r="O25" s="129">
        <f t="shared" si="4"/>
        <v>45983</v>
      </c>
      <c r="P25" s="129">
        <f t="shared" si="4"/>
        <v>45988</v>
      </c>
      <c r="Q25" s="129">
        <f t="shared" si="4"/>
        <v>45990</v>
      </c>
      <c r="R25" s="129">
        <f t="shared" si="4"/>
        <v>45991</v>
      </c>
      <c r="S25" s="129">
        <f t="shared" si="4"/>
        <v>45995</v>
      </c>
      <c r="T25" s="129">
        <f t="shared" si="4"/>
        <v>45997</v>
      </c>
      <c r="U25" s="129">
        <f t="shared" si="4"/>
        <v>46002</v>
      </c>
      <c r="V25" s="129">
        <f t="shared" si="4"/>
        <v>46009</v>
      </c>
      <c r="W25" s="129">
        <f t="shared" si="4"/>
        <v>46011</v>
      </c>
      <c r="X25" s="129">
        <f t="shared" si="4"/>
        <v>46012</v>
      </c>
      <c r="Y25" s="129">
        <f t="shared" si="4"/>
        <v>46013</v>
      </c>
      <c r="Z25" s="129">
        <f t="shared" si="4"/>
        <v>46014</v>
      </c>
      <c r="AA25" s="129">
        <f t="shared" si="4"/>
        <v>46016</v>
      </c>
      <c r="AB25" s="129">
        <f t="shared" si="4"/>
        <v>46018</v>
      </c>
      <c r="AC25" s="129">
        <f t="shared" si="4"/>
        <v>46019</v>
      </c>
      <c r="AD25" s="129">
        <f t="shared" si="4"/>
        <v>46020</v>
      </c>
      <c r="AE25" s="129">
        <f t="shared" si="4"/>
        <v>46021</v>
      </c>
      <c r="AF25" s="129">
        <f t="shared" si="4"/>
        <v>46022</v>
      </c>
      <c r="AG25" s="129">
        <f t="shared" si="4"/>
        <v>46025</v>
      </c>
      <c r="AH25" s="129">
        <f t="shared" si="4"/>
        <v>46026</v>
      </c>
      <c r="AI25" s="129">
        <f t="shared" si="4"/>
        <v>46027</v>
      </c>
      <c r="AJ25" s="129">
        <f t="shared" si="4"/>
        <v>46028</v>
      </c>
      <c r="AK25" s="129">
        <f t="shared" si="4"/>
        <v>46029</v>
      </c>
      <c r="AL25" s="129">
        <f t="shared" si="4"/>
        <v>46030</v>
      </c>
      <c r="AM25" s="129">
        <f t="shared" si="4"/>
        <v>46031</v>
      </c>
      <c r="AN25" s="129">
        <f t="shared" si="4"/>
        <v>46032</v>
      </c>
      <c r="AO25" s="129">
        <f t="shared" si="4"/>
        <v>46035</v>
      </c>
      <c r="AP25" s="129">
        <f t="shared" si="4"/>
        <v>46037</v>
      </c>
      <c r="AQ25" s="129">
        <f t="shared" si="4"/>
        <v>46039</v>
      </c>
      <c r="AR25" s="129">
        <f t="shared" si="4"/>
        <v>46041</v>
      </c>
      <c r="AS25" s="129">
        <f t="shared" si="4"/>
        <v>46042</v>
      </c>
      <c r="AT25" s="129">
        <f t="shared" si="4"/>
        <v>46044</v>
      </c>
      <c r="AU25" s="129">
        <f t="shared" si="4"/>
        <v>46046</v>
      </c>
      <c r="AV25" s="129">
        <f t="shared" si="4"/>
        <v>46051</v>
      </c>
      <c r="AW25" s="129">
        <f t="shared" si="4"/>
        <v>46053</v>
      </c>
      <c r="AX25" s="129">
        <f t="shared" si="4"/>
        <v>46057</v>
      </c>
      <c r="AY25" s="129">
        <f t="shared" si="4"/>
        <v>46058</v>
      </c>
      <c r="AZ25" s="129">
        <f t="shared" si="4"/>
        <v>46059</v>
      </c>
      <c r="BA25" s="129">
        <f t="shared" si="4"/>
        <v>46060</v>
      </c>
      <c r="BB25" s="129">
        <f t="shared" si="4"/>
        <v>46065</v>
      </c>
      <c r="BC25" s="129">
        <f t="shared" si="4"/>
        <v>46067</v>
      </c>
      <c r="BD25" s="129">
        <f t="shared" si="4"/>
        <v>46068</v>
      </c>
      <c r="BE25" s="129">
        <f t="shared" si="4"/>
        <v>46072</v>
      </c>
      <c r="BF25" s="129">
        <f t="shared" si="4"/>
        <v>46075</v>
      </c>
      <c r="BG25" s="129">
        <f t="shared" si="4"/>
        <v>46076</v>
      </c>
      <c r="BH25" s="129">
        <f t="shared" si="4"/>
        <v>46079</v>
      </c>
      <c r="BI25" s="129">
        <f t="shared" si="4"/>
        <v>46081</v>
      </c>
      <c r="BJ25" s="129">
        <f t="shared" si="4"/>
        <v>46086</v>
      </c>
      <c r="BK25" s="129">
        <f t="shared" si="4"/>
        <v>46089</v>
      </c>
      <c r="BL25" s="129">
        <f t="shared" si="4"/>
        <v>46090</v>
      </c>
      <c r="BM25" s="129">
        <f t="shared" si="4"/>
        <v>46096</v>
      </c>
      <c r="BN25" s="129">
        <f t="shared" si="4"/>
        <v>46100</v>
      </c>
      <c r="BO25" s="129">
        <f t="shared" ref="BO25:BZ25" si="5">BO6</f>
        <v>46102</v>
      </c>
      <c r="BP25" s="129">
        <f t="shared" si="5"/>
        <v>46107</v>
      </c>
      <c r="BQ25" s="129">
        <f t="shared" si="5"/>
        <v>46109</v>
      </c>
      <c r="BR25" s="129">
        <f t="shared" si="5"/>
        <v>46112</v>
      </c>
      <c r="BS25" s="129">
        <f t="shared" si="5"/>
        <v>46116</v>
      </c>
      <c r="BT25" s="129">
        <f t="shared" si="5"/>
        <v>46123</v>
      </c>
      <c r="BU25" s="129">
        <f t="shared" si="5"/>
        <v>46128</v>
      </c>
      <c r="BV25" s="129">
        <f t="shared" si="5"/>
        <v>46130</v>
      </c>
      <c r="BW25" s="129">
        <f t="shared" si="5"/>
        <v>46135</v>
      </c>
      <c r="BX25" s="129">
        <f t="shared" si="5"/>
        <v>46137</v>
      </c>
      <c r="BY25" s="129">
        <f t="shared" si="5"/>
        <v>46141</v>
      </c>
      <c r="BZ25" s="129">
        <f t="shared" si="5"/>
        <v>46142</v>
      </c>
    </row>
    <row r="26" spans="1:78" s="166" customFormat="1" ht="10.7" customHeight="1" x14ac:dyDescent="0.2">
      <c r="A26" s="167" t="s">
        <v>11</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row>
    <row r="27" spans="1:78" ht="10.7" customHeight="1" x14ac:dyDescent="0.2">
      <c r="A27" s="3">
        <v>1</v>
      </c>
      <c r="B27" s="119" t="e">
        <f t="shared" ref="B27" si="6">ROUND(B8*0.82,)+25</f>
        <v>#REF!</v>
      </c>
      <c r="C27" s="119" t="e">
        <f t="shared" ref="C27:BN27" si="7">ROUND(C8*0.82,)+25</f>
        <v>#REF!</v>
      </c>
      <c r="D27" s="119" t="e">
        <f t="shared" si="7"/>
        <v>#REF!</v>
      </c>
      <c r="E27" s="119" t="e">
        <f t="shared" si="7"/>
        <v>#REF!</v>
      </c>
      <c r="F27" s="119" t="e">
        <f t="shared" si="7"/>
        <v>#REF!</v>
      </c>
      <c r="G27" s="119" t="e">
        <f t="shared" si="7"/>
        <v>#REF!</v>
      </c>
      <c r="H27" s="119" t="e">
        <f t="shared" si="7"/>
        <v>#REF!</v>
      </c>
      <c r="I27" s="119">
        <f t="shared" si="7"/>
        <v>4945</v>
      </c>
      <c r="J27" s="119">
        <f t="shared" si="7"/>
        <v>4945</v>
      </c>
      <c r="K27" s="119">
        <f t="shared" si="7"/>
        <v>4453</v>
      </c>
      <c r="L27" s="119">
        <f t="shared" si="7"/>
        <v>4781</v>
      </c>
      <c r="M27" s="119">
        <f t="shared" si="7"/>
        <v>4781</v>
      </c>
      <c r="N27" s="119">
        <f t="shared" si="7"/>
        <v>6749</v>
      </c>
      <c r="O27" s="119">
        <f t="shared" si="7"/>
        <v>4617</v>
      </c>
      <c r="P27" s="119">
        <f t="shared" si="7"/>
        <v>4453</v>
      </c>
      <c r="Q27" s="119">
        <f t="shared" si="7"/>
        <v>4617</v>
      </c>
      <c r="R27" s="119">
        <f t="shared" si="7"/>
        <v>4453</v>
      </c>
      <c r="S27" s="119">
        <f t="shared" si="7"/>
        <v>4453</v>
      </c>
      <c r="T27" s="119">
        <f t="shared" si="7"/>
        <v>4781</v>
      </c>
      <c r="U27" s="119">
        <f t="shared" si="7"/>
        <v>4617</v>
      </c>
      <c r="V27" s="119">
        <f t="shared" si="7"/>
        <v>5765</v>
      </c>
      <c r="W27" s="119">
        <f t="shared" si="7"/>
        <v>7405</v>
      </c>
      <c r="X27" s="119">
        <f t="shared" si="7"/>
        <v>7405</v>
      </c>
      <c r="Y27" s="119">
        <f t="shared" si="7"/>
        <v>7897</v>
      </c>
      <c r="Z27" s="119">
        <f t="shared" si="7"/>
        <v>7897</v>
      </c>
      <c r="AA27" s="119">
        <f t="shared" si="7"/>
        <v>8389</v>
      </c>
      <c r="AB27" s="119">
        <f t="shared" si="7"/>
        <v>7897</v>
      </c>
      <c r="AC27" s="119">
        <f t="shared" si="7"/>
        <v>7897</v>
      </c>
      <c r="AD27" s="119">
        <f t="shared" si="7"/>
        <v>13145</v>
      </c>
      <c r="AE27" s="119">
        <f t="shared" si="7"/>
        <v>19295</v>
      </c>
      <c r="AF27" s="119">
        <f t="shared" si="7"/>
        <v>22575</v>
      </c>
      <c r="AG27" s="119">
        <f t="shared" si="7"/>
        <v>22575</v>
      </c>
      <c r="AH27" s="119">
        <f t="shared" si="7"/>
        <v>22575</v>
      </c>
      <c r="AI27" s="119">
        <f t="shared" si="7"/>
        <v>23559</v>
      </c>
      <c r="AJ27" s="119">
        <f t="shared" si="7"/>
        <v>23559</v>
      </c>
      <c r="AK27" s="119">
        <f t="shared" si="7"/>
        <v>23559</v>
      </c>
      <c r="AL27" s="119">
        <f t="shared" si="7"/>
        <v>20607</v>
      </c>
      <c r="AM27" s="119">
        <f t="shared" si="7"/>
        <v>20320</v>
      </c>
      <c r="AN27" s="119">
        <f t="shared" si="7"/>
        <v>12694</v>
      </c>
      <c r="AO27" s="119">
        <f t="shared" si="7"/>
        <v>12694</v>
      </c>
      <c r="AP27" s="119">
        <f t="shared" si="7"/>
        <v>11956</v>
      </c>
      <c r="AQ27" s="119">
        <f t="shared" si="7"/>
        <v>11956</v>
      </c>
      <c r="AR27" s="119">
        <f t="shared" si="7"/>
        <v>11956</v>
      </c>
      <c r="AS27" s="119">
        <f t="shared" si="7"/>
        <v>12694</v>
      </c>
      <c r="AT27" s="119">
        <f t="shared" si="7"/>
        <v>12694</v>
      </c>
      <c r="AU27" s="119">
        <f t="shared" si="7"/>
        <v>12694</v>
      </c>
      <c r="AV27" s="119">
        <f t="shared" si="7"/>
        <v>13432</v>
      </c>
      <c r="AW27" s="119">
        <f t="shared" si="7"/>
        <v>13432</v>
      </c>
      <c r="AX27" s="119">
        <f t="shared" si="7"/>
        <v>14416</v>
      </c>
      <c r="AY27" s="119">
        <f t="shared" si="7"/>
        <v>15400</v>
      </c>
      <c r="AZ27" s="119">
        <f t="shared" si="7"/>
        <v>15400</v>
      </c>
      <c r="BA27" s="119">
        <f t="shared" si="7"/>
        <v>15400</v>
      </c>
      <c r="BB27" s="119">
        <f t="shared" si="7"/>
        <v>14416</v>
      </c>
      <c r="BC27" s="119">
        <f t="shared" si="7"/>
        <v>17368</v>
      </c>
      <c r="BD27" s="119">
        <f t="shared" si="7"/>
        <v>17368</v>
      </c>
      <c r="BE27" s="119">
        <f t="shared" si="7"/>
        <v>19336</v>
      </c>
      <c r="BF27" s="119">
        <f t="shared" si="7"/>
        <v>21304</v>
      </c>
      <c r="BG27" s="119">
        <f t="shared" si="7"/>
        <v>21304</v>
      </c>
      <c r="BH27" s="119">
        <f t="shared" si="7"/>
        <v>18352</v>
      </c>
      <c r="BI27" s="119">
        <f t="shared" si="7"/>
        <v>18352</v>
      </c>
      <c r="BJ27" s="119">
        <f t="shared" si="7"/>
        <v>11218</v>
      </c>
      <c r="BK27" s="119">
        <f t="shared" si="7"/>
        <v>12694</v>
      </c>
      <c r="BL27" s="119">
        <f t="shared" si="7"/>
        <v>11956</v>
      </c>
      <c r="BM27" s="119">
        <f t="shared" si="7"/>
        <v>9250</v>
      </c>
      <c r="BN27" s="119">
        <f t="shared" si="7"/>
        <v>7692</v>
      </c>
      <c r="BO27" s="119">
        <f t="shared" ref="BO27:BZ27" si="8">ROUND(BO8*0.82,)+25</f>
        <v>8676</v>
      </c>
      <c r="BP27" s="119">
        <f t="shared" si="8"/>
        <v>7692</v>
      </c>
      <c r="BQ27" s="119">
        <f t="shared" si="8"/>
        <v>8676</v>
      </c>
      <c r="BR27" s="119">
        <f t="shared" si="8"/>
        <v>7692</v>
      </c>
      <c r="BS27" s="119">
        <f t="shared" si="8"/>
        <v>7528</v>
      </c>
      <c r="BT27" s="119">
        <f t="shared" si="8"/>
        <v>6708</v>
      </c>
      <c r="BU27" s="119">
        <f t="shared" si="8"/>
        <v>5150</v>
      </c>
      <c r="BV27" s="119">
        <f t="shared" si="8"/>
        <v>5642</v>
      </c>
      <c r="BW27" s="119">
        <f t="shared" si="8"/>
        <v>5150</v>
      </c>
      <c r="BX27" s="119">
        <f t="shared" si="8"/>
        <v>5642</v>
      </c>
      <c r="BY27" s="119">
        <f t="shared" si="8"/>
        <v>5150</v>
      </c>
      <c r="BZ27" s="119">
        <f t="shared" si="8"/>
        <v>6298</v>
      </c>
    </row>
    <row r="28" spans="1:78" ht="10.7" customHeight="1" x14ac:dyDescent="0.2">
      <c r="A28" s="3">
        <v>2</v>
      </c>
      <c r="B28" s="119" t="e">
        <f t="shared" ref="B28" si="9">ROUND(B9*0.82,)+25</f>
        <v>#REF!</v>
      </c>
      <c r="C28" s="119" t="e">
        <f t="shared" ref="C28:BN28" si="10">ROUND(C9*0.82,)+25</f>
        <v>#REF!</v>
      </c>
      <c r="D28" s="119" t="e">
        <f t="shared" si="10"/>
        <v>#REF!</v>
      </c>
      <c r="E28" s="119" t="e">
        <f t="shared" si="10"/>
        <v>#REF!</v>
      </c>
      <c r="F28" s="119" t="e">
        <f t="shared" si="10"/>
        <v>#REF!</v>
      </c>
      <c r="G28" s="119" t="e">
        <f t="shared" si="10"/>
        <v>#REF!</v>
      </c>
      <c r="H28" s="119" t="e">
        <f t="shared" si="10"/>
        <v>#REF!</v>
      </c>
      <c r="I28" s="119">
        <f t="shared" si="10"/>
        <v>6093</v>
      </c>
      <c r="J28" s="119">
        <f t="shared" si="10"/>
        <v>6093</v>
      </c>
      <c r="K28" s="119">
        <f t="shared" si="10"/>
        <v>5601</v>
      </c>
      <c r="L28" s="119">
        <f t="shared" si="10"/>
        <v>5929</v>
      </c>
      <c r="M28" s="119">
        <f t="shared" si="10"/>
        <v>5929</v>
      </c>
      <c r="N28" s="119">
        <f t="shared" si="10"/>
        <v>7897</v>
      </c>
      <c r="O28" s="119">
        <f t="shared" si="10"/>
        <v>5765</v>
      </c>
      <c r="P28" s="119">
        <f t="shared" si="10"/>
        <v>5601</v>
      </c>
      <c r="Q28" s="119">
        <f t="shared" si="10"/>
        <v>5765</v>
      </c>
      <c r="R28" s="119">
        <f t="shared" si="10"/>
        <v>5601</v>
      </c>
      <c r="S28" s="119">
        <f t="shared" si="10"/>
        <v>5601</v>
      </c>
      <c r="T28" s="119">
        <f t="shared" si="10"/>
        <v>5929</v>
      </c>
      <c r="U28" s="119">
        <f t="shared" si="10"/>
        <v>5765</v>
      </c>
      <c r="V28" s="119">
        <f t="shared" si="10"/>
        <v>6913</v>
      </c>
      <c r="W28" s="119">
        <f t="shared" si="10"/>
        <v>8553</v>
      </c>
      <c r="X28" s="119">
        <f t="shared" si="10"/>
        <v>8553</v>
      </c>
      <c r="Y28" s="119">
        <f t="shared" si="10"/>
        <v>9045</v>
      </c>
      <c r="Z28" s="119">
        <f t="shared" si="10"/>
        <v>9045</v>
      </c>
      <c r="AA28" s="119">
        <f t="shared" si="10"/>
        <v>9537</v>
      </c>
      <c r="AB28" s="119">
        <f t="shared" si="10"/>
        <v>9045</v>
      </c>
      <c r="AC28" s="119">
        <f t="shared" si="10"/>
        <v>9045</v>
      </c>
      <c r="AD28" s="119">
        <f t="shared" si="10"/>
        <v>14785</v>
      </c>
      <c r="AE28" s="119">
        <f t="shared" si="10"/>
        <v>20935</v>
      </c>
      <c r="AF28" s="119">
        <f t="shared" si="10"/>
        <v>24215</v>
      </c>
      <c r="AG28" s="119">
        <f t="shared" si="10"/>
        <v>24215</v>
      </c>
      <c r="AH28" s="119">
        <f t="shared" si="10"/>
        <v>24215</v>
      </c>
      <c r="AI28" s="119">
        <f t="shared" si="10"/>
        <v>25199</v>
      </c>
      <c r="AJ28" s="119">
        <f t="shared" si="10"/>
        <v>25199</v>
      </c>
      <c r="AK28" s="119">
        <f t="shared" si="10"/>
        <v>25199</v>
      </c>
      <c r="AL28" s="119">
        <f t="shared" si="10"/>
        <v>22247</v>
      </c>
      <c r="AM28" s="119">
        <f t="shared" si="10"/>
        <v>21837</v>
      </c>
      <c r="AN28" s="119">
        <f t="shared" si="10"/>
        <v>14211</v>
      </c>
      <c r="AO28" s="119">
        <f t="shared" si="10"/>
        <v>14211</v>
      </c>
      <c r="AP28" s="119">
        <f t="shared" si="10"/>
        <v>13473</v>
      </c>
      <c r="AQ28" s="119">
        <f t="shared" si="10"/>
        <v>13473</v>
      </c>
      <c r="AR28" s="119">
        <f t="shared" si="10"/>
        <v>13473</v>
      </c>
      <c r="AS28" s="119">
        <f t="shared" si="10"/>
        <v>14211</v>
      </c>
      <c r="AT28" s="119">
        <f t="shared" si="10"/>
        <v>14211</v>
      </c>
      <c r="AU28" s="119">
        <f t="shared" si="10"/>
        <v>14211</v>
      </c>
      <c r="AV28" s="119">
        <f t="shared" si="10"/>
        <v>14949</v>
      </c>
      <c r="AW28" s="119">
        <f t="shared" si="10"/>
        <v>14949</v>
      </c>
      <c r="AX28" s="119">
        <f t="shared" si="10"/>
        <v>15933</v>
      </c>
      <c r="AY28" s="119">
        <f t="shared" si="10"/>
        <v>16917</v>
      </c>
      <c r="AZ28" s="119">
        <f t="shared" si="10"/>
        <v>16917</v>
      </c>
      <c r="BA28" s="119">
        <f t="shared" si="10"/>
        <v>16917</v>
      </c>
      <c r="BB28" s="119">
        <f t="shared" si="10"/>
        <v>15933</v>
      </c>
      <c r="BC28" s="119">
        <f t="shared" si="10"/>
        <v>18885</v>
      </c>
      <c r="BD28" s="119">
        <f t="shared" si="10"/>
        <v>18885</v>
      </c>
      <c r="BE28" s="119">
        <f t="shared" si="10"/>
        <v>20853</v>
      </c>
      <c r="BF28" s="119">
        <f t="shared" si="10"/>
        <v>22821</v>
      </c>
      <c r="BG28" s="119">
        <f t="shared" si="10"/>
        <v>22821</v>
      </c>
      <c r="BH28" s="119">
        <f t="shared" si="10"/>
        <v>19869</v>
      </c>
      <c r="BI28" s="119">
        <f t="shared" si="10"/>
        <v>19869</v>
      </c>
      <c r="BJ28" s="119">
        <f t="shared" si="10"/>
        <v>12735</v>
      </c>
      <c r="BK28" s="119">
        <f t="shared" si="10"/>
        <v>14211</v>
      </c>
      <c r="BL28" s="119">
        <f t="shared" si="10"/>
        <v>13473</v>
      </c>
      <c r="BM28" s="119">
        <f t="shared" si="10"/>
        <v>10767</v>
      </c>
      <c r="BN28" s="119">
        <f t="shared" si="10"/>
        <v>9209</v>
      </c>
      <c r="BO28" s="119">
        <f t="shared" ref="BO28:BZ28" si="11">ROUND(BO9*0.82,)+25</f>
        <v>10193</v>
      </c>
      <c r="BP28" s="119">
        <f t="shared" si="11"/>
        <v>9209</v>
      </c>
      <c r="BQ28" s="119">
        <f t="shared" si="11"/>
        <v>10193</v>
      </c>
      <c r="BR28" s="119">
        <f t="shared" si="11"/>
        <v>9209</v>
      </c>
      <c r="BS28" s="119">
        <f t="shared" si="11"/>
        <v>8881</v>
      </c>
      <c r="BT28" s="119">
        <f t="shared" si="11"/>
        <v>8061</v>
      </c>
      <c r="BU28" s="119">
        <f t="shared" si="11"/>
        <v>6503</v>
      </c>
      <c r="BV28" s="119">
        <f t="shared" si="11"/>
        <v>6995</v>
      </c>
      <c r="BW28" s="119">
        <f t="shared" si="11"/>
        <v>6503</v>
      </c>
      <c r="BX28" s="119">
        <f t="shared" si="11"/>
        <v>6995</v>
      </c>
      <c r="BY28" s="119">
        <f t="shared" si="11"/>
        <v>6503</v>
      </c>
      <c r="BZ28" s="119">
        <f t="shared" si="11"/>
        <v>7651</v>
      </c>
    </row>
    <row r="29" spans="1:78" ht="10.7" customHeight="1" x14ac:dyDescent="0.2">
      <c r="A29" s="120" t="s">
        <v>107</v>
      </c>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row>
    <row r="30" spans="1:78" ht="10.7" customHeight="1" x14ac:dyDescent="0.2">
      <c r="A30" s="3">
        <v>1</v>
      </c>
      <c r="B30" s="119" t="e">
        <f t="shared" ref="B30" si="12">ROUND(B11*0.82,)+25</f>
        <v>#REF!</v>
      </c>
      <c r="C30" s="119" t="e">
        <f t="shared" ref="C30:BN30" si="13">ROUND(C11*0.82,)+25</f>
        <v>#REF!</v>
      </c>
      <c r="D30" s="119" t="e">
        <f t="shared" si="13"/>
        <v>#REF!</v>
      </c>
      <c r="E30" s="119" t="e">
        <f t="shared" si="13"/>
        <v>#REF!</v>
      </c>
      <c r="F30" s="119" t="e">
        <f t="shared" si="13"/>
        <v>#REF!</v>
      </c>
      <c r="G30" s="119" t="e">
        <f t="shared" si="13"/>
        <v>#REF!</v>
      </c>
      <c r="H30" s="119" t="e">
        <f t="shared" si="13"/>
        <v>#REF!</v>
      </c>
      <c r="I30" s="119">
        <f t="shared" si="13"/>
        <v>6175</v>
      </c>
      <c r="J30" s="119">
        <f t="shared" si="13"/>
        <v>6175</v>
      </c>
      <c r="K30" s="119">
        <f t="shared" si="13"/>
        <v>5683</v>
      </c>
      <c r="L30" s="119">
        <f t="shared" si="13"/>
        <v>6011</v>
      </c>
      <c r="M30" s="119">
        <f t="shared" si="13"/>
        <v>6011</v>
      </c>
      <c r="N30" s="119">
        <f t="shared" si="13"/>
        <v>7979</v>
      </c>
      <c r="O30" s="119">
        <f t="shared" si="13"/>
        <v>5847</v>
      </c>
      <c r="P30" s="119">
        <f t="shared" si="13"/>
        <v>5683</v>
      </c>
      <c r="Q30" s="119">
        <f t="shared" si="13"/>
        <v>5847</v>
      </c>
      <c r="R30" s="119">
        <f t="shared" si="13"/>
        <v>5683</v>
      </c>
      <c r="S30" s="119">
        <f t="shared" si="13"/>
        <v>5683</v>
      </c>
      <c r="T30" s="119">
        <f t="shared" si="13"/>
        <v>6011</v>
      </c>
      <c r="U30" s="119">
        <f t="shared" si="13"/>
        <v>5847</v>
      </c>
      <c r="V30" s="119">
        <f t="shared" si="13"/>
        <v>6995</v>
      </c>
      <c r="W30" s="119">
        <f t="shared" si="13"/>
        <v>8635</v>
      </c>
      <c r="X30" s="119">
        <f t="shared" si="13"/>
        <v>8635</v>
      </c>
      <c r="Y30" s="119">
        <f t="shared" si="13"/>
        <v>9127</v>
      </c>
      <c r="Z30" s="119">
        <f t="shared" si="13"/>
        <v>9127</v>
      </c>
      <c r="AA30" s="119">
        <f t="shared" si="13"/>
        <v>9619</v>
      </c>
      <c r="AB30" s="119">
        <f t="shared" si="13"/>
        <v>9127</v>
      </c>
      <c r="AC30" s="119">
        <f t="shared" si="13"/>
        <v>9127</v>
      </c>
      <c r="AD30" s="119">
        <f t="shared" si="13"/>
        <v>14785</v>
      </c>
      <c r="AE30" s="119">
        <f t="shared" si="13"/>
        <v>20935</v>
      </c>
      <c r="AF30" s="119">
        <f t="shared" si="13"/>
        <v>24215</v>
      </c>
      <c r="AG30" s="119">
        <f t="shared" si="13"/>
        <v>24215</v>
      </c>
      <c r="AH30" s="119">
        <f t="shared" si="13"/>
        <v>24215</v>
      </c>
      <c r="AI30" s="119">
        <f t="shared" si="13"/>
        <v>25199</v>
      </c>
      <c r="AJ30" s="119">
        <f t="shared" si="13"/>
        <v>25199</v>
      </c>
      <c r="AK30" s="119">
        <f t="shared" si="13"/>
        <v>25199</v>
      </c>
      <c r="AL30" s="119">
        <f t="shared" si="13"/>
        <v>22247</v>
      </c>
      <c r="AM30" s="119">
        <f t="shared" si="13"/>
        <v>21796</v>
      </c>
      <c r="AN30" s="119">
        <f t="shared" si="13"/>
        <v>14170</v>
      </c>
      <c r="AO30" s="119">
        <f t="shared" si="13"/>
        <v>14170</v>
      </c>
      <c r="AP30" s="119">
        <f t="shared" si="13"/>
        <v>13432</v>
      </c>
      <c r="AQ30" s="119">
        <f t="shared" si="13"/>
        <v>13432</v>
      </c>
      <c r="AR30" s="119">
        <f t="shared" si="13"/>
        <v>13432</v>
      </c>
      <c r="AS30" s="119">
        <f t="shared" si="13"/>
        <v>14170</v>
      </c>
      <c r="AT30" s="119">
        <f t="shared" si="13"/>
        <v>14170</v>
      </c>
      <c r="AU30" s="119">
        <f t="shared" si="13"/>
        <v>14170</v>
      </c>
      <c r="AV30" s="119">
        <f t="shared" si="13"/>
        <v>14908</v>
      </c>
      <c r="AW30" s="119">
        <f t="shared" si="13"/>
        <v>14908</v>
      </c>
      <c r="AX30" s="119">
        <f t="shared" si="13"/>
        <v>15892</v>
      </c>
      <c r="AY30" s="119">
        <f t="shared" si="13"/>
        <v>16876</v>
      </c>
      <c r="AZ30" s="119">
        <f t="shared" si="13"/>
        <v>16876</v>
      </c>
      <c r="BA30" s="119">
        <f t="shared" si="13"/>
        <v>16876</v>
      </c>
      <c r="BB30" s="119">
        <f t="shared" si="13"/>
        <v>15892</v>
      </c>
      <c r="BC30" s="119">
        <f t="shared" si="13"/>
        <v>18844</v>
      </c>
      <c r="BD30" s="119">
        <f t="shared" si="13"/>
        <v>18844</v>
      </c>
      <c r="BE30" s="119">
        <f t="shared" si="13"/>
        <v>20812</v>
      </c>
      <c r="BF30" s="119">
        <f t="shared" si="13"/>
        <v>22780</v>
      </c>
      <c r="BG30" s="119">
        <f t="shared" si="13"/>
        <v>22780</v>
      </c>
      <c r="BH30" s="119">
        <f t="shared" si="13"/>
        <v>19828</v>
      </c>
      <c r="BI30" s="119">
        <f t="shared" si="13"/>
        <v>19828</v>
      </c>
      <c r="BJ30" s="119">
        <f t="shared" si="13"/>
        <v>12694</v>
      </c>
      <c r="BK30" s="119">
        <f t="shared" si="13"/>
        <v>14170</v>
      </c>
      <c r="BL30" s="119">
        <f t="shared" si="13"/>
        <v>13432</v>
      </c>
      <c r="BM30" s="119">
        <f t="shared" si="13"/>
        <v>10480</v>
      </c>
      <c r="BN30" s="119">
        <f t="shared" si="13"/>
        <v>8922</v>
      </c>
      <c r="BO30" s="119">
        <f t="shared" ref="BO30:BZ30" si="14">ROUND(BO11*0.82,)+25</f>
        <v>9906</v>
      </c>
      <c r="BP30" s="119">
        <f t="shared" si="14"/>
        <v>8922</v>
      </c>
      <c r="BQ30" s="119">
        <f t="shared" si="14"/>
        <v>9906</v>
      </c>
      <c r="BR30" s="119">
        <f t="shared" si="14"/>
        <v>8922</v>
      </c>
      <c r="BS30" s="119">
        <f t="shared" si="14"/>
        <v>8348</v>
      </c>
      <c r="BT30" s="119">
        <f t="shared" si="14"/>
        <v>7528</v>
      </c>
      <c r="BU30" s="119">
        <f t="shared" si="14"/>
        <v>5970</v>
      </c>
      <c r="BV30" s="119">
        <f t="shared" si="14"/>
        <v>6462</v>
      </c>
      <c r="BW30" s="119">
        <f t="shared" si="14"/>
        <v>5970</v>
      </c>
      <c r="BX30" s="119">
        <f t="shared" si="14"/>
        <v>6462</v>
      </c>
      <c r="BY30" s="119">
        <f t="shared" si="14"/>
        <v>5970</v>
      </c>
      <c r="BZ30" s="119">
        <f t="shared" si="14"/>
        <v>7118</v>
      </c>
    </row>
    <row r="31" spans="1:78" ht="10.7" customHeight="1" x14ac:dyDescent="0.2">
      <c r="A31" s="3">
        <v>2</v>
      </c>
      <c r="B31" s="119" t="e">
        <f t="shared" ref="B31" si="15">ROUND(B12*0.82,)+25</f>
        <v>#REF!</v>
      </c>
      <c r="C31" s="119" t="e">
        <f t="shared" ref="C31:BN31" si="16">ROUND(C12*0.82,)+25</f>
        <v>#REF!</v>
      </c>
      <c r="D31" s="119" t="e">
        <f t="shared" si="16"/>
        <v>#REF!</v>
      </c>
      <c r="E31" s="119" t="e">
        <f t="shared" si="16"/>
        <v>#REF!</v>
      </c>
      <c r="F31" s="119" t="e">
        <f t="shared" si="16"/>
        <v>#REF!</v>
      </c>
      <c r="G31" s="119" t="e">
        <f t="shared" si="16"/>
        <v>#REF!</v>
      </c>
      <c r="H31" s="119" t="e">
        <f t="shared" si="16"/>
        <v>#REF!</v>
      </c>
      <c r="I31" s="119">
        <f t="shared" si="16"/>
        <v>7323</v>
      </c>
      <c r="J31" s="119">
        <f t="shared" si="16"/>
        <v>7323</v>
      </c>
      <c r="K31" s="119">
        <f t="shared" si="16"/>
        <v>6831</v>
      </c>
      <c r="L31" s="119">
        <f t="shared" si="16"/>
        <v>7159</v>
      </c>
      <c r="M31" s="119">
        <f t="shared" si="16"/>
        <v>7159</v>
      </c>
      <c r="N31" s="119">
        <f t="shared" si="16"/>
        <v>9127</v>
      </c>
      <c r="O31" s="119">
        <f t="shared" si="16"/>
        <v>6995</v>
      </c>
      <c r="P31" s="119">
        <f t="shared" si="16"/>
        <v>6831</v>
      </c>
      <c r="Q31" s="119">
        <f t="shared" si="16"/>
        <v>6995</v>
      </c>
      <c r="R31" s="119">
        <f t="shared" si="16"/>
        <v>6831</v>
      </c>
      <c r="S31" s="119">
        <f t="shared" si="16"/>
        <v>6831</v>
      </c>
      <c r="T31" s="119">
        <f t="shared" si="16"/>
        <v>7159</v>
      </c>
      <c r="U31" s="119">
        <f t="shared" si="16"/>
        <v>6995</v>
      </c>
      <c r="V31" s="119">
        <f t="shared" si="16"/>
        <v>8143</v>
      </c>
      <c r="W31" s="119">
        <f t="shared" si="16"/>
        <v>9783</v>
      </c>
      <c r="X31" s="119">
        <f t="shared" si="16"/>
        <v>9783</v>
      </c>
      <c r="Y31" s="119">
        <f t="shared" si="16"/>
        <v>10275</v>
      </c>
      <c r="Z31" s="119">
        <f t="shared" si="16"/>
        <v>10275</v>
      </c>
      <c r="AA31" s="119">
        <f t="shared" si="16"/>
        <v>10767</v>
      </c>
      <c r="AB31" s="119">
        <f t="shared" si="16"/>
        <v>10275</v>
      </c>
      <c r="AC31" s="119">
        <f t="shared" si="16"/>
        <v>10275</v>
      </c>
      <c r="AD31" s="119">
        <f t="shared" si="16"/>
        <v>16425</v>
      </c>
      <c r="AE31" s="119">
        <f t="shared" si="16"/>
        <v>22575</v>
      </c>
      <c r="AF31" s="119">
        <f t="shared" si="16"/>
        <v>25855</v>
      </c>
      <c r="AG31" s="119">
        <f t="shared" si="16"/>
        <v>25855</v>
      </c>
      <c r="AH31" s="119">
        <f t="shared" si="16"/>
        <v>25855</v>
      </c>
      <c r="AI31" s="119">
        <f t="shared" si="16"/>
        <v>26839</v>
      </c>
      <c r="AJ31" s="119">
        <f t="shared" si="16"/>
        <v>26839</v>
      </c>
      <c r="AK31" s="119">
        <f t="shared" si="16"/>
        <v>26839</v>
      </c>
      <c r="AL31" s="119">
        <f t="shared" si="16"/>
        <v>23887</v>
      </c>
      <c r="AM31" s="119">
        <f t="shared" si="16"/>
        <v>23313</v>
      </c>
      <c r="AN31" s="119">
        <f t="shared" si="16"/>
        <v>15687</v>
      </c>
      <c r="AO31" s="119">
        <f t="shared" si="16"/>
        <v>15687</v>
      </c>
      <c r="AP31" s="119">
        <f t="shared" si="16"/>
        <v>14949</v>
      </c>
      <c r="AQ31" s="119">
        <f t="shared" si="16"/>
        <v>14949</v>
      </c>
      <c r="AR31" s="119">
        <f t="shared" si="16"/>
        <v>14949</v>
      </c>
      <c r="AS31" s="119">
        <f t="shared" si="16"/>
        <v>15687</v>
      </c>
      <c r="AT31" s="119">
        <f t="shared" si="16"/>
        <v>15687</v>
      </c>
      <c r="AU31" s="119">
        <f t="shared" si="16"/>
        <v>15687</v>
      </c>
      <c r="AV31" s="119">
        <f t="shared" si="16"/>
        <v>16425</v>
      </c>
      <c r="AW31" s="119">
        <f t="shared" si="16"/>
        <v>16425</v>
      </c>
      <c r="AX31" s="119">
        <f t="shared" si="16"/>
        <v>17409</v>
      </c>
      <c r="AY31" s="119">
        <f t="shared" si="16"/>
        <v>18393</v>
      </c>
      <c r="AZ31" s="119">
        <f t="shared" si="16"/>
        <v>18393</v>
      </c>
      <c r="BA31" s="119">
        <f t="shared" si="16"/>
        <v>18393</v>
      </c>
      <c r="BB31" s="119">
        <f t="shared" si="16"/>
        <v>17409</v>
      </c>
      <c r="BC31" s="119">
        <f t="shared" si="16"/>
        <v>20361</v>
      </c>
      <c r="BD31" s="119">
        <f t="shared" si="16"/>
        <v>20361</v>
      </c>
      <c r="BE31" s="119">
        <f t="shared" si="16"/>
        <v>22329</v>
      </c>
      <c r="BF31" s="119">
        <f t="shared" si="16"/>
        <v>24297</v>
      </c>
      <c r="BG31" s="119">
        <f t="shared" si="16"/>
        <v>24297</v>
      </c>
      <c r="BH31" s="119">
        <f t="shared" si="16"/>
        <v>21345</v>
      </c>
      <c r="BI31" s="119">
        <f t="shared" si="16"/>
        <v>21345</v>
      </c>
      <c r="BJ31" s="119">
        <f t="shared" si="16"/>
        <v>14211</v>
      </c>
      <c r="BK31" s="119">
        <f t="shared" si="16"/>
        <v>15687</v>
      </c>
      <c r="BL31" s="119">
        <f t="shared" si="16"/>
        <v>14949</v>
      </c>
      <c r="BM31" s="119">
        <f t="shared" si="16"/>
        <v>11997</v>
      </c>
      <c r="BN31" s="119">
        <f t="shared" si="16"/>
        <v>10439</v>
      </c>
      <c r="BO31" s="119">
        <f t="shared" ref="BO31:BZ31" si="17">ROUND(BO12*0.82,)+25</f>
        <v>11423</v>
      </c>
      <c r="BP31" s="119">
        <f t="shared" si="17"/>
        <v>10439</v>
      </c>
      <c r="BQ31" s="119">
        <f t="shared" si="17"/>
        <v>11423</v>
      </c>
      <c r="BR31" s="119">
        <f t="shared" si="17"/>
        <v>10439</v>
      </c>
      <c r="BS31" s="119">
        <f t="shared" si="17"/>
        <v>9701</v>
      </c>
      <c r="BT31" s="119">
        <f t="shared" si="17"/>
        <v>8881</v>
      </c>
      <c r="BU31" s="119">
        <f t="shared" si="17"/>
        <v>7323</v>
      </c>
      <c r="BV31" s="119">
        <f t="shared" si="17"/>
        <v>7815</v>
      </c>
      <c r="BW31" s="119">
        <f t="shared" si="17"/>
        <v>7323</v>
      </c>
      <c r="BX31" s="119">
        <f t="shared" si="17"/>
        <v>7815</v>
      </c>
      <c r="BY31" s="119">
        <f t="shared" si="17"/>
        <v>7323</v>
      </c>
      <c r="BZ31" s="119">
        <f t="shared" si="17"/>
        <v>8471</v>
      </c>
    </row>
    <row r="32" spans="1:78" ht="10.7" customHeight="1" x14ac:dyDescent="0.2">
      <c r="A32" s="120" t="s">
        <v>86</v>
      </c>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row>
    <row r="33" spans="1:78" ht="10.7" customHeight="1" x14ac:dyDescent="0.2">
      <c r="A33" s="3">
        <v>1</v>
      </c>
      <c r="B33" s="119" t="e">
        <f t="shared" ref="B33" si="18">ROUND(B14*0.82,)+25</f>
        <v>#REF!</v>
      </c>
      <c r="C33" s="119" t="e">
        <f t="shared" ref="C33:BN33" si="19">ROUND(C14*0.82,)+25</f>
        <v>#REF!</v>
      </c>
      <c r="D33" s="119" t="e">
        <f t="shared" si="19"/>
        <v>#REF!</v>
      </c>
      <c r="E33" s="119" t="e">
        <f t="shared" si="19"/>
        <v>#REF!</v>
      </c>
      <c r="F33" s="119" t="e">
        <f t="shared" si="19"/>
        <v>#REF!</v>
      </c>
      <c r="G33" s="119" t="e">
        <f t="shared" si="19"/>
        <v>#REF!</v>
      </c>
      <c r="H33" s="119" t="e">
        <f t="shared" si="19"/>
        <v>#REF!</v>
      </c>
      <c r="I33" s="119">
        <f t="shared" si="19"/>
        <v>7815</v>
      </c>
      <c r="J33" s="119">
        <f t="shared" si="19"/>
        <v>7815</v>
      </c>
      <c r="K33" s="119">
        <f t="shared" si="19"/>
        <v>7323</v>
      </c>
      <c r="L33" s="119">
        <f t="shared" si="19"/>
        <v>7651</v>
      </c>
      <c r="M33" s="119">
        <f t="shared" si="19"/>
        <v>7651</v>
      </c>
      <c r="N33" s="119">
        <f t="shared" si="19"/>
        <v>9619</v>
      </c>
      <c r="O33" s="119">
        <f t="shared" si="19"/>
        <v>7487</v>
      </c>
      <c r="P33" s="119">
        <f t="shared" si="19"/>
        <v>7323</v>
      </c>
      <c r="Q33" s="119">
        <f t="shared" si="19"/>
        <v>7487</v>
      </c>
      <c r="R33" s="119">
        <f t="shared" si="19"/>
        <v>7323</v>
      </c>
      <c r="S33" s="119">
        <f t="shared" si="19"/>
        <v>7323</v>
      </c>
      <c r="T33" s="119">
        <f t="shared" si="19"/>
        <v>7651</v>
      </c>
      <c r="U33" s="119">
        <f t="shared" si="19"/>
        <v>7487</v>
      </c>
      <c r="V33" s="119">
        <f t="shared" si="19"/>
        <v>8635</v>
      </c>
      <c r="W33" s="119">
        <f t="shared" si="19"/>
        <v>10275</v>
      </c>
      <c r="X33" s="119">
        <f t="shared" si="19"/>
        <v>10275</v>
      </c>
      <c r="Y33" s="119">
        <f t="shared" si="19"/>
        <v>10767</v>
      </c>
      <c r="Z33" s="119">
        <f t="shared" si="19"/>
        <v>10767</v>
      </c>
      <c r="AA33" s="119">
        <f t="shared" si="19"/>
        <v>11259</v>
      </c>
      <c r="AB33" s="119">
        <f t="shared" si="19"/>
        <v>10767</v>
      </c>
      <c r="AC33" s="119">
        <f t="shared" si="19"/>
        <v>10767</v>
      </c>
      <c r="AD33" s="119">
        <f t="shared" si="19"/>
        <v>16425</v>
      </c>
      <c r="AE33" s="119">
        <f t="shared" si="19"/>
        <v>22575</v>
      </c>
      <c r="AF33" s="119">
        <f t="shared" si="19"/>
        <v>25855</v>
      </c>
      <c r="AG33" s="119">
        <f t="shared" si="19"/>
        <v>25855</v>
      </c>
      <c r="AH33" s="119">
        <f t="shared" si="19"/>
        <v>25855</v>
      </c>
      <c r="AI33" s="119">
        <f t="shared" si="19"/>
        <v>26839</v>
      </c>
      <c r="AJ33" s="119">
        <f t="shared" si="19"/>
        <v>26839</v>
      </c>
      <c r="AK33" s="119">
        <f t="shared" si="19"/>
        <v>26839</v>
      </c>
      <c r="AL33" s="119">
        <f t="shared" si="19"/>
        <v>23887</v>
      </c>
      <c r="AM33" s="119">
        <f t="shared" si="19"/>
        <v>23600</v>
      </c>
      <c r="AN33" s="119">
        <f t="shared" si="19"/>
        <v>15974</v>
      </c>
      <c r="AO33" s="119">
        <f t="shared" si="19"/>
        <v>15974</v>
      </c>
      <c r="AP33" s="119">
        <f t="shared" si="19"/>
        <v>15236</v>
      </c>
      <c r="AQ33" s="119">
        <f t="shared" si="19"/>
        <v>15236</v>
      </c>
      <c r="AR33" s="119">
        <f t="shared" si="19"/>
        <v>15236</v>
      </c>
      <c r="AS33" s="119">
        <f t="shared" si="19"/>
        <v>15974</v>
      </c>
      <c r="AT33" s="119">
        <f t="shared" si="19"/>
        <v>15974</v>
      </c>
      <c r="AU33" s="119">
        <f t="shared" si="19"/>
        <v>15974</v>
      </c>
      <c r="AV33" s="119">
        <f t="shared" si="19"/>
        <v>16712</v>
      </c>
      <c r="AW33" s="119">
        <f t="shared" si="19"/>
        <v>16712</v>
      </c>
      <c r="AX33" s="119">
        <f t="shared" si="19"/>
        <v>17696</v>
      </c>
      <c r="AY33" s="119">
        <f t="shared" si="19"/>
        <v>18680</v>
      </c>
      <c r="AZ33" s="119">
        <f t="shared" si="19"/>
        <v>18680</v>
      </c>
      <c r="BA33" s="119">
        <f t="shared" si="19"/>
        <v>18680</v>
      </c>
      <c r="BB33" s="119">
        <f t="shared" si="19"/>
        <v>17696</v>
      </c>
      <c r="BC33" s="119">
        <f t="shared" si="19"/>
        <v>20648</v>
      </c>
      <c r="BD33" s="119">
        <f t="shared" si="19"/>
        <v>20648</v>
      </c>
      <c r="BE33" s="119">
        <f t="shared" si="19"/>
        <v>22616</v>
      </c>
      <c r="BF33" s="119">
        <f t="shared" si="19"/>
        <v>24584</v>
      </c>
      <c r="BG33" s="119">
        <f t="shared" si="19"/>
        <v>24584</v>
      </c>
      <c r="BH33" s="119">
        <f t="shared" si="19"/>
        <v>21632</v>
      </c>
      <c r="BI33" s="119">
        <f t="shared" si="19"/>
        <v>21632</v>
      </c>
      <c r="BJ33" s="119">
        <f t="shared" si="19"/>
        <v>14498</v>
      </c>
      <c r="BK33" s="119">
        <f t="shared" si="19"/>
        <v>15974</v>
      </c>
      <c r="BL33" s="119">
        <f t="shared" si="19"/>
        <v>15236</v>
      </c>
      <c r="BM33" s="119">
        <f t="shared" si="19"/>
        <v>12120</v>
      </c>
      <c r="BN33" s="119">
        <f t="shared" si="19"/>
        <v>10562</v>
      </c>
      <c r="BO33" s="119">
        <f t="shared" ref="BO33:BZ33" si="20">ROUND(BO14*0.82,)+25</f>
        <v>11546</v>
      </c>
      <c r="BP33" s="119">
        <f t="shared" si="20"/>
        <v>10562</v>
      </c>
      <c r="BQ33" s="119">
        <f t="shared" si="20"/>
        <v>11546</v>
      </c>
      <c r="BR33" s="119">
        <f t="shared" si="20"/>
        <v>10562</v>
      </c>
      <c r="BS33" s="119">
        <f t="shared" si="20"/>
        <v>10398</v>
      </c>
      <c r="BT33" s="119">
        <f t="shared" si="20"/>
        <v>9578</v>
      </c>
      <c r="BU33" s="119">
        <f t="shared" si="20"/>
        <v>8020</v>
      </c>
      <c r="BV33" s="119">
        <f t="shared" si="20"/>
        <v>8512</v>
      </c>
      <c r="BW33" s="119">
        <f t="shared" si="20"/>
        <v>8020</v>
      </c>
      <c r="BX33" s="119">
        <f t="shared" si="20"/>
        <v>8512</v>
      </c>
      <c r="BY33" s="119">
        <f t="shared" si="20"/>
        <v>8020</v>
      </c>
      <c r="BZ33" s="119">
        <f t="shared" si="20"/>
        <v>9168</v>
      </c>
    </row>
    <row r="34" spans="1:78" ht="10.7" customHeight="1" x14ac:dyDescent="0.2">
      <c r="A34" s="3">
        <v>2</v>
      </c>
      <c r="B34" s="119" t="e">
        <f t="shared" ref="B34" si="21">ROUND(B15*0.82,)+25</f>
        <v>#REF!</v>
      </c>
      <c r="C34" s="119" t="e">
        <f t="shared" ref="C34:BN34" si="22">ROUND(C15*0.82,)+25</f>
        <v>#REF!</v>
      </c>
      <c r="D34" s="119" t="e">
        <f t="shared" si="22"/>
        <v>#REF!</v>
      </c>
      <c r="E34" s="119" t="e">
        <f t="shared" si="22"/>
        <v>#REF!</v>
      </c>
      <c r="F34" s="119" t="e">
        <f t="shared" si="22"/>
        <v>#REF!</v>
      </c>
      <c r="G34" s="119" t="e">
        <f t="shared" si="22"/>
        <v>#REF!</v>
      </c>
      <c r="H34" s="119" t="e">
        <f t="shared" si="22"/>
        <v>#REF!</v>
      </c>
      <c r="I34" s="119">
        <f t="shared" si="22"/>
        <v>8963</v>
      </c>
      <c r="J34" s="119">
        <f t="shared" si="22"/>
        <v>8963</v>
      </c>
      <c r="K34" s="119">
        <f t="shared" si="22"/>
        <v>8471</v>
      </c>
      <c r="L34" s="119">
        <f t="shared" si="22"/>
        <v>8799</v>
      </c>
      <c r="M34" s="119">
        <f t="shared" si="22"/>
        <v>8799</v>
      </c>
      <c r="N34" s="119">
        <f t="shared" si="22"/>
        <v>10767</v>
      </c>
      <c r="O34" s="119">
        <f t="shared" si="22"/>
        <v>8635</v>
      </c>
      <c r="P34" s="119">
        <f t="shared" si="22"/>
        <v>8471</v>
      </c>
      <c r="Q34" s="119">
        <f t="shared" si="22"/>
        <v>8635</v>
      </c>
      <c r="R34" s="119">
        <f t="shared" si="22"/>
        <v>8471</v>
      </c>
      <c r="S34" s="119">
        <f t="shared" si="22"/>
        <v>8471</v>
      </c>
      <c r="T34" s="119">
        <f t="shared" si="22"/>
        <v>8799</v>
      </c>
      <c r="U34" s="119">
        <f t="shared" si="22"/>
        <v>8635</v>
      </c>
      <c r="V34" s="119">
        <f t="shared" si="22"/>
        <v>9783</v>
      </c>
      <c r="W34" s="119">
        <f t="shared" si="22"/>
        <v>11423</v>
      </c>
      <c r="X34" s="119">
        <f t="shared" si="22"/>
        <v>11423</v>
      </c>
      <c r="Y34" s="119">
        <f t="shared" si="22"/>
        <v>11915</v>
      </c>
      <c r="Z34" s="119">
        <f t="shared" si="22"/>
        <v>11915</v>
      </c>
      <c r="AA34" s="119">
        <f t="shared" si="22"/>
        <v>12407</v>
      </c>
      <c r="AB34" s="119">
        <f t="shared" si="22"/>
        <v>11915</v>
      </c>
      <c r="AC34" s="119">
        <f t="shared" si="22"/>
        <v>11915</v>
      </c>
      <c r="AD34" s="119">
        <f t="shared" si="22"/>
        <v>18065</v>
      </c>
      <c r="AE34" s="119">
        <f t="shared" si="22"/>
        <v>24215</v>
      </c>
      <c r="AF34" s="119">
        <f t="shared" si="22"/>
        <v>27495</v>
      </c>
      <c r="AG34" s="119">
        <f t="shared" si="22"/>
        <v>27495</v>
      </c>
      <c r="AH34" s="119">
        <f t="shared" si="22"/>
        <v>27495</v>
      </c>
      <c r="AI34" s="119">
        <f t="shared" si="22"/>
        <v>28479</v>
      </c>
      <c r="AJ34" s="119">
        <f t="shared" si="22"/>
        <v>28479</v>
      </c>
      <c r="AK34" s="119">
        <f t="shared" si="22"/>
        <v>28479</v>
      </c>
      <c r="AL34" s="119">
        <f t="shared" si="22"/>
        <v>25527</v>
      </c>
      <c r="AM34" s="119">
        <f t="shared" si="22"/>
        <v>25117</v>
      </c>
      <c r="AN34" s="119">
        <f t="shared" si="22"/>
        <v>17491</v>
      </c>
      <c r="AO34" s="119">
        <f t="shared" si="22"/>
        <v>17491</v>
      </c>
      <c r="AP34" s="119">
        <f t="shared" si="22"/>
        <v>16753</v>
      </c>
      <c r="AQ34" s="119">
        <f t="shared" si="22"/>
        <v>16753</v>
      </c>
      <c r="AR34" s="119">
        <f t="shared" si="22"/>
        <v>16753</v>
      </c>
      <c r="AS34" s="119">
        <f t="shared" si="22"/>
        <v>17491</v>
      </c>
      <c r="AT34" s="119">
        <f t="shared" si="22"/>
        <v>17491</v>
      </c>
      <c r="AU34" s="119">
        <f t="shared" si="22"/>
        <v>17491</v>
      </c>
      <c r="AV34" s="119">
        <f t="shared" si="22"/>
        <v>18229</v>
      </c>
      <c r="AW34" s="119">
        <f t="shared" si="22"/>
        <v>18229</v>
      </c>
      <c r="AX34" s="119">
        <f t="shared" si="22"/>
        <v>19213</v>
      </c>
      <c r="AY34" s="119">
        <f t="shared" si="22"/>
        <v>20197</v>
      </c>
      <c r="AZ34" s="119">
        <f t="shared" si="22"/>
        <v>20197</v>
      </c>
      <c r="BA34" s="119">
        <f t="shared" si="22"/>
        <v>20197</v>
      </c>
      <c r="BB34" s="119">
        <f t="shared" si="22"/>
        <v>19213</v>
      </c>
      <c r="BC34" s="119">
        <f t="shared" si="22"/>
        <v>22165</v>
      </c>
      <c r="BD34" s="119">
        <f t="shared" si="22"/>
        <v>22165</v>
      </c>
      <c r="BE34" s="119">
        <f t="shared" si="22"/>
        <v>24133</v>
      </c>
      <c r="BF34" s="119">
        <f t="shared" si="22"/>
        <v>26101</v>
      </c>
      <c r="BG34" s="119">
        <f t="shared" si="22"/>
        <v>26101</v>
      </c>
      <c r="BH34" s="119">
        <f t="shared" si="22"/>
        <v>23149</v>
      </c>
      <c r="BI34" s="119">
        <f t="shared" si="22"/>
        <v>23149</v>
      </c>
      <c r="BJ34" s="119">
        <f t="shared" si="22"/>
        <v>16015</v>
      </c>
      <c r="BK34" s="119">
        <f t="shared" si="22"/>
        <v>17491</v>
      </c>
      <c r="BL34" s="119">
        <f t="shared" si="22"/>
        <v>16753</v>
      </c>
      <c r="BM34" s="119">
        <f t="shared" si="22"/>
        <v>13637</v>
      </c>
      <c r="BN34" s="119">
        <f t="shared" si="22"/>
        <v>12079</v>
      </c>
      <c r="BO34" s="119">
        <f t="shared" ref="BO34:BZ34" si="23">ROUND(BO15*0.82,)+25</f>
        <v>13063</v>
      </c>
      <c r="BP34" s="119">
        <f t="shared" si="23"/>
        <v>12079</v>
      </c>
      <c r="BQ34" s="119">
        <f t="shared" si="23"/>
        <v>13063</v>
      </c>
      <c r="BR34" s="119">
        <f t="shared" si="23"/>
        <v>12079</v>
      </c>
      <c r="BS34" s="119">
        <f t="shared" si="23"/>
        <v>11751</v>
      </c>
      <c r="BT34" s="119">
        <f t="shared" si="23"/>
        <v>10931</v>
      </c>
      <c r="BU34" s="119">
        <f t="shared" si="23"/>
        <v>9373</v>
      </c>
      <c r="BV34" s="119">
        <f t="shared" si="23"/>
        <v>9865</v>
      </c>
      <c r="BW34" s="119">
        <f t="shared" si="23"/>
        <v>9373</v>
      </c>
      <c r="BX34" s="119">
        <f t="shared" si="23"/>
        <v>9865</v>
      </c>
      <c r="BY34" s="119">
        <f t="shared" si="23"/>
        <v>9373</v>
      </c>
      <c r="BZ34" s="119">
        <f t="shared" si="23"/>
        <v>10521</v>
      </c>
    </row>
    <row r="35" spans="1:78" ht="10.7" customHeight="1" x14ac:dyDescent="0.2">
      <c r="A35" s="122" t="s">
        <v>91</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row>
    <row r="36" spans="1:78" ht="10.7" customHeight="1" x14ac:dyDescent="0.2">
      <c r="A36" s="3">
        <v>1</v>
      </c>
      <c r="B36" s="119" t="e">
        <f t="shared" ref="B36" si="24">ROUND(B17*0.82,)+25</f>
        <v>#REF!</v>
      </c>
      <c r="C36" s="119" t="e">
        <f t="shared" ref="C36:BN36" si="25">ROUND(C17*0.82,)+25</f>
        <v>#REF!</v>
      </c>
      <c r="D36" s="119" t="e">
        <f t="shared" si="25"/>
        <v>#REF!</v>
      </c>
      <c r="E36" s="119" t="e">
        <f t="shared" si="25"/>
        <v>#REF!</v>
      </c>
      <c r="F36" s="119" t="e">
        <f t="shared" si="25"/>
        <v>#REF!</v>
      </c>
      <c r="G36" s="119" t="e">
        <f t="shared" si="25"/>
        <v>#REF!</v>
      </c>
      <c r="H36" s="119" t="e">
        <f t="shared" si="25"/>
        <v>#REF!</v>
      </c>
      <c r="I36" s="119">
        <f t="shared" si="25"/>
        <v>8635</v>
      </c>
      <c r="J36" s="119">
        <f t="shared" si="25"/>
        <v>8635</v>
      </c>
      <c r="K36" s="119">
        <f t="shared" si="25"/>
        <v>8143</v>
      </c>
      <c r="L36" s="119">
        <f t="shared" si="25"/>
        <v>8471</v>
      </c>
      <c r="M36" s="119">
        <f t="shared" si="25"/>
        <v>8471</v>
      </c>
      <c r="N36" s="119">
        <f t="shared" si="25"/>
        <v>10439</v>
      </c>
      <c r="O36" s="119">
        <f t="shared" si="25"/>
        <v>8307</v>
      </c>
      <c r="P36" s="119">
        <f t="shared" si="25"/>
        <v>8143</v>
      </c>
      <c r="Q36" s="119">
        <f t="shared" si="25"/>
        <v>8307</v>
      </c>
      <c r="R36" s="119">
        <f t="shared" si="25"/>
        <v>8143</v>
      </c>
      <c r="S36" s="119">
        <f t="shared" si="25"/>
        <v>8143</v>
      </c>
      <c r="T36" s="119">
        <f t="shared" si="25"/>
        <v>8471</v>
      </c>
      <c r="U36" s="119">
        <f t="shared" si="25"/>
        <v>8307</v>
      </c>
      <c r="V36" s="119">
        <f t="shared" si="25"/>
        <v>9455</v>
      </c>
      <c r="W36" s="119">
        <f t="shared" si="25"/>
        <v>11095</v>
      </c>
      <c r="X36" s="119">
        <f t="shared" si="25"/>
        <v>11095</v>
      </c>
      <c r="Y36" s="119">
        <f t="shared" si="25"/>
        <v>11587</v>
      </c>
      <c r="Z36" s="119">
        <f t="shared" si="25"/>
        <v>11587</v>
      </c>
      <c r="AA36" s="119">
        <f t="shared" si="25"/>
        <v>12079</v>
      </c>
      <c r="AB36" s="119">
        <f t="shared" si="25"/>
        <v>11587</v>
      </c>
      <c r="AC36" s="119">
        <f t="shared" si="25"/>
        <v>11587</v>
      </c>
      <c r="AD36" s="119">
        <f t="shared" si="25"/>
        <v>18065</v>
      </c>
      <c r="AE36" s="119">
        <f t="shared" si="25"/>
        <v>24215</v>
      </c>
      <c r="AF36" s="119">
        <f t="shared" si="25"/>
        <v>27495</v>
      </c>
      <c r="AG36" s="119">
        <f t="shared" si="25"/>
        <v>27495</v>
      </c>
      <c r="AH36" s="119">
        <f t="shared" si="25"/>
        <v>27495</v>
      </c>
      <c r="AI36" s="119">
        <f t="shared" si="25"/>
        <v>28479</v>
      </c>
      <c r="AJ36" s="119">
        <f t="shared" si="25"/>
        <v>28479</v>
      </c>
      <c r="AK36" s="119">
        <f t="shared" si="25"/>
        <v>28479</v>
      </c>
      <c r="AL36" s="119">
        <f t="shared" si="25"/>
        <v>25527</v>
      </c>
      <c r="AM36" s="119">
        <f t="shared" si="25"/>
        <v>25240</v>
      </c>
      <c r="AN36" s="119">
        <f t="shared" si="25"/>
        <v>17614</v>
      </c>
      <c r="AO36" s="119">
        <f t="shared" si="25"/>
        <v>17614</v>
      </c>
      <c r="AP36" s="119">
        <f t="shared" si="25"/>
        <v>16876</v>
      </c>
      <c r="AQ36" s="119">
        <f t="shared" si="25"/>
        <v>16876</v>
      </c>
      <c r="AR36" s="119">
        <f t="shared" si="25"/>
        <v>16876</v>
      </c>
      <c r="AS36" s="119">
        <f t="shared" si="25"/>
        <v>17614</v>
      </c>
      <c r="AT36" s="119">
        <f t="shared" si="25"/>
        <v>17614</v>
      </c>
      <c r="AU36" s="119">
        <f t="shared" si="25"/>
        <v>17614</v>
      </c>
      <c r="AV36" s="119">
        <f t="shared" si="25"/>
        <v>18352</v>
      </c>
      <c r="AW36" s="119">
        <f t="shared" si="25"/>
        <v>18352</v>
      </c>
      <c r="AX36" s="119">
        <f t="shared" si="25"/>
        <v>19336</v>
      </c>
      <c r="AY36" s="119">
        <f t="shared" si="25"/>
        <v>20320</v>
      </c>
      <c r="AZ36" s="119">
        <f t="shared" si="25"/>
        <v>20320</v>
      </c>
      <c r="BA36" s="119">
        <f t="shared" si="25"/>
        <v>20320</v>
      </c>
      <c r="BB36" s="119">
        <f t="shared" si="25"/>
        <v>19336</v>
      </c>
      <c r="BC36" s="119">
        <f t="shared" si="25"/>
        <v>22288</v>
      </c>
      <c r="BD36" s="119">
        <f t="shared" si="25"/>
        <v>22288</v>
      </c>
      <c r="BE36" s="119">
        <f t="shared" si="25"/>
        <v>24256</v>
      </c>
      <c r="BF36" s="119">
        <f t="shared" si="25"/>
        <v>26224</v>
      </c>
      <c r="BG36" s="119">
        <f t="shared" si="25"/>
        <v>26224</v>
      </c>
      <c r="BH36" s="119">
        <f t="shared" si="25"/>
        <v>23272</v>
      </c>
      <c r="BI36" s="119">
        <f t="shared" si="25"/>
        <v>23272</v>
      </c>
      <c r="BJ36" s="119">
        <f t="shared" si="25"/>
        <v>16138</v>
      </c>
      <c r="BK36" s="119">
        <f t="shared" si="25"/>
        <v>17614</v>
      </c>
      <c r="BL36" s="119">
        <f t="shared" si="25"/>
        <v>16876</v>
      </c>
      <c r="BM36" s="119">
        <f t="shared" si="25"/>
        <v>13350</v>
      </c>
      <c r="BN36" s="119">
        <f t="shared" si="25"/>
        <v>11792</v>
      </c>
      <c r="BO36" s="119">
        <f t="shared" ref="BO36:BZ36" si="26">ROUND(BO17*0.82,)+25</f>
        <v>12776</v>
      </c>
      <c r="BP36" s="119">
        <f t="shared" si="26"/>
        <v>11792</v>
      </c>
      <c r="BQ36" s="119">
        <f t="shared" si="26"/>
        <v>12776</v>
      </c>
      <c r="BR36" s="119">
        <f t="shared" si="26"/>
        <v>11792</v>
      </c>
      <c r="BS36" s="119">
        <f t="shared" si="26"/>
        <v>11218</v>
      </c>
      <c r="BT36" s="119">
        <f t="shared" si="26"/>
        <v>10398</v>
      </c>
      <c r="BU36" s="119">
        <f t="shared" si="26"/>
        <v>8840</v>
      </c>
      <c r="BV36" s="119">
        <f t="shared" si="26"/>
        <v>9332</v>
      </c>
      <c r="BW36" s="119">
        <f t="shared" si="26"/>
        <v>8840</v>
      </c>
      <c r="BX36" s="119">
        <f t="shared" si="26"/>
        <v>9332</v>
      </c>
      <c r="BY36" s="119">
        <f t="shared" si="26"/>
        <v>8840</v>
      </c>
      <c r="BZ36" s="119">
        <f t="shared" si="26"/>
        <v>9988</v>
      </c>
    </row>
    <row r="37" spans="1:78" ht="10.7" customHeight="1" x14ac:dyDescent="0.2">
      <c r="A37" s="3">
        <v>2</v>
      </c>
      <c r="B37" s="119" t="e">
        <f t="shared" ref="B37" si="27">ROUND(B18*0.82,)+25</f>
        <v>#REF!</v>
      </c>
      <c r="C37" s="119" t="e">
        <f t="shared" ref="C37:BN37" si="28">ROUND(C18*0.82,)+25</f>
        <v>#REF!</v>
      </c>
      <c r="D37" s="119" t="e">
        <f t="shared" si="28"/>
        <v>#REF!</v>
      </c>
      <c r="E37" s="119" t="e">
        <f t="shared" si="28"/>
        <v>#REF!</v>
      </c>
      <c r="F37" s="119" t="e">
        <f t="shared" si="28"/>
        <v>#REF!</v>
      </c>
      <c r="G37" s="119" t="e">
        <f t="shared" si="28"/>
        <v>#REF!</v>
      </c>
      <c r="H37" s="119" t="e">
        <f t="shared" si="28"/>
        <v>#REF!</v>
      </c>
      <c r="I37" s="119">
        <f t="shared" si="28"/>
        <v>9783</v>
      </c>
      <c r="J37" s="119">
        <f t="shared" si="28"/>
        <v>9783</v>
      </c>
      <c r="K37" s="119">
        <f t="shared" si="28"/>
        <v>9291</v>
      </c>
      <c r="L37" s="119">
        <f t="shared" si="28"/>
        <v>9619</v>
      </c>
      <c r="M37" s="119">
        <f t="shared" si="28"/>
        <v>9619</v>
      </c>
      <c r="N37" s="119">
        <f t="shared" si="28"/>
        <v>11587</v>
      </c>
      <c r="O37" s="119">
        <f t="shared" si="28"/>
        <v>9455</v>
      </c>
      <c r="P37" s="119">
        <f t="shared" si="28"/>
        <v>9291</v>
      </c>
      <c r="Q37" s="119">
        <f t="shared" si="28"/>
        <v>9455</v>
      </c>
      <c r="R37" s="119">
        <f t="shared" si="28"/>
        <v>9291</v>
      </c>
      <c r="S37" s="119">
        <f t="shared" si="28"/>
        <v>9291</v>
      </c>
      <c r="T37" s="119">
        <f t="shared" si="28"/>
        <v>9619</v>
      </c>
      <c r="U37" s="119">
        <f t="shared" si="28"/>
        <v>9455</v>
      </c>
      <c r="V37" s="119">
        <f t="shared" si="28"/>
        <v>10603</v>
      </c>
      <c r="W37" s="119">
        <f t="shared" si="28"/>
        <v>12243</v>
      </c>
      <c r="X37" s="119">
        <f t="shared" si="28"/>
        <v>12243</v>
      </c>
      <c r="Y37" s="119">
        <f t="shared" si="28"/>
        <v>12735</v>
      </c>
      <c r="Z37" s="119">
        <f t="shared" si="28"/>
        <v>12735</v>
      </c>
      <c r="AA37" s="119">
        <f t="shared" si="28"/>
        <v>13227</v>
      </c>
      <c r="AB37" s="119">
        <f t="shared" si="28"/>
        <v>12735</v>
      </c>
      <c r="AC37" s="119">
        <f t="shared" si="28"/>
        <v>12735</v>
      </c>
      <c r="AD37" s="119">
        <f t="shared" si="28"/>
        <v>19705</v>
      </c>
      <c r="AE37" s="119">
        <f t="shared" si="28"/>
        <v>25855</v>
      </c>
      <c r="AF37" s="119">
        <f t="shared" si="28"/>
        <v>29135</v>
      </c>
      <c r="AG37" s="119">
        <f t="shared" si="28"/>
        <v>29135</v>
      </c>
      <c r="AH37" s="119">
        <f t="shared" si="28"/>
        <v>29135</v>
      </c>
      <c r="AI37" s="119">
        <f t="shared" si="28"/>
        <v>30119</v>
      </c>
      <c r="AJ37" s="119">
        <f t="shared" si="28"/>
        <v>30119</v>
      </c>
      <c r="AK37" s="119">
        <f t="shared" si="28"/>
        <v>30119</v>
      </c>
      <c r="AL37" s="119">
        <f t="shared" si="28"/>
        <v>27167</v>
      </c>
      <c r="AM37" s="119">
        <f t="shared" si="28"/>
        <v>26757</v>
      </c>
      <c r="AN37" s="119">
        <f t="shared" si="28"/>
        <v>19131</v>
      </c>
      <c r="AO37" s="119">
        <f t="shared" si="28"/>
        <v>19131</v>
      </c>
      <c r="AP37" s="119">
        <f t="shared" si="28"/>
        <v>18393</v>
      </c>
      <c r="AQ37" s="119">
        <f t="shared" si="28"/>
        <v>18393</v>
      </c>
      <c r="AR37" s="119">
        <f t="shared" si="28"/>
        <v>18393</v>
      </c>
      <c r="AS37" s="119">
        <f t="shared" si="28"/>
        <v>19131</v>
      </c>
      <c r="AT37" s="119">
        <f t="shared" si="28"/>
        <v>19131</v>
      </c>
      <c r="AU37" s="119">
        <f t="shared" si="28"/>
        <v>19131</v>
      </c>
      <c r="AV37" s="119">
        <f t="shared" si="28"/>
        <v>19869</v>
      </c>
      <c r="AW37" s="119">
        <f t="shared" si="28"/>
        <v>19869</v>
      </c>
      <c r="AX37" s="119">
        <f t="shared" si="28"/>
        <v>20853</v>
      </c>
      <c r="AY37" s="119">
        <f t="shared" si="28"/>
        <v>21837</v>
      </c>
      <c r="AZ37" s="119">
        <f t="shared" si="28"/>
        <v>21837</v>
      </c>
      <c r="BA37" s="119">
        <f t="shared" si="28"/>
        <v>21837</v>
      </c>
      <c r="BB37" s="119">
        <f t="shared" si="28"/>
        <v>20853</v>
      </c>
      <c r="BC37" s="119">
        <f t="shared" si="28"/>
        <v>23805</v>
      </c>
      <c r="BD37" s="119">
        <f t="shared" si="28"/>
        <v>23805</v>
      </c>
      <c r="BE37" s="119">
        <f t="shared" si="28"/>
        <v>25773</v>
      </c>
      <c r="BF37" s="119">
        <f t="shared" si="28"/>
        <v>27741</v>
      </c>
      <c r="BG37" s="119">
        <f t="shared" si="28"/>
        <v>27741</v>
      </c>
      <c r="BH37" s="119">
        <f t="shared" si="28"/>
        <v>24789</v>
      </c>
      <c r="BI37" s="119">
        <f t="shared" si="28"/>
        <v>24789</v>
      </c>
      <c r="BJ37" s="119">
        <f t="shared" si="28"/>
        <v>17655</v>
      </c>
      <c r="BK37" s="119">
        <f t="shared" si="28"/>
        <v>19131</v>
      </c>
      <c r="BL37" s="119">
        <f t="shared" si="28"/>
        <v>18393</v>
      </c>
      <c r="BM37" s="119">
        <f t="shared" si="28"/>
        <v>14867</v>
      </c>
      <c r="BN37" s="119">
        <f t="shared" si="28"/>
        <v>13309</v>
      </c>
      <c r="BO37" s="119">
        <f t="shared" ref="BO37:BZ37" si="29">ROUND(BO18*0.82,)+25</f>
        <v>14293</v>
      </c>
      <c r="BP37" s="119">
        <f t="shared" si="29"/>
        <v>13309</v>
      </c>
      <c r="BQ37" s="119">
        <f t="shared" si="29"/>
        <v>14293</v>
      </c>
      <c r="BR37" s="119">
        <f t="shared" si="29"/>
        <v>13309</v>
      </c>
      <c r="BS37" s="119">
        <f t="shared" si="29"/>
        <v>12571</v>
      </c>
      <c r="BT37" s="119">
        <f t="shared" si="29"/>
        <v>11751</v>
      </c>
      <c r="BU37" s="119">
        <f t="shared" si="29"/>
        <v>10193</v>
      </c>
      <c r="BV37" s="119">
        <f t="shared" si="29"/>
        <v>10685</v>
      </c>
      <c r="BW37" s="119">
        <f t="shared" si="29"/>
        <v>10193</v>
      </c>
      <c r="BX37" s="119">
        <f t="shared" si="29"/>
        <v>10685</v>
      </c>
      <c r="BY37" s="119">
        <f t="shared" si="29"/>
        <v>10193</v>
      </c>
      <c r="BZ37" s="119">
        <f t="shared" si="29"/>
        <v>11341</v>
      </c>
    </row>
    <row r="38" spans="1:78" ht="10.7" customHeight="1" x14ac:dyDescent="0.2">
      <c r="A38" s="119" t="s">
        <v>92</v>
      </c>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row>
    <row r="39" spans="1:78" ht="10.7" customHeight="1" x14ac:dyDescent="0.2">
      <c r="A39" s="3">
        <v>1</v>
      </c>
      <c r="B39" s="119" t="e">
        <f t="shared" ref="B39" si="30">ROUND(B20*0.82,)+25</f>
        <v>#REF!</v>
      </c>
      <c r="C39" s="119" t="e">
        <f t="shared" ref="C39:BN39" si="31">ROUND(C20*0.82,)+25</f>
        <v>#REF!</v>
      </c>
      <c r="D39" s="119" t="e">
        <f t="shared" si="31"/>
        <v>#REF!</v>
      </c>
      <c r="E39" s="119" t="e">
        <f t="shared" si="31"/>
        <v>#REF!</v>
      </c>
      <c r="F39" s="119" t="e">
        <f t="shared" si="31"/>
        <v>#REF!</v>
      </c>
      <c r="G39" s="119" t="e">
        <f t="shared" si="31"/>
        <v>#REF!</v>
      </c>
      <c r="H39" s="119" t="e">
        <f t="shared" si="31"/>
        <v>#REF!</v>
      </c>
      <c r="I39" s="119">
        <f t="shared" si="31"/>
        <v>9865</v>
      </c>
      <c r="J39" s="119">
        <f t="shared" si="31"/>
        <v>9865</v>
      </c>
      <c r="K39" s="119">
        <f t="shared" si="31"/>
        <v>9373</v>
      </c>
      <c r="L39" s="119">
        <f t="shared" si="31"/>
        <v>9701</v>
      </c>
      <c r="M39" s="119">
        <f t="shared" si="31"/>
        <v>9701</v>
      </c>
      <c r="N39" s="119">
        <f t="shared" si="31"/>
        <v>11669</v>
      </c>
      <c r="O39" s="119">
        <f t="shared" si="31"/>
        <v>9537</v>
      </c>
      <c r="P39" s="119">
        <f t="shared" si="31"/>
        <v>9373</v>
      </c>
      <c r="Q39" s="119">
        <f t="shared" si="31"/>
        <v>9537</v>
      </c>
      <c r="R39" s="119">
        <f t="shared" si="31"/>
        <v>9373</v>
      </c>
      <c r="S39" s="119">
        <f t="shared" si="31"/>
        <v>9373</v>
      </c>
      <c r="T39" s="119">
        <f t="shared" si="31"/>
        <v>9701</v>
      </c>
      <c r="U39" s="119">
        <f t="shared" si="31"/>
        <v>9537</v>
      </c>
      <c r="V39" s="119">
        <f t="shared" si="31"/>
        <v>10685</v>
      </c>
      <c r="W39" s="119">
        <f t="shared" si="31"/>
        <v>12325</v>
      </c>
      <c r="X39" s="119">
        <f t="shared" si="31"/>
        <v>12325</v>
      </c>
      <c r="Y39" s="119">
        <f t="shared" si="31"/>
        <v>12817</v>
      </c>
      <c r="Z39" s="119">
        <f t="shared" si="31"/>
        <v>12817</v>
      </c>
      <c r="AA39" s="119">
        <f t="shared" si="31"/>
        <v>13309</v>
      </c>
      <c r="AB39" s="119">
        <f t="shared" si="31"/>
        <v>12817</v>
      </c>
      <c r="AC39" s="119">
        <f t="shared" si="31"/>
        <v>12817</v>
      </c>
      <c r="AD39" s="119">
        <f t="shared" si="31"/>
        <v>19705</v>
      </c>
      <c r="AE39" s="119">
        <f t="shared" si="31"/>
        <v>25855</v>
      </c>
      <c r="AF39" s="119">
        <f t="shared" si="31"/>
        <v>29135</v>
      </c>
      <c r="AG39" s="119">
        <f t="shared" si="31"/>
        <v>29135</v>
      </c>
      <c r="AH39" s="119">
        <f t="shared" si="31"/>
        <v>29135</v>
      </c>
      <c r="AI39" s="119">
        <f t="shared" si="31"/>
        <v>30119</v>
      </c>
      <c r="AJ39" s="119">
        <f t="shared" si="31"/>
        <v>30119</v>
      </c>
      <c r="AK39" s="119">
        <f t="shared" si="31"/>
        <v>30119</v>
      </c>
      <c r="AL39" s="119">
        <f t="shared" si="31"/>
        <v>27167</v>
      </c>
      <c r="AM39" s="119">
        <f t="shared" si="31"/>
        <v>26880</v>
      </c>
      <c r="AN39" s="119">
        <f t="shared" si="31"/>
        <v>19254</v>
      </c>
      <c r="AO39" s="119">
        <f t="shared" si="31"/>
        <v>19254</v>
      </c>
      <c r="AP39" s="119">
        <f t="shared" si="31"/>
        <v>18516</v>
      </c>
      <c r="AQ39" s="119">
        <f t="shared" si="31"/>
        <v>18516</v>
      </c>
      <c r="AR39" s="119">
        <f t="shared" si="31"/>
        <v>18516</v>
      </c>
      <c r="AS39" s="119">
        <f t="shared" si="31"/>
        <v>19254</v>
      </c>
      <c r="AT39" s="119">
        <f t="shared" si="31"/>
        <v>19254</v>
      </c>
      <c r="AU39" s="119">
        <f t="shared" si="31"/>
        <v>19254</v>
      </c>
      <c r="AV39" s="119">
        <f t="shared" si="31"/>
        <v>19992</v>
      </c>
      <c r="AW39" s="119">
        <f t="shared" si="31"/>
        <v>19992</v>
      </c>
      <c r="AX39" s="119">
        <f t="shared" si="31"/>
        <v>20976</v>
      </c>
      <c r="AY39" s="119">
        <f t="shared" si="31"/>
        <v>21960</v>
      </c>
      <c r="AZ39" s="119">
        <f t="shared" si="31"/>
        <v>21960</v>
      </c>
      <c r="BA39" s="119">
        <f t="shared" si="31"/>
        <v>21960</v>
      </c>
      <c r="BB39" s="119">
        <f t="shared" si="31"/>
        <v>20976</v>
      </c>
      <c r="BC39" s="119">
        <f t="shared" si="31"/>
        <v>23928</v>
      </c>
      <c r="BD39" s="119">
        <f t="shared" si="31"/>
        <v>23928</v>
      </c>
      <c r="BE39" s="119">
        <f t="shared" si="31"/>
        <v>25896</v>
      </c>
      <c r="BF39" s="119">
        <f t="shared" si="31"/>
        <v>27864</v>
      </c>
      <c r="BG39" s="119">
        <f t="shared" si="31"/>
        <v>27864</v>
      </c>
      <c r="BH39" s="119">
        <f t="shared" si="31"/>
        <v>24912</v>
      </c>
      <c r="BI39" s="119">
        <f t="shared" si="31"/>
        <v>24912</v>
      </c>
      <c r="BJ39" s="119">
        <f t="shared" si="31"/>
        <v>17778</v>
      </c>
      <c r="BK39" s="119">
        <f t="shared" si="31"/>
        <v>19254</v>
      </c>
      <c r="BL39" s="119">
        <f t="shared" si="31"/>
        <v>18516</v>
      </c>
      <c r="BM39" s="119">
        <f t="shared" si="31"/>
        <v>14170</v>
      </c>
      <c r="BN39" s="119">
        <f t="shared" si="31"/>
        <v>12612</v>
      </c>
      <c r="BO39" s="119">
        <f t="shared" ref="BO39:BZ39" si="32">ROUND(BO20*0.82,)+25</f>
        <v>13596</v>
      </c>
      <c r="BP39" s="119">
        <f t="shared" si="32"/>
        <v>12612</v>
      </c>
      <c r="BQ39" s="119">
        <f t="shared" si="32"/>
        <v>13596</v>
      </c>
      <c r="BR39" s="119">
        <f t="shared" si="32"/>
        <v>12612</v>
      </c>
      <c r="BS39" s="119">
        <f t="shared" si="32"/>
        <v>12448</v>
      </c>
      <c r="BT39" s="119">
        <f t="shared" si="32"/>
        <v>11628</v>
      </c>
      <c r="BU39" s="119">
        <f t="shared" si="32"/>
        <v>10070</v>
      </c>
      <c r="BV39" s="119">
        <f t="shared" si="32"/>
        <v>10562</v>
      </c>
      <c r="BW39" s="119">
        <f t="shared" si="32"/>
        <v>10070</v>
      </c>
      <c r="BX39" s="119">
        <f t="shared" si="32"/>
        <v>10562</v>
      </c>
      <c r="BY39" s="119">
        <f t="shared" si="32"/>
        <v>10070</v>
      </c>
      <c r="BZ39" s="119">
        <f t="shared" si="32"/>
        <v>11218</v>
      </c>
    </row>
    <row r="40" spans="1:78" ht="10.7" customHeight="1" x14ac:dyDescent="0.2">
      <c r="A40" s="3">
        <v>2</v>
      </c>
      <c r="B40" s="119" t="e">
        <f t="shared" ref="B40" si="33">ROUND(B21*0.82,)+25</f>
        <v>#REF!</v>
      </c>
      <c r="C40" s="119" t="e">
        <f t="shared" ref="C40:BN40" si="34">ROUND(C21*0.82,)+25</f>
        <v>#REF!</v>
      </c>
      <c r="D40" s="119" t="e">
        <f t="shared" si="34"/>
        <v>#REF!</v>
      </c>
      <c r="E40" s="119" t="e">
        <f t="shared" si="34"/>
        <v>#REF!</v>
      </c>
      <c r="F40" s="119" t="e">
        <f t="shared" si="34"/>
        <v>#REF!</v>
      </c>
      <c r="G40" s="119" t="e">
        <f t="shared" si="34"/>
        <v>#REF!</v>
      </c>
      <c r="H40" s="119" t="e">
        <f t="shared" si="34"/>
        <v>#REF!</v>
      </c>
      <c r="I40" s="119">
        <f t="shared" si="34"/>
        <v>11013</v>
      </c>
      <c r="J40" s="119">
        <f t="shared" si="34"/>
        <v>11013</v>
      </c>
      <c r="K40" s="119">
        <f t="shared" si="34"/>
        <v>10521</v>
      </c>
      <c r="L40" s="119">
        <f t="shared" si="34"/>
        <v>10849</v>
      </c>
      <c r="M40" s="119">
        <f t="shared" si="34"/>
        <v>10849</v>
      </c>
      <c r="N40" s="119">
        <f t="shared" si="34"/>
        <v>12817</v>
      </c>
      <c r="O40" s="119">
        <f t="shared" si="34"/>
        <v>10685</v>
      </c>
      <c r="P40" s="119">
        <f t="shared" si="34"/>
        <v>10521</v>
      </c>
      <c r="Q40" s="119">
        <f t="shared" si="34"/>
        <v>10685</v>
      </c>
      <c r="R40" s="119">
        <f t="shared" si="34"/>
        <v>10521</v>
      </c>
      <c r="S40" s="119">
        <f t="shared" si="34"/>
        <v>10521</v>
      </c>
      <c r="T40" s="119">
        <f t="shared" si="34"/>
        <v>10849</v>
      </c>
      <c r="U40" s="119">
        <f t="shared" si="34"/>
        <v>10685</v>
      </c>
      <c r="V40" s="119">
        <f t="shared" si="34"/>
        <v>11833</v>
      </c>
      <c r="W40" s="119">
        <f t="shared" si="34"/>
        <v>13473</v>
      </c>
      <c r="X40" s="119">
        <f t="shared" si="34"/>
        <v>13473</v>
      </c>
      <c r="Y40" s="119">
        <f t="shared" si="34"/>
        <v>13965</v>
      </c>
      <c r="Z40" s="119">
        <f t="shared" si="34"/>
        <v>13965</v>
      </c>
      <c r="AA40" s="119">
        <f t="shared" si="34"/>
        <v>14457</v>
      </c>
      <c r="AB40" s="119">
        <f t="shared" si="34"/>
        <v>13965</v>
      </c>
      <c r="AC40" s="119">
        <f t="shared" si="34"/>
        <v>13965</v>
      </c>
      <c r="AD40" s="119">
        <f t="shared" si="34"/>
        <v>21345</v>
      </c>
      <c r="AE40" s="119">
        <f t="shared" si="34"/>
        <v>27495</v>
      </c>
      <c r="AF40" s="119">
        <f t="shared" si="34"/>
        <v>30775</v>
      </c>
      <c r="AG40" s="119">
        <f t="shared" si="34"/>
        <v>30775</v>
      </c>
      <c r="AH40" s="119">
        <f t="shared" si="34"/>
        <v>30775</v>
      </c>
      <c r="AI40" s="119">
        <f t="shared" si="34"/>
        <v>31759</v>
      </c>
      <c r="AJ40" s="119">
        <f t="shared" si="34"/>
        <v>31759</v>
      </c>
      <c r="AK40" s="119">
        <f t="shared" si="34"/>
        <v>31759</v>
      </c>
      <c r="AL40" s="119">
        <f t="shared" si="34"/>
        <v>28807</v>
      </c>
      <c r="AM40" s="119">
        <f t="shared" si="34"/>
        <v>28397</v>
      </c>
      <c r="AN40" s="119">
        <f t="shared" si="34"/>
        <v>20771</v>
      </c>
      <c r="AO40" s="119">
        <f t="shared" si="34"/>
        <v>20771</v>
      </c>
      <c r="AP40" s="119">
        <f t="shared" si="34"/>
        <v>20033</v>
      </c>
      <c r="AQ40" s="119">
        <f t="shared" si="34"/>
        <v>20033</v>
      </c>
      <c r="AR40" s="119">
        <f t="shared" si="34"/>
        <v>20033</v>
      </c>
      <c r="AS40" s="119">
        <f t="shared" si="34"/>
        <v>20771</v>
      </c>
      <c r="AT40" s="119">
        <f t="shared" si="34"/>
        <v>20771</v>
      </c>
      <c r="AU40" s="119">
        <f t="shared" si="34"/>
        <v>20771</v>
      </c>
      <c r="AV40" s="119">
        <f t="shared" si="34"/>
        <v>21509</v>
      </c>
      <c r="AW40" s="119">
        <f t="shared" si="34"/>
        <v>21509</v>
      </c>
      <c r="AX40" s="119">
        <f t="shared" si="34"/>
        <v>22493</v>
      </c>
      <c r="AY40" s="119">
        <f t="shared" si="34"/>
        <v>23477</v>
      </c>
      <c r="AZ40" s="119">
        <f t="shared" si="34"/>
        <v>23477</v>
      </c>
      <c r="BA40" s="119">
        <f t="shared" si="34"/>
        <v>23477</v>
      </c>
      <c r="BB40" s="119">
        <f t="shared" si="34"/>
        <v>22493</v>
      </c>
      <c r="BC40" s="119">
        <f t="shared" si="34"/>
        <v>25445</v>
      </c>
      <c r="BD40" s="119">
        <f t="shared" si="34"/>
        <v>25445</v>
      </c>
      <c r="BE40" s="119">
        <f t="shared" si="34"/>
        <v>27413</v>
      </c>
      <c r="BF40" s="119">
        <f t="shared" si="34"/>
        <v>29381</v>
      </c>
      <c r="BG40" s="119">
        <f t="shared" si="34"/>
        <v>29381</v>
      </c>
      <c r="BH40" s="119">
        <f t="shared" si="34"/>
        <v>26429</v>
      </c>
      <c r="BI40" s="119">
        <f t="shared" si="34"/>
        <v>26429</v>
      </c>
      <c r="BJ40" s="119">
        <f t="shared" si="34"/>
        <v>19295</v>
      </c>
      <c r="BK40" s="119">
        <f t="shared" si="34"/>
        <v>20771</v>
      </c>
      <c r="BL40" s="119">
        <f t="shared" si="34"/>
        <v>20033</v>
      </c>
      <c r="BM40" s="119">
        <f t="shared" si="34"/>
        <v>15687</v>
      </c>
      <c r="BN40" s="119">
        <f t="shared" si="34"/>
        <v>14129</v>
      </c>
      <c r="BO40" s="119">
        <f t="shared" ref="BO40:BZ40" si="35">ROUND(BO21*0.82,)+25</f>
        <v>15113</v>
      </c>
      <c r="BP40" s="119">
        <f t="shared" si="35"/>
        <v>14129</v>
      </c>
      <c r="BQ40" s="119">
        <f t="shared" si="35"/>
        <v>15113</v>
      </c>
      <c r="BR40" s="119">
        <f t="shared" si="35"/>
        <v>14129</v>
      </c>
      <c r="BS40" s="119">
        <f t="shared" si="35"/>
        <v>13801</v>
      </c>
      <c r="BT40" s="119">
        <f t="shared" si="35"/>
        <v>12981</v>
      </c>
      <c r="BU40" s="119">
        <f t="shared" si="35"/>
        <v>11423</v>
      </c>
      <c r="BV40" s="119">
        <f t="shared" si="35"/>
        <v>11915</v>
      </c>
      <c r="BW40" s="119">
        <f t="shared" si="35"/>
        <v>11423</v>
      </c>
      <c r="BX40" s="119">
        <f t="shared" si="35"/>
        <v>11915</v>
      </c>
      <c r="BY40" s="119">
        <f t="shared" si="35"/>
        <v>11423</v>
      </c>
      <c r="BZ40" s="119">
        <f t="shared" si="35"/>
        <v>12571</v>
      </c>
    </row>
    <row r="41" spans="1:78" ht="11.45" customHeight="1" x14ac:dyDescent="0.2"/>
    <row r="42" spans="1:78" x14ac:dyDescent="0.2">
      <c r="A42" s="36" t="s">
        <v>3</v>
      </c>
    </row>
    <row r="43" spans="1:78" x14ac:dyDescent="0.2">
      <c r="A43" s="20" t="s">
        <v>4</v>
      </c>
    </row>
    <row r="44" spans="1:78" x14ac:dyDescent="0.2">
      <c r="A44" s="20" t="s">
        <v>5</v>
      </c>
    </row>
    <row r="45" spans="1:78" ht="12" customHeight="1" x14ac:dyDescent="0.2">
      <c r="A45" s="21" t="s">
        <v>6</v>
      </c>
    </row>
    <row r="46" spans="1:78" x14ac:dyDescent="0.2">
      <c r="A46" s="42" t="s">
        <v>75</v>
      </c>
    </row>
    <row r="47" spans="1:78" ht="10.7" customHeight="1" x14ac:dyDescent="0.2">
      <c r="A47" s="20"/>
    </row>
    <row r="48" spans="1:78" ht="22.5" customHeight="1" thickBot="1" x14ac:dyDescent="0.25">
      <c r="A48" s="43" t="s">
        <v>8</v>
      </c>
    </row>
    <row r="49" spans="1:1" ht="144.75" thickBot="1" x14ac:dyDescent="0.25">
      <c r="A49" s="139" t="s">
        <v>192</v>
      </c>
    </row>
    <row r="50" spans="1:1" ht="12.75" thickBot="1" x14ac:dyDescent="0.25">
      <c r="A50" s="22"/>
    </row>
    <row r="51" spans="1:1" ht="12.75" thickBot="1" x14ac:dyDescent="0.25">
      <c r="A51" s="61" t="s">
        <v>27</v>
      </c>
    </row>
    <row r="52" spans="1:1" ht="12.75" thickBot="1" x14ac:dyDescent="0.25">
      <c r="A52" s="88" t="s">
        <v>193</v>
      </c>
    </row>
    <row r="53" spans="1:1" x14ac:dyDescent="0.2">
      <c r="A53" s="115" t="s">
        <v>194</v>
      </c>
    </row>
  </sheetData>
  <pageMargins left="0.7" right="0.7" top="0.75" bottom="0.75" header="0.3" footer="0.3"/>
  <pageSetup paperSize="9" orientation="portrait" horizontalDpi="4294967295" verticalDpi="4294967295"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Z53"/>
  <sheetViews>
    <sheetView zoomScaleNormal="100" workbookViewId="0">
      <pane xSplit="1" topLeftCell="AY1" activePane="topRight" state="frozen"/>
      <selection activeCell="B8" sqref="B8:B21"/>
      <selection pane="topRight" activeCell="B8" sqref="B8:B21"/>
    </sheetView>
  </sheetViews>
  <sheetFormatPr defaultColWidth="8.5703125" defaultRowHeight="12" x14ac:dyDescent="0.2"/>
  <cols>
    <col min="1" max="1" width="84.140625" style="1" customWidth="1"/>
    <col min="2" max="29" width="9.85546875" style="118" customWidth="1"/>
    <col min="30" max="78" width="9.85546875" style="118" bestFit="1" customWidth="1"/>
    <col min="79" max="16384" width="8.5703125" style="118"/>
  </cols>
  <sheetData>
    <row r="1" spans="1:78" ht="10.7" customHeight="1" x14ac:dyDescent="0.2">
      <c r="A1" s="9" t="s">
        <v>172</v>
      </c>
    </row>
    <row r="2" spans="1:78" ht="10.7" customHeight="1" x14ac:dyDescent="0.2">
      <c r="A2" s="19" t="s">
        <v>10</v>
      </c>
    </row>
    <row r="3" spans="1:78" ht="10.7" customHeight="1" x14ac:dyDescent="0.2">
      <c r="A3" s="10"/>
    </row>
    <row r="4" spans="1:78" x14ac:dyDescent="0.2">
      <c r="A4" s="95" t="s">
        <v>1</v>
      </c>
    </row>
    <row r="5" spans="1:78" s="117" customFormat="1" ht="25.5" customHeight="1" x14ac:dyDescent="0.2">
      <c r="A5" s="34" t="s">
        <v>0</v>
      </c>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29">
        <f>'C завтраками| Bed and breakfast'!U5</f>
        <v>46017</v>
      </c>
      <c r="AC5" s="129">
        <f>'C завтраками| Bed and breakfast'!V5</f>
        <v>46019</v>
      </c>
      <c r="AD5" s="129">
        <f>'C завтраками| Bed and breakfast'!W5</f>
        <v>46020</v>
      </c>
      <c r="AE5" s="129">
        <f>'C завтраками| Bed and breakfast'!X5</f>
        <v>46021</v>
      </c>
      <c r="AF5" s="129">
        <f>'C завтраками| Bed and breakfast'!Y5</f>
        <v>46022</v>
      </c>
      <c r="AG5" s="129">
        <f>'C завтраками| Bed and breakfast'!Z5</f>
        <v>46023</v>
      </c>
      <c r="AH5" s="129">
        <f>'C завтраками| Bed and breakfast'!AA5</f>
        <v>46026</v>
      </c>
      <c r="AI5" s="129">
        <f>'C завтраками| Bed and breakfast'!AB5</f>
        <v>46027</v>
      </c>
      <c r="AJ5" s="129">
        <f>'C завтраками| Bed and breakfast'!AC5</f>
        <v>46028</v>
      </c>
      <c r="AK5" s="129">
        <f>'C завтраками| Bed and breakfast'!AD5</f>
        <v>46029</v>
      </c>
      <c r="AL5" s="129">
        <f>'C завтраками| Bed and breakfast'!AE5</f>
        <v>46030</v>
      </c>
      <c r="AM5" s="129">
        <f>'C завтраками| Bed and breakfast'!AF5</f>
        <v>46031</v>
      </c>
      <c r="AN5" s="129">
        <f>'C завтраками| Bed and breakfast'!AG5</f>
        <v>46032</v>
      </c>
      <c r="AO5" s="129">
        <f>'C завтраками| Bed and breakfast'!AH5</f>
        <v>46033</v>
      </c>
      <c r="AP5" s="129">
        <f>'C завтраками| Bed and breakfast'!AI5</f>
        <v>46036</v>
      </c>
      <c r="AQ5" s="129">
        <f>'C завтраками| Bed and breakfast'!AJ5</f>
        <v>46038</v>
      </c>
      <c r="AR5" s="129">
        <f>'C завтраками| Bed and breakfast'!AK5</f>
        <v>46040</v>
      </c>
      <c r="AS5" s="129">
        <f>'C завтраками| Bed and breakfast'!AL5</f>
        <v>46042</v>
      </c>
      <c r="AT5" s="129">
        <f>'C завтраками| Bed and breakfast'!AM5</f>
        <v>46043</v>
      </c>
      <c r="AU5" s="129">
        <f>'C завтраками| Bed and breakfast'!AN5</f>
        <v>46045</v>
      </c>
      <c r="AV5" s="129">
        <f>'C завтраками| Bed and breakfast'!AO5</f>
        <v>46047</v>
      </c>
      <c r="AW5" s="129">
        <f>'C завтраками| Bed and breakfast'!AP5</f>
        <v>46052</v>
      </c>
      <c r="AX5" s="129">
        <f>'C завтраками| Bed and breakfast'!AQ5</f>
        <v>46054</v>
      </c>
      <c r="AY5" s="129">
        <f>'C завтраками| Bed and breakfast'!AR5</f>
        <v>46058</v>
      </c>
      <c r="AZ5" s="129">
        <f>'C завтраками| Bed and breakfast'!AS5</f>
        <v>46059</v>
      </c>
      <c r="BA5" s="129">
        <f>'C завтраками| Bed and breakfast'!AT5</f>
        <v>46060</v>
      </c>
      <c r="BB5" s="129">
        <f>'C завтраками| Bed and breakfast'!AU5</f>
        <v>46061</v>
      </c>
      <c r="BC5" s="129">
        <f>'C завтраками| Bed and breakfast'!AV5</f>
        <v>46066</v>
      </c>
      <c r="BD5" s="129">
        <f>'C завтраками| Bed and breakfast'!AW5</f>
        <v>46068</v>
      </c>
      <c r="BE5" s="129">
        <f>'C завтраками| Bed and breakfast'!AX5</f>
        <v>46069</v>
      </c>
      <c r="BF5" s="129">
        <f>'C завтраками| Bed and breakfast'!AY5</f>
        <v>46073</v>
      </c>
      <c r="BG5" s="129">
        <f>'C завтраками| Bed and breakfast'!AZ5</f>
        <v>46076</v>
      </c>
      <c r="BH5" s="129">
        <f>'C завтраками| Bed and breakfast'!BA5</f>
        <v>46077</v>
      </c>
      <c r="BI5" s="129">
        <f>'C завтраками| Bed and breakfast'!BB5</f>
        <v>46080</v>
      </c>
      <c r="BJ5" s="129">
        <f>'C завтраками| Bed and breakfast'!BC5</f>
        <v>46082</v>
      </c>
      <c r="BK5" s="129">
        <f>'C завтраками| Bed and breakfast'!BD5</f>
        <v>46087</v>
      </c>
      <c r="BL5" s="129">
        <f>'C завтраками| Bed and breakfast'!BE5</f>
        <v>46090</v>
      </c>
      <c r="BM5" s="129">
        <f>'C завтраками| Bed and breakfast'!BF5</f>
        <v>46091</v>
      </c>
      <c r="BN5" s="129">
        <f>'C завтраками| Bed and breakfast'!BG5</f>
        <v>46097</v>
      </c>
      <c r="BO5" s="129">
        <f>'C завтраками| Bed and breakfast'!BH5</f>
        <v>46101</v>
      </c>
      <c r="BP5" s="129">
        <f>'C завтраками| Bed and breakfast'!BI5</f>
        <v>46103</v>
      </c>
      <c r="BQ5" s="129">
        <f>'C завтраками| Bed and breakfast'!BJ5</f>
        <v>46108</v>
      </c>
      <c r="BR5" s="129">
        <f>'C завтраками| Bed and breakfast'!BK5</f>
        <v>46110</v>
      </c>
      <c r="BS5" s="129">
        <f>'C завтраками| Bed and breakfast'!BL5</f>
        <v>46113</v>
      </c>
      <c r="BT5" s="129">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s="117" customFormat="1" ht="25.5" customHeight="1" x14ac:dyDescent="0.2">
      <c r="A6" s="34"/>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29">
        <f>'C завтраками| Bed and breakfast'!U6</f>
        <v>46018</v>
      </c>
      <c r="AC6" s="129">
        <f>'C завтраками| Bed and breakfast'!V6</f>
        <v>46019</v>
      </c>
      <c r="AD6" s="129">
        <f>'C завтраками| Bed and breakfast'!W6</f>
        <v>46020</v>
      </c>
      <c r="AE6" s="129">
        <f>'C завтраками| Bed and breakfast'!X6</f>
        <v>46021</v>
      </c>
      <c r="AF6" s="129">
        <f>'C завтраками| Bed and breakfast'!Y6</f>
        <v>46022</v>
      </c>
      <c r="AG6" s="129">
        <f>'C завтраками| Bed and breakfast'!Z6</f>
        <v>46025</v>
      </c>
      <c r="AH6" s="129">
        <f>'C завтраками| Bed and breakfast'!AA6</f>
        <v>46026</v>
      </c>
      <c r="AI6" s="129">
        <f>'C завтраками| Bed and breakfast'!AB6</f>
        <v>46027</v>
      </c>
      <c r="AJ6" s="129">
        <f>'C завтраками| Bed and breakfast'!AC6</f>
        <v>46028</v>
      </c>
      <c r="AK6" s="129">
        <f>'C завтраками| Bed and breakfast'!AD6</f>
        <v>46029</v>
      </c>
      <c r="AL6" s="129">
        <f>'C завтраками| Bed and breakfast'!AE6</f>
        <v>46030</v>
      </c>
      <c r="AM6" s="129">
        <f>'C завтраками| Bed and breakfast'!AF6</f>
        <v>46031</v>
      </c>
      <c r="AN6" s="129">
        <f>'C завтраками| Bed and breakfast'!AG6</f>
        <v>46032</v>
      </c>
      <c r="AO6" s="129">
        <f>'C завтраками| Bed and breakfast'!AH6</f>
        <v>46035</v>
      </c>
      <c r="AP6" s="129">
        <f>'C завтраками| Bed and breakfast'!AI6</f>
        <v>46037</v>
      </c>
      <c r="AQ6" s="129">
        <f>'C завтраками| Bed and breakfast'!AJ6</f>
        <v>46039</v>
      </c>
      <c r="AR6" s="129">
        <f>'C завтраками| Bed and breakfast'!AK6</f>
        <v>46041</v>
      </c>
      <c r="AS6" s="129">
        <f>'C завтраками| Bed and breakfast'!AL6</f>
        <v>46042</v>
      </c>
      <c r="AT6" s="129">
        <f>'C завтраками| Bed and breakfast'!AM6</f>
        <v>46044</v>
      </c>
      <c r="AU6" s="129">
        <f>'C завтраками| Bed and breakfast'!AN6</f>
        <v>46046</v>
      </c>
      <c r="AV6" s="129">
        <f>'C завтраками| Bed and breakfast'!AO6</f>
        <v>46051</v>
      </c>
      <c r="AW6" s="129">
        <f>'C завтраками| Bed and breakfast'!AP6</f>
        <v>46053</v>
      </c>
      <c r="AX6" s="129">
        <f>'C завтраками| Bed and breakfast'!AQ6</f>
        <v>46057</v>
      </c>
      <c r="AY6" s="129">
        <f>'C завтраками| Bed and breakfast'!AR6</f>
        <v>46058</v>
      </c>
      <c r="AZ6" s="129">
        <f>'C завтраками| Bed and breakfast'!AS6</f>
        <v>46059</v>
      </c>
      <c r="BA6" s="129">
        <f>'C завтраками| Bed and breakfast'!AT6</f>
        <v>46060</v>
      </c>
      <c r="BB6" s="129">
        <f>'C завтраками| Bed and breakfast'!AU6</f>
        <v>46065</v>
      </c>
      <c r="BC6" s="129">
        <f>'C завтраками| Bed and breakfast'!AV6</f>
        <v>46067</v>
      </c>
      <c r="BD6" s="129">
        <f>'C завтраками| Bed and breakfast'!AW6</f>
        <v>46068</v>
      </c>
      <c r="BE6" s="129">
        <f>'C завтраками| Bed and breakfast'!AX6</f>
        <v>46072</v>
      </c>
      <c r="BF6" s="129">
        <f>'C завтраками| Bed and breakfast'!AY6</f>
        <v>46075</v>
      </c>
      <c r="BG6" s="129">
        <f>'C завтраками| Bed and breakfast'!AZ6</f>
        <v>46076</v>
      </c>
      <c r="BH6" s="129">
        <f>'C завтраками| Bed and breakfast'!BA6</f>
        <v>46079</v>
      </c>
      <c r="BI6" s="129">
        <f>'C завтраками| Bed and breakfast'!BB6</f>
        <v>46081</v>
      </c>
      <c r="BJ6" s="129">
        <f>'C завтраками| Bed and breakfast'!BC6</f>
        <v>46086</v>
      </c>
      <c r="BK6" s="129">
        <f>'C завтраками| Bed and breakfast'!BD6</f>
        <v>46089</v>
      </c>
      <c r="BL6" s="129">
        <f>'C завтраками| Bed and breakfast'!BE6</f>
        <v>46090</v>
      </c>
      <c r="BM6" s="129">
        <f>'C завтраками| Bed and breakfast'!BF6</f>
        <v>46096</v>
      </c>
      <c r="BN6" s="129">
        <f>'C завтраками| Bed and breakfast'!BG6</f>
        <v>46100</v>
      </c>
      <c r="BO6" s="129">
        <f>'C завтраками| Bed and breakfast'!BH6</f>
        <v>46102</v>
      </c>
      <c r="BP6" s="129">
        <f>'C завтраками| Bed and breakfast'!BI6</f>
        <v>46107</v>
      </c>
      <c r="BQ6" s="129">
        <f>'C завтраками| Bed and breakfast'!BJ6</f>
        <v>46109</v>
      </c>
      <c r="BR6" s="129">
        <f>'C завтраками| Bed and breakfast'!BK6</f>
        <v>46112</v>
      </c>
      <c r="BS6" s="129">
        <f>'C завтраками| Bed and breakfast'!BL6</f>
        <v>46116</v>
      </c>
      <c r="BT6" s="129">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ht="10.7" customHeight="1" x14ac:dyDescent="0.2">
      <c r="A7" s="167" t="s">
        <v>11</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row>
    <row r="8" spans="1:78" ht="10.7" customHeight="1" x14ac:dyDescent="0.2">
      <c r="A8" s="3">
        <v>1</v>
      </c>
      <c r="B8" s="119" t="e">
        <f>'C завтраками| Bed and breakfast'!#REF!</f>
        <v>#REF!</v>
      </c>
      <c r="C8" s="119" t="e">
        <f>'C завтраками| Bed and breakfast'!#REF!</f>
        <v>#REF!</v>
      </c>
      <c r="D8" s="119" t="e">
        <f>'C завтраками| Bed and breakfast'!#REF!</f>
        <v>#REF!</v>
      </c>
      <c r="E8" s="119" t="e">
        <f>'C завтраками| Bed and breakfast'!#REF!</f>
        <v>#REF!</v>
      </c>
      <c r="F8" s="119" t="e">
        <f>'C завтраками| Bed and breakfast'!#REF!</f>
        <v>#REF!</v>
      </c>
      <c r="G8" s="119" t="e">
        <f>'C завтраками| Bed and breakfast'!#REF!</f>
        <v>#REF!</v>
      </c>
      <c r="H8" s="119" t="e">
        <f>'C завтраками| Bed and breakfast'!#REF!</f>
        <v>#REF!</v>
      </c>
      <c r="I8" s="119">
        <f>'C завтраками| Bed and breakfast'!B8</f>
        <v>6000</v>
      </c>
      <c r="J8" s="119">
        <f>'C завтраками| Bed and breakfast'!C8</f>
        <v>6000</v>
      </c>
      <c r="K8" s="119">
        <f>'C завтраками| Bed and breakfast'!D8</f>
        <v>5400</v>
      </c>
      <c r="L8" s="119">
        <f>'C завтраками| Bed and breakfast'!E8</f>
        <v>5800</v>
      </c>
      <c r="M8" s="119">
        <f>'C завтраками| Bed and breakfast'!F8</f>
        <v>5800</v>
      </c>
      <c r="N8" s="119">
        <f>'C завтраками| Bed and breakfast'!G8</f>
        <v>8200</v>
      </c>
      <c r="O8" s="119">
        <f>'C завтраками| Bed and breakfast'!H8</f>
        <v>5600</v>
      </c>
      <c r="P8" s="119">
        <f>'C завтраками| Bed and breakfast'!I8</f>
        <v>5400</v>
      </c>
      <c r="Q8" s="119">
        <f>'C завтраками| Bed and breakfast'!J8</f>
        <v>5600</v>
      </c>
      <c r="R8" s="119">
        <f>'C завтраками| Bed and breakfast'!K8</f>
        <v>5400</v>
      </c>
      <c r="S8" s="119">
        <f>'C завтраками| Bed and breakfast'!L8</f>
        <v>5400</v>
      </c>
      <c r="T8" s="119">
        <f>'C завтраками| Bed and breakfast'!M8</f>
        <v>5800</v>
      </c>
      <c r="U8" s="119">
        <f>'C завтраками| Bed and breakfast'!N8</f>
        <v>5600</v>
      </c>
      <c r="V8" s="119">
        <f>'C завтраками| Bed and breakfast'!O8</f>
        <v>7000</v>
      </c>
      <c r="W8" s="119">
        <f>'C завтраками| Bed and breakfast'!P8</f>
        <v>9000</v>
      </c>
      <c r="X8" s="119">
        <f>'C завтраками| Bed and breakfast'!Q8</f>
        <v>9000</v>
      </c>
      <c r="Y8" s="119">
        <f>'C завтраками| Bed and breakfast'!R8</f>
        <v>9600</v>
      </c>
      <c r="Z8" s="119">
        <f>'C завтраками| Bed and breakfast'!S8</f>
        <v>9600</v>
      </c>
      <c r="AA8" s="119">
        <f>'C завтраками| Bed and breakfast'!T8</f>
        <v>10200</v>
      </c>
      <c r="AB8" s="119">
        <f>'C завтраками| Bed and breakfast'!U8</f>
        <v>9600</v>
      </c>
      <c r="AC8" s="119">
        <f>'C завтраками| Bed and breakfast'!V8</f>
        <v>9600</v>
      </c>
      <c r="AD8" s="119">
        <f>'C завтраками| Bed and breakfast'!W8</f>
        <v>16000</v>
      </c>
      <c r="AE8" s="119">
        <f>'C завтраками| Bed and breakfast'!X8</f>
        <v>23500</v>
      </c>
      <c r="AF8" s="119">
        <f>'C завтраками| Bed and breakfast'!Y8</f>
        <v>27500</v>
      </c>
      <c r="AG8" s="119">
        <f>'C завтраками| Bed and breakfast'!Z8</f>
        <v>27500</v>
      </c>
      <c r="AH8" s="119">
        <f>'C завтраками| Bed and breakfast'!AA8</f>
        <v>27500</v>
      </c>
      <c r="AI8" s="119">
        <f>'C завтраками| Bed and breakfast'!AB8</f>
        <v>28700</v>
      </c>
      <c r="AJ8" s="119">
        <f>'C завтраками| Bed and breakfast'!AC8</f>
        <v>28700</v>
      </c>
      <c r="AK8" s="119">
        <f>'C завтраками| Bed and breakfast'!AD8</f>
        <v>28700</v>
      </c>
      <c r="AL8" s="119">
        <f>'C завтраками| Bed and breakfast'!AE8</f>
        <v>25100</v>
      </c>
      <c r="AM8" s="119">
        <f>'C завтраками| Bed and breakfast'!AF8</f>
        <v>24750</v>
      </c>
      <c r="AN8" s="119">
        <f>'C завтраками| Bed and breakfast'!AG8</f>
        <v>15450</v>
      </c>
      <c r="AO8" s="119">
        <f>'C завтраками| Bed and breakfast'!AH8</f>
        <v>15450</v>
      </c>
      <c r="AP8" s="119">
        <f>'C завтраками| Bed and breakfast'!AI8</f>
        <v>14550</v>
      </c>
      <c r="AQ8" s="119">
        <f>'C завтраками| Bed and breakfast'!AJ8</f>
        <v>14550</v>
      </c>
      <c r="AR8" s="119">
        <f>'C завтраками| Bed and breakfast'!AK8</f>
        <v>14550</v>
      </c>
      <c r="AS8" s="119">
        <f>'C завтраками| Bed and breakfast'!AL8</f>
        <v>15450</v>
      </c>
      <c r="AT8" s="119">
        <f>'C завтраками| Bed and breakfast'!AM8</f>
        <v>15450</v>
      </c>
      <c r="AU8" s="119">
        <f>'C завтраками| Bed and breakfast'!AN8</f>
        <v>15450</v>
      </c>
      <c r="AV8" s="119">
        <f>'C завтраками| Bed and breakfast'!AO8</f>
        <v>16350</v>
      </c>
      <c r="AW8" s="119">
        <f>'C завтраками| Bed and breakfast'!AP8</f>
        <v>16350</v>
      </c>
      <c r="AX8" s="119">
        <f>'C завтраками| Bed and breakfast'!AQ8</f>
        <v>17550</v>
      </c>
      <c r="AY8" s="119">
        <f>'C завтраками| Bed and breakfast'!AR8</f>
        <v>18750</v>
      </c>
      <c r="AZ8" s="119">
        <f>'C завтраками| Bed and breakfast'!AS8</f>
        <v>18750</v>
      </c>
      <c r="BA8" s="119">
        <f>'C завтраками| Bed and breakfast'!AT8</f>
        <v>18750</v>
      </c>
      <c r="BB8" s="119">
        <f>'C завтраками| Bed and breakfast'!AU8</f>
        <v>17550</v>
      </c>
      <c r="BC8" s="119">
        <f>'C завтраками| Bed and breakfast'!AV8</f>
        <v>21150</v>
      </c>
      <c r="BD8" s="119">
        <f>'C завтраками| Bed and breakfast'!AW8</f>
        <v>21150</v>
      </c>
      <c r="BE8" s="119">
        <f>'C завтраками| Bed and breakfast'!AX8</f>
        <v>23550</v>
      </c>
      <c r="BF8" s="119">
        <f>'C завтраками| Bed and breakfast'!AY8</f>
        <v>25950</v>
      </c>
      <c r="BG8" s="119">
        <f>'C завтраками| Bed and breakfast'!AZ8</f>
        <v>25950</v>
      </c>
      <c r="BH8" s="119">
        <f>'C завтраками| Bed and breakfast'!BA8</f>
        <v>22350</v>
      </c>
      <c r="BI8" s="119">
        <f>'C завтраками| Bed and breakfast'!BB8</f>
        <v>22350</v>
      </c>
      <c r="BJ8" s="119">
        <f>'C завтраками| Bed and breakfast'!BC8</f>
        <v>13650</v>
      </c>
      <c r="BK8" s="119">
        <f>'C завтраками| Bed and breakfast'!BD8</f>
        <v>15450</v>
      </c>
      <c r="BL8" s="119">
        <f>'C завтраками| Bed and breakfast'!BE8</f>
        <v>14550</v>
      </c>
      <c r="BM8" s="119">
        <f>'C завтраками| Bed and breakfast'!BF8</f>
        <v>11250</v>
      </c>
      <c r="BN8" s="119">
        <f>'C завтраками| Bed and breakfast'!BG8</f>
        <v>9350</v>
      </c>
      <c r="BO8" s="119">
        <f>'C завтраками| Bed and breakfast'!BH8</f>
        <v>10550</v>
      </c>
      <c r="BP8" s="119">
        <f>'C завтраками| Bed and breakfast'!BI8</f>
        <v>9350</v>
      </c>
      <c r="BQ8" s="119">
        <f>'C завтраками| Bed and breakfast'!BJ8</f>
        <v>10550</v>
      </c>
      <c r="BR8" s="119">
        <f>'C завтраками| Bed and breakfast'!BK8</f>
        <v>9350</v>
      </c>
      <c r="BS8" s="119">
        <f>'C завтраками| Bed and breakfast'!BL8</f>
        <v>9150</v>
      </c>
      <c r="BT8" s="119">
        <f>'C завтраками| Bed and breakfast'!BM8</f>
        <v>8150</v>
      </c>
      <c r="BU8" s="119">
        <f>'C завтраками| Bed and breakfast'!BN8</f>
        <v>6250</v>
      </c>
      <c r="BV8" s="119">
        <f>'C завтраками| Bed and breakfast'!BO8</f>
        <v>6850</v>
      </c>
      <c r="BW8" s="119">
        <f>'C завтраками| Bed and breakfast'!BP8</f>
        <v>6250</v>
      </c>
      <c r="BX8" s="119">
        <f>'C завтраками| Bed and breakfast'!BQ8</f>
        <v>6850</v>
      </c>
      <c r="BY8" s="119">
        <f>'C завтраками| Bed and breakfast'!BR8</f>
        <v>6250</v>
      </c>
      <c r="BZ8" s="119">
        <f>'C завтраками| Bed and breakfast'!BS8</f>
        <v>7650</v>
      </c>
    </row>
    <row r="9" spans="1:78" ht="10.7" customHeight="1" x14ac:dyDescent="0.2">
      <c r="A9" s="3">
        <v>2</v>
      </c>
      <c r="B9" s="119" t="e">
        <f>'C завтраками| Bed and breakfast'!#REF!</f>
        <v>#REF!</v>
      </c>
      <c r="C9" s="119" t="e">
        <f>'C завтраками| Bed and breakfast'!#REF!</f>
        <v>#REF!</v>
      </c>
      <c r="D9" s="119" t="e">
        <f>'C завтраками| Bed and breakfast'!#REF!</f>
        <v>#REF!</v>
      </c>
      <c r="E9" s="119" t="e">
        <f>'C завтраками| Bed and breakfast'!#REF!</f>
        <v>#REF!</v>
      </c>
      <c r="F9" s="119" t="e">
        <f>'C завтраками| Bed and breakfast'!#REF!</f>
        <v>#REF!</v>
      </c>
      <c r="G9" s="119" t="e">
        <f>'C завтраками| Bed and breakfast'!#REF!</f>
        <v>#REF!</v>
      </c>
      <c r="H9" s="119" t="e">
        <f>'C завтраками| Bed and breakfast'!#REF!</f>
        <v>#REF!</v>
      </c>
      <c r="I9" s="119">
        <f>'C завтраками| Bed and breakfast'!B9</f>
        <v>7400</v>
      </c>
      <c r="J9" s="119">
        <f>'C завтраками| Bed and breakfast'!C9</f>
        <v>7400</v>
      </c>
      <c r="K9" s="119">
        <f>'C завтраками| Bed and breakfast'!D9</f>
        <v>6800</v>
      </c>
      <c r="L9" s="119">
        <f>'C завтраками| Bed and breakfast'!E9</f>
        <v>7200</v>
      </c>
      <c r="M9" s="119">
        <f>'C завтраками| Bed and breakfast'!F9</f>
        <v>7200</v>
      </c>
      <c r="N9" s="119">
        <f>'C завтраками| Bed and breakfast'!G9</f>
        <v>9600</v>
      </c>
      <c r="O9" s="119">
        <f>'C завтраками| Bed and breakfast'!H9</f>
        <v>7000</v>
      </c>
      <c r="P9" s="119">
        <f>'C завтраками| Bed and breakfast'!I9</f>
        <v>6800</v>
      </c>
      <c r="Q9" s="119">
        <f>'C завтраками| Bed and breakfast'!J9</f>
        <v>7000</v>
      </c>
      <c r="R9" s="119">
        <f>'C завтраками| Bed and breakfast'!K9</f>
        <v>6800</v>
      </c>
      <c r="S9" s="119">
        <f>'C завтраками| Bed and breakfast'!L9</f>
        <v>6800</v>
      </c>
      <c r="T9" s="119">
        <f>'C завтраками| Bed and breakfast'!M9</f>
        <v>7200</v>
      </c>
      <c r="U9" s="119">
        <f>'C завтраками| Bed and breakfast'!N9</f>
        <v>7000</v>
      </c>
      <c r="V9" s="119">
        <f>'C завтраками| Bed and breakfast'!O9</f>
        <v>8400</v>
      </c>
      <c r="W9" s="119">
        <f>'C завтраками| Bed and breakfast'!P9</f>
        <v>10400</v>
      </c>
      <c r="X9" s="119">
        <f>'C завтраками| Bed and breakfast'!Q9</f>
        <v>10400</v>
      </c>
      <c r="Y9" s="119">
        <f>'C завтраками| Bed and breakfast'!R9</f>
        <v>11000</v>
      </c>
      <c r="Z9" s="119">
        <f>'C завтраками| Bed and breakfast'!S9</f>
        <v>11000</v>
      </c>
      <c r="AA9" s="119">
        <f>'C завтраками| Bed and breakfast'!T9</f>
        <v>11600</v>
      </c>
      <c r="AB9" s="119">
        <f>'C завтраками| Bed and breakfast'!U9</f>
        <v>11000</v>
      </c>
      <c r="AC9" s="119">
        <f>'C завтраками| Bed and breakfast'!V9</f>
        <v>11000</v>
      </c>
      <c r="AD9" s="119">
        <f>'C завтраками| Bed and breakfast'!W9</f>
        <v>18000</v>
      </c>
      <c r="AE9" s="119">
        <f>'C завтраками| Bed and breakfast'!X9</f>
        <v>25500</v>
      </c>
      <c r="AF9" s="119">
        <f>'C завтраками| Bed and breakfast'!Y9</f>
        <v>29500</v>
      </c>
      <c r="AG9" s="119">
        <f>'C завтраками| Bed and breakfast'!Z9</f>
        <v>29500</v>
      </c>
      <c r="AH9" s="119">
        <f>'C завтраками| Bed and breakfast'!AA9</f>
        <v>29500</v>
      </c>
      <c r="AI9" s="119">
        <f>'C завтраками| Bed and breakfast'!AB9</f>
        <v>30700</v>
      </c>
      <c r="AJ9" s="119">
        <f>'C завтраками| Bed and breakfast'!AC9</f>
        <v>30700</v>
      </c>
      <c r="AK9" s="119">
        <f>'C завтраками| Bed and breakfast'!AD9</f>
        <v>30700</v>
      </c>
      <c r="AL9" s="119">
        <f>'C завтраками| Bed and breakfast'!AE9</f>
        <v>27100</v>
      </c>
      <c r="AM9" s="119">
        <f>'C завтраками| Bed and breakfast'!AF9</f>
        <v>26600</v>
      </c>
      <c r="AN9" s="119">
        <f>'C завтраками| Bed and breakfast'!AG9</f>
        <v>17300</v>
      </c>
      <c r="AO9" s="119">
        <f>'C завтраками| Bed and breakfast'!AH9</f>
        <v>17300</v>
      </c>
      <c r="AP9" s="119">
        <f>'C завтраками| Bed and breakfast'!AI9</f>
        <v>16400</v>
      </c>
      <c r="AQ9" s="119">
        <f>'C завтраками| Bed and breakfast'!AJ9</f>
        <v>16400</v>
      </c>
      <c r="AR9" s="119">
        <f>'C завтраками| Bed and breakfast'!AK9</f>
        <v>16400</v>
      </c>
      <c r="AS9" s="119">
        <f>'C завтраками| Bed and breakfast'!AL9</f>
        <v>17300</v>
      </c>
      <c r="AT9" s="119">
        <f>'C завтраками| Bed and breakfast'!AM9</f>
        <v>17300</v>
      </c>
      <c r="AU9" s="119">
        <f>'C завтраками| Bed and breakfast'!AN9</f>
        <v>17300</v>
      </c>
      <c r="AV9" s="119">
        <f>'C завтраками| Bed and breakfast'!AO9</f>
        <v>18200</v>
      </c>
      <c r="AW9" s="119">
        <f>'C завтраками| Bed and breakfast'!AP9</f>
        <v>18200</v>
      </c>
      <c r="AX9" s="119">
        <f>'C завтраками| Bed and breakfast'!AQ9</f>
        <v>19400</v>
      </c>
      <c r="AY9" s="119">
        <f>'C завтраками| Bed and breakfast'!AR9</f>
        <v>20600</v>
      </c>
      <c r="AZ9" s="119">
        <f>'C завтраками| Bed and breakfast'!AS9</f>
        <v>20600</v>
      </c>
      <c r="BA9" s="119">
        <f>'C завтраками| Bed and breakfast'!AT9</f>
        <v>20600</v>
      </c>
      <c r="BB9" s="119">
        <f>'C завтраками| Bed and breakfast'!AU9</f>
        <v>19400</v>
      </c>
      <c r="BC9" s="119">
        <f>'C завтраками| Bed and breakfast'!AV9</f>
        <v>23000</v>
      </c>
      <c r="BD9" s="119">
        <f>'C завтраками| Bed and breakfast'!AW9</f>
        <v>23000</v>
      </c>
      <c r="BE9" s="119">
        <f>'C завтраками| Bed and breakfast'!AX9</f>
        <v>25400</v>
      </c>
      <c r="BF9" s="119">
        <f>'C завтраками| Bed and breakfast'!AY9</f>
        <v>27800</v>
      </c>
      <c r="BG9" s="119">
        <f>'C завтраками| Bed and breakfast'!AZ9</f>
        <v>27800</v>
      </c>
      <c r="BH9" s="119">
        <f>'C завтраками| Bed and breakfast'!BA9</f>
        <v>24200</v>
      </c>
      <c r="BI9" s="119">
        <f>'C завтраками| Bed and breakfast'!BB9</f>
        <v>24200</v>
      </c>
      <c r="BJ9" s="119">
        <f>'C завтраками| Bed and breakfast'!BC9</f>
        <v>15500</v>
      </c>
      <c r="BK9" s="119">
        <f>'C завтраками| Bed and breakfast'!BD9</f>
        <v>17300</v>
      </c>
      <c r="BL9" s="119">
        <f>'C завтраками| Bed and breakfast'!BE9</f>
        <v>16400</v>
      </c>
      <c r="BM9" s="119">
        <f>'C завтраками| Bed and breakfast'!BF9</f>
        <v>13100</v>
      </c>
      <c r="BN9" s="119">
        <f>'C завтраками| Bed and breakfast'!BG9</f>
        <v>11200</v>
      </c>
      <c r="BO9" s="119">
        <f>'C завтраками| Bed and breakfast'!BH9</f>
        <v>12400</v>
      </c>
      <c r="BP9" s="119">
        <f>'C завтраками| Bed and breakfast'!BI9</f>
        <v>11200</v>
      </c>
      <c r="BQ9" s="119">
        <f>'C завтраками| Bed and breakfast'!BJ9</f>
        <v>12400</v>
      </c>
      <c r="BR9" s="119">
        <f>'C завтраками| Bed and breakfast'!BK9</f>
        <v>11200</v>
      </c>
      <c r="BS9" s="119">
        <f>'C завтраками| Bed and breakfast'!BL9</f>
        <v>10800</v>
      </c>
      <c r="BT9" s="119">
        <f>'C завтраками| Bed and breakfast'!BM9</f>
        <v>9800</v>
      </c>
      <c r="BU9" s="119">
        <f>'C завтраками| Bed and breakfast'!BN9</f>
        <v>7900</v>
      </c>
      <c r="BV9" s="119">
        <f>'C завтраками| Bed and breakfast'!BO9</f>
        <v>8500</v>
      </c>
      <c r="BW9" s="119">
        <f>'C завтраками| Bed and breakfast'!BP9</f>
        <v>7900</v>
      </c>
      <c r="BX9" s="119">
        <f>'C завтраками| Bed and breakfast'!BQ9</f>
        <v>8500</v>
      </c>
      <c r="BY9" s="119">
        <f>'C завтраками| Bed and breakfast'!BR9</f>
        <v>7900</v>
      </c>
      <c r="BZ9" s="119">
        <f>'C завтраками| Bed and breakfast'!BS9</f>
        <v>9300</v>
      </c>
    </row>
    <row r="10" spans="1:78" ht="10.7" customHeight="1" x14ac:dyDescent="0.2">
      <c r="A10" s="120" t="s">
        <v>107</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row>
    <row r="11" spans="1:78" ht="10.7" customHeight="1" x14ac:dyDescent="0.2">
      <c r="A11" s="3">
        <v>1</v>
      </c>
      <c r="B11" s="119" t="e">
        <f>'C завтраками| Bed and breakfast'!#REF!</f>
        <v>#REF!</v>
      </c>
      <c r="C11" s="119" t="e">
        <f>'C завтраками| Bed and breakfast'!#REF!</f>
        <v>#REF!</v>
      </c>
      <c r="D11" s="119" t="e">
        <f>'C завтраками| Bed and breakfast'!#REF!</f>
        <v>#REF!</v>
      </c>
      <c r="E11" s="119" t="e">
        <f>'C завтраками| Bed and breakfast'!#REF!</f>
        <v>#REF!</v>
      </c>
      <c r="F11" s="119" t="e">
        <f>'C завтраками| Bed and breakfast'!#REF!</f>
        <v>#REF!</v>
      </c>
      <c r="G11" s="119" t="e">
        <f>'C завтраками| Bed and breakfast'!#REF!</f>
        <v>#REF!</v>
      </c>
      <c r="H11" s="119" t="e">
        <f>'C завтраками| Bed and breakfast'!#REF!</f>
        <v>#REF!</v>
      </c>
      <c r="I11" s="119">
        <f>'C завтраками| Bed and breakfast'!B11</f>
        <v>7500</v>
      </c>
      <c r="J11" s="119">
        <f>'C завтраками| Bed and breakfast'!C11</f>
        <v>7500</v>
      </c>
      <c r="K11" s="119">
        <f>'C завтраками| Bed and breakfast'!D11</f>
        <v>6900</v>
      </c>
      <c r="L11" s="119">
        <f>'C завтраками| Bed and breakfast'!E11</f>
        <v>7300</v>
      </c>
      <c r="M11" s="119">
        <f>'C завтраками| Bed and breakfast'!F11</f>
        <v>7300</v>
      </c>
      <c r="N11" s="119">
        <f>'C завтраками| Bed and breakfast'!G11</f>
        <v>9700</v>
      </c>
      <c r="O11" s="119">
        <f>'C завтраками| Bed and breakfast'!H11</f>
        <v>7100</v>
      </c>
      <c r="P11" s="119">
        <f>'C завтраками| Bed and breakfast'!I11</f>
        <v>6900</v>
      </c>
      <c r="Q11" s="119">
        <f>'C завтраками| Bed and breakfast'!J11</f>
        <v>7100</v>
      </c>
      <c r="R11" s="119">
        <f>'C завтраками| Bed and breakfast'!K11</f>
        <v>6900</v>
      </c>
      <c r="S11" s="119">
        <f>'C завтраками| Bed and breakfast'!L11</f>
        <v>6900</v>
      </c>
      <c r="T11" s="119">
        <f>'C завтраками| Bed and breakfast'!M11</f>
        <v>7300</v>
      </c>
      <c r="U11" s="119">
        <f>'C завтраками| Bed and breakfast'!N11</f>
        <v>7100</v>
      </c>
      <c r="V11" s="119">
        <f>'C завтраками| Bed and breakfast'!O11</f>
        <v>8500</v>
      </c>
      <c r="W11" s="119">
        <f>'C завтраками| Bed and breakfast'!P11</f>
        <v>10500</v>
      </c>
      <c r="X11" s="119">
        <f>'C завтраками| Bed and breakfast'!Q11</f>
        <v>10500</v>
      </c>
      <c r="Y11" s="119">
        <f>'C завтраками| Bed and breakfast'!R11</f>
        <v>11100</v>
      </c>
      <c r="Z11" s="119">
        <f>'C завтраками| Bed and breakfast'!S11</f>
        <v>11100</v>
      </c>
      <c r="AA11" s="119">
        <f>'C завтраками| Bed and breakfast'!T11</f>
        <v>11700</v>
      </c>
      <c r="AB11" s="119">
        <f>'C завтраками| Bed and breakfast'!U11</f>
        <v>11100</v>
      </c>
      <c r="AC11" s="119">
        <f>'C завтраками| Bed and breakfast'!V11</f>
        <v>11100</v>
      </c>
      <c r="AD11" s="119">
        <f>'C завтраками| Bed and breakfast'!W11</f>
        <v>18000</v>
      </c>
      <c r="AE11" s="119">
        <f>'C завтраками| Bed and breakfast'!X11</f>
        <v>25500</v>
      </c>
      <c r="AF11" s="119">
        <f>'C завтраками| Bed and breakfast'!Y11</f>
        <v>29500</v>
      </c>
      <c r="AG11" s="119">
        <f>'C завтраками| Bed and breakfast'!Z11</f>
        <v>29500</v>
      </c>
      <c r="AH11" s="119">
        <f>'C завтраками| Bed and breakfast'!AA11</f>
        <v>29500</v>
      </c>
      <c r="AI11" s="119">
        <f>'C завтраками| Bed and breakfast'!AB11</f>
        <v>30700</v>
      </c>
      <c r="AJ11" s="119">
        <f>'C завтраками| Bed and breakfast'!AC11</f>
        <v>30700</v>
      </c>
      <c r="AK11" s="119">
        <f>'C завтраками| Bed and breakfast'!AD11</f>
        <v>30700</v>
      </c>
      <c r="AL11" s="119">
        <f>'C завтраками| Bed and breakfast'!AE11</f>
        <v>27100</v>
      </c>
      <c r="AM11" s="119">
        <f>'C завтраками| Bed and breakfast'!AF11</f>
        <v>26550</v>
      </c>
      <c r="AN11" s="119">
        <f>'C завтраками| Bed and breakfast'!AG11</f>
        <v>17250</v>
      </c>
      <c r="AO11" s="119">
        <f>'C завтраками| Bed and breakfast'!AH11</f>
        <v>17250</v>
      </c>
      <c r="AP11" s="119">
        <f>'C завтраками| Bed and breakfast'!AI11</f>
        <v>16350</v>
      </c>
      <c r="AQ11" s="119">
        <f>'C завтраками| Bed and breakfast'!AJ11</f>
        <v>16350</v>
      </c>
      <c r="AR11" s="119">
        <f>'C завтраками| Bed and breakfast'!AK11</f>
        <v>16350</v>
      </c>
      <c r="AS11" s="119">
        <f>'C завтраками| Bed and breakfast'!AL11</f>
        <v>17250</v>
      </c>
      <c r="AT11" s="119">
        <f>'C завтраками| Bed and breakfast'!AM11</f>
        <v>17250</v>
      </c>
      <c r="AU11" s="119">
        <f>'C завтраками| Bed and breakfast'!AN11</f>
        <v>17250</v>
      </c>
      <c r="AV11" s="119">
        <f>'C завтраками| Bed and breakfast'!AO11</f>
        <v>18150</v>
      </c>
      <c r="AW11" s="119">
        <f>'C завтраками| Bed and breakfast'!AP11</f>
        <v>18150</v>
      </c>
      <c r="AX11" s="119">
        <f>'C завтраками| Bed and breakfast'!AQ11</f>
        <v>19350</v>
      </c>
      <c r="AY11" s="119">
        <f>'C завтраками| Bed and breakfast'!AR11</f>
        <v>20550</v>
      </c>
      <c r="AZ11" s="119">
        <f>'C завтраками| Bed and breakfast'!AS11</f>
        <v>20550</v>
      </c>
      <c r="BA11" s="119">
        <f>'C завтраками| Bed and breakfast'!AT11</f>
        <v>20550</v>
      </c>
      <c r="BB11" s="119">
        <f>'C завтраками| Bed and breakfast'!AU11</f>
        <v>19350</v>
      </c>
      <c r="BC11" s="119">
        <f>'C завтраками| Bed and breakfast'!AV11</f>
        <v>22950</v>
      </c>
      <c r="BD11" s="119">
        <f>'C завтраками| Bed and breakfast'!AW11</f>
        <v>22950</v>
      </c>
      <c r="BE11" s="119">
        <f>'C завтраками| Bed and breakfast'!AX11</f>
        <v>25350</v>
      </c>
      <c r="BF11" s="119">
        <f>'C завтраками| Bed and breakfast'!AY11</f>
        <v>27750</v>
      </c>
      <c r="BG11" s="119">
        <f>'C завтраками| Bed and breakfast'!AZ11</f>
        <v>27750</v>
      </c>
      <c r="BH11" s="119">
        <f>'C завтраками| Bed and breakfast'!BA11</f>
        <v>24150</v>
      </c>
      <c r="BI11" s="119">
        <f>'C завтраками| Bed and breakfast'!BB11</f>
        <v>24150</v>
      </c>
      <c r="BJ11" s="119">
        <f>'C завтраками| Bed and breakfast'!BC11</f>
        <v>15450</v>
      </c>
      <c r="BK11" s="119">
        <f>'C завтраками| Bed and breakfast'!BD11</f>
        <v>17250</v>
      </c>
      <c r="BL11" s="119">
        <f>'C завтраками| Bed and breakfast'!BE11</f>
        <v>16350</v>
      </c>
      <c r="BM11" s="119">
        <f>'C завтраками| Bed and breakfast'!BF11</f>
        <v>12750</v>
      </c>
      <c r="BN11" s="119">
        <f>'C завтраками| Bed and breakfast'!BG11</f>
        <v>10850</v>
      </c>
      <c r="BO11" s="119">
        <f>'C завтраками| Bed and breakfast'!BH11</f>
        <v>12050</v>
      </c>
      <c r="BP11" s="119">
        <f>'C завтраками| Bed and breakfast'!BI11</f>
        <v>10850</v>
      </c>
      <c r="BQ11" s="119">
        <f>'C завтраками| Bed and breakfast'!BJ11</f>
        <v>12050</v>
      </c>
      <c r="BR11" s="119">
        <f>'C завтраками| Bed and breakfast'!BK11</f>
        <v>10850</v>
      </c>
      <c r="BS11" s="119">
        <f>'C завтраками| Bed and breakfast'!BL11</f>
        <v>10150</v>
      </c>
      <c r="BT11" s="119">
        <f>'C завтраками| Bed and breakfast'!BM11</f>
        <v>9150</v>
      </c>
      <c r="BU11" s="119">
        <f>'C завтраками| Bed and breakfast'!BN11</f>
        <v>7250</v>
      </c>
      <c r="BV11" s="119">
        <f>'C завтраками| Bed and breakfast'!BO11</f>
        <v>7850</v>
      </c>
      <c r="BW11" s="119">
        <f>'C завтраками| Bed and breakfast'!BP11</f>
        <v>7250</v>
      </c>
      <c r="BX11" s="119">
        <f>'C завтраками| Bed and breakfast'!BQ11</f>
        <v>7850</v>
      </c>
      <c r="BY11" s="119">
        <f>'C завтраками| Bed and breakfast'!BR11</f>
        <v>7250</v>
      </c>
      <c r="BZ11" s="119">
        <f>'C завтраками| Bed and breakfast'!BS11</f>
        <v>8650</v>
      </c>
    </row>
    <row r="12" spans="1:78" ht="10.7" customHeight="1" x14ac:dyDescent="0.2">
      <c r="A12" s="3">
        <v>2</v>
      </c>
      <c r="B12" s="119" t="e">
        <f>'C завтраками| Bed and breakfast'!#REF!</f>
        <v>#REF!</v>
      </c>
      <c r="C12" s="119" t="e">
        <f>'C завтраками| Bed and breakfast'!#REF!</f>
        <v>#REF!</v>
      </c>
      <c r="D12" s="119" t="e">
        <f>'C завтраками| Bed and breakfast'!#REF!</f>
        <v>#REF!</v>
      </c>
      <c r="E12" s="119" t="e">
        <f>'C завтраками| Bed and breakfast'!#REF!</f>
        <v>#REF!</v>
      </c>
      <c r="F12" s="119" t="e">
        <f>'C завтраками| Bed and breakfast'!#REF!</f>
        <v>#REF!</v>
      </c>
      <c r="G12" s="119" t="e">
        <f>'C завтраками| Bed and breakfast'!#REF!</f>
        <v>#REF!</v>
      </c>
      <c r="H12" s="119" t="e">
        <f>'C завтраками| Bed and breakfast'!#REF!</f>
        <v>#REF!</v>
      </c>
      <c r="I12" s="119">
        <f>'C завтраками| Bed and breakfast'!B12</f>
        <v>8900</v>
      </c>
      <c r="J12" s="119">
        <f>'C завтраками| Bed and breakfast'!C12</f>
        <v>8900</v>
      </c>
      <c r="K12" s="119">
        <f>'C завтраками| Bed and breakfast'!D12</f>
        <v>8300</v>
      </c>
      <c r="L12" s="119">
        <f>'C завтраками| Bed and breakfast'!E12</f>
        <v>8700</v>
      </c>
      <c r="M12" s="119">
        <f>'C завтраками| Bed and breakfast'!F12</f>
        <v>8700</v>
      </c>
      <c r="N12" s="119">
        <f>'C завтраками| Bed and breakfast'!G12</f>
        <v>11100</v>
      </c>
      <c r="O12" s="119">
        <f>'C завтраками| Bed and breakfast'!H12</f>
        <v>8500</v>
      </c>
      <c r="P12" s="119">
        <f>'C завтраками| Bed and breakfast'!I12</f>
        <v>8300</v>
      </c>
      <c r="Q12" s="119">
        <f>'C завтраками| Bed and breakfast'!J12</f>
        <v>8500</v>
      </c>
      <c r="R12" s="119">
        <f>'C завтраками| Bed and breakfast'!K12</f>
        <v>8300</v>
      </c>
      <c r="S12" s="119">
        <f>'C завтраками| Bed and breakfast'!L12</f>
        <v>8300</v>
      </c>
      <c r="T12" s="119">
        <f>'C завтраками| Bed and breakfast'!M12</f>
        <v>8700</v>
      </c>
      <c r="U12" s="119">
        <f>'C завтраками| Bed and breakfast'!N12</f>
        <v>8500</v>
      </c>
      <c r="V12" s="119">
        <f>'C завтраками| Bed and breakfast'!O12</f>
        <v>9900</v>
      </c>
      <c r="W12" s="119">
        <f>'C завтраками| Bed and breakfast'!P12</f>
        <v>11900</v>
      </c>
      <c r="X12" s="119">
        <f>'C завтраками| Bed and breakfast'!Q12</f>
        <v>11900</v>
      </c>
      <c r="Y12" s="119">
        <f>'C завтраками| Bed and breakfast'!R12</f>
        <v>12500</v>
      </c>
      <c r="Z12" s="119">
        <f>'C завтраками| Bed and breakfast'!S12</f>
        <v>12500</v>
      </c>
      <c r="AA12" s="119">
        <f>'C завтраками| Bed and breakfast'!T12</f>
        <v>13100</v>
      </c>
      <c r="AB12" s="119">
        <f>'C завтраками| Bed and breakfast'!U12</f>
        <v>12500</v>
      </c>
      <c r="AC12" s="119">
        <f>'C завтраками| Bed and breakfast'!V12</f>
        <v>12500</v>
      </c>
      <c r="AD12" s="119">
        <f>'C завтраками| Bed and breakfast'!W12</f>
        <v>20000</v>
      </c>
      <c r="AE12" s="119">
        <f>'C завтраками| Bed and breakfast'!X12</f>
        <v>27500</v>
      </c>
      <c r="AF12" s="119">
        <f>'C завтраками| Bed and breakfast'!Y12</f>
        <v>31500</v>
      </c>
      <c r="AG12" s="119">
        <f>'C завтраками| Bed and breakfast'!Z12</f>
        <v>31500</v>
      </c>
      <c r="AH12" s="119">
        <f>'C завтраками| Bed and breakfast'!AA12</f>
        <v>31500</v>
      </c>
      <c r="AI12" s="119">
        <f>'C завтраками| Bed and breakfast'!AB12</f>
        <v>32700</v>
      </c>
      <c r="AJ12" s="119">
        <f>'C завтраками| Bed and breakfast'!AC12</f>
        <v>32700</v>
      </c>
      <c r="AK12" s="119">
        <f>'C завтраками| Bed and breakfast'!AD12</f>
        <v>32700</v>
      </c>
      <c r="AL12" s="119">
        <f>'C завтраками| Bed and breakfast'!AE12</f>
        <v>29100</v>
      </c>
      <c r="AM12" s="119">
        <f>'C завтраками| Bed and breakfast'!AF12</f>
        <v>28400</v>
      </c>
      <c r="AN12" s="119">
        <f>'C завтраками| Bed and breakfast'!AG12</f>
        <v>19100</v>
      </c>
      <c r="AO12" s="119">
        <f>'C завтраками| Bed and breakfast'!AH12</f>
        <v>19100</v>
      </c>
      <c r="AP12" s="119">
        <f>'C завтраками| Bed and breakfast'!AI12</f>
        <v>18200</v>
      </c>
      <c r="AQ12" s="119">
        <f>'C завтраками| Bed and breakfast'!AJ12</f>
        <v>18200</v>
      </c>
      <c r="AR12" s="119">
        <f>'C завтраками| Bed and breakfast'!AK12</f>
        <v>18200</v>
      </c>
      <c r="AS12" s="119">
        <f>'C завтраками| Bed and breakfast'!AL12</f>
        <v>19100</v>
      </c>
      <c r="AT12" s="119">
        <f>'C завтраками| Bed and breakfast'!AM12</f>
        <v>19100</v>
      </c>
      <c r="AU12" s="119">
        <f>'C завтраками| Bed and breakfast'!AN12</f>
        <v>19100</v>
      </c>
      <c r="AV12" s="119">
        <f>'C завтраками| Bed and breakfast'!AO12</f>
        <v>20000</v>
      </c>
      <c r="AW12" s="119">
        <f>'C завтраками| Bed and breakfast'!AP12</f>
        <v>20000</v>
      </c>
      <c r="AX12" s="119">
        <f>'C завтраками| Bed and breakfast'!AQ12</f>
        <v>21200</v>
      </c>
      <c r="AY12" s="119">
        <f>'C завтраками| Bed and breakfast'!AR12</f>
        <v>22400</v>
      </c>
      <c r="AZ12" s="119">
        <f>'C завтраками| Bed and breakfast'!AS12</f>
        <v>22400</v>
      </c>
      <c r="BA12" s="119">
        <f>'C завтраками| Bed and breakfast'!AT12</f>
        <v>22400</v>
      </c>
      <c r="BB12" s="119">
        <f>'C завтраками| Bed and breakfast'!AU12</f>
        <v>21200</v>
      </c>
      <c r="BC12" s="119">
        <f>'C завтраками| Bed and breakfast'!AV12</f>
        <v>24800</v>
      </c>
      <c r="BD12" s="119">
        <f>'C завтраками| Bed and breakfast'!AW12</f>
        <v>24800</v>
      </c>
      <c r="BE12" s="119">
        <f>'C завтраками| Bed and breakfast'!AX12</f>
        <v>27200</v>
      </c>
      <c r="BF12" s="119">
        <f>'C завтраками| Bed and breakfast'!AY12</f>
        <v>29600</v>
      </c>
      <c r="BG12" s="119">
        <f>'C завтраками| Bed and breakfast'!AZ12</f>
        <v>29600</v>
      </c>
      <c r="BH12" s="119">
        <f>'C завтраками| Bed and breakfast'!BA12</f>
        <v>26000</v>
      </c>
      <c r="BI12" s="119">
        <f>'C завтраками| Bed and breakfast'!BB12</f>
        <v>26000</v>
      </c>
      <c r="BJ12" s="119">
        <f>'C завтраками| Bed and breakfast'!BC12</f>
        <v>17300</v>
      </c>
      <c r="BK12" s="119">
        <f>'C завтраками| Bed and breakfast'!BD12</f>
        <v>19100</v>
      </c>
      <c r="BL12" s="119">
        <f>'C завтраками| Bed and breakfast'!BE12</f>
        <v>18200</v>
      </c>
      <c r="BM12" s="119">
        <f>'C завтраками| Bed and breakfast'!BF12</f>
        <v>14600</v>
      </c>
      <c r="BN12" s="119">
        <f>'C завтраками| Bed and breakfast'!BG12</f>
        <v>12700</v>
      </c>
      <c r="BO12" s="119">
        <f>'C завтраками| Bed and breakfast'!BH12</f>
        <v>13900</v>
      </c>
      <c r="BP12" s="119">
        <f>'C завтраками| Bed and breakfast'!BI12</f>
        <v>12700</v>
      </c>
      <c r="BQ12" s="119">
        <f>'C завтраками| Bed and breakfast'!BJ12</f>
        <v>13900</v>
      </c>
      <c r="BR12" s="119">
        <f>'C завтраками| Bed and breakfast'!BK12</f>
        <v>12700</v>
      </c>
      <c r="BS12" s="119">
        <f>'C завтраками| Bed and breakfast'!BL12</f>
        <v>11800</v>
      </c>
      <c r="BT12" s="119">
        <f>'C завтраками| Bed and breakfast'!BM12</f>
        <v>10800</v>
      </c>
      <c r="BU12" s="119">
        <f>'C завтраками| Bed and breakfast'!BN12</f>
        <v>8900</v>
      </c>
      <c r="BV12" s="119">
        <f>'C завтраками| Bed and breakfast'!BO12</f>
        <v>9500</v>
      </c>
      <c r="BW12" s="119">
        <f>'C завтраками| Bed and breakfast'!BP12</f>
        <v>8900</v>
      </c>
      <c r="BX12" s="119">
        <f>'C завтраками| Bed and breakfast'!BQ12</f>
        <v>9500</v>
      </c>
      <c r="BY12" s="119">
        <f>'C завтраками| Bed and breakfast'!BR12</f>
        <v>8900</v>
      </c>
      <c r="BZ12" s="119">
        <f>'C завтраками| Bed and breakfast'!BS12</f>
        <v>10300</v>
      </c>
    </row>
    <row r="13" spans="1:78" ht="10.7" customHeight="1" x14ac:dyDescent="0.2">
      <c r="A13" s="120" t="s">
        <v>86</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row>
    <row r="14" spans="1:78" ht="10.7" customHeight="1" x14ac:dyDescent="0.2">
      <c r="A14" s="3">
        <v>1</v>
      </c>
      <c r="B14" s="119" t="e">
        <f>'C завтраками| Bed and breakfast'!#REF!</f>
        <v>#REF!</v>
      </c>
      <c r="C14" s="119" t="e">
        <f>'C завтраками| Bed and breakfast'!#REF!</f>
        <v>#REF!</v>
      </c>
      <c r="D14" s="119" t="e">
        <f>'C завтраками| Bed and breakfast'!#REF!</f>
        <v>#REF!</v>
      </c>
      <c r="E14" s="119" t="e">
        <f>'C завтраками| Bed and breakfast'!#REF!</f>
        <v>#REF!</v>
      </c>
      <c r="F14" s="119" t="e">
        <f>'C завтраками| Bed and breakfast'!#REF!</f>
        <v>#REF!</v>
      </c>
      <c r="G14" s="119" t="e">
        <f>'C завтраками| Bed and breakfast'!#REF!</f>
        <v>#REF!</v>
      </c>
      <c r="H14" s="119" t="e">
        <f>'C завтраками| Bed and breakfast'!#REF!</f>
        <v>#REF!</v>
      </c>
      <c r="I14" s="119">
        <f>'C завтраками| Bed and breakfast'!B14</f>
        <v>9500</v>
      </c>
      <c r="J14" s="119">
        <f>'C завтраками| Bed and breakfast'!C14</f>
        <v>9500</v>
      </c>
      <c r="K14" s="119">
        <f>'C завтраками| Bed and breakfast'!D14</f>
        <v>8900</v>
      </c>
      <c r="L14" s="119">
        <f>'C завтраками| Bed and breakfast'!E14</f>
        <v>9300</v>
      </c>
      <c r="M14" s="119">
        <f>'C завтраками| Bed and breakfast'!F14</f>
        <v>9300</v>
      </c>
      <c r="N14" s="119">
        <f>'C завтраками| Bed and breakfast'!G14</f>
        <v>11700</v>
      </c>
      <c r="O14" s="119">
        <f>'C завтраками| Bed and breakfast'!H14</f>
        <v>9100</v>
      </c>
      <c r="P14" s="119">
        <f>'C завтраками| Bed and breakfast'!I14</f>
        <v>8900</v>
      </c>
      <c r="Q14" s="119">
        <f>'C завтраками| Bed and breakfast'!J14</f>
        <v>9100</v>
      </c>
      <c r="R14" s="119">
        <f>'C завтраками| Bed and breakfast'!K14</f>
        <v>8900</v>
      </c>
      <c r="S14" s="119">
        <f>'C завтраками| Bed and breakfast'!L14</f>
        <v>8900</v>
      </c>
      <c r="T14" s="119">
        <f>'C завтраками| Bed and breakfast'!M14</f>
        <v>9300</v>
      </c>
      <c r="U14" s="119">
        <f>'C завтраками| Bed and breakfast'!N14</f>
        <v>9100</v>
      </c>
      <c r="V14" s="119">
        <f>'C завтраками| Bed and breakfast'!O14</f>
        <v>10500</v>
      </c>
      <c r="W14" s="119">
        <f>'C завтраками| Bed and breakfast'!P14</f>
        <v>12500</v>
      </c>
      <c r="X14" s="119">
        <f>'C завтраками| Bed and breakfast'!Q14</f>
        <v>12500</v>
      </c>
      <c r="Y14" s="119">
        <f>'C завтраками| Bed and breakfast'!R14</f>
        <v>13100</v>
      </c>
      <c r="Z14" s="119">
        <f>'C завтраками| Bed and breakfast'!S14</f>
        <v>13100</v>
      </c>
      <c r="AA14" s="119">
        <f>'C завтраками| Bed and breakfast'!T14</f>
        <v>13700</v>
      </c>
      <c r="AB14" s="119">
        <f>'C завтраками| Bed and breakfast'!U14</f>
        <v>13100</v>
      </c>
      <c r="AC14" s="119">
        <f>'C завтраками| Bed and breakfast'!V14</f>
        <v>13100</v>
      </c>
      <c r="AD14" s="119">
        <f>'C завтраками| Bed and breakfast'!W14</f>
        <v>20000</v>
      </c>
      <c r="AE14" s="119">
        <f>'C завтраками| Bed and breakfast'!X14</f>
        <v>27500</v>
      </c>
      <c r="AF14" s="119">
        <f>'C завтраками| Bed and breakfast'!Y14</f>
        <v>31500</v>
      </c>
      <c r="AG14" s="119">
        <f>'C завтраками| Bed and breakfast'!Z14</f>
        <v>31500</v>
      </c>
      <c r="AH14" s="119">
        <f>'C завтраками| Bed and breakfast'!AA14</f>
        <v>31500</v>
      </c>
      <c r="AI14" s="119">
        <f>'C завтраками| Bed and breakfast'!AB14</f>
        <v>32700</v>
      </c>
      <c r="AJ14" s="119">
        <f>'C завтраками| Bed and breakfast'!AC14</f>
        <v>32700</v>
      </c>
      <c r="AK14" s="119">
        <f>'C завтраками| Bed and breakfast'!AD14</f>
        <v>32700</v>
      </c>
      <c r="AL14" s="119">
        <f>'C завтраками| Bed and breakfast'!AE14</f>
        <v>29100</v>
      </c>
      <c r="AM14" s="119">
        <f>'C завтраками| Bed and breakfast'!AF14</f>
        <v>28750</v>
      </c>
      <c r="AN14" s="119">
        <f>'C завтраками| Bed and breakfast'!AG14</f>
        <v>19450</v>
      </c>
      <c r="AO14" s="119">
        <f>'C завтраками| Bed and breakfast'!AH14</f>
        <v>19450</v>
      </c>
      <c r="AP14" s="119">
        <f>'C завтраками| Bed and breakfast'!AI14</f>
        <v>18550</v>
      </c>
      <c r="AQ14" s="119">
        <f>'C завтраками| Bed and breakfast'!AJ14</f>
        <v>18550</v>
      </c>
      <c r="AR14" s="119">
        <f>'C завтраками| Bed and breakfast'!AK14</f>
        <v>18550</v>
      </c>
      <c r="AS14" s="119">
        <f>'C завтраками| Bed and breakfast'!AL14</f>
        <v>19450</v>
      </c>
      <c r="AT14" s="119">
        <f>'C завтраками| Bed and breakfast'!AM14</f>
        <v>19450</v>
      </c>
      <c r="AU14" s="119">
        <f>'C завтраками| Bed and breakfast'!AN14</f>
        <v>19450</v>
      </c>
      <c r="AV14" s="119">
        <f>'C завтраками| Bed and breakfast'!AO14</f>
        <v>20350</v>
      </c>
      <c r="AW14" s="119">
        <f>'C завтраками| Bed and breakfast'!AP14</f>
        <v>20350</v>
      </c>
      <c r="AX14" s="119">
        <f>'C завтраками| Bed and breakfast'!AQ14</f>
        <v>21550</v>
      </c>
      <c r="AY14" s="119">
        <f>'C завтраками| Bed and breakfast'!AR14</f>
        <v>22750</v>
      </c>
      <c r="AZ14" s="119">
        <f>'C завтраками| Bed and breakfast'!AS14</f>
        <v>22750</v>
      </c>
      <c r="BA14" s="119">
        <f>'C завтраками| Bed and breakfast'!AT14</f>
        <v>22750</v>
      </c>
      <c r="BB14" s="119">
        <f>'C завтраками| Bed and breakfast'!AU14</f>
        <v>21550</v>
      </c>
      <c r="BC14" s="119">
        <f>'C завтраками| Bed and breakfast'!AV14</f>
        <v>25150</v>
      </c>
      <c r="BD14" s="119">
        <f>'C завтраками| Bed and breakfast'!AW14</f>
        <v>25150</v>
      </c>
      <c r="BE14" s="119">
        <f>'C завтраками| Bed and breakfast'!AX14</f>
        <v>27550</v>
      </c>
      <c r="BF14" s="119">
        <f>'C завтраками| Bed and breakfast'!AY14</f>
        <v>29950</v>
      </c>
      <c r="BG14" s="119">
        <f>'C завтраками| Bed and breakfast'!AZ14</f>
        <v>29950</v>
      </c>
      <c r="BH14" s="119">
        <f>'C завтраками| Bed and breakfast'!BA14</f>
        <v>26350</v>
      </c>
      <c r="BI14" s="119">
        <f>'C завтраками| Bed and breakfast'!BB14</f>
        <v>26350</v>
      </c>
      <c r="BJ14" s="119">
        <f>'C завтраками| Bed and breakfast'!BC14</f>
        <v>17650</v>
      </c>
      <c r="BK14" s="119">
        <f>'C завтраками| Bed and breakfast'!BD14</f>
        <v>19450</v>
      </c>
      <c r="BL14" s="119">
        <f>'C завтраками| Bed and breakfast'!BE14</f>
        <v>18550</v>
      </c>
      <c r="BM14" s="119">
        <f>'C завтраками| Bed and breakfast'!BF14</f>
        <v>14750</v>
      </c>
      <c r="BN14" s="119">
        <f>'C завтраками| Bed and breakfast'!BG14</f>
        <v>12850</v>
      </c>
      <c r="BO14" s="119">
        <f>'C завтраками| Bed and breakfast'!BH14</f>
        <v>14050</v>
      </c>
      <c r="BP14" s="119">
        <f>'C завтраками| Bed and breakfast'!BI14</f>
        <v>12850</v>
      </c>
      <c r="BQ14" s="119">
        <f>'C завтраками| Bed and breakfast'!BJ14</f>
        <v>14050</v>
      </c>
      <c r="BR14" s="119">
        <f>'C завтраками| Bed and breakfast'!BK14</f>
        <v>12850</v>
      </c>
      <c r="BS14" s="119">
        <f>'C завтраками| Bed and breakfast'!BL14</f>
        <v>12650</v>
      </c>
      <c r="BT14" s="119">
        <f>'C завтраками| Bed and breakfast'!BM14</f>
        <v>11650</v>
      </c>
      <c r="BU14" s="119">
        <f>'C завтраками| Bed and breakfast'!BN14</f>
        <v>9750</v>
      </c>
      <c r="BV14" s="119">
        <f>'C завтраками| Bed and breakfast'!BO14</f>
        <v>10350</v>
      </c>
      <c r="BW14" s="119">
        <f>'C завтраками| Bed and breakfast'!BP14</f>
        <v>9750</v>
      </c>
      <c r="BX14" s="119">
        <f>'C завтраками| Bed and breakfast'!BQ14</f>
        <v>10350</v>
      </c>
      <c r="BY14" s="119">
        <f>'C завтраками| Bed and breakfast'!BR14</f>
        <v>9750</v>
      </c>
      <c r="BZ14" s="119">
        <f>'C завтраками| Bed and breakfast'!BS14</f>
        <v>11150</v>
      </c>
    </row>
    <row r="15" spans="1:78" ht="10.7" customHeight="1" x14ac:dyDescent="0.2">
      <c r="A15" s="3">
        <v>2</v>
      </c>
      <c r="B15" s="119" t="e">
        <f>'C завтраками| Bed and breakfast'!#REF!</f>
        <v>#REF!</v>
      </c>
      <c r="C15" s="119" t="e">
        <f>'C завтраками| Bed and breakfast'!#REF!</f>
        <v>#REF!</v>
      </c>
      <c r="D15" s="119" t="e">
        <f>'C завтраками| Bed and breakfast'!#REF!</f>
        <v>#REF!</v>
      </c>
      <c r="E15" s="119" t="e">
        <f>'C завтраками| Bed and breakfast'!#REF!</f>
        <v>#REF!</v>
      </c>
      <c r="F15" s="119" t="e">
        <f>'C завтраками| Bed and breakfast'!#REF!</f>
        <v>#REF!</v>
      </c>
      <c r="G15" s="119" t="e">
        <f>'C завтраками| Bed and breakfast'!#REF!</f>
        <v>#REF!</v>
      </c>
      <c r="H15" s="119" t="e">
        <f>'C завтраками| Bed and breakfast'!#REF!</f>
        <v>#REF!</v>
      </c>
      <c r="I15" s="119">
        <f>'C завтраками| Bed and breakfast'!B15</f>
        <v>10900</v>
      </c>
      <c r="J15" s="119">
        <f>'C завтраками| Bed and breakfast'!C15</f>
        <v>10900</v>
      </c>
      <c r="K15" s="119">
        <f>'C завтраками| Bed and breakfast'!D15</f>
        <v>10300</v>
      </c>
      <c r="L15" s="119">
        <f>'C завтраками| Bed and breakfast'!E15</f>
        <v>10700</v>
      </c>
      <c r="M15" s="119">
        <f>'C завтраками| Bed and breakfast'!F15</f>
        <v>10700</v>
      </c>
      <c r="N15" s="119">
        <f>'C завтраками| Bed and breakfast'!G15</f>
        <v>13100</v>
      </c>
      <c r="O15" s="119">
        <f>'C завтраками| Bed and breakfast'!H15</f>
        <v>10500</v>
      </c>
      <c r="P15" s="119">
        <f>'C завтраками| Bed and breakfast'!I15</f>
        <v>10300</v>
      </c>
      <c r="Q15" s="119">
        <f>'C завтраками| Bed and breakfast'!J15</f>
        <v>10500</v>
      </c>
      <c r="R15" s="119">
        <f>'C завтраками| Bed and breakfast'!K15</f>
        <v>10300</v>
      </c>
      <c r="S15" s="119">
        <f>'C завтраками| Bed and breakfast'!L15</f>
        <v>10300</v>
      </c>
      <c r="T15" s="119">
        <f>'C завтраками| Bed and breakfast'!M15</f>
        <v>10700</v>
      </c>
      <c r="U15" s="119">
        <f>'C завтраками| Bed and breakfast'!N15</f>
        <v>10500</v>
      </c>
      <c r="V15" s="119">
        <f>'C завтраками| Bed and breakfast'!O15</f>
        <v>11900</v>
      </c>
      <c r="W15" s="119">
        <f>'C завтраками| Bed and breakfast'!P15</f>
        <v>13900</v>
      </c>
      <c r="X15" s="119">
        <f>'C завтраками| Bed and breakfast'!Q15</f>
        <v>13900</v>
      </c>
      <c r="Y15" s="119">
        <f>'C завтраками| Bed and breakfast'!R15</f>
        <v>14500</v>
      </c>
      <c r="Z15" s="119">
        <f>'C завтраками| Bed and breakfast'!S15</f>
        <v>14500</v>
      </c>
      <c r="AA15" s="119">
        <f>'C завтраками| Bed and breakfast'!T15</f>
        <v>15100</v>
      </c>
      <c r="AB15" s="119">
        <f>'C завтраками| Bed and breakfast'!U15</f>
        <v>14500</v>
      </c>
      <c r="AC15" s="119">
        <f>'C завтраками| Bed and breakfast'!V15</f>
        <v>14500</v>
      </c>
      <c r="AD15" s="119">
        <f>'C завтраками| Bed and breakfast'!W15</f>
        <v>22000</v>
      </c>
      <c r="AE15" s="119">
        <f>'C завтраками| Bed and breakfast'!X15</f>
        <v>29500</v>
      </c>
      <c r="AF15" s="119">
        <f>'C завтраками| Bed and breakfast'!Y15</f>
        <v>33500</v>
      </c>
      <c r="AG15" s="119">
        <f>'C завтраками| Bed and breakfast'!Z15</f>
        <v>33500</v>
      </c>
      <c r="AH15" s="119">
        <f>'C завтраками| Bed and breakfast'!AA15</f>
        <v>33500</v>
      </c>
      <c r="AI15" s="119">
        <f>'C завтраками| Bed and breakfast'!AB15</f>
        <v>34700</v>
      </c>
      <c r="AJ15" s="119">
        <f>'C завтраками| Bed and breakfast'!AC15</f>
        <v>34700</v>
      </c>
      <c r="AK15" s="119">
        <f>'C завтраками| Bed and breakfast'!AD15</f>
        <v>34700</v>
      </c>
      <c r="AL15" s="119">
        <f>'C завтраками| Bed and breakfast'!AE15</f>
        <v>31100</v>
      </c>
      <c r="AM15" s="119">
        <f>'C завтраками| Bed and breakfast'!AF15</f>
        <v>30600</v>
      </c>
      <c r="AN15" s="119">
        <f>'C завтраками| Bed and breakfast'!AG15</f>
        <v>21300</v>
      </c>
      <c r="AO15" s="119">
        <f>'C завтраками| Bed and breakfast'!AH15</f>
        <v>21300</v>
      </c>
      <c r="AP15" s="119">
        <f>'C завтраками| Bed and breakfast'!AI15</f>
        <v>20400</v>
      </c>
      <c r="AQ15" s="119">
        <f>'C завтраками| Bed and breakfast'!AJ15</f>
        <v>20400</v>
      </c>
      <c r="AR15" s="119">
        <f>'C завтраками| Bed and breakfast'!AK15</f>
        <v>20400</v>
      </c>
      <c r="AS15" s="119">
        <f>'C завтраками| Bed and breakfast'!AL15</f>
        <v>21300</v>
      </c>
      <c r="AT15" s="119">
        <f>'C завтраками| Bed and breakfast'!AM15</f>
        <v>21300</v>
      </c>
      <c r="AU15" s="119">
        <f>'C завтраками| Bed and breakfast'!AN15</f>
        <v>21300</v>
      </c>
      <c r="AV15" s="119">
        <f>'C завтраками| Bed and breakfast'!AO15</f>
        <v>22200</v>
      </c>
      <c r="AW15" s="119">
        <f>'C завтраками| Bed and breakfast'!AP15</f>
        <v>22200</v>
      </c>
      <c r="AX15" s="119">
        <f>'C завтраками| Bed and breakfast'!AQ15</f>
        <v>23400</v>
      </c>
      <c r="AY15" s="119">
        <f>'C завтраками| Bed and breakfast'!AR15</f>
        <v>24600</v>
      </c>
      <c r="AZ15" s="119">
        <f>'C завтраками| Bed and breakfast'!AS15</f>
        <v>24600</v>
      </c>
      <c r="BA15" s="119">
        <f>'C завтраками| Bed and breakfast'!AT15</f>
        <v>24600</v>
      </c>
      <c r="BB15" s="119">
        <f>'C завтраками| Bed and breakfast'!AU15</f>
        <v>23400</v>
      </c>
      <c r="BC15" s="119">
        <f>'C завтраками| Bed and breakfast'!AV15</f>
        <v>27000</v>
      </c>
      <c r="BD15" s="119">
        <f>'C завтраками| Bed and breakfast'!AW15</f>
        <v>27000</v>
      </c>
      <c r="BE15" s="119">
        <f>'C завтраками| Bed and breakfast'!AX15</f>
        <v>29400</v>
      </c>
      <c r="BF15" s="119">
        <f>'C завтраками| Bed and breakfast'!AY15</f>
        <v>31800</v>
      </c>
      <c r="BG15" s="119">
        <f>'C завтраками| Bed and breakfast'!AZ15</f>
        <v>31800</v>
      </c>
      <c r="BH15" s="119">
        <f>'C завтраками| Bed and breakfast'!BA15</f>
        <v>28200</v>
      </c>
      <c r="BI15" s="119">
        <f>'C завтраками| Bed and breakfast'!BB15</f>
        <v>28200</v>
      </c>
      <c r="BJ15" s="119">
        <f>'C завтраками| Bed and breakfast'!BC15</f>
        <v>19500</v>
      </c>
      <c r="BK15" s="119">
        <f>'C завтраками| Bed and breakfast'!BD15</f>
        <v>21300</v>
      </c>
      <c r="BL15" s="119">
        <f>'C завтраками| Bed and breakfast'!BE15</f>
        <v>20400</v>
      </c>
      <c r="BM15" s="119">
        <f>'C завтраками| Bed and breakfast'!BF15</f>
        <v>16600</v>
      </c>
      <c r="BN15" s="119">
        <f>'C завтраками| Bed and breakfast'!BG15</f>
        <v>14700</v>
      </c>
      <c r="BO15" s="119">
        <f>'C завтраками| Bed and breakfast'!BH15</f>
        <v>15900</v>
      </c>
      <c r="BP15" s="119">
        <f>'C завтраками| Bed and breakfast'!BI15</f>
        <v>14700</v>
      </c>
      <c r="BQ15" s="119">
        <f>'C завтраками| Bed and breakfast'!BJ15</f>
        <v>15900</v>
      </c>
      <c r="BR15" s="119">
        <f>'C завтраками| Bed and breakfast'!BK15</f>
        <v>14700</v>
      </c>
      <c r="BS15" s="119">
        <f>'C завтраками| Bed and breakfast'!BL15</f>
        <v>14300</v>
      </c>
      <c r="BT15" s="119">
        <f>'C завтраками| Bed and breakfast'!BM15</f>
        <v>13300</v>
      </c>
      <c r="BU15" s="119">
        <f>'C завтраками| Bed and breakfast'!BN15</f>
        <v>11400</v>
      </c>
      <c r="BV15" s="119">
        <f>'C завтраками| Bed and breakfast'!BO15</f>
        <v>12000</v>
      </c>
      <c r="BW15" s="119">
        <f>'C завтраками| Bed and breakfast'!BP15</f>
        <v>11400</v>
      </c>
      <c r="BX15" s="119">
        <f>'C завтраками| Bed and breakfast'!BQ15</f>
        <v>12000</v>
      </c>
      <c r="BY15" s="119">
        <f>'C завтраками| Bed and breakfast'!BR15</f>
        <v>11400</v>
      </c>
      <c r="BZ15" s="119">
        <f>'C завтраками| Bed and breakfast'!BS15</f>
        <v>12800</v>
      </c>
    </row>
    <row r="16" spans="1:78" ht="10.7" customHeight="1" x14ac:dyDescent="0.2">
      <c r="A16" s="122" t="s">
        <v>91</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row>
    <row r="17" spans="1:78" ht="10.7" customHeight="1" x14ac:dyDescent="0.2">
      <c r="A17" s="3">
        <v>1</v>
      </c>
      <c r="B17" s="119" t="e">
        <f>'C завтраками| Bed and breakfast'!#REF!</f>
        <v>#REF!</v>
      </c>
      <c r="C17" s="119" t="e">
        <f>'C завтраками| Bed and breakfast'!#REF!</f>
        <v>#REF!</v>
      </c>
      <c r="D17" s="119" t="e">
        <f>'C завтраками| Bed and breakfast'!#REF!</f>
        <v>#REF!</v>
      </c>
      <c r="E17" s="119" t="e">
        <f>'C завтраками| Bed and breakfast'!#REF!</f>
        <v>#REF!</v>
      </c>
      <c r="F17" s="119" t="e">
        <f>'C завтраками| Bed and breakfast'!#REF!</f>
        <v>#REF!</v>
      </c>
      <c r="G17" s="119" t="e">
        <f>'C завтраками| Bed and breakfast'!#REF!</f>
        <v>#REF!</v>
      </c>
      <c r="H17" s="119" t="e">
        <f>'C завтраками| Bed and breakfast'!#REF!</f>
        <v>#REF!</v>
      </c>
      <c r="I17" s="119">
        <f>'C завтраками| Bed and breakfast'!B17</f>
        <v>10500</v>
      </c>
      <c r="J17" s="119">
        <f>'C завтраками| Bed and breakfast'!C17</f>
        <v>10500</v>
      </c>
      <c r="K17" s="119">
        <f>'C завтраками| Bed and breakfast'!D17</f>
        <v>9900</v>
      </c>
      <c r="L17" s="119">
        <f>'C завтраками| Bed and breakfast'!E17</f>
        <v>10300</v>
      </c>
      <c r="M17" s="119">
        <f>'C завтраками| Bed and breakfast'!F17</f>
        <v>10300</v>
      </c>
      <c r="N17" s="119">
        <f>'C завтраками| Bed and breakfast'!G17</f>
        <v>12700</v>
      </c>
      <c r="O17" s="119">
        <f>'C завтраками| Bed and breakfast'!H17</f>
        <v>10100</v>
      </c>
      <c r="P17" s="119">
        <f>'C завтраками| Bed and breakfast'!I17</f>
        <v>9900</v>
      </c>
      <c r="Q17" s="119">
        <f>'C завтраками| Bed and breakfast'!J17</f>
        <v>10100</v>
      </c>
      <c r="R17" s="119">
        <f>'C завтраками| Bed and breakfast'!K17</f>
        <v>9900</v>
      </c>
      <c r="S17" s="119">
        <f>'C завтраками| Bed and breakfast'!L17</f>
        <v>9900</v>
      </c>
      <c r="T17" s="119">
        <f>'C завтраками| Bed and breakfast'!M17</f>
        <v>10300</v>
      </c>
      <c r="U17" s="119">
        <f>'C завтраками| Bed and breakfast'!N17</f>
        <v>10100</v>
      </c>
      <c r="V17" s="119">
        <f>'C завтраками| Bed and breakfast'!O17</f>
        <v>11500</v>
      </c>
      <c r="W17" s="119">
        <f>'C завтраками| Bed and breakfast'!P17</f>
        <v>13500</v>
      </c>
      <c r="X17" s="119">
        <f>'C завтраками| Bed and breakfast'!Q17</f>
        <v>13500</v>
      </c>
      <c r="Y17" s="119">
        <f>'C завтраками| Bed and breakfast'!R17</f>
        <v>14100</v>
      </c>
      <c r="Z17" s="119">
        <f>'C завтраками| Bed and breakfast'!S17</f>
        <v>14100</v>
      </c>
      <c r="AA17" s="119">
        <f>'C завтраками| Bed and breakfast'!T17</f>
        <v>14700</v>
      </c>
      <c r="AB17" s="119">
        <f>'C завтраками| Bed and breakfast'!U17</f>
        <v>14100</v>
      </c>
      <c r="AC17" s="119">
        <f>'C завтраками| Bed and breakfast'!V17</f>
        <v>14100</v>
      </c>
      <c r="AD17" s="119">
        <f>'C завтраками| Bed and breakfast'!W17</f>
        <v>22000</v>
      </c>
      <c r="AE17" s="119">
        <f>'C завтраками| Bed and breakfast'!X17</f>
        <v>29500</v>
      </c>
      <c r="AF17" s="119">
        <f>'C завтраками| Bed and breakfast'!Y17</f>
        <v>33500</v>
      </c>
      <c r="AG17" s="119">
        <f>'C завтраками| Bed and breakfast'!Z17</f>
        <v>33500</v>
      </c>
      <c r="AH17" s="119">
        <f>'C завтраками| Bed and breakfast'!AA17</f>
        <v>33500</v>
      </c>
      <c r="AI17" s="119">
        <f>'C завтраками| Bed and breakfast'!AB17</f>
        <v>34700</v>
      </c>
      <c r="AJ17" s="119">
        <f>'C завтраками| Bed and breakfast'!AC17</f>
        <v>34700</v>
      </c>
      <c r="AK17" s="119">
        <f>'C завтраками| Bed and breakfast'!AD17</f>
        <v>34700</v>
      </c>
      <c r="AL17" s="119">
        <f>'C завтраками| Bed and breakfast'!AE17</f>
        <v>31100</v>
      </c>
      <c r="AM17" s="119">
        <f>'C завтраками| Bed and breakfast'!AF17</f>
        <v>30750</v>
      </c>
      <c r="AN17" s="119">
        <f>'C завтраками| Bed and breakfast'!AG17</f>
        <v>21450</v>
      </c>
      <c r="AO17" s="119">
        <f>'C завтраками| Bed and breakfast'!AH17</f>
        <v>21450</v>
      </c>
      <c r="AP17" s="119">
        <f>'C завтраками| Bed and breakfast'!AI17</f>
        <v>20550</v>
      </c>
      <c r="AQ17" s="119">
        <f>'C завтраками| Bed and breakfast'!AJ17</f>
        <v>20550</v>
      </c>
      <c r="AR17" s="119">
        <f>'C завтраками| Bed and breakfast'!AK17</f>
        <v>20550</v>
      </c>
      <c r="AS17" s="119">
        <f>'C завтраками| Bed and breakfast'!AL17</f>
        <v>21450</v>
      </c>
      <c r="AT17" s="119">
        <f>'C завтраками| Bed and breakfast'!AM17</f>
        <v>21450</v>
      </c>
      <c r="AU17" s="119">
        <f>'C завтраками| Bed and breakfast'!AN17</f>
        <v>21450</v>
      </c>
      <c r="AV17" s="119">
        <f>'C завтраками| Bed and breakfast'!AO17</f>
        <v>22350</v>
      </c>
      <c r="AW17" s="119">
        <f>'C завтраками| Bed and breakfast'!AP17</f>
        <v>22350</v>
      </c>
      <c r="AX17" s="119">
        <f>'C завтраками| Bed and breakfast'!AQ17</f>
        <v>23550</v>
      </c>
      <c r="AY17" s="119">
        <f>'C завтраками| Bed and breakfast'!AR17</f>
        <v>24750</v>
      </c>
      <c r="AZ17" s="119">
        <f>'C завтраками| Bed and breakfast'!AS17</f>
        <v>24750</v>
      </c>
      <c r="BA17" s="119">
        <f>'C завтраками| Bed and breakfast'!AT17</f>
        <v>24750</v>
      </c>
      <c r="BB17" s="119">
        <f>'C завтраками| Bed and breakfast'!AU17</f>
        <v>23550</v>
      </c>
      <c r="BC17" s="119">
        <f>'C завтраками| Bed and breakfast'!AV17</f>
        <v>27150</v>
      </c>
      <c r="BD17" s="119">
        <f>'C завтраками| Bed and breakfast'!AW17</f>
        <v>27150</v>
      </c>
      <c r="BE17" s="119">
        <f>'C завтраками| Bed and breakfast'!AX17</f>
        <v>29550</v>
      </c>
      <c r="BF17" s="119">
        <f>'C завтраками| Bed and breakfast'!AY17</f>
        <v>31950</v>
      </c>
      <c r="BG17" s="119">
        <f>'C завтраками| Bed and breakfast'!AZ17</f>
        <v>31950</v>
      </c>
      <c r="BH17" s="119">
        <f>'C завтраками| Bed and breakfast'!BA17</f>
        <v>28350</v>
      </c>
      <c r="BI17" s="119">
        <f>'C завтраками| Bed and breakfast'!BB17</f>
        <v>28350</v>
      </c>
      <c r="BJ17" s="119">
        <f>'C завтраками| Bed and breakfast'!BC17</f>
        <v>19650</v>
      </c>
      <c r="BK17" s="119">
        <f>'C завтраками| Bed and breakfast'!BD17</f>
        <v>21450</v>
      </c>
      <c r="BL17" s="119">
        <f>'C завтраками| Bed and breakfast'!BE17</f>
        <v>20550</v>
      </c>
      <c r="BM17" s="119">
        <f>'C завтраками| Bed and breakfast'!BF17</f>
        <v>16250</v>
      </c>
      <c r="BN17" s="119">
        <f>'C завтраками| Bed and breakfast'!BG17</f>
        <v>14350</v>
      </c>
      <c r="BO17" s="119">
        <f>'C завтраками| Bed and breakfast'!BH17</f>
        <v>15550</v>
      </c>
      <c r="BP17" s="119">
        <f>'C завтраками| Bed and breakfast'!BI17</f>
        <v>14350</v>
      </c>
      <c r="BQ17" s="119">
        <f>'C завтраками| Bed and breakfast'!BJ17</f>
        <v>15550</v>
      </c>
      <c r="BR17" s="119">
        <f>'C завтраками| Bed and breakfast'!BK17</f>
        <v>14350</v>
      </c>
      <c r="BS17" s="119">
        <f>'C завтраками| Bed and breakfast'!BL17</f>
        <v>13650</v>
      </c>
      <c r="BT17" s="119">
        <f>'C завтраками| Bed and breakfast'!BM17</f>
        <v>12650</v>
      </c>
      <c r="BU17" s="119">
        <f>'C завтраками| Bed and breakfast'!BN17</f>
        <v>10750</v>
      </c>
      <c r="BV17" s="119">
        <f>'C завтраками| Bed and breakfast'!BO17</f>
        <v>11350</v>
      </c>
      <c r="BW17" s="119">
        <f>'C завтраками| Bed and breakfast'!BP17</f>
        <v>10750</v>
      </c>
      <c r="BX17" s="119">
        <f>'C завтраками| Bed and breakfast'!BQ17</f>
        <v>11350</v>
      </c>
      <c r="BY17" s="119">
        <f>'C завтраками| Bed and breakfast'!BR17</f>
        <v>10750</v>
      </c>
      <c r="BZ17" s="119">
        <f>'C завтраками| Bed and breakfast'!BS17</f>
        <v>12150</v>
      </c>
    </row>
    <row r="18" spans="1:78" ht="10.7" customHeight="1" x14ac:dyDescent="0.2">
      <c r="A18" s="3">
        <v>2</v>
      </c>
      <c r="B18" s="119" t="e">
        <f>'C завтраками| Bed and breakfast'!#REF!</f>
        <v>#REF!</v>
      </c>
      <c r="C18" s="119" t="e">
        <f>'C завтраками| Bed and breakfast'!#REF!</f>
        <v>#REF!</v>
      </c>
      <c r="D18" s="119" t="e">
        <f>'C завтраками| Bed and breakfast'!#REF!</f>
        <v>#REF!</v>
      </c>
      <c r="E18" s="119" t="e">
        <f>'C завтраками| Bed and breakfast'!#REF!</f>
        <v>#REF!</v>
      </c>
      <c r="F18" s="119" t="e">
        <f>'C завтраками| Bed and breakfast'!#REF!</f>
        <v>#REF!</v>
      </c>
      <c r="G18" s="119" t="e">
        <f>'C завтраками| Bed and breakfast'!#REF!</f>
        <v>#REF!</v>
      </c>
      <c r="H18" s="119" t="e">
        <f>'C завтраками| Bed and breakfast'!#REF!</f>
        <v>#REF!</v>
      </c>
      <c r="I18" s="119">
        <f>'C завтраками| Bed and breakfast'!B18</f>
        <v>11900</v>
      </c>
      <c r="J18" s="119">
        <f>'C завтраками| Bed and breakfast'!C18</f>
        <v>11900</v>
      </c>
      <c r="K18" s="119">
        <f>'C завтраками| Bed and breakfast'!D18</f>
        <v>11300</v>
      </c>
      <c r="L18" s="119">
        <f>'C завтраками| Bed and breakfast'!E18</f>
        <v>11700</v>
      </c>
      <c r="M18" s="119">
        <f>'C завтраками| Bed and breakfast'!F18</f>
        <v>11700</v>
      </c>
      <c r="N18" s="119">
        <f>'C завтраками| Bed and breakfast'!G18</f>
        <v>14100</v>
      </c>
      <c r="O18" s="119">
        <f>'C завтраками| Bed and breakfast'!H18</f>
        <v>11500</v>
      </c>
      <c r="P18" s="119">
        <f>'C завтраками| Bed and breakfast'!I18</f>
        <v>11300</v>
      </c>
      <c r="Q18" s="119">
        <f>'C завтраками| Bed and breakfast'!J18</f>
        <v>11500</v>
      </c>
      <c r="R18" s="119">
        <f>'C завтраками| Bed and breakfast'!K18</f>
        <v>11300</v>
      </c>
      <c r="S18" s="119">
        <f>'C завтраками| Bed and breakfast'!L18</f>
        <v>11300</v>
      </c>
      <c r="T18" s="119">
        <f>'C завтраками| Bed and breakfast'!M18</f>
        <v>11700</v>
      </c>
      <c r="U18" s="119">
        <f>'C завтраками| Bed and breakfast'!N18</f>
        <v>11500</v>
      </c>
      <c r="V18" s="119">
        <f>'C завтраками| Bed and breakfast'!O18</f>
        <v>12900</v>
      </c>
      <c r="W18" s="119">
        <f>'C завтраками| Bed and breakfast'!P18</f>
        <v>14900</v>
      </c>
      <c r="X18" s="119">
        <f>'C завтраками| Bed and breakfast'!Q18</f>
        <v>14900</v>
      </c>
      <c r="Y18" s="119">
        <f>'C завтраками| Bed and breakfast'!R18</f>
        <v>15500</v>
      </c>
      <c r="Z18" s="119">
        <f>'C завтраками| Bed and breakfast'!S18</f>
        <v>15500</v>
      </c>
      <c r="AA18" s="119">
        <f>'C завтраками| Bed and breakfast'!T18</f>
        <v>16100</v>
      </c>
      <c r="AB18" s="119">
        <f>'C завтраками| Bed and breakfast'!U18</f>
        <v>15500</v>
      </c>
      <c r="AC18" s="119">
        <f>'C завтраками| Bed and breakfast'!V18</f>
        <v>15500</v>
      </c>
      <c r="AD18" s="119">
        <f>'C завтраками| Bed and breakfast'!W18</f>
        <v>24000</v>
      </c>
      <c r="AE18" s="119">
        <f>'C завтраками| Bed and breakfast'!X18</f>
        <v>31500</v>
      </c>
      <c r="AF18" s="119">
        <f>'C завтраками| Bed and breakfast'!Y18</f>
        <v>35500</v>
      </c>
      <c r="AG18" s="119">
        <f>'C завтраками| Bed and breakfast'!Z18</f>
        <v>35500</v>
      </c>
      <c r="AH18" s="119">
        <f>'C завтраками| Bed and breakfast'!AA18</f>
        <v>35500</v>
      </c>
      <c r="AI18" s="119">
        <f>'C завтраками| Bed and breakfast'!AB18</f>
        <v>36700</v>
      </c>
      <c r="AJ18" s="119">
        <f>'C завтраками| Bed and breakfast'!AC18</f>
        <v>36700</v>
      </c>
      <c r="AK18" s="119">
        <f>'C завтраками| Bed and breakfast'!AD18</f>
        <v>36700</v>
      </c>
      <c r="AL18" s="119">
        <f>'C завтраками| Bed and breakfast'!AE18</f>
        <v>33100</v>
      </c>
      <c r="AM18" s="119">
        <f>'C завтраками| Bed and breakfast'!AF18</f>
        <v>32600</v>
      </c>
      <c r="AN18" s="119">
        <f>'C завтраками| Bed and breakfast'!AG18</f>
        <v>23300</v>
      </c>
      <c r="AO18" s="119">
        <f>'C завтраками| Bed and breakfast'!AH18</f>
        <v>23300</v>
      </c>
      <c r="AP18" s="119">
        <f>'C завтраками| Bed and breakfast'!AI18</f>
        <v>22400</v>
      </c>
      <c r="AQ18" s="119">
        <f>'C завтраками| Bed and breakfast'!AJ18</f>
        <v>22400</v>
      </c>
      <c r="AR18" s="119">
        <f>'C завтраками| Bed and breakfast'!AK18</f>
        <v>22400</v>
      </c>
      <c r="AS18" s="119">
        <f>'C завтраками| Bed and breakfast'!AL18</f>
        <v>23300</v>
      </c>
      <c r="AT18" s="119">
        <f>'C завтраками| Bed and breakfast'!AM18</f>
        <v>23300</v>
      </c>
      <c r="AU18" s="119">
        <f>'C завтраками| Bed and breakfast'!AN18</f>
        <v>23300</v>
      </c>
      <c r="AV18" s="119">
        <f>'C завтраками| Bed and breakfast'!AO18</f>
        <v>24200</v>
      </c>
      <c r="AW18" s="119">
        <f>'C завтраками| Bed and breakfast'!AP18</f>
        <v>24200</v>
      </c>
      <c r="AX18" s="119">
        <f>'C завтраками| Bed and breakfast'!AQ18</f>
        <v>25400</v>
      </c>
      <c r="AY18" s="119">
        <f>'C завтраками| Bed and breakfast'!AR18</f>
        <v>26600</v>
      </c>
      <c r="AZ18" s="119">
        <f>'C завтраками| Bed and breakfast'!AS18</f>
        <v>26600</v>
      </c>
      <c r="BA18" s="119">
        <f>'C завтраками| Bed and breakfast'!AT18</f>
        <v>26600</v>
      </c>
      <c r="BB18" s="119">
        <f>'C завтраками| Bed and breakfast'!AU18</f>
        <v>25400</v>
      </c>
      <c r="BC18" s="119">
        <f>'C завтраками| Bed and breakfast'!AV18</f>
        <v>29000</v>
      </c>
      <c r="BD18" s="119">
        <f>'C завтраками| Bed and breakfast'!AW18</f>
        <v>29000</v>
      </c>
      <c r="BE18" s="119">
        <f>'C завтраками| Bed and breakfast'!AX18</f>
        <v>31400</v>
      </c>
      <c r="BF18" s="119">
        <f>'C завтраками| Bed and breakfast'!AY18</f>
        <v>33800</v>
      </c>
      <c r="BG18" s="119">
        <f>'C завтраками| Bed and breakfast'!AZ18</f>
        <v>33800</v>
      </c>
      <c r="BH18" s="119">
        <f>'C завтраками| Bed and breakfast'!BA18</f>
        <v>30200</v>
      </c>
      <c r="BI18" s="119">
        <f>'C завтраками| Bed and breakfast'!BB18</f>
        <v>30200</v>
      </c>
      <c r="BJ18" s="119">
        <f>'C завтраками| Bed and breakfast'!BC18</f>
        <v>21500</v>
      </c>
      <c r="BK18" s="119">
        <f>'C завтраками| Bed and breakfast'!BD18</f>
        <v>23300</v>
      </c>
      <c r="BL18" s="119">
        <f>'C завтраками| Bed and breakfast'!BE18</f>
        <v>22400</v>
      </c>
      <c r="BM18" s="119">
        <f>'C завтраками| Bed and breakfast'!BF18</f>
        <v>18100</v>
      </c>
      <c r="BN18" s="119">
        <f>'C завтраками| Bed and breakfast'!BG18</f>
        <v>16200</v>
      </c>
      <c r="BO18" s="119">
        <f>'C завтраками| Bed and breakfast'!BH18</f>
        <v>17400</v>
      </c>
      <c r="BP18" s="119">
        <f>'C завтраками| Bed and breakfast'!BI18</f>
        <v>16200</v>
      </c>
      <c r="BQ18" s="119">
        <f>'C завтраками| Bed and breakfast'!BJ18</f>
        <v>17400</v>
      </c>
      <c r="BR18" s="119">
        <f>'C завтраками| Bed and breakfast'!BK18</f>
        <v>16200</v>
      </c>
      <c r="BS18" s="119">
        <f>'C завтраками| Bed and breakfast'!BL18</f>
        <v>15300</v>
      </c>
      <c r="BT18" s="119">
        <f>'C завтраками| Bed and breakfast'!BM18</f>
        <v>14300</v>
      </c>
      <c r="BU18" s="119">
        <f>'C завтраками| Bed and breakfast'!BN18</f>
        <v>12400</v>
      </c>
      <c r="BV18" s="119">
        <f>'C завтраками| Bed and breakfast'!BO18</f>
        <v>13000</v>
      </c>
      <c r="BW18" s="119">
        <f>'C завтраками| Bed and breakfast'!BP18</f>
        <v>12400</v>
      </c>
      <c r="BX18" s="119">
        <f>'C завтраками| Bed and breakfast'!BQ18</f>
        <v>13000</v>
      </c>
      <c r="BY18" s="119">
        <f>'C завтраками| Bed and breakfast'!BR18</f>
        <v>12400</v>
      </c>
      <c r="BZ18" s="119">
        <f>'C завтраками| Bed and breakfast'!BS18</f>
        <v>13800</v>
      </c>
    </row>
    <row r="19" spans="1:78" ht="10.7" customHeight="1" x14ac:dyDescent="0.2">
      <c r="A19" s="119" t="s">
        <v>92</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row>
    <row r="20" spans="1:78" ht="10.7" customHeight="1" x14ac:dyDescent="0.2">
      <c r="A20" s="3">
        <v>1</v>
      </c>
      <c r="B20" s="119" t="e">
        <f>'C завтраками| Bed and breakfast'!#REF!</f>
        <v>#REF!</v>
      </c>
      <c r="C20" s="119" t="e">
        <f>'C завтраками| Bed and breakfast'!#REF!</f>
        <v>#REF!</v>
      </c>
      <c r="D20" s="119" t="e">
        <f>'C завтраками| Bed and breakfast'!#REF!</f>
        <v>#REF!</v>
      </c>
      <c r="E20" s="119" t="e">
        <f>'C завтраками| Bed and breakfast'!#REF!</f>
        <v>#REF!</v>
      </c>
      <c r="F20" s="119" t="e">
        <f>'C завтраками| Bed and breakfast'!#REF!</f>
        <v>#REF!</v>
      </c>
      <c r="G20" s="119" t="e">
        <f>'C завтраками| Bed and breakfast'!#REF!</f>
        <v>#REF!</v>
      </c>
      <c r="H20" s="119" t="e">
        <f>'C завтраками| Bed and breakfast'!#REF!</f>
        <v>#REF!</v>
      </c>
      <c r="I20" s="119">
        <f>'C завтраками| Bed and breakfast'!B20</f>
        <v>12000</v>
      </c>
      <c r="J20" s="119">
        <f>'C завтраками| Bed and breakfast'!C20</f>
        <v>12000</v>
      </c>
      <c r="K20" s="119">
        <f>'C завтраками| Bed and breakfast'!D20</f>
        <v>11400</v>
      </c>
      <c r="L20" s="119">
        <f>'C завтраками| Bed and breakfast'!E20</f>
        <v>11800</v>
      </c>
      <c r="M20" s="119">
        <f>'C завтраками| Bed and breakfast'!F20</f>
        <v>11800</v>
      </c>
      <c r="N20" s="119">
        <f>'C завтраками| Bed and breakfast'!G20</f>
        <v>14200</v>
      </c>
      <c r="O20" s="119">
        <f>'C завтраками| Bed and breakfast'!H20</f>
        <v>11600</v>
      </c>
      <c r="P20" s="119">
        <f>'C завтраками| Bed and breakfast'!I20</f>
        <v>11400</v>
      </c>
      <c r="Q20" s="119">
        <f>'C завтраками| Bed and breakfast'!J20</f>
        <v>11600</v>
      </c>
      <c r="R20" s="119">
        <f>'C завтраками| Bed and breakfast'!K20</f>
        <v>11400</v>
      </c>
      <c r="S20" s="119">
        <f>'C завтраками| Bed and breakfast'!L20</f>
        <v>11400</v>
      </c>
      <c r="T20" s="119">
        <f>'C завтраками| Bed and breakfast'!M20</f>
        <v>11800</v>
      </c>
      <c r="U20" s="119">
        <f>'C завтраками| Bed and breakfast'!N20</f>
        <v>11600</v>
      </c>
      <c r="V20" s="119">
        <f>'C завтраками| Bed and breakfast'!O20</f>
        <v>13000</v>
      </c>
      <c r="W20" s="119">
        <f>'C завтраками| Bed and breakfast'!P20</f>
        <v>15000</v>
      </c>
      <c r="X20" s="119">
        <f>'C завтраками| Bed and breakfast'!Q20</f>
        <v>15000</v>
      </c>
      <c r="Y20" s="119">
        <f>'C завтраками| Bed and breakfast'!R20</f>
        <v>15600</v>
      </c>
      <c r="Z20" s="119">
        <f>'C завтраками| Bed and breakfast'!S20</f>
        <v>15600</v>
      </c>
      <c r="AA20" s="119">
        <f>'C завтраками| Bed and breakfast'!T20</f>
        <v>16200</v>
      </c>
      <c r="AB20" s="119">
        <f>'C завтраками| Bed and breakfast'!U20</f>
        <v>15600</v>
      </c>
      <c r="AC20" s="119">
        <f>'C завтраками| Bed and breakfast'!V20</f>
        <v>15600</v>
      </c>
      <c r="AD20" s="119">
        <f>'C завтраками| Bed and breakfast'!W20</f>
        <v>24000</v>
      </c>
      <c r="AE20" s="119">
        <f>'C завтраками| Bed and breakfast'!X20</f>
        <v>31500</v>
      </c>
      <c r="AF20" s="119">
        <f>'C завтраками| Bed and breakfast'!Y20</f>
        <v>35500</v>
      </c>
      <c r="AG20" s="119">
        <f>'C завтраками| Bed and breakfast'!Z20</f>
        <v>35500</v>
      </c>
      <c r="AH20" s="119">
        <f>'C завтраками| Bed and breakfast'!AA20</f>
        <v>35500</v>
      </c>
      <c r="AI20" s="119">
        <f>'C завтраками| Bed and breakfast'!AB20</f>
        <v>36700</v>
      </c>
      <c r="AJ20" s="119">
        <f>'C завтраками| Bed and breakfast'!AC20</f>
        <v>36700</v>
      </c>
      <c r="AK20" s="119">
        <f>'C завтраками| Bed and breakfast'!AD20</f>
        <v>36700</v>
      </c>
      <c r="AL20" s="119">
        <f>'C завтраками| Bed and breakfast'!AE20</f>
        <v>33100</v>
      </c>
      <c r="AM20" s="119">
        <f>'C завтраками| Bed and breakfast'!AF20</f>
        <v>32750</v>
      </c>
      <c r="AN20" s="119">
        <f>'C завтраками| Bed and breakfast'!AG20</f>
        <v>23450</v>
      </c>
      <c r="AO20" s="119">
        <f>'C завтраками| Bed and breakfast'!AH20</f>
        <v>23450</v>
      </c>
      <c r="AP20" s="119">
        <f>'C завтраками| Bed and breakfast'!AI20</f>
        <v>22550</v>
      </c>
      <c r="AQ20" s="119">
        <f>'C завтраками| Bed and breakfast'!AJ20</f>
        <v>22550</v>
      </c>
      <c r="AR20" s="119">
        <f>'C завтраками| Bed and breakfast'!AK20</f>
        <v>22550</v>
      </c>
      <c r="AS20" s="119">
        <f>'C завтраками| Bed and breakfast'!AL20</f>
        <v>23450</v>
      </c>
      <c r="AT20" s="119">
        <f>'C завтраками| Bed and breakfast'!AM20</f>
        <v>23450</v>
      </c>
      <c r="AU20" s="119">
        <f>'C завтраками| Bed and breakfast'!AN20</f>
        <v>23450</v>
      </c>
      <c r="AV20" s="119">
        <f>'C завтраками| Bed and breakfast'!AO20</f>
        <v>24350</v>
      </c>
      <c r="AW20" s="119">
        <f>'C завтраками| Bed and breakfast'!AP20</f>
        <v>24350</v>
      </c>
      <c r="AX20" s="119">
        <f>'C завтраками| Bed and breakfast'!AQ20</f>
        <v>25550</v>
      </c>
      <c r="AY20" s="119">
        <f>'C завтраками| Bed and breakfast'!AR20</f>
        <v>26750</v>
      </c>
      <c r="AZ20" s="119">
        <f>'C завтраками| Bed and breakfast'!AS20</f>
        <v>26750</v>
      </c>
      <c r="BA20" s="119">
        <f>'C завтраками| Bed and breakfast'!AT20</f>
        <v>26750</v>
      </c>
      <c r="BB20" s="119">
        <f>'C завтраками| Bed and breakfast'!AU20</f>
        <v>25550</v>
      </c>
      <c r="BC20" s="119">
        <f>'C завтраками| Bed and breakfast'!AV20</f>
        <v>29150</v>
      </c>
      <c r="BD20" s="119">
        <f>'C завтраками| Bed and breakfast'!AW20</f>
        <v>29150</v>
      </c>
      <c r="BE20" s="119">
        <f>'C завтраками| Bed and breakfast'!AX20</f>
        <v>31550</v>
      </c>
      <c r="BF20" s="119">
        <f>'C завтраками| Bed and breakfast'!AY20</f>
        <v>33950</v>
      </c>
      <c r="BG20" s="119">
        <f>'C завтраками| Bed and breakfast'!AZ20</f>
        <v>33950</v>
      </c>
      <c r="BH20" s="119">
        <f>'C завтраками| Bed and breakfast'!BA20</f>
        <v>30350</v>
      </c>
      <c r="BI20" s="119">
        <f>'C завтраками| Bed and breakfast'!BB20</f>
        <v>30350</v>
      </c>
      <c r="BJ20" s="119">
        <f>'C завтраками| Bed and breakfast'!BC20</f>
        <v>21650</v>
      </c>
      <c r="BK20" s="119">
        <f>'C завтраками| Bed and breakfast'!BD20</f>
        <v>23450</v>
      </c>
      <c r="BL20" s="119">
        <f>'C завтраками| Bed and breakfast'!BE20</f>
        <v>22550</v>
      </c>
      <c r="BM20" s="119">
        <f>'C завтраками| Bed and breakfast'!BF20</f>
        <v>17250</v>
      </c>
      <c r="BN20" s="119">
        <f>'C завтраками| Bed and breakfast'!BG20</f>
        <v>15350</v>
      </c>
      <c r="BO20" s="119">
        <f>'C завтраками| Bed and breakfast'!BH20</f>
        <v>16550</v>
      </c>
      <c r="BP20" s="119">
        <f>'C завтраками| Bed and breakfast'!BI20</f>
        <v>15350</v>
      </c>
      <c r="BQ20" s="119">
        <f>'C завтраками| Bed and breakfast'!BJ20</f>
        <v>16550</v>
      </c>
      <c r="BR20" s="119">
        <f>'C завтраками| Bed and breakfast'!BK20</f>
        <v>15350</v>
      </c>
      <c r="BS20" s="119">
        <f>'C завтраками| Bed and breakfast'!BL20</f>
        <v>15150</v>
      </c>
      <c r="BT20" s="119">
        <f>'C завтраками| Bed and breakfast'!BM20</f>
        <v>14150</v>
      </c>
      <c r="BU20" s="119">
        <f>'C завтраками| Bed and breakfast'!BN20</f>
        <v>12250</v>
      </c>
      <c r="BV20" s="119">
        <f>'C завтраками| Bed and breakfast'!BO20</f>
        <v>12850</v>
      </c>
      <c r="BW20" s="119">
        <f>'C завтраками| Bed and breakfast'!BP20</f>
        <v>12250</v>
      </c>
      <c r="BX20" s="119">
        <f>'C завтраками| Bed and breakfast'!BQ20</f>
        <v>12850</v>
      </c>
      <c r="BY20" s="119">
        <f>'C завтраками| Bed and breakfast'!BR20</f>
        <v>12250</v>
      </c>
      <c r="BZ20" s="119">
        <f>'C завтраками| Bed and breakfast'!BS20</f>
        <v>13650</v>
      </c>
    </row>
    <row r="21" spans="1:78" ht="10.7" customHeight="1" x14ac:dyDescent="0.2">
      <c r="A21" s="3">
        <v>2</v>
      </c>
      <c r="B21" s="119" t="e">
        <f>'C завтраками| Bed and breakfast'!#REF!</f>
        <v>#REF!</v>
      </c>
      <c r="C21" s="119" t="e">
        <f>'C завтраками| Bed and breakfast'!#REF!</f>
        <v>#REF!</v>
      </c>
      <c r="D21" s="119" t="e">
        <f>'C завтраками| Bed and breakfast'!#REF!</f>
        <v>#REF!</v>
      </c>
      <c r="E21" s="119" t="e">
        <f>'C завтраками| Bed and breakfast'!#REF!</f>
        <v>#REF!</v>
      </c>
      <c r="F21" s="119" t="e">
        <f>'C завтраками| Bed and breakfast'!#REF!</f>
        <v>#REF!</v>
      </c>
      <c r="G21" s="119" t="e">
        <f>'C завтраками| Bed and breakfast'!#REF!</f>
        <v>#REF!</v>
      </c>
      <c r="H21" s="119" t="e">
        <f>'C завтраками| Bed and breakfast'!#REF!</f>
        <v>#REF!</v>
      </c>
      <c r="I21" s="119">
        <f>'C завтраками| Bed and breakfast'!B21</f>
        <v>13400</v>
      </c>
      <c r="J21" s="119">
        <f>'C завтраками| Bed and breakfast'!C21</f>
        <v>13400</v>
      </c>
      <c r="K21" s="119">
        <f>'C завтраками| Bed and breakfast'!D21</f>
        <v>12800</v>
      </c>
      <c r="L21" s="119">
        <f>'C завтраками| Bed and breakfast'!E21</f>
        <v>13200</v>
      </c>
      <c r="M21" s="119">
        <f>'C завтраками| Bed and breakfast'!F21</f>
        <v>13200</v>
      </c>
      <c r="N21" s="119">
        <f>'C завтраками| Bed and breakfast'!G21</f>
        <v>15600</v>
      </c>
      <c r="O21" s="119">
        <f>'C завтраками| Bed and breakfast'!H21</f>
        <v>13000</v>
      </c>
      <c r="P21" s="119">
        <f>'C завтраками| Bed and breakfast'!I21</f>
        <v>12800</v>
      </c>
      <c r="Q21" s="119">
        <f>'C завтраками| Bed and breakfast'!J21</f>
        <v>13000</v>
      </c>
      <c r="R21" s="119">
        <f>'C завтраками| Bed and breakfast'!K21</f>
        <v>12800</v>
      </c>
      <c r="S21" s="119">
        <f>'C завтраками| Bed and breakfast'!L21</f>
        <v>12800</v>
      </c>
      <c r="T21" s="119">
        <f>'C завтраками| Bed and breakfast'!M21</f>
        <v>13200</v>
      </c>
      <c r="U21" s="119">
        <f>'C завтраками| Bed and breakfast'!N21</f>
        <v>13000</v>
      </c>
      <c r="V21" s="119">
        <f>'C завтраками| Bed and breakfast'!O21</f>
        <v>14400</v>
      </c>
      <c r="W21" s="119">
        <f>'C завтраками| Bed and breakfast'!P21</f>
        <v>16400</v>
      </c>
      <c r="X21" s="119">
        <f>'C завтраками| Bed and breakfast'!Q21</f>
        <v>16400</v>
      </c>
      <c r="Y21" s="119">
        <f>'C завтраками| Bed and breakfast'!R21</f>
        <v>17000</v>
      </c>
      <c r="Z21" s="119">
        <f>'C завтраками| Bed and breakfast'!S21</f>
        <v>17000</v>
      </c>
      <c r="AA21" s="119">
        <f>'C завтраками| Bed and breakfast'!T21</f>
        <v>17600</v>
      </c>
      <c r="AB21" s="119">
        <f>'C завтраками| Bed and breakfast'!U21</f>
        <v>17000</v>
      </c>
      <c r="AC21" s="119">
        <f>'C завтраками| Bed and breakfast'!V21</f>
        <v>17000</v>
      </c>
      <c r="AD21" s="119">
        <f>'C завтраками| Bed and breakfast'!W21</f>
        <v>26000</v>
      </c>
      <c r="AE21" s="119">
        <f>'C завтраками| Bed and breakfast'!X21</f>
        <v>33500</v>
      </c>
      <c r="AF21" s="119">
        <f>'C завтраками| Bed and breakfast'!Y21</f>
        <v>37500</v>
      </c>
      <c r="AG21" s="119">
        <f>'C завтраками| Bed and breakfast'!Z21</f>
        <v>37500</v>
      </c>
      <c r="AH21" s="119">
        <f>'C завтраками| Bed and breakfast'!AA21</f>
        <v>37500</v>
      </c>
      <c r="AI21" s="119">
        <f>'C завтраками| Bed and breakfast'!AB21</f>
        <v>38700</v>
      </c>
      <c r="AJ21" s="119">
        <f>'C завтраками| Bed and breakfast'!AC21</f>
        <v>38700</v>
      </c>
      <c r="AK21" s="119">
        <f>'C завтраками| Bed and breakfast'!AD21</f>
        <v>38700</v>
      </c>
      <c r="AL21" s="119">
        <f>'C завтраками| Bed and breakfast'!AE21</f>
        <v>35100</v>
      </c>
      <c r="AM21" s="119">
        <f>'C завтраками| Bed and breakfast'!AF21</f>
        <v>34600</v>
      </c>
      <c r="AN21" s="119">
        <f>'C завтраками| Bed and breakfast'!AG21</f>
        <v>25300</v>
      </c>
      <c r="AO21" s="119">
        <f>'C завтраками| Bed and breakfast'!AH21</f>
        <v>25300</v>
      </c>
      <c r="AP21" s="119">
        <f>'C завтраками| Bed and breakfast'!AI21</f>
        <v>24400</v>
      </c>
      <c r="AQ21" s="119">
        <f>'C завтраками| Bed and breakfast'!AJ21</f>
        <v>24400</v>
      </c>
      <c r="AR21" s="119">
        <f>'C завтраками| Bed and breakfast'!AK21</f>
        <v>24400</v>
      </c>
      <c r="AS21" s="119">
        <f>'C завтраками| Bed and breakfast'!AL21</f>
        <v>25300</v>
      </c>
      <c r="AT21" s="119">
        <f>'C завтраками| Bed and breakfast'!AM21</f>
        <v>25300</v>
      </c>
      <c r="AU21" s="119">
        <f>'C завтраками| Bed and breakfast'!AN21</f>
        <v>25300</v>
      </c>
      <c r="AV21" s="119">
        <f>'C завтраками| Bed and breakfast'!AO21</f>
        <v>26200</v>
      </c>
      <c r="AW21" s="119">
        <f>'C завтраками| Bed and breakfast'!AP21</f>
        <v>26200</v>
      </c>
      <c r="AX21" s="119">
        <f>'C завтраками| Bed and breakfast'!AQ21</f>
        <v>27400</v>
      </c>
      <c r="AY21" s="119">
        <f>'C завтраками| Bed and breakfast'!AR21</f>
        <v>28600</v>
      </c>
      <c r="AZ21" s="119">
        <f>'C завтраками| Bed and breakfast'!AS21</f>
        <v>28600</v>
      </c>
      <c r="BA21" s="119">
        <f>'C завтраками| Bed and breakfast'!AT21</f>
        <v>28600</v>
      </c>
      <c r="BB21" s="119">
        <f>'C завтраками| Bed and breakfast'!AU21</f>
        <v>27400</v>
      </c>
      <c r="BC21" s="119">
        <f>'C завтраками| Bed and breakfast'!AV21</f>
        <v>31000</v>
      </c>
      <c r="BD21" s="119">
        <f>'C завтраками| Bed and breakfast'!AW21</f>
        <v>31000</v>
      </c>
      <c r="BE21" s="119">
        <f>'C завтраками| Bed and breakfast'!AX21</f>
        <v>33400</v>
      </c>
      <c r="BF21" s="119">
        <f>'C завтраками| Bed and breakfast'!AY21</f>
        <v>35800</v>
      </c>
      <c r="BG21" s="119">
        <f>'C завтраками| Bed and breakfast'!AZ21</f>
        <v>35800</v>
      </c>
      <c r="BH21" s="119">
        <f>'C завтраками| Bed and breakfast'!BA21</f>
        <v>32200</v>
      </c>
      <c r="BI21" s="119">
        <f>'C завтраками| Bed and breakfast'!BB21</f>
        <v>32200</v>
      </c>
      <c r="BJ21" s="119">
        <f>'C завтраками| Bed and breakfast'!BC21</f>
        <v>23500</v>
      </c>
      <c r="BK21" s="119">
        <f>'C завтраками| Bed and breakfast'!BD21</f>
        <v>25300</v>
      </c>
      <c r="BL21" s="119">
        <f>'C завтраками| Bed and breakfast'!BE21</f>
        <v>24400</v>
      </c>
      <c r="BM21" s="119">
        <f>'C завтраками| Bed and breakfast'!BF21</f>
        <v>19100</v>
      </c>
      <c r="BN21" s="119">
        <f>'C завтраками| Bed and breakfast'!BG21</f>
        <v>17200</v>
      </c>
      <c r="BO21" s="119">
        <f>'C завтраками| Bed and breakfast'!BH21</f>
        <v>18400</v>
      </c>
      <c r="BP21" s="119">
        <f>'C завтраками| Bed and breakfast'!BI21</f>
        <v>17200</v>
      </c>
      <c r="BQ21" s="119">
        <f>'C завтраками| Bed and breakfast'!BJ21</f>
        <v>18400</v>
      </c>
      <c r="BR21" s="119">
        <f>'C завтраками| Bed and breakfast'!BK21</f>
        <v>17200</v>
      </c>
      <c r="BS21" s="119">
        <f>'C завтраками| Bed and breakfast'!BL21</f>
        <v>16800</v>
      </c>
      <c r="BT21" s="119">
        <f>'C завтраками| Bed and breakfast'!BM21</f>
        <v>15800</v>
      </c>
      <c r="BU21" s="119">
        <f>'C завтраками| Bed and breakfast'!BN21</f>
        <v>13900</v>
      </c>
      <c r="BV21" s="119">
        <f>'C завтраками| Bed and breakfast'!BO21</f>
        <v>14500</v>
      </c>
      <c r="BW21" s="119">
        <f>'C завтраками| Bed and breakfast'!BP21</f>
        <v>13900</v>
      </c>
      <c r="BX21" s="119">
        <f>'C завтраками| Bed and breakfast'!BQ21</f>
        <v>14500</v>
      </c>
      <c r="BY21" s="119">
        <f>'C завтраками| Bed and breakfast'!BR21</f>
        <v>13900</v>
      </c>
      <c r="BZ21" s="119">
        <f>'C завтраками| Bed and breakfast'!BS21</f>
        <v>15300</v>
      </c>
    </row>
    <row r="22" spans="1:78" x14ac:dyDescent="0.2">
      <c r="A22" s="6"/>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row>
    <row r="23" spans="1:78" ht="37.15" customHeight="1" x14ac:dyDescent="0.2">
      <c r="A23" s="95" t="s">
        <v>2</v>
      </c>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row>
    <row r="24" spans="1:78" s="117" customFormat="1" ht="25.5" customHeight="1" x14ac:dyDescent="0.2">
      <c r="A24" s="27" t="s">
        <v>0</v>
      </c>
      <c r="B24" s="129" t="e">
        <f t="shared" ref="B24" si="0">B5</f>
        <v>#REF!</v>
      </c>
      <c r="C24" s="129" t="e">
        <f t="shared" ref="C24:BN24" si="1">C5</f>
        <v>#REF!</v>
      </c>
      <c r="D24" s="129" t="e">
        <f t="shared" si="1"/>
        <v>#REF!</v>
      </c>
      <c r="E24" s="129" t="e">
        <f t="shared" si="1"/>
        <v>#REF!</v>
      </c>
      <c r="F24" s="129" t="e">
        <f t="shared" si="1"/>
        <v>#REF!</v>
      </c>
      <c r="G24" s="129" t="e">
        <f t="shared" si="1"/>
        <v>#REF!</v>
      </c>
      <c r="H24" s="129" t="e">
        <f t="shared" si="1"/>
        <v>#REF!</v>
      </c>
      <c r="I24" s="129">
        <f t="shared" si="1"/>
        <v>45966</v>
      </c>
      <c r="J24" s="129">
        <f t="shared" si="1"/>
        <v>45968</v>
      </c>
      <c r="K24" s="129">
        <f t="shared" si="1"/>
        <v>45970</v>
      </c>
      <c r="L24" s="129">
        <f t="shared" si="1"/>
        <v>45975</v>
      </c>
      <c r="M24" s="129">
        <f t="shared" si="1"/>
        <v>45977</v>
      </c>
      <c r="N24" s="129">
        <f t="shared" si="1"/>
        <v>45978</v>
      </c>
      <c r="O24" s="129">
        <f t="shared" si="1"/>
        <v>45982</v>
      </c>
      <c r="P24" s="129">
        <f t="shared" si="1"/>
        <v>45984</v>
      </c>
      <c r="Q24" s="129">
        <f t="shared" si="1"/>
        <v>45989</v>
      </c>
      <c r="R24" s="129">
        <f t="shared" si="1"/>
        <v>45991</v>
      </c>
      <c r="S24" s="129">
        <f t="shared" si="1"/>
        <v>45992</v>
      </c>
      <c r="T24" s="129">
        <f t="shared" si="1"/>
        <v>45996</v>
      </c>
      <c r="U24" s="129">
        <f t="shared" si="1"/>
        <v>45998</v>
      </c>
      <c r="V24" s="129">
        <f t="shared" si="1"/>
        <v>46003</v>
      </c>
      <c r="W24" s="129">
        <f t="shared" si="1"/>
        <v>46010</v>
      </c>
      <c r="X24" s="129">
        <f t="shared" si="1"/>
        <v>46012</v>
      </c>
      <c r="Y24" s="129">
        <f t="shared" si="1"/>
        <v>46013</v>
      </c>
      <c r="Z24" s="129">
        <f t="shared" si="1"/>
        <v>46014</v>
      </c>
      <c r="AA24" s="129">
        <f t="shared" si="1"/>
        <v>46015</v>
      </c>
      <c r="AB24" s="129">
        <f t="shared" si="1"/>
        <v>46017</v>
      </c>
      <c r="AC24" s="129">
        <f t="shared" si="1"/>
        <v>46019</v>
      </c>
      <c r="AD24" s="129">
        <f t="shared" si="1"/>
        <v>46020</v>
      </c>
      <c r="AE24" s="129">
        <f t="shared" si="1"/>
        <v>46021</v>
      </c>
      <c r="AF24" s="129">
        <f t="shared" si="1"/>
        <v>46022</v>
      </c>
      <c r="AG24" s="129">
        <f t="shared" si="1"/>
        <v>46023</v>
      </c>
      <c r="AH24" s="129">
        <f t="shared" si="1"/>
        <v>46026</v>
      </c>
      <c r="AI24" s="129">
        <f t="shared" si="1"/>
        <v>46027</v>
      </c>
      <c r="AJ24" s="129">
        <f t="shared" si="1"/>
        <v>46028</v>
      </c>
      <c r="AK24" s="129">
        <f t="shared" si="1"/>
        <v>46029</v>
      </c>
      <c r="AL24" s="129">
        <f t="shared" si="1"/>
        <v>46030</v>
      </c>
      <c r="AM24" s="129">
        <f t="shared" si="1"/>
        <v>46031</v>
      </c>
      <c r="AN24" s="129">
        <f t="shared" si="1"/>
        <v>46032</v>
      </c>
      <c r="AO24" s="129">
        <f t="shared" si="1"/>
        <v>46033</v>
      </c>
      <c r="AP24" s="129">
        <f t="shared" si="1"/>
        <v>46036</v>
      </c>
      <c r="AQ24" s="129">
        <f t="shared" si="1"/>
        <v>46038</v>
      </c>
      <c r="AR24" s="129">
        <f t="shared" si="1"/>
        <v>46040</v>
      </c>
      <c r="AS24" s="129">
        <f t="shared" si="1"/>
        <v>46042</v>
      </c>
      <c r="AT24" s="129">
        <f t="shared" si="1"/>
        <v>46043</v>
      </c>
      <c r="AU24" s="129">
        <f t="shared" si="1"/>
        <v>46045</v>
      </c>
      <c r="AV24" s="129">
        <f t="shared" si="1"/>
        <v>46047</v>
      </c>
      <c r="AW24" s="129">
        <f t="shared" si="1"/>
        <v>46052</v>
      </c>
      <c r="AX24" s="129">
        <f t="shared" si="1"/>
        <v>46054</v>
      </c>
      <c r="AY24" s="129">
        <f t="shared" si="1"/>
        <v>46058</v>
      </c>
      <c r="AZ24" s="129">
        <f t="shared" si="1"/>
        <v>46059</v>
      </c>
      <c r="BA24" s="129">
        <f t="shared" si="1"/>
        <v>46060</v>
      </c>
      <c r="BB24" s="129">
        <f t="shared" si="1"/>
        <v>46061</v>
      </c>
      <c r="BC24" s="129">
        <f t="shared" si="1"/>
        <v>46066</v>
      </c>
      <c r="BD24" s="129">
        <f t="shared" si="1"/>
        <v>46068</v>
      </c>
      <c r="BE24" s="129">
        <f t="shared" si="1"/>
        <v>46069</v>
      </c>
      <c r="BF24" s="129">
        <f t="shared" si="1"/>
        <v>46073</v>
      </c>
      <c r="BG24" s="129">
        <f t="shared" si="1"/>
        <v>46076</v>
      </c>
      <c r="BH24" s="129">
        <f t="shared" si="1"/>
        <v>46077</v>
      </c>
      <c r="BI24" s="129">
        <f t="shared" si="1"/>
        <v>46080</v>
      </c>
      <c r="BJ24" s="129">
        <f t="shared" si="1"/>
        <v>46082</v>
      </c>
      <c r="BK24" s="129">
        <f t="shared" si="1"/>
        <v>46087</v>
      </c>
      <c r="BL24" s="129">
        <f t="shared" si="1"/>
        <v>46090</v>
      </c>
      <c r="BM24" s="129">
        <f t="shared" si="1"/>
        <v>46091</v>
      </c>
      <c r="BN24" s="129">
        <f t="shared" si="1"/>
        <v>46097</v>
      </c>
      <c r="BO24" s="129">
        <f t="shared" ref="BO24:BZ24" si="2">BO5</f>
        <v>46101</v>
      </c>
      <c r="BP24" s="129">
        <f t="shared" si="2"/>
        <v>46103</v>
      </c>
      <c r="BQ24" s="129">
        <f t="shared" si="2"/>
        <v>46108</v>
      </c>
      <c r="BR24" s="129">
        <f t="shared" si="2"/>
        <v>46110</v>
      </c>
      <c r="BS24" s="129">
        <f t="shared" si="2"/>
        <v>46113</v>
      </c>
      <c r="BT24" s="129">
        <f t="shared" si="2"/>
        <v>46117</v>
      </c>
      <c r="BU24" s="129">
        <f t="shared" si="2"/>
        <v>46124</v>
      </c>
      <c r="BV24" s="129">
        <f t="shared" si="2"/>
        <v>46129</v>
      </c>
      <c r="BW24" s="129">
        <f t="shared" si="2"/>
        <v>46131</v>
      </c>
      <c r="BX24" s="129">
        <f t="shared" si="2"/>
        <v>46136</v>
      </c>
      <c r="BY24" s="129">
        <f t="shared" si="2"/>
        <v>46138</v>
      </c>
      <c r="BZ24" s="129">
        <f t="shared" si="2"/>
        <v>46142</v>
      </c>
    </row>
    <row r="25" spans="1:78" s="117" customFormat="1" ht="25.5" customHeight="1" x14ac:dyDescent="0.2">
      <c r="A25" s="34"/>
      <c r="B25" s="129" t="e">
        <f t="shared" ref="B25" si="3">B6</f>
        <v>#REF!</v>
      </c>
      <c r="C25" s="129" t="e">
        <f t="shared" ref="C25:BN25" si="4">C6</f>
        <v>#REF!</v>
      </c>
      <c r="D25" s="129" t="e">
        <f t="shared" si="4"/>
        <v>#REF!</v>
      </c>
      <c r="E25" s="129" t="e">
        <f t="shared" si="4"/>
        <v>#REF!</v>
      </c>
      <c r="F25" s="129" t="e">
        <f t="shared" si="4"/>
        <v>#REF!</v>
      </c>
      <c r="G25" s="129" t="e">
        <f t="shared" si="4"/>
        <v>#REF!</v>
      </c>
      <c r="H25" s="129" t="e">
        <f t="shared" si="4"/>
        <v>#REF!</v>
      </c>
      <c r="I25" s="129">
        <f t="shared" si="4"/>
        <v>45967</v>
      </c>
      <c r="J25" s="129">
        <f t="shared" si="4"/>
        <v>45969</v>
      </c>
      <c r="K25" s="129">
        <f t="shared" si="4"/>
        <v>45974</v>
      </c>
      <c r="L25" s="129">
        <f t="shared" si="4"/>
        <v>45976</v>
      </c>
      <c r="M25" s="129">
        <f t="shared" si="4"/>
        <v>45977</v>
      </c>
      <c r="N25" s="129">
        <f t="shared" si="4"/>
        <v>45981</v>
      </c>
      <c r="O25" s="129">
        <f t="shared" si="4"/>
        <v>45983</v>
      </c>
      <c r="P25" s="129">
        <f t="shared" si="4"/>
        <v>45988</v>
      </c>
      <c r="Q25" s="129">
        <f t="shared" si="4"/>
        <v>45990</v>
      </c>
      <c r="R25" s="129">
        <f t="shared" si="4"/>
        <v>45991</v>
      </c>
      <c r="S25" s="129">
        <f t="shared" si="4"/>
        <v>45995</v>
      </c>
      <c r="T25" s="129">
        <f t="shared" si="4"/>
        <v>45997</v>
      </c>
      <c r="U25" s="129">
        <f t="shared" si="4"/>
        <v>46002</v>
      </c>
      <c r="V25" s="129">
        <f t="shared" si="4"/>
        <v>46009</v>
      </c>
      <c r="W25" s="129">
        <f t="shared" si="4"/>
        <v>46011</v>
      </c>
      <c r="X25" s="129">
        <f t="shared" si="4"/>
        <v>46012</v>
      </c>
      <c r="Y25" s="129">
        <f t="shared" si="4"/>
        <v>46013</v>
      </c>
      <c r="Z25" s="129">
        <f t="shared" si="4"/>
        <v>46014</v>
      </c>
      <c r="AA25" s="129">
        <f t="shared" si="4"/>
        <v>46016</v>
      </c>
      <c r="AB25" s="129">
        <f t="shared" si="4"/>
        <v>46018</v>
      </c>
      <c r="AC25" s="129">
        <f t="shared" si="4"/>
        <v>46019</v>
      </c>
      <c r="AD25" s="129">
        <f t="shared" si="4"/>
        <v>46020</v>
      </c>
      <c r="AE25" s="129">
        <f t="shared" si="4"/>
        <v>46021</v>
      </c>
      <c r="AF25" s="129">
        <f t="shared" si="4"/>
        <v>46022</v>
      </c>
      <c r="AG25" s="129">
        <f t="shared" si="4"/>
        <v>46025</v>
      </c>
      <c r="AH25" s="129">
        <f t="shared" si="4"/>
        <v>46026</v>
      </c>
      <c r="AI25" s="129">
        <f t="shared" si="4"/>
        <v>46027</v>
      </c>
      <c r="AJ25" s="129">
        <f t="shared" si="4"/>
        <v>46028</v>
      </c>
      <c r="AK25" s="129">
        <f t="shared" si="4"/>
        <v>46029</v>
      </c>
      <c r="AL25" s="129">
        <f t="shared" si="4"/>
        <v>46030</v>
      </c>
      <c r="AM25" s="129">
        <f t="shared" si="4"/>
        <v>46031</v>
      </c>
      <c r="AN25" s="129">
        <f t="shared" si="4"/>
        <v>46032</v>
      </c>
      <c r="AO25" s="129">
        <f t="shared" si="4"/>
        <v>46035</v>
      </c>
      <c r="AP25" s="129">
        <f t="shared" si="4"/>
        <v>46037</v>
      </c>
      <c r="AQ25" s="129">
        <f t="shared" si="4"/>
        <v>46039</v>
      </c>
      <c r="AR25" s="129">
        <f t="shared" si="4"/>
        <v>46041</v>
      </c>
      <c r="AS25" s="129">
        <f t="shared" si="4"/>
        <v>46042</v>
      </c>
      <c r="AT25" s="129">
        <f t="shared" si="4"/>
        <v>46044</v>
      </c>
      <c r="AU25" s="129">
        <f t="shared" si="4"/>
        <v>46046</v>
      </c>
      <c r="AV25" s="129">
        <f t="shared" si="4"/>
        <v>46051</v>
      </c>
      <c r="AW25" s="129">
        <f t="shared" si="4"/>
        <v>46053</v>
      </c>
      <c r="AX25" s="129">
        <f t="shared" si="4"/>
        <v>46057</v>
      </c>
      <c r="AY25" s="129">
        <f t="shared" si="4"/>
        <v>46058</v>
      </c>
      <c r="AZ25" s="129">
        <f t="shared" si="4"/>
        <v>46059</v>
      </c>
      <c r="BA25" s="129">
        <f t="shared" si="4"/>
        <v>46060</v>
      </c>
      <c r="BB25" s="129">
        <f t="shared" si="4"/>
        <v>46065</v>
      </c>
      <c r="BC25" s="129">
        <f t="shared" si="4"/>
        <v>46067</v>
      </c>
      <c r="BD25" s="129">
        <f t="shared" si="4"/>
        <v>46068</v>
      </c>
      <c r="BE25" s="129">
        <f t="shared" si="4"/>
        <v>46072</v>
      </c>
      <c r="BF25" s="129">
        <f t="shared" si="4"/>
        <v>46075</v>
      </c>
      <c r="BG25" s="129">
        <f t="shared" si="4"/>
        <v>46076</v>
      </c>
      <c r="BH25" s="129">
        <f t="shared" si="4"/>
        <v>46079</v>
      </c>
      <c r="BI25" s="129">
        <f t="shared" si="4"/>
        <v>46081</v>
      </c>
      <c r="BJ25" s="129">
        <f t="shared" si="4"/>
        <v>46086</v>
      </c>
      <c r="BK25" s="129">
        <f t="shared" si="4"/>
        <v>46089</v>
      </c>
      <c r="BL25" s="129">
        <f t="shared" si="4"/>
        <v>46090</v>
      </c>
      <c r="BM25" s="129">
        <f t="shared" si="4"/>
        <v>46096</v>
      </c>
      <c r="BN25" s="129">
        <f t="shared" si="4"/>
        <v>46100</v>
      </c>
      <c r="BO25" s="129">
        <f t="shared" ref="BO25:BZ25" si="5">BO6</f>
        <v>46102</v>
      </c>
      <c r="BP25" s="129">
        <f t="shared" si="5"/>
        <v>46107</v>
      </c>
      <c r="BQ25" s="129">
        <f t="shared" si="5"/>
        <v>46109</v>
      </c>
      <c r="BR25" s="129">
        <f t="shared" si="5"/>
        <v>46112</v>
      </c>
      <c r="BS25" s="129">
        <f t="shared" si="5"/>
        <v>46116</v>
      </c>
      <c r="BT25" s="129">
        <f t="shared" si="5"/>
        <v>46123</v>
      </c>
      <c r="BU25" s="129">
        <f t="shared" si="5"/>
        <v>46128</v>
      </c>
      <c r="BV25" s="129">
        <f t="shared" si="5"/>
        <v>46130</v>
      </c>
      <c r="BW25" s="129">
        <f t="shared" si="5"/>
        <v>46135</v>
      </c>
      <c r="BX25" s="129">
        <f t="shared" si="5"/>
        <v>46137</v>
      </c>
      <c r="BY25" s="129">
        <f t="shared" si="5"/>
        <v>46141</v>
      </c>
      <c r="BZ25" s="129">
        <f t="shared" si="5"/>
        <v>46142</v>
      </c>
    </row>
    <row r="26" spans="1:78" s="166" customFormat="1" ht="10.7" customHeight="1" x14ac:dyDescent="0.2">
      <c r="A26" s="167" t="s">
        <v>11</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row>
    <row r="27" spans="1:78" ht="10.7" customHeight="1" x14ac:dyDescent="0.2">
      <c r="A27" s="3">
        <v>1</v>
      </c>
      <c r="B27" s="119" t="e">
        <f t="shared" ref="B27" si="6">ROUND(B8*0.82,)</f>
        <v>#REF!</v>
      </c>
      <c r="C27" s="119" t="e">
        <f t="shared" ref="C27:BN27" si="7">ROUND(C8*0.82,)</f>
        <v>#REF!</v>
      </c>
      <c r="D27" s="119" t="e">
        <f t="shared" si="7"/>
        <v>#REF!</v>
      </c>
      <c r="E27" s="119" t="e">
        <f t="shared" si="7"/>
        <v>#REF!</v>
      </c>
      <c r="F27" s="119" t="e">
        <f t="shared" si="7"/>
        <v>#REF!</v>
      </c>
      <c r="G27" s="119" t="e">
        <f t="shared" si="7"/>
        <v>#REF!</v>
      </c>
      <c r="H27" s="119" t="e">
        <f t="shared" si="7"/>
        <v>#REF!</v>
      </c>
      <c r="I27" s="119">
        <f t="shared" si="7"/>
        <v>4920</v>
      </c>
      <c r="J27" s="119">
        <f t="shared" si="7"/>
        <v>4920</v>
      </c>
      <c r="K27" s="119">
        <f t="shared" si="7"/>
        <v>4428</v>
      </c>
      <c r="L27" s="119">
        <f t="shared" si="7"/>
        <v>4756</v>
      </c>
      <c r="M27" s="119">
        <f t="shared" si="7"/>
        <v>4756</v>
      </c>
      <c r="N27" s="119">
        <f t="shared" si="7"/>
        <v>6724</v>
      </c>
      <c r="O27" s="119">
        <f t="shared" si="7"/>
        <v>4592</v>
      </c>
      <c r="P27" s="119">
        <f t="shared" si="7"/>
        <v>4428</v>
      </c>
      <c r="Q27" s="119">
        <f t="shared" si="7"/>
        <v>4592</v>
      </c>
      <c r="R27" s="119">
        <f t="shared" si="7"/>
        <v>4428</v>
      </c>
      <c r="S27" s="119">
        <f t="shared" si="7"/>
        <v>4428</v>
      </c>
      <c r="T27" s="119">
        <f t="shared" si="7"/>
        <v>4756</v>
      </c>
      <c r="U27" s="119">
        <f t="shared" si="7"/>
        <v>4592</v>
      </c>
      <c r="V27" s="119">
        <f t="shared" si="7"/>
        <v>5740</v>
      </c>
      <c r="W27" s="119">
        <f t="shared" si="7"/>
        <v>7380</v>
      </c>
      <c r="X27" s="119">
        <f t="shared" si="7"/>
        <v>7380</v>
      </c>
      <c r="Y27" s="119">
        <f t="shared" si="7"/>
        <v>7872</v>
      </c>
      <c r="Z27" s="119">
        <f t="shared" si="7"/>
        <v>7872</v>
      </c>
      <c r="AA27" s="119">
        <f t="shared" si="7"/>
        <v>8364</v>
      </c>
      <c r="AB27" s="119">
        <f t="shared" si="7"/>
        <v>7872</v>
      </c>
      <c r="AC27" s="119">
        <f t="shared" si="7"/>
        <v>7872</v>
      </c>
      <c r="AD27" s="119">
        <f t="shared" si="7"/>
        <v>13120</v>
      </c>
      <c r="AE27" s="119">
        <f t="shared" si="7"/>
        <v>19270</v>
      </c>
      <c r="AF27" s="119">
        <f t="shared" si="7"/>
        <v>22550</v>
      </c>
      <c r="AG27" s="119">
        <f t="shared" si="7"/>
        <v>22550</v>
      </c>
      <c r="AH27" s="119">
        <f t="shared" si="7"/>
        <v>22550</v>
      </c>
      <c r="AI27" s="119">
        <f t="shared" si="7"/>
        <v>23534</v>
      </c>
      <c r="AJ27" s="119">
        <f t="shared" si="7"/>
        <v>23534</v>
      </c>
      <c r="AK27" s="119">
        <f t="shared" si="7"/>
        <v>23534</v>
      </c>
      <c r="AL27" s="119">
        <f t="shared" si="7"/>
        <v>20582</v>
      </c>
      <c r="AM27" s="119">
        <f t="shared" si="7"/>
        <v>20295</v>
      </c>
      <c r="AN27" s="119">
        <f t="shared" si="7"/>
        <v>12669</v>
      </c>
      <c r="AO27" s="119">
        <f t="shared" si="7"/>
        <v>12669</v>
      </c>
      <c r="AP27" s="119">
        <f t="shared" si="7"/>
        <v>11931</v>
      </c>
      <c r="AQ27" s="119">
        <f t="shared" si="7"/>
        <v>11931</v>
      </c>
      <c r="AR27" s="119">
        <f t="shared" si="7"/>
        <v>11931</v>
      </c>
      <c r="AS27" s="119">
        <f t="shared" si="7"/>
        <v>12669</v>
      </c>
      <c r="AT27" s="119">
        <f t="shared" si="7"/>
        <v>12669</v>
      </c>
      <c r="AU27" s="119">
        <f t="shared" si="7"/>
        <v>12669</v>
      </c>
      <c r="AV27" s="119">
        <f t="shared" si="7"/>
        <v>13407</v>
      </c>
      <c r="AW27" s="119">
        <f t="shared" si="7"/>
        <v>13407</v>
      </c>
      <c r="AX27" s="119">
        <f t="shared" si="7"/>
        <v>14391</v>
      </c>
      <c r="AY27" s="119">
        <f t="shared" si="7"/>
        <v>15375</v>
      </c>
      <c r="AZ27" s="119">
        <f t="shared" si="7"/>
        <v>15375</v>
      </c>
      <c r="BA27" s="119">
        <f t="shared" si="7"/>
        <v>15375</v>
      </c>
      <c r="BB27" s="119">
        <f t="shared" si="7"/>
        <v>14391</v>
      </c>
      <c r="BC27" s="119">
        <f t="shared" si="7"/>
        <v>17343</v>
      </c>
      <c r="BD27" s="119">
        <f t="shared" si="7"/>
        <v>17343</v>
      </c>
      <c r="BE27" s="119">
        <f t="shared" si="7"/>
        <v>19311</v>
      </c>
      <c r="BF27" s="119">
        <f t="shared" si="7"/>
        <v>21279</v>
      </c>
      <c r="BG27" s="119">
        <f t="shared" si="7"/>
        <v>21279</v>
      </c>
      <c r="BH27" s="119">
        <f t="shared" si="7"/>
        <v>18327</v>
      </c>
      <c r="BI27" s="119">
        <f t="shared" si="7"/>
        <v>18327</v>
      </c>
      <c r="BJ27" s="119">
        <f t="shared" si="7"/>
        <v>11193</v>
      </c>
      <c r="BK27" s="119">
        <f t="shared" si="7"/>
        <v>12669</v>
      </c>
      <c r="BL27" s="119">
        <f t="shared" si="7"/>
        <v>11931</v>
      </c>
      <c r="BM27" s="119">
        <f t="shared" si="7"/>
        <v>9225</v>
      </c>
      <c r="BN27" s="119">
        <f t="shared" si="7"/>
        <v>7667</v>
      </c>
      <c r="BO27" s="119">
        <f t="shared" ref="BO27:BZ27" si="8">ROUND(BO8*0.82,)</f>
        <v>8651</v>
      </c>
      <c r="BP27" s="119">
        <f t="shared" si="8"/>
        <v>7667</v>
      </c>
      <c r="BQ27" s="119">
        <f t="shared" si="8"/>
        <v>8651</v>
      </c>
      <c r="BR27" s="119">
        <f t="shared" si="8"/>
        <v>7667</v>
      </c>
      <c r="BS27" s="119">
        <f t="shared" si="8"/>
        <v>7503</v>
      </c>
      <c r="BT27" s="119">
        <f t="shared" si="8"/>
        <v>6683</v>
      </c>
      <c r="BU27" s="119">
        <f t="shared" si="8"/>
        <v>5125</v>
      </c>
      <c r="BV27" s="119">
        <f t="shared" si="8"/>
        <v>5617</v>
      </c>
      <c r="BW27" s="119">
        <f t="shared" si="8"/>
        <v>5125</v>
      </c>
      <c r="BX27" s="119">
        <f t="shared" si="8"/>
        <v>5617</v>
      </c>
      <c r="BY27" s="119">
        <f t="shared" si="8"/>
        <v>5125</v>
      </c>
      <c r="BZ27" s="119">
        <f t="shared" si="8"/>
        <v>6273</v>
      </c>
    </row>
    <row r="28" spans="1:78" ht="10.7" customHeight="1" x14ac:dyDescent="0.2">
      <c r="A28" s="3">
        <v>2</v>
      </c>
      <c r="B28" s="119" t="e">
        <f t="shared" ref="B28" si="9">ROUND(B9*0.82,)</f>
        <v>#REF!</v>
      </c>
      <c r="C28" s="119" t="e">
        <f t="shared" ref="C28:BN28" si="10">ROUND(C9*0.82,)</f>
        <v>#REF!</v>
      </c>
      <c r="D28" s="119" t="e">
        <f t="shared" si="10"/>
        <v>#REF!</v>
      </c>
      <c r="E28" s="119" t="e">
        <f t="shared" si="10"/>
        <v>#REF!</v>
      </c>
      <c r="F28" s="119" t="e">
        <f t="shared" si="10"/>
        <v>#REF!</v>
      </c>
      <c r="G28" s="119" t="e">
        <f t="shared" si="10"/>
        <v>#REF!</v>
      </c>
      <c r="H28" s="119" t="e">
        <f t="shared" si="10"/>
        <v>#REF!</v>
      </c>
      <c r="I28" s="119">
        <f t="shared" si="10"/>
        <v>6068</v>
      </c>
      <c r="J28" s="119">
        <f t="shared" si="10"/>
        <v>6068</v>
      </c>
      <c r="K28" s="119">
        <f t="shared" si="10"/>
        <v>5576</v>
      </c>
      <c r="L28" s="119">
        <f t="shared" si="10"/>
        <v>5904</v>
      </c>
      <c r="M28" s="119">
        <f t="shared" si="10"/>
        <v>5904</v>
      </c>
      <c r="N28" s="119">
        <f t="shared" si="10"/>
        <v>7872</v>
      </c>
      <c r="O28" s="119">
        <f t="shared" si="10"/>
        <v>5740</v>
      </c>
      <c r="P28" s="119">
        <f t="shared" si="10"/>
        <v>5576</v>
      </c>
      <c r="Q28" s="119">
        <f t="shared" si="10"/>
        <v>5740</v>
      </c>
      <c r="R28" s="119">
        <f t="shared" si="10"/>
        <v>5576</v>
      </c>
      <c r="S28" s="119">
        <f t="shared" si="10"/>
        <v>5576</v>
      </c>
      <c r="T28" s="119">
        <f t="shared" si="10"/>
        <v>5904</v>
      </c>
      <c r="U28" s="119">
        <f t="shared" si="10"/>
        <v>5740</v>
      </c>
      <c r="V28" s="119">
        <f t="shared" si="10"/>
        <v>6888</v>
      </c>
      <c r="W28" s="119">
        <f t="shared" si="10"/>
        <v>8528</v>
      </c>
      <c r="X28" s="119">
        <f t="shared" si="10"/>
        <v>8528</v>
      </c>
      <c r="Y28" s="119">
        <f t="shared" si="10"/>
        <v>9020</v>
      </c>
      <c r="Z28" s="119">
        <f t="shared" si="10"/>
        <v>9020</v>
      </c>
      <c r="AA28" s="119">
        <f t="shared" si="10"/>
        <v>9512</v>
      </c>
      <c r="AB28" s="119">
        <f t="shared" si="10"/>
        <v>9020</v>
      </c>
      <c r="AC28" s="119">
        <f t="shared" si="10"/>
        <v>9020</v>
      </c>
      <c r="AD28" s="119">
        <f t="shared" si="10"/>
        <v>14760</v>
      </c>
      <c r="AE28" s="119">
        <f t="shared" si="10"/>
        <v>20910</v>
      </c>
      <c r="AF28" s="119">
        <f t="shared" si="10"/>
        <v>24190</v>
      </c>
      <c r="AG28" s="119">
        <f t="shared" si="10"/>
        <v>24190</v>
      </c>
      <c r="AH28" s="119">
        <f t="shared" si="10"/>
        <v>24190</v>
      </c>
      <c r="AI28" s="119">
        <f t="shared" si="10"/>
        <v>25174</v>
      </c>
      <c r="AJ28" s="119">
        <f t="shared" si="10"/>
        <v>25174</v>
      </c>
      <c r="AK28" s="119">
        <f t="shared" si="10"/>
        <v>25174</v>
      </c>
      <c r="AL28" s="119">
        <f t="shared" si="10"/>
        <v>22222</v>
      </c>
      <c r="AM28" s="119">
        <f t="shared" si="10"/>
        <v>21812</v>
      </c>
      <c r="AN28" s="119">
        <f t="shared" si="10"/>
        <v>14186</v>
      </c>
      <c r="AO28" s="119">
        <f t="shared" si="10"/>
        <v>14186</v>
      </c>
      <c r="AP28" s="119">
        <f t="shared" si="10"/>
        <v>13448</v>
      </c>
      <c r="AQ28" s="119">
        <f t="shared" si="10"/>
        <v>13448</v>
      </c>
      <c r="AR28" s="119">
        <f t="shared" si="10"/>
        <v>13448</v>
      </c>
      <c r="AS28" s="119">
        <f t="shared" si="10"/>
        <v>14186</v>
      </c>
      <c r="AT28" s="119">
        <f t="shared" si="10"/>
        <v>14186</v>
      </c>
      <c r="AU28" s="119">
        <f t="shared" si="10"/>
        <v>14186</v>
      </c>
      <c r="AV28" s="119">
        <f t="shared" si="10"/>
        <v>14924</v>
      </c>
      <c r="AW28" s="119">
        <f t="shared" si="10"/>
        <v>14924</v>
      </c>
      <c r="AX28" s="119">
        <f t="shared" si="10"/>
        <v>15908</v>
      </c>
      <c r="AY28" s="119">
        <f t="shared" si="10"/>
        <v>16892</v>
      </c>
      <c r="AZ28" s="119">
        <f t="shared" si="10"/>
        <v>16892</v>
      </c>
      <c r="BA28" s="119">
        <f t="shared" si="10"/>
        <v>16892</v>
      </c>
      <c r="BB28" s="119">
        <f t="shared" si="10"/>
        <v>15908</v>
      </c>
      <c r="BC28" s="119">
        <f t="shared" si="10"/>
        <v>18860</v>
      </c>
      <c r="BD28" s="119">
        <f t="shared" si="10"/>
        <v>18860</v>
      </c>
      <c r="BE28" s="119">
        <f t="shared" si="10"/>
        <v>20828</v>
      </c>
      <c r="BF28" s="119">
        <f t="shared" si="10"/>
        <v>22796</v>
      </c>
      <c r="BG28" s="119">
        <f t="shared" si="10"/>
        <v>22796</v>
      </c>
      <c r="BH28" s="119">
        <f t="shared" si="10"/>
        <v>19844</v>
      </c>
      <c r="BI28" s="119">
        <f t="shared" si="10"/>
        <v>19844</v>
      </c>
      <c r="BJ28" s="119">
        <f t="shared" si="10"/>
        <v>12710</v>
      </c>
      <c r="BK28" s="119">
        <f t="shared" si="10"/>
        <v>14186</v>
      </c>
      <c r="BL28" s="119">
        <f t="shared" si="10"/>
        <v>13448</v>
      </c>
      <c r="BM28" s="119">
        <f t="shared" si="10"/>
        <v>10742</v>
      </c>
      <c r="BN28" s="119">
        <f t="shared" si="10"/>
        <v>9184</v>
      </c>
      <c r="BO28" s="119">
        <f t="shared" ref="BO28:BZ28" si="11">ROUND(BO9*0.82,)</f>
        <v>10168</v>
      </c>
      <c r="BP28" s="119">
        <f t="shared" si="11"/>
        <v>9184</v>
      </c>
      <c r="BQ28" s="119">
        <f t="shared" si="11"/>
        <v>10168</v>
      </c>
      <c r="BR28" s="119">
        <f t="shared" si="11"/>
        <v>9184</v>
      </c>
      <c r="BS28" s="119">
        <f t="shared" si="11"/>
        <v>8856</v>
      </c>
      <c r="BT28" s="119">
        <f t="shared" si="11"/>
        <v>8036</v>
      </c>
      <c r="BU28" s="119">
        <f t="shared" si="11"/>
        <v>6478</v>
      </c>
      <c r="BV28" s="119">
        <f t="shared" si="11"/>
        <v>6970</v>
      </c>
      <c r="BW28" s="119">
        <f t="shared" si="11"/>
        <v>6478</v>
      </c>
      <c r="BX28" s="119">
        <f t="shared" si="11"/>
        <v>6970</v>
      </c>
      <c r="BY28" s="119">
        <f t="shared" si="11"/>
        <v>6478</v>
      </c>
      <c r="BZ28" s="119">
        <f t="shared" si="11"/>
        <v>7626</v>
      </c>
    </row>
    <row r="29" spans="1:78" ht="10.7" customHeight="1" x14ac:dyDescent="0.2">
      <c r="A29" s="120" t="s">
        <v>107</v>
      </c>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row>
    <row r="30" spans="1:78" ht="10.7" customHeight="1" x14ac:dyDescent="0.2">
      <c r="A30" s="3">
        <v>1</v>
      </c>
      <c r="B30" s="119" t="e">
        <f t="shared" ref="B30" si="12">ROUND(B11*0.82,)</f>
        <v>#REF!</v>
      </c>
      <c r="C30" s="119" t="e">
        <f t="shared" ref="C30:BN30" si="13">ROUND(C11*0.82,)</f>
        <v>#REF!</v>
      </c>
      <c r="D30" s="119" t="e">
        <f t="shared" si="13"/>
        <v>#REF!</v>
      </c>
      <c r="E30" s="119" t="e">
        <f t="shared" si="13"/>
        <v>#REF!</v>
      </c>
      <c r="F30" s="119" t="e">
        <f t="shared" si="13"/>
        <v>#REF!</v>
      </c>
      <c r="G30" s="119" t="e">
        <f t="shared" si="13"/>
        <v>#REF!</v>
      </c>
      <c r="H30" s="119" t="e">
        <f t="shared" si="13"/>
        <v>#REF!</v>
      </c>
      <c r="I30" s="119">
        <f t="shared" si="13"/>
        <v>6150</v>
      </c>
      <c r="J30" s="119">
        <f t="shared" si="13"/>
        <v>6150</v>
      </c>
      <c r="K30" s="119">
        <f t="shared" si="13"/>
        <v>5658</v>
      </c>
      <c r="L30" s="119">
        <f t="shared" si="13"/>
        <v>5986</v>
      </c>
      <c r="M30" s="119">
        <f t="shared" si="13"/>
        <v>5986</v>
      </c>
      <c r="N30" s="119">
        <f t="shared" si="13"/>
        <v>7954</v>
      </c>
      <c r="O30" s="119">
        <f t="shared" si="13"/>
        <v>5822</v>
      </c>
      <c r="P30" s="119">
        <f t="shared" si="13"/>
        <v>5658</v>
      </c>
      <c r="Q30" s="119">
        <f t="shared" si="13"/>
        <v>5822</v>
      </c>
      <c r="R30" s="119">
        <f t="shared" si="13"/>
        <v>5658</v>
      </c>
      <c r="S30" s="119">
        <f t="shared" si="13"/>
        <v>5658</v>
      </c>
      <c r="T30" s="119">
        <f t="shared" si="13"/>
        <v>5986</v>
      </c>
      <c r="U30" s="119">
        <f t="shared" si="13"/>
        <v>5822</v>
      </c>
      <c r="V30" s="119">
        <f t="shared" si="13"/>
        <v>6970</v>
      </c>
      <c r="W30" s="119">
        <f t="shared" si="13"/>
        <v>8610</v>
      </c>
      <c r="X30" s="119">
        <f t="shared" si="13"/>
        <v>8610</v>
      </c>
      <c r="Y30" s="119">
        <f t="shared" si="13"/>
        <v>9102</v>
      </c>
      <c r="Z30" s="119">
        <f t="shared" si="13"/>
        <v>9102</v>
      </c>
      <c r="AA30" s="119">
        <f t="shared" si="13"/>
        <v>9594</v>
      </c>
      <c r="AB30" s="119">
        <f t="shared" si="13"/>
        <v>9102</v>
      </c>
      <c r="AC30" s="119">
        <f t="shared" si="13"/>
        <v>9102</v>
      </c>
      <c r="AD30" s="119">
        <f t="shared" si="13"/>
        <v>14760</v>
      </c>
      <c r="AE30" s="119">
        <f t="shared" si="13"/>
        <v>20910</v>
      </c>
      <c r="AF30" s="119">
        <f t="shared" si="13"/>
        <v>24190</v>
      </c>
      <c r="AG30" s="119">
        <f t="shared" si="13"/>
        <v>24190</v>
      </c>
      <c r="AH30" s="119">
        <f t="shared" si="13"/>
        <v>24190</v>
      </c>
      <c r="AI30" s="119">
        <f t="shared" si="13"/>
        <v>25174</v>
      </c>
      <c r="AJ30" s="119">
        <f t="shared" si="13"/>
        <v>25174</v>
      </c>
      <c r="AK30" s="119">
        <f t="shared" si="13"/>
        <v>25174</v>
      </c>
      <c r="AL30" s="119">
        <f t="shared" si="13"/>
        <v>22222</v>
      </c>
      <c r="AM30" s="119">
        <f t="shared" si="13"/>
        <v>21771</v>
      </c>
      <c r="AN30" s="119">
        <f t="shared" si="13"/>
        <v>14145</v>
      </c>
      <c r="AO30" s="119">
        <f t="shared" si="13"/>
        <v>14145</v>
      </c>
      <c r="AP30" s="119">
        <f t="shared" si="13"/>
        <v>13407</v>
      </c>
      <c r="AQ30" s="119">
        <f t="shared" si="13"/>
        <v>13407</v>
      </c>
      <c r="AR30" s="119">
        <f t="shared" si="13"/>
        <v>13407</v>
      </c>
      <c r="AS30" s="119">
        <f t="shared" si="13"/>
        <v>14145</v>
      </c>
      <c r="AT30" s="119">
        <f t="shared" si="13"/>
        <v>14145</v>
      </c>
      <c r="AU30" s="119">
        <f t="shared" si="13"/>
        <v>14145</v>
      </c>
      <c r="AV30" s="119">
        <f t="shared" si="13"/>
        <v>14883</v>
      </c>
      <c r="AW30" s="119">
        <f t="shared" si="13"/>
        <v>14883</v>
      </c>
      <c r="AX30" s="119">
        <f t="shared" si="13"/>
        <v>15867</v>
      </c>
      <c r="AY30" s="119">
        <f t="shared" si="13"/>
        <v>16851</v>
      </c>
      <c r="AZ30" s="119">
        <f t="shared" si="13"/>
        <v>16851</v>
      </c>
      <c r="BA30" s="119">
        <f t="shared" si="13"/>
        <v>16851</v>
      </c>
      <c r="BB30" s="119">
        <f t="shared" si="13"/>
        <v>15867</v>
      </c>
      <c r="BC30" s="119">
        <f t="shared" si="13"/>
        <v>18819</v>
      </c>
      <c r="BD30" s="119">
        <f t="shared" si="13"/>
        <v>18819</v>
      </c>
      <c r="BE30" s="119">
        <f t="shared" si="13"/>
        <v>20787</v>
      </c>
      <c r="BF30" s="119">
        <f t="shared" si="13"/>
        <v>22755</v>
      </c>
      <c r="BG30" s="119">
        <f t="shared" si="13"/>
        <v>22755</v>
      </c>
      <c r="BH30" s="119">
        <f t="shared" si="13"/>
        <v>19803</v>
      </c>
      <c r="BI30" s="119">
        <f t="shared" si="13"/>
        <v>19803</v>
      </c>
      <c r="BJ30" s="119">
        <f t="shared" si="13"/>
        <v>12669</v>
      </c>
      <c r="BK30" s="119">
        <f t="shared" si="13"/>
        <v>14145</v>
      </c>
      <c r="BL30" s="119">
        <f t="shared" si="13"/>
        <v>13407</v>
      </c>
      <c r="BM30" s="119">
        <f t="shared" si="13"/>
        <v>10455</v>
      </c>
      <c r="BN30" s="119">
        <f t="shared" si="13"/>
        <v>8897</v>
      </c>
      <c r="BO30" s="119">
        <f t="shared" ref="BO30:BZ30" si="14">ROUND(BO11*0.82,)</f>
        <v>9881</v>
      </c>
      <c r="BP30" s="119">
        <f t="shared" si="14"/>
        <v>8897</v>
      </c>
      <c r="BQ30" s="119">
        <f t="shared" si="14"/>
        <v>9881</v>
      </c>
      <c r="BR30" s="119">
        <f t="shared" si="14"/>
        <v>8897</v>
      </c>
      <c r="BS30" s="119">
        <f t="shared" si="14"/>
        <v>8323</v>
      </c>
      <c r="BT30" s="119">
        <f t="shared" si="14"/>
        <v>7503</v>
      </c>
      <c r="BU30" s="119">
        <f t="shared" si="14"/>
        <v>5945</v>
      </c>
      <c r="BV30" s="119">
        <f t="shared" si="14"/>
        <v>6437</v>
      </c>
      <c r="BW30" s="119">
        <f t="shared" si="14"/>
        <v>5945</v>
      </c>
      <c r="BX30" s="119">
        <f t="shared" si="14"/>
        <v>6437</v>
      </c>
      <c r="BY30" s="119">
        <f t="shared" si="14"/>
        <v>5945</v>
      </c>
      <c r="BZ30" s="119">
        <f t="shared" si="14"/>
        <v>7093</v>
      </c>
    </row>
    <row r="31" spans="1:78" ht="10.7" customHeight="1" x14ac:dyDescent="0.2">
      <c r="A31" s="3">
        <v>2</v>
      </c>
      <c r="B31" s="119" t="e">
        <f t="shared" ref="B31" si="15">ROUND(B12*0.82,)</f>
        <v>#REF!</v>
      </c>
      <c r="C31" s="119" t="e">
        <f t="shared" ref="C31:BN31" si="16">ROUND(C12*0.82,)</f>
        <v>#REF!</v>
      </c>
      <c r="D31" s="119" t="e">
        <f t="shared" si="16"/>
        <v>#REF!</v>
      </c>
      <c r="E31" s="119" t="e">
        <f t="shared" si="16"/>
        <v>#REF!</v>
      </c>
      <c r="F31" s="119" t="e">
        <f t="shared" si="16"/>
        <v>#REF!</v>
      </c>
      <c r="G31" s="119" t="e">
        <f t="shared" si="16"/>
        <v>#REF!</v>
      </c>
      <c r="H31" s="119" t="e">
        <f t="shared" si="16"/>
        <v>#REF!</v>
      </c>
      <c r="I31" s="119">
        <f t="shared" si="16"/>
        <v>7298</v>
      </c>
      <c r="J31" s="119">
        <f t="shared" si="16"/>
        <v>7298</v>
      </c>
      <c r="K31" s="119">
        <f t="shared" si="16"/>
        <v>6806</v>
      </c>
      <c r="L31" s="119">
        <f t="shared" si="16"/>
        <v>7134</v>
      </c>
      <c r="M31" s="119">
        <f t="shared" si="16"/>
        <v>7134</v>
      </c>
      <c r="N31" s="119">
        <f t="shared" si="16"/>
        <v>9102</v>
      </c>
      <c r="O31" s="119">
        <f t="shared" si="16"/>
        <v>6970</v>
      </c>
      <c r="P31" s="119">
        <f t="shared" si="16"/>
        <v>6806</v>
      </c>
      <c r="Q31" s="119">
        <f t="shared" si="16"/>
        <v>6970</v>
      </c>
      <c r="R31" s="119">
        <f t="shared" si="16"/>
        <v>6806</v>
      </c>
      <c r="S31" s="119">
        <f t="shared" si="16"/>
        <v>6806</v>
      </c>
      <c r="T31" s="119">
        <f t="shared" si="16"/>
        <v>7134</v>
      </c>
      <c r="U31" s="119">
        <f t="shared" si="16"/>
        <v>6970</v>
      </c>
      <c r="V31" s="119">
        <f t="shared" si="16"/>
        <v>8118</v>
      </c>
      <c r="W31" s="119">
        <f t="shared" si="16"/>
        <v>9758</v>
      </c>
      <c r="X31" s="119">
        <f t="shared" si="16"/>
        <v>9758</v>
      </c>
      <c r="Y31" s="119">
        <f t="shared" si="16"/>
        <v>10250</v>
      </c>
      <c r="Z31" s="119">
        <f t="shared" si="16"/>
        <v>10250</v>
      </c>
      <c r="AA31" s="119">
        <f t="shared" si="16"/>
        <v>10742</v>
      </c>
      <c r="AB31" s="119">
        <f t="shared" si="16"/>
        <v>10250</v>
      </c>
      <c r="AC31" s="119">
        <f t="shared" si="16"/>
        <v>10250</v>
      </c>
      <c r="AD31" s="119">
        <f t="shared" si="16"/>
        <v>16400</v>
      </c>
      <c r="AE31" s="119">
        <f t="shared" si="16"/>
        <v>22550</v>
      </c>
      <c r="AF31" s="119">
        <f t="shared" si="16"/>
        <v>25830</v>
      </c>
      <c r="AG31" s="119">
        <f t="shared" si="16"/>
        <v>25830</v>
      </c>
      <c r="AH31" s="119">
        <f t="shared" si="16"/>
        <v>25830</v>
      </c>
      <c r="AI31" s="119">
        <f t="shared" si="16"/>
        <v>26814</v>
      </c>
      <c r="AJ31" s="119">
        <f t="shared" si="16"/>
        <v>26814</v>
      </c>
      <c r="AK31" s="119">
        <f t="shared" si="16"/>
        <v>26814</v>
      </c>
      <c r="AL31" s="119">
        <f t="shared" si="16"/>
        <v>23862</v>
      </c>
      <c r="AM31" s="119">
        <f t="shared" si="16"/>
        <v>23288</v>
      </c>
      <c r="AN31" s="119">
        <f t="shared" si="16"/>
        <v>15662</v>
      </c>
      <c r="AO31" s="119">
        <f t="shared" si="16"/>
        <v>15662</v>
      </c>
      <c r="AP31" s="119">
        <f t="shared" si="16"/>
        <v>14924</v>
      </c>
      <c r="AQ31" s="119">
        <f t="shared" si="16"/>
        <v>14924</v>
      </c>
      <c r="AR31" s="119">
        <f t="shared" si="16"/>
        <v>14924</v>
      </c>
      <c r="AS31" s="119">
        <f t="shared" si="16"/>
        <v>15662</v>
      </c>
      <c r="AT31" s="119">
        <f t="shared" si="16"/>
        <v>15662</v>
      </c>
      <c r="AU31" s="119">
        <f t="shared" si="16"/>
        <v>15662</v>
      </c>
      <c r="AV31" s="119">
        <f t="shared" si="16"/>
        <v>16400</v>
      </c>
      <c r="AW31" s="119">
        <f t="shared" si="16"/>
        <v>16400</v>
      </c>
      <c r="AX31" s="119">
        <f t="shared" si="16"/>
        <v>17384</v>
      </c>
      <c r="AY31" s="119">
        <f t="shared" si="16"/>
        <v>18368</v>
      </c>
      <c r="AZ31" s="119">
        <f t="shared" si="16"/>
        <v>18368</v>
      </c>
      <c r="BA31" s="119">
        <f t="shared" si="16"/>
        <v>18368</v>
      </c>
      <c r="BB31" s="119">
        <f t="shared" si="16"/>
        <v>17384</v>
      </c>
      <c r="BC31" s="119">
        <f t="shared" si="16"/>
        <v>20336</v>
      </c>
      <c r="BD31" s="119">
        <f t="shared" si="16"/>
        <v>20336</v>
      </c>
      <c r="BE31" s="119">
        <f t="shared" si="16"/>
        <v>22304</v>
      </c>
      <c r="BF31" s="119">
        <f t="shared" si="16"/>
        <v>24272</v>
      </c>
      <c r="BG31" s="119">
        <f t="shared" si="16"/>
        <v>24272</v>
      </c>
      <c r="BH31" s="119">
        <f t="shared" si="16"/>
        <v>21320</v>
      </c>
      <c r="BI31" s="119">
        <f t="shared" si="16"/>
        <v>21320</v>
      </c>
      <c r="BJ31" s="119">
        <f t="shared" si="16"/>
        <v>14186</v>
      </c>
      <c r="BK31" s="119">
        <f t="shared" si="16"/>
        <v>15662</v>
      </c>
      <c r="BL31" s="119">
        <f t="shared" si="16"/>
        <v>14924</v>
      </c>
      <c r="BM31" s="119">
        <f t="shared" si="16"/>
        <v>11972</v>
      </c>
      <c r="BN31" s="119">
        <f t="shared" si="16"/>
        <v>10414</v>
      </c>
      <c r="BO31" s="119">
        <f t="shared" ref="BO31:BZ31" si="17">ROUND(BO12*0.82,)</f>
        <v>11398</v>
      </c>
      <c r="BP31" s="119">
        <f t="shared" si="17"/>
        <v>10414</v>
      </c>
      <c r="BQ31" s="119">
        <f t="shared" si="17"/>
        <v>11398</v>
      </c>
      <c r="BR31" s="119">
        <f t="shared" si="17"/>
        <v>10414</v>
      </c>
      <c r="BS31" s="119">
        <f t="shared" si="17"/>
        <v>9676</v>
      </c>
      <c r="BT31" s="119">
        <f t="shared" si="17"/>
        <v>8856</v>
      </c>
      <c r="BU31" s="119">
        <f t="shared" si="17"/>
        <v>7298</v>
      </c>
      <c r="BV31" s="119">
        <f t="shared" si="17"/>
        <v>7790</v>
      </c>
      <c r="BW31" s="119">
        <f t="shared" si="17"/>
        <v>7298</v>
      </c>
      <c r="BX31" s="119">
        <f t="shared" si="17"/>
        <v>7790</v>
      </c>
      <c r="BY31" s="119">
        <f t="shared" si="17"/>
        <v>7298</v>
      </c>
      <c r="BZ31" s="119">
        <f t="shared" si="17"/>
        <v>8446</v>
      </c>
    </row>
    <row r="32" spans="1:78" ht="10.7" customHeight="1" x14ac:dyDescent="0.2">
      <c r="A32" s="120" t="s">
        <v>86</v>
      </c>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row>
    <row r="33" spans="1:78" ht="10.7" customHeight="1" x14ac:dyDescent="0.2">
      <c r="A33" s="3">
        <v>1</v>
      </c>
      <c r="B33" s="119" t="e">
        <f t="shared" ref="B33" si="18">ROUND(B14*0.82,)</f>
        <v>#REF!</v>
      </c>
      <c r="C33" s="119" t="e">
        <f t="shared" ref="C33:BN33" si="19">ROUND(C14*0.82,)</f>
        <v>#REF!</v>
      </c>
      <c r="D33" s="119" t="e">
        <f t="shared" si="19"/>
        <v>#REF!</v>
      </c>
      <c r="E33" s="119" t="e">
        <f t="shared" si="19"/>
        <v>#REF!</v>
      </c>
      <c r="F33" s="119" t="e">
        <f t="shared" si="19"/>
        <v>#REF!</v>
      </c>
      <c r="G33" s="119" t="e">
        <f t="shared" si="19"/>
        <v>#REF!</v>
      </c>
      <c r="H33" s="119" t="e">
        <f t="shared" si="19"/>
        <v>#REF!</v>
      </c>
      <c r="I33" s="119">
        <f t="shared" si="19"/>
        <v>7790</v>
      </c>
      <c r="J33" s="119">
        <f t="shared" si="19"/>
        <v>7790</v>
      </c>
      <c r="K33" s="119">
        <f t="shared" si="19"/>
        <v>7298</v>
      </c>
      <c r="L33" s="119">
        <f t="shared" si="19"/>
        <v>7626</v>
      </c>
      <c r="M33" s="119">
        <f t="shared" si="19"/>
        <v>7626</v>
      </c>
      <c r="N33" s="119">
        <f t="shared" si="19"/>
        <v>9594</v>
      </c>
      <c r="O33" s="119">
        <f t="shared" si="19"/>
        <v>7462</v>
      </c>
      <c r="P33" s="119">
        <f t="shared" si="19"/>
        <v>7298</v>
      </c>
      <c r="Q33" s="119">
        <f t="shared" si="19"/>
        <v>7462</v>
      </c>
      <c r="R33" s="119">
        <f t="shared" si="19"/>
        <v>7298</v>
      </c>
      <c r="S33" s="119">
        <f t="shared" si="19"/>
        <v>7298</v>
      </c>
      <c r="T33" s="119">
        <f t="shared" si="19"/>
        <v>7626</v>
      </c>
      <c r="U33" s="119">
        <f t="shared" si="19"/>
        <v>7462</v>
      </c>
      <c r="V33" s="119">
        <f t="shared" si="19"/>
        <v>8610</v>
      </c>
      <c r="W33" s="119">
        <f t="shared" si="19"/>
        <v>10250</v>
      </c>
      <c r="X33" s="119">
        <f t="shared" si="19"/>
        <v>10250</v>
      </c>
      <c r="Y33" s="119">
        <f t="shared" si="19"/>
        <v>10742</v>
      </c>
      <c r="Z33" s="119">
        <f t="shared" si="19"/>
        <v>10742</v>
      </c>
      <c r="AA33" s="119">
        <f t="shared" si="19"/>
        <v>11234</v>
      </c>
      <c r="AB33" s="119">
        <f t="shared" si="19"/>
        <v>10742</v>
      </c>
      <c r="AC33" s="119">
        <f t="shared" si="19"/>
        <v>10742</v>
      </c>
      <c r="AD33" s="119">
        <f t="shared" si="19"/>
        <v>16400</v>
      </c>
      <c r="AE33" s="119">
        <f t="shared" si="19"/>
        <v>22550</v>
      </c>
      <c r="AF33" s="119">
        <f t="shared" si="19"/>
        <v>25830</v>
      </c>
      <c r="AG33" s="119">
        <f t="shared" si="19"/>
        <v>25830</v>
      </c>
      <c r="AH33" s="119">
        <f t="shared" si="19"/>
        <v>25830</v>
      </c>
      <c r="AI33" s="119">
        <f t="shared" si="19"/>
        <v>26814</v>
      </c>
      <c r="AJ33" s="119">
        <f t="shared" si="19"/>
        <v>26814</v>
      </c>
      <c r="AK33" s="119">
        <f t="shared" si="19"/>
        <v>26814</v>
      </c>
      <c r="AL33" s="119">
        <f t="shared" si="19"/>
        <v>23862</v>
      </c>
      <c r="AM33" s="119">
        <f t="shared" si="19"/>
        <v>23575</v>
      </c>
      <c r="AN33" s="119">
        <f t="shared" si="19"/>
        <v>15949</v>
      </c>
      <c r="AO33" s="119">
        <f t="shared" si="19"/>
        <v>15949</v>
      </c>
      <c r="AP33" s="119">
        <f t="shared" si="19"/>
        <v>15211</v>
      </c>
      <c r="AQ33" s="119">
        <f t="shared" si="19"/>
        <v>15211</v>
      </c>
      <c r="AR33" s="119">
        <f t="shared" si="19"/>
        <v>15211</v>
      </c>
      <c r="AS33" s="119">
        <f t="shared" si="19"/>
        <v>15949</v>
      </c>
      <c r="AT33" s="119">
        <f t="shared" si="19"/>
        <v>15949</v>
      </c>
      <c r="AU33" s="119">
        <f t="shared" si="19"/>
        <v>15949</v>
      </c>
      <c r="AV33" s="119">
        <f t="shared" si="19"/>
        <v>16687</v>
      </c>
      <c r="AW33" s="119">
        <f t="shared" si="19"/>
        <v>16687</v>
      </c>
      <c r="AX33" s="119">
        <f t="shared" si="19"/>
        <v>17671</v>
      </c>
      <c r="AY33" s="119">
        <f t="shared" si="19"/>
        <v>18655</v>
      </c>
      <c r="AZ33" s="119">
        <f t="shared" si="19"/>
        <v>18655</v>
      </c>
      <c r="BA33" s="119">
        <f t="shared" si="19"/>
        <v>18655</v>
      </c>
      <c r="BB33" s="119">
        <f t="shared" si="19"/>
        <v>17671</v>
      </c>
      <c r="BC33" s="119">
        <f t="shared" si="19"/>
        <v>20623</v>
      </c>
      <c r="BD33" s="119">
        <f t="shared" si="19"/>
        <v>20623</v>
      </c>
      <c r="BE33" s="119">
        <f t="shared" si="19"/>
        <v>22591</v>
      </c>
      <c r="BF33" s="119">
        <f t="shared" si="19"/>
        <v>24559</v>
      </c>
      <c r="BG33" s="119">
        <f t="shared" si="19"/>
        <v>24559</v>
      </c>
      <c r="BH33" s="119">
        <f t="shared" si="19"/>
        <v>21607</v>
      </c>
      <c r="BI33" s="119">
        <f t="shared" si="19"/>
        <v>21607</v>
      </c>
      <c r="BJ33" s="119">
        <f t="shared" si="19"/>
        <v>14473</v>
      </c>
      <c r="BK33" s="119">
        <f t="shared" si="19"/>
        <v>15949</v>
      </c>
      <c r="BL33" s="119">
        <f t="shared" si="19"/>
        <v>15211</v>
      </c>
      <c r="BM33" s="119">
        <f t="shared" si="19"/>
        <v>12095</v>
      </c>
      <c r="BN33" s="119">
        <f t="shared" si="19"/>
        <v>10537</v>
      </c>
      <c r="BO33" s="119">
        <f t="shared" ref="BO33:BZ33" si="20">ROUND(BO14*0.82,)</f>
        <v>11521</v>
      </c>
      <c r="BP33" s="119">
        <f t="shared" si="20"/>
        <v>10537</v>
      </c>
      <c r="BQ33" s="119">
        <f t="shared" si="20"/>
        <v>11521</v>
      </c>
      <c r="BR33" s="119">
        <f t="shared" si="20"/>
        <v>10537</v>
      </c>
      <c r="BS33" s="119">
        <f t="shared" si="20"/>
        <v>10373</v>
      </c>
      <c r="BT33" s="119">
        <f t="shared" si="20"/>
        <v>9553</v>
      </c>
      <c r="BU33" s="119">
        <f t="shared" si="20"/>
        <v>7995</v>
      </c>
      <c r="BV33" s="119">
        <f t="shared" si="20"/>
        <v>8487</v>
      </c>
      <c r="BW33" s="119">
        <f t="shared" si="20"/>
        <v>7995</v>
      </c>
      <c r="BX33" s="119">
        <f t="shared" si="20"/>
        <v>8487</v>
      </c>
      <c r="BY33" s="119">
        <f t="shared" si="20"/>
        <v>7995</v>
      </c>
      <c r="BZ33" s="119">
        <f t="shared" si="20"/>
        <v>9143</v>
      </c>
    </row>
    <row r="34" spans="1:78" ht="10.7" customHeight="1" x14ac:dyDescent="0.2">
      <c r="A34" s="3">
        <v>2</v>
      </c>
      <c r="B34" s="119" t="e">
        <f t="shared" ref="B34" si="21">ROUND(B15*0.82,)</f>
        <v>#REF!</v>
      </c>
      <c r="C34" s="119" t="e">
        <f t="shared" ref="C34:BN34" si="22">ROUND(C15*0.82,)</f>
        <v>#REF!</v>
      </c>
      <c r="D34" s="119" t="e">
        <f t="shared" si="22"/>
        <v>#REF!</v>
      </c>
      <c r="E34" s="119" t="e">
        <f t="shared" si="22"/>
        <v>#REF!</v>
      </c>
      <c r="F34" s="119" t="e">
        <f t="shared" si="22"/>
        <v>#REF!</v>
      </c>
      <c r="G34" s="119" t="e">
        <f t="shared" si="22"/>
        <v>#REF!</v>
      </c>
      <c r="H34" s="119" t="e">
        <f t="shared" si="22"/>
        <v>#REF!</v>
      </c>
      <c r="I34" s="119">
        <f t="shared" si="22"/>
        <v>8938</v>
      </c>
      <c r="J34" s="119">
        <f t="shared" si="22"/>
        <v>8938</v>
      </c>
      <c r="K34" s="119">
        <f t="shared" si="22"/>
        <v>8446</v>
      </c>
      <c r="L34" s="119">
        <f t="shared" si="22"/>
        <v>8774</v>
      </c>
      <c r="M34" s="119">
        <f t="shared" si="22"/>
        <v>8774</v>
      </c>
      <c r="N34" s="119">
        <f t="shared" si="22"/>
        <v>10742</v>
      </c>
      <c r="O34" s="119">
        <f t="shared" si="22"/>
        <v>8610</v>
      </c>
      <c r="P34" s="119">
        <f t="shared" si="22"/>
        <v>8446</v>
      </c>
      <c r="Q34" s="119">
        <f t="shared" si="22"/>
        <v>8610</v>
      </c>
      <c r="R34" s="119">
        <f t="shared" si="22"/>
        <v>8446</v>
      </c>
      <c r="S34" s="119">
        <f t="shared" si="22"/>
        <v>8446</v>
      </c>
      <c r="T34" s="119">
        <f t="shared" si="22"/>
        <v>8774</v>
      </c>
      <c r="U34" s="119">
        <f t="shared" si="22"/>
        <v>8610</v>
      </c>
      <c r="V34" s="119">
        <f t="shared" si="22"/>
        <v>9758</v>
      </c>
      <c r="W34" s="119">
        <f t="shared" si="22"/>
        <v>11398</v>
      </c>
      <c r="X34" s="119">
        <f t="shared" si="22"/>
        <v>11398</v>
      </c>
      <c r="Y34" s="119">
        <f t="shared" si="22"/>
        <v>11890</v>
      </c>
      <c r="Z34" s="119">
        <f t="shared" si="22"/>
        <v>11890</v>
      </c>
      <c r="AA34" s="119">
        <f t="shared" si="22"/>
        <v>12382</v>
      </c>
      <c r="AB34" s="119">
        <f t="shared" si="22"/>
        <v>11890</v>
      </c>
      <c r="AC34" s="119">
        <f t="shared" si="22"/>
        <v>11890</v>
      </c>
      <c r="AD34" s="119">
        <f t="shared" si="22"/>
        <v>18040</v>
      </c>
      <c r="AE34" s="119">
        <f t="shared" si="22"/>
        <v>24190</v>
      </c>
      <c r="AF34" s="119">
        <f t="shared" si="22"/>
        <v>27470</v>
      </c>
      <c r="AG34" s="119">
        <f t="shared" si="22"/>
        <v>27470</v>
      </c>
      <c r="AH34" s="119">
        <f t="shared" si="22"/>
        <v>27470</v>
      </c>
      <c r="AI34" s="119">
        <f t="shared" si="22"/>
        <v>28454</v>
      </c>
      <c r="AJ34" s="119">
        <f t="shared" si="22"/>
        <v>28454</v>
      </c>
      <c r="AK34" s="119">
        <f t="shared" si="22"/>
        <v>28454</v>
      </c>
      <c r="AL34" s="119">
        <f t="shared" si="22"/>
        <v>25502</v>
      </c>
      <c r="AM34" s="119">
        <f t="shared" si="22"/>
        <v>25092</v>
      </c>
      <c r="AN34" s="119">
        <f t="shared" si="22"/>
        <v>17466</v>
      </c>
      <c r="AO34" s="119">
        <f t="shared" si="22"/>
        <v>17466</v>
      </c>
      <c r="AP34" s="119">
        <f t="shared" si="22"/>
        <v>16728</v>
      </c>
      <c r="AQ34" s="119">
        <f t="shared" si="22"/>
        <v>16728</v>
      </c>
      <c r="AR34" s="119">
        <f t="shared" si="22"/>
        <v>16728</v>
      </c>
      <c r="AS34" s="119">
        <f t="shared" si="22"/>
        <v>17466</v>
      </c>
      <c r="AT34" s="119">
        <f t="shared" si="22"/>
        <v>17466</v>
      </c>
      <c r="AU34" s="119">
        <f t="shared" si="22"/>
        <v>17466</v>
      </c>
      <c r="AV34" s="119">
        <f t="shared" si="22"/>
        <v>18204</v>
      </c>
      <c r="AW34" s="119">
        <f t="shared" si="22"/>
        <v>18204</v>
      </c>
      <c r="AX34" s="119">
        <f t="shared" si="22"/>
        <v>19188</v>
      </c>
      <c r="AY34" s="119">
        <f t="shared" si="22"/>
        <v>20172</v>
      </c>
      <c r="AZ34" s="119">
        <f t="shared" si="22"/>
        <v>20172</v>
      </c>
      <c r="BA34" s="119">
        <f t="shared" si="22"/>
        <v>20172</v>
      </c>
      <c r="BB34" s="119">
        <f t="shared" si="22"/>
        <v>19188</v>
      </c>
      <c r="BC34" s="119">
        <f t="shared" si="22"/>
        <v>22140</v>
      </c>
      <c r="BD34" s="119">
        <f t="shared" si="22"/>
        <v>22140</v>
      </c>
      <c r="BE34" s="119">
        <f t="shared" si="22"/>
        <v>24108</v>
      </c>
      <c r="BF34" s="119">
        <f t="shared" si="22"/>
        <v>26076</v>
      </c>
      <c r="BG34" s="119">
        <f t="shared" si="22"/>
        <v>26076</v>
      </c>
      <c r="BH34" s="119">
        <f t="shared" si="22"/>
        <v>23124</v>
      </c>
      <c r="BI34" s="119">
        <f t="shared" si="22"/>
        <v>23124</v>
      </c>
      <c r="BJ34" s="119">
        <f t="shared" si="22"/>
        <v>15990</v>
      </c>
      <c r="BK34" s="119">
        <f t="shared" si="22"/>
        <v>17466</v>
      </c>
      <c r="BL34" s="119">
        <f t="shared" si="22"/>
        <v>16728</v>
      </c>
      <c r="BM34" s="119">
        <f t="shared" si="22"/>
        <v>13612</v>
      </c>
      <c r="BN34" s="119">
        <f t="shared" si="22"/>
        <v>12054</v>
      </c>
      <c r="BO34" s="119">
        <f t="shared" ref="BO34:BZ34" si="23">ROUND(BO15*0.82,)</f>
        <v>13038</v>
      </c>
      <c r="BP34" s="119">
        <f t="shared" si="23"/>
        <v>12054</v>
      </c>
      <c r="BQ34" s="119">
        <f t="shared" si="23"/>
        <v>13038</v>
      </c>
      <c r="BR34" s="119">
        <f t="shared" si="23"/>
        <v>12054</v>
      </c>
      <c r="BS34" s="119">
        <f t="shared" si="23"/>
        <v>11726</v>
      </c>
      <c r="BT34" s="119">
        <f t="shared" si="23"/>
        <v>10906</v>
      </c>
      <c r="BU34" s="119">
        <f t="shared" si="23"/>
        <v>9348</v>
      </c>
      <c r="BV34" s="119">
        <f t="shared" si="23"/>
        <v>9840</v>
      </c>
      <c r="BW34" s="119">
        <f t="shared" si="23"/>
        <v>9348</v>
      </c>
      <c r="BX34" s="119">
        <f t="shared" si="23"/>
        <v>9840</v>
      </c>
      <c r="BY34" s="119">
        <f t="shared" si="23"/>
        <v>9348</v>
      </c>
      <c r="BZ34" s="119">
        <f t="shared" si="23"/>
        <v>10496</v>
      </c>
    </row>
    <row r="35" spans="1:78" ht="10.7" customHeight="1" x14ac:dyDescent="0.2">
      <c r="A35" s="122" t="s">
        <v>91</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row>
    <row r="36" spans="1:78" ht="10.7" customHeight="1" x14ac:dyDescent="0.2">
      <c r="A36" s="3">
        <v>1</v>
      </c>
      <c r="B36" s="119" t="e">
        <f t="shared" ref="B36" si="24">ROUND(B17*0.82,)</f>
        <v>#REF!</v>
      </c>
      <c r="C36" s="119" t="e">
        <f t="shared" ref="C36:BN36" si="25">ROUND(C17*0.82,)</f>
        <v>#REF!</v>
      </c>
      <c r="D36" s="119" t="e">
        <f t="shared" si="25"/>
        <v>#REF!</v>
      </c>
      <c r="E36" s="119" t="e">
        <f t="shared" si="25"/>
        <v>#REF!</v>
      </c>
      <c r="F36" s="119" t="e">
        <f t="shared" si="25"/>
        <v>#REF!</v>
      </c>
      <c r="G36" s="119" t="e">
        <f t="shared" si="25"/>
        <v>#REF!</v>
      </c>
      <c r="H36" s="119" t="e">
        <f t="shared" si="25"/>
        <v>#REF!</v>
      </c>
      <c r="I36" s="119">
        <f t="shared" si="25"/>
        <v>8610</v>
      </c>
      <c r="J36" s="119">
        <f t="shared" si="25"/>
        <v>8610</v>
      </c>
      <c r="K36" s="119">
        <f t="shared" si="25"/>
        <v>8118</v>
      </c>
      <c r="L36" s="119">
        <f t="shared" si="25"/>
        <v>8446</v>
      </c>
      <c r="M36" s="119">
        <f t="shared" si="25"/>
        <v>8446</v>
      </c>
      <c r="N36" s="119">
        <f t="shared" si="25"/>
        <v>10414</v>
      </c>
      <c r="O36" s="119">
        <f t="shared" si="25"/>
        <v>8282</v>
      </c>
      <c r="P36" s="119">
        <f t="shared" si="25"/>
        <v>8118</v>
      </c>
      <c r="Q36" s="119">
        <f t="shared" si="25"/>
        <v>8282</v>
      </c>
      <c r="R36" s="119">
        <f t="shared" si="25"/>
        <v>8118</v>
      </c>
      <c r="S36" s="119">
        <f t="shared" si="25"/>
        <v>8118</v>
      </c>
      <c r="T36" s="119">
        <f t="shared" si="25"/>
        <v>8446</v>
      </c>
      <c r="U36" s="119">
        <f t="shared" si="25"/>
        <v>8282</v>
      </c>
      <c r="V36" s="119">
        <f t="shared" si="25"/>
        <v>9430</v>
      </c>
      <c r="W36" s="119">
        <f t="shared" si="25"/>
        <v>11070</v>
      </c>
      <c r="X36" s="119">
        <f t="shared" si="25"/>
        <v>11070</v>
      </c>
      <c r="Y36" s="119">
        <f t="shared" si="25"/>
        <v>11562</v>
      </c>
      <c r="Z36" s="119">
        <f t="shared" si="25"/>
        <v>11562</v>
      </c>
      <c r="AA36" s="119">
        <f t="shared" si="25"/>
        <v>12054</v>
      </c>
      <c r="AB36" s="119">
        <f t="shared" si="25"/>
        <v>11562</v>
      </c>
      <c r="AC36" s="119">
        <f t="shared" si="25"/>
        <v>11562</v>
      </c>
      <c r="AD36" s="119">
        <f t="shared" si="25"/>
        <v>18040</v>
      </c>
      <c r="AE36" s="119">
        <f t="shared" si="25"/>
        <v>24190</v>
      </c>
      <c r="AF36" s="119">
        <f t="shared" si="25"/>
        <v>27470</v>
      </c>
      <c r="AG36" s="119">
        <f t="shared" si="25"/>
        <v>27470</v>
      </c>
      <c r="AH36" s="119">
        <f t="shared" si="25"/>
        <v>27470</v>
      </c>
      <c r="AI36" s="119">
        <f t="shared" si="25"/>
        <v>28454</v>
      </c>
      <c r="AJ36" s="119">
        <f t="shared" si="25"/>
        <v>28454</v>
      </c>
      <c r="AK36" s="119">
        <f t="shared" si="25"/>
        <v>28454</v>
      </c>
      <c r="AL36" s="119">
        <f t="shared" si="25"/>
        <v>25502</v>
      </c>
      <c r="AM36" s="119">
        <f t="shared" si="25"/>
        <v>25215</v>
      </c>
      <c r="AN36" s="119">
        <f t="shared" si="25"/>
        <v>17589</v>
      </c>
      <c r="AO36" s="119">
        <f t="shared" si="25"/>
        <v>17589</v>
      </c>
      <c r="AP36" s="119">
        <f t="shared" si="25"/>
        <v>16851</v>
      </c>
      <c r="AQ36" s="119">
        <f t="shared" si="25"/>
        <v>16851</v>
      </c>
      <c r="AR36" s="119">
        <f t="shared" si="25"/>
        <v>16851</v>
      </c>
      <c r="AS36" s="119">
        <f t="shared" si="25"/>
        <v>17589</v>
      </c>
      <c r="AT36" s="119">
        <f t="shared" si="25"/>
        <v>17589</v>
      </c>
      <c r="AU36" s="119">
        <f t="shared" si="25"/>
        <v>17589</v>
      </c>
      <c r="AV36" s="119">
        <f t="shared" si="25"/>
        <v>18327</v>
      </c>
      <c r="AW36" s="119">
        <f t="shared" si="25"/>
        <v>18327</v>
      </c>
      <c r="AX36" s="119">
        <f t="shared" si="25"/>
        <v>19311</v>
      </c>
      <c r="AY36" s="119">
        <f t="shared" si="25"/>
        <v>20295</v>
      </c>
      <c r="AZ36" s="119">
        <f t="shared" si="25"/>
        <v>20295</v>
      </c>
      <c r="BA36" s="119">
        <f t="shared" si="25"/>
        <v>20295</v>
      </c>
      <c r="BB36" s="119">
        <f t="shared" si="25"/>
        <v>19311</v>
      </c>
      <c r="BC36" s="119">
        <f t="shared" si="25"/>
        <v>22263</v>
      </c>
      <c r="BD36" s="119">
        <f t="shared" si="25"/>
        <v>22263</v>
      </c>
      <c r="BE36" s="119">
        <f t="shared" si="25"/>
        <v>24231</v>
      </c>
      <c r="BF36" s="119">
        <f t="shared" si="25"/>
        <v>26199</v>
      </c>
      <c r="BG36" s="119">
        <f t="shared" si="25"/>
        <v>26199</v>
      </c>
      <c r="BH36" s="119">
        <f t="shared" si="25"/>
        <v>23247</v>
      </c>
      <c r="BI36" s="119">
        <f t="shared" si="25"/>
        <v>23247</v>
      </c>
      <c r="BJ36" s="119">
        <f t="shared" si="25"/>
        <v>16113</v>
      </c>
      <c r="BK36" s="119">
        <f t="shared" si="25"/>
        <v>17589</v>
      </c>
      <c r="BL36" s="119">
        <f t="shared" si="25"/>
        <v>16851</v>
      </c>
      <c r="BM36" s="119">
        <f t="shared" si="25"/>
        <v>13325</v>
      </c>
      <c r="BN36" s="119">
        <f t="shared" si="25"/>
        <v>11767</v>
      </c>
      <c r="BO36" s="119">
        <f t="shared" ref="BO36:BZ36" si="26">ROUND(BO17*0.82,)</f>
        <v>12751</v>
      </c>
      <c r="BP36" s="119">
        <f t="shared" si="26"/>
        <v>11767</v>
      </c>
      <c r="BQ36" s="119">
        <f t="shared" si="26"/>
        <v>12751</v>
      </c>
      <c r="BR36" s="119">
        <f t="shared" si="26"/>
        <v>11767</v>
      </c>
      <c r="BS36" s="119">
        <f t="shared" si="26"/>
        <v>11193</v>
      </c>
      <c r="BT36" s="119">
        <f t="shared" si="26"/>
        <v>10373</v>
      </c>
      <c r="BU36" s="119">
        <f t="shared" si="26"/>
        <v>8815</v>
      </c>
      <c r="BV36" s="119">
        <f t="shared" si="26"/>
        <v>9307</v>
      </c>
      <c r="BW36" s="119">
        <f t="shared" si="26"/>
        <v>8815</v>
      </c>
      <c r="BX36" s="119">
        <f t="shared" si="26"/>
        <v>9307</v>
      </c>
      <c r="BY36" s="119">
        <f t="shared" si="26"/>
        <v>8815</v>
      </c>
      <c r="BZ36" s="119">
        <f t="shared" si="26"/>
        <v>9963</v>
      </c>
    </row>
    <row r="37" spans="1:78" ht="10.7" customHeight="1" x14ac:dyDescent="0.2">
      <c r="A37" s="3">
        <v>2</v>
      </c>
      <c r="B37" s="119" t="e">
        <f t="shared" ref="B37" si="27">ROUND(B18*0.82,)</f>
        <v>#REF!</v>
      </c>
      <c r="C37" s="119" t="e">
        <f t="shared" ref="C37:BN37" si="28">ROUND(C18*0.82,)</f>
        <v>#REF!</v>
      </c>
      <c r="D37" s="119" t="e">
        <f t="shared" si="28"/>
        <v>#REF!</v>
      </c>
      <c r="E37" s="119" t="e">
        <f t="shared" si="28"/>
        <v>#REF!</v>
      </c>
      <c r="F37" s="119" t="e">
        <f t="shared" si="28"/>
        <v>#REF!</v>
      </c>
      <c r="G37" s="119" t="e">
        <f t="shared" si="28"/>
        <v>#REF!</v>
      </c>
      <c r="H37" s="119" t="e">
        <f t="shared" si="28"/>
        <v>#REF!</v>
      </c>
      <c r="I37" s="119">
        <f t="shared" si="28"/>
        <v>9758</v>
      </c>
      <c r="J37" s="119">
        <f t="shared" si="28"/>
        <v>9758</v>
      </c>
      <c r="K37" s="119">
        <f t="shared" si="28"/>
        <v>9266</v>
      </c>
      <c r="L37" s="119">
        <f t="shared" si="28"/>
        <v>9594</v>
      </c>
      <c r="M37" s="119">
        <f t="shared" si="28"/>
        <v>9594</v>
      </c>
      <c r="N37" s="119">
        <f t="shared" si="28"/>
        <v>11562</v>
      </c>
      <c r="O37" s="119">
        <f t="shared" si="28"/>
        <v>9430</v>
      </c>
      <c r="P37" s="119">
        <f t="shared" si="28"/>
        <v>9266</v>
      </c>
      <c r="Q37" s="119">
        <f t="shared" si="28"/>
        <v>9430</v>
      </c>
      <c r="R37" s="119">
        <f t="shared" si="28"/>
        <v>9266</v>
      </c>
      <c r="S37" s="119">
        <f t="shared" si="28"/>
        <v>9266</v>
      </c>
      <c r="T37" s="119">
        <f t="shared" si="28"/>
        <v>9594</v>
      </c>
      <c r="U37" s="119">
        <f t="shared" si="28"/>
        <v>9430</v>
      </c>
      <c r="V37" s="119">
        <f t="shared" si="28"/>
        <v>10578</v>
      </c>
      <c r="W37" s="119">
        <f t="shared" si="28"/>
        <v>12218</v>
      </c>
      <c r="X37" s="119">
        <f t="shared" si="28"/>
        <v>12218</v>
      </c>
      <c r="Y37" s="119">
        <f t="shared" si="28"/>
        <v>12710</v>
      </c>
      <c r="Z37" s="119">
        <f t="shared" si="28"/>
        <v>12710</v>
      </c>
      <c r="AA37" s="119">
        <f t="shared" si="28"/>
        <v>13202</v>
      </c>
      <c r="AB37" s="119">
        <f t="shared" si="28"/>
        <v>12710</v>
      </c>
      <c r="AC37" s="119">
        <f t="shared" si="28"/>
        <v>12710</v>
      </c>
      <c r="AD37" s="119">
        <f t="shared" si="28"/>
        <v>19680</v>
      </c>
      <c r="AE37" s="119">
        <f t="shared" si="28"/>
        <v>25830</v>
      </c>
      <c r="AF37" s="119">
        <f t="shared" si="28"/>
        <v>29110</v>
      </c>
      <c r="AG37" s="119">
        <f t="shared" si="28"/>
        <v>29110</v>
      </c>
      <c r="AH37" s="119">
        <f t="shared" si="28"/>
        <v>29110</v>
      </c>
      <c r="AI37" s="119">
        <f t="shared" si="28"/>
        <v>30094</v>
      </c>
      <c r="AJ37" s="119">
        <f t="shared" si="28"/>
        <v>30094</v>
      </c>
      <c r="AK37" s="119">
        <f t="shared" si="28"/>
        <v>30094</v>
      </c>
      <c r="AL37" s="119">
        <f t="shared" si="28"/>
        <v>27142</v>
      </c>
      <c r="AM37" s="119">
        <f t="shared" si="28"/>
        <v>26732</v>
      </c>
      <c r="AN37" s="119">
        <f t="shared" si="28"/>
        <v>19106</v>
      </c>
      <c r="AO37" s="119">
        <f t="shared" si="28"/>
        <v>19106</v>
      </c>
      <c r="AP37" s="119">
        <f t="shared" si="28"/>
        <v>18368</v>
      </c>
      <c r="AQ37" s="119">
        <f t="shared" si="28"/>
        <v>18368</v>
      </c>
      <c r="AR37" s="119">
        <f t="shared" si="28"/>
        <v>18368</v>
      </c>
      <c r="AS37" s="119">
        <f t="shared" si="28"/>
        <v>19106</v>
      </c>
      <c r="AT37" s="119">
        <f t="shared" si="28"/>
        <v>19106</v>
      </c>
      <c r="AU37" s="119">
        <f t="shared" si="28"/>
        <v>19106</v>
      </c>
      <c r="AV37" s="119">
        <f t="shared" si="28"/>
        <v>19844</v>
      </c>
      <c r="AW37" s="119">
        <f t="shared" si="28"/>
        <v>19844</v>
      </c>
      <c r="AX37" s="119">
        <f t="shared" si="28"/>
        <v>20828</v>
      </c>
      <c r="AY37" s="119">
        <f t="shared" si="28"/>
        <v>21812</v>
      </c>
      <c r="AZ37" s="119">
        <f t="shared" si="28"/>
        <v>21812</v>
      </c>
      <c r="BA37" s="119">
        <f t="shared" si="28"/>
        <v>21812</v>
      </c>
      <c r="BB37" s="119">
        <f t="shared" si="28"/>
        <v>20828</v>
      </c>
      <c r="BC37" s="119">
        <f t="shared" si="28"/>
        <v>23780</v>
      </c>
      <c r="BD37" s="119">
        <f t="shared" si="28"/>
        <v>23780</v>
      </c>
      <c r="BE37" s="119">
        <f t="shared" si="28"/>
        <v>25748</v>
      </c>
      <c r="BF37" s="119">
        <f t="shared" si="28"/>
        <v>27716</v>
      </c>
      <c r="BG37" s="119">
        <f t="shared" si="28"/>
        <v>27716</v>
      </c>
      <c r="BH37" s="119">
        <f t="shared" si="28"/>
        <v>24764</v>
      </c>
      <c r="BI37" s="119">
        <f t="shared" si="28"/>
        <v>24764</v>
      </c>
      <c r="BJ37" s="119">
        <f t="shared" si="28"/>
        <v>17630</v>
      </c>
      <c r="BK37" s="119">
        <f t="shared" si="28"/>
        <v>19106</v>
      </c>
      <c r="BL37" s="119">
        <f t="shared" si="28"/>
        <v>18368</v>
      </c>
      <c r="BM37" s="119">
        <f t="shared" si="28"/>
        <v>14842</v>
      </c>
      <c r="BN37" s="119">
        <f t="shared" si="28"/>
        <v>13284</v>
      </c>
      <c r="BO37" s="119">
        <f t="shared" ref="BO37:BZ37" si="29">ROUND(BO18*0.82,)</f>
        <v>14268</v>
      </c>
      <c r="BP37" s="119">
        <f t="shared" si="29"/>
        <v>13284</v>
      </c>
      <c r="BQ37" s="119">
        <f t="shared" si="29"/>
        <v>14268</v>
      </c>
      <c r="BR37" s="119">
        <f t="shared" si="29"/>
        <v>13284</v>
      </c>
      <c r="BS37" s="119">
        <f t="shared" si="29"/>
        <v>12546</v>
      </c>
      <c r="BT37" s="119">
        <f t="shared" si="29"/>
        <v>11726</v>
      </c>
      <c r="BU37" s="119">
        <f t="shared" si="29"/>
        <v>10168</v>
      </c>
      <c r="BV37" s="119">
        <f t="shared" si="29"/>
        <v>10660</v>
      </c>
      <c r="BW37" s="119">
        <f t="shared" si="29"/>
        <v>10168</v>
      </c>
      <c r="BX37" s="119">
        <f t="shared" si="29"/>
        <v>10660</v>
      </c>
      <c r="BY37" s="119">
        <f t="shared" si="29"/>
        <v>10168</v>
      </c>
      <c r="BZ37" s="119">
        <f t="shared" si="29"/>
        <v>11316</v>
      </c>
    </row>
    <row r="38" spans="1:78" ht="10.7" customHeight="1" x14ac:dyDescent="0.2">
      <c r="A38" s="119" t="s">
        <v>92</v>
      </c>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row>
    <row r="39" spans="1:78" ht="10.7" customHeight="1" x14ac:dyDescent="0.2">
      <c r="A39" s="3">
        <v>1</v>
      </c>
      <c r="B39" s="119" t="e">
        <f t="shared" ref="B39" si="30">ROUND(B20*0.82,)</f>
        <v>#REF!</v>
      </c>
      <c r="C39" s="119" t="e">
        <f t="shared" ref="C39:BN39" si="31">ROUND(C20*0.82,)</f>
        <v>#REF!</v>
      </c>
      <c r="D39" s="119" t="e">
        <f t="shared" si="31"/>
        <v>#REF!</v>
      </c>
      <c r="E39" s="119" t="e">
        <f t="shared" si="31"/>
        <v>#REF!</v>
      </c>
      <c r="F39" s="119" t="e">
        <f t="shared" si="31"/>
        <v>#REF!</v>
      </c>
      <c r="G39" s="119" t="e">
        <f t="shared" si="31"/>
        <v>#REF!</v>
      </c>
      <c r="H39" s="119" t="e">
        <f t="shared" si="31"/>
        <v>#REF!</v>
      </c>
      <c r="I39" s="119">
        <f t="shared" si="31"/>
        <v>9840</v>
      </c>
      <c r="J39" s="119">
        <f t="shared" si="31"/>
        <v>9840</v>
      </c>
      <c r="K39" s="119">
        <f t="shared" si="31"/>
        <v>9348</v>
      </c>
      <c r="L39" s="119">
        <f t="shared" si="31"/>
        <v>9676</v>
      </c>
      <c r="M39" s="119">
        <f t="shared" si="31"/>
        <v>9676</v>
      </c>
      <c r="N39" s="119">
        <f t="shared" si="31"/>
        <v>11644</v>
      </c>
      <c r="O39" s="119">
        <f t="shared" si="31"/>
        <v>9512</v>
      </c>
      <c r="P39" s="119">
        <f t="shared" si="31"/>
        <v>9348</v>
      </c>
      <c r="Q39" s="119">
        <f t="shared" si="31"/>
        <v>9512</v>
      </c>
      <c r="R39" s="119">
        <f t="shared" si="31"/>
        <v>9348</v>
      </c>
      <c r="S39" s="119">
        <f t="shared" si="31"/>
        <v>9348</v>
      </c>
      <c r="T39" s="119">
        <f t="shared" si="31"/>
        <v>9676</v>
      </c>
      <c r="U39" s="119">
        <f t="shared" si="31"/>
        <v>9512</v>
      </c>
      <c r="V39" s="119">
        <f t="shared" si="31"/>
        <v>10660</v>
      </c>
      <c r="W39" s="119">
        <f t="shared" si="31"/>
        <v>12300</v>
      </c>
      <c r="X39" s="119">
        <f t="shared" si="31"/>
        <v>12300</v>
      </c>
      <c r="Y39" s="119">
        <f t="shared" si="31"/>
        <v>12792</v>
      </c>
      <c r="Z39" s="119">
        <f t="shared" si="31"/>
        <v>12792</v>
      </c>
      <c r="AA39" s="119">
        <f t="shared" si="31"/>
        <v>13284</v>
      </c>
      <c r="AB39" s="119">
        <f t="shared" si="31"/>
        <v>12792</v>
      </c>
      <c r="AC39" s="119">
        <f t="shared" si="31"/>
        <v>12792</v>
      </c>
      <c r="AD39" s="119">
        <f t="shared" si="31"/>
        <v>19680</v>
      </c>
      <c r="AE39" s="119">
        <f t="shared" si="31"/>
        <v>25830</v>
      </c>
      <c r="AF39" s="119">
        <f t="shared" si="31"/>
        <v>29110</v>
      </c>
      <c r="AG39" s="119">
        <f t="shared" si="31"/>
        <v>29110</v>
      </c>
      <c r="AH39" s="119">
        <f t="shared" si="31"/>
        <v>29110</v>
      </c>
      <c r="AI39" s="119">
        <f t="shared" si="31"/>
        <v>30094</v>
      </c>
      <c r="AJ39" s="119">
        <f t="shared" si="31"/>
        <v>30094</v>
      </c>
      <c r="AK39" s="119">
        <f t="shared" si="31"/>
        <v>30094</v>
      </c>
      <c r="AL39" s="119">
        <f t="shared" si="31"/>
        <v>27142</v>
      </c>
      <c r="AM39" s="119">
        <f t="shared" si="31"/>
        <v>26855</v>
      </c>
      <c r="AN39" s="119">
        <f t="shared" si="31"/>
        <v>19229</v>
      </c>
      <c r="AO39" s="119">
        <f t="shared" si="31"/>
        <v>19229</v>
      </c>
      <c r="AP39" s="119">
        <f t="shared" si="31"/>
        <v>18491</v>
      </c>
      <c r="AQ39" s="119">
        <f t="shared" si="31"/>
        <v>18491</v>
      </c>
      <c r="AR39" s="119">
        <f t="shared" si="31"/>
        <v>18491</v>
      </c>
      <c r="AS39" s="119">
        <f t="shared" si="31"/>
        <v>19229</v>
      </c>
      <c r="AT39" s="119">
        <f t="shared" si="31"/>
        <v>19229</v>
      </c>
      <c r="AU39" s="119">
        <f t="shared" si="31"/>
        <v>19229</v>
      </c>
      <c r="AV39" s="119">
        <f t="shared" si="31"/>
        <v>19967</v>
      </c>
      <c r="AW39" s="119">
        <f t="shared" si="31"/>
        <v>19967</v>
      </c>
      <c r="AX39" s="119">
        <f t="shared" si="31"/>
        <v>20951</v>
      </c>
      <c r="AY39" s="119">
        <f t="shared" si="31"/>
        <v>21935</v>
      </c>
      <c r="AZ39" s="119">
        <f t="shared" si="31"/>
        <v>21935</v>
      </c>
      <c r="BA39" s="119">
        <f t="shared" si="31"/>
        <v>21935</v>
      </c>
      <c r="BB39" s="119">
        <f t="shared" si="31"/>
        <v>20951</v>
      </c>
      <c r="BC39" s="119">
        <f t="shared" si="31"/>
        <v>23903</v>
      </c>
      <c r="BD39" s="119">
        <f t="shared" si="31"/>
        <v>23903</v>
      </c>
      <c r="BE39" s="119">
        <f t="shared" si="31"/>
        <v>25871</v>
      </c>
      <c r="BF39" s="119">
        <f t="shared" si="31"/>
        <v>27839</v>
      </c>
      <c r="BG39" s="119">
        <f t="shared" si="31"/>
        <v>27839</v>
      </c>
      <c r="BH39" s="119">
        <f t="shared" si="31"/>
        <v>24887</v>
      </c>
      <c r="BI39" s="119">
        <f t="shared" si="31"/>
        <v>24887</v>
      </c>
      <c r="BJ39" s="119">
        <f t="shared" si="31"/>
        <v>17753</v>
      </c>
      <c r="BK39" s="119">
        <f t="shared" si="31"/>
        <v>19229</v>
      </c>
      <c r="BL39" s="119">
        <f t="shared" si="31"/>
        <v>18491</v>
      </c>
      <c r="BM39" s="119">
        <f t="shared" si="31"/>
        <v>14145</v>
      </c>
      <c r="BN39" s="119">
        <f t="shared" si="31"/>
        <v>12587</v>
      </c>
      <c r="BO39" s="119">
        <f t="shared" ref="BO39:BZ39" si="32">ROUND(BO20*0.82,)</f>
        <v>13571</v>
      </c>
      <c r="BP39" s="119">
        <f t="shared" si="32"/>
        <v>12587</v>
      </c>
      <c r="BQ39" s="119">
        <f t="shared" si="32"/>
        <v>13571</v>
      </c>
      <c r="BR39" s="119">
        <f t="shared" si="32"/>
        <v>12587</v>
      </c>
      <c r="BS39" s="119">
        <f t="shared" si="32"/>
        <v>12423</v>
      </c>
      <c r="BT39" s="119">
        <f t="shared" si="32"/>
        <v>11603</v>
      </c>
      <c r="BU39" s="119">
        <f t="shared" si="32"/>
        <v>10045</v>
      </c>
      <c r="BV39" s="119">
        <f t="shared" si="32"/>
        <v>10537</v>
      </c>
      <c r="BW39" s="119">
        <f t="shared" si="32"/>
        <v>10045</v>
      </c>
      <c r="BX39" s="119">
        <f t="shared" si="32"/>
        <v>10537</v>
      </c>
      <c r="BY39" s="119">
        <f t="shared" si="32"/>
        <v>10045</v>
      </c>
      <c r="BZ39" s="119">
        <f t="shared" si="32"/>
        <v>11193</v>
      </c>
    </row>
    <row r="40" spans="1:78" ht="10.7" customHeight="1" x14ac:dyDescent="0.2">
      <c r="A40" s="3">
        <v>2</v>
      </c>
      <c r="B40" s="119" t="e">
        <f t="shared" ref="B40" si="33">ROUND(B21*0.82,)</f>
        <v>#REF!</v>
      </c>
      <c r="C40" s="119" t="e">
        <f t="shared" ref="C40:BN40" si="34">ROUND(C21*0.82,)</f>
        <v>#REF!</v>
      </c>
      <c r="D40" s="119" t="e">
        <f t="shared" si="34"/>
        <v>#REF!</v>
      </c>
      <c r="E40" s="119" t="e">
        <f t="shared" si="34"/>
        <v>#REF!</v>
      </c>
      <c r="F40" s="119" t="e">
        <f t="shared" si="34"/>
        <v>#REF!</v>
      </c>
      <c r="G40" s="119" t="e">
        <f t="shared" si="34"/>
        <v>#REF!</v>
      </c>
      <c r="H40" s="119" t="e">
        <f t="shared" si="34"/>
        <v>#REF!</v>
      </c>
      <c r="I40" s="119">
        <f t="shared" si="34"/>
        <v>10988</v>
      </c>
      <c r="J40" s="119">
        <f t="shared" si="34"/>
        <v>10988</v>
      </c>
      <c r="K40" s="119">
        <f t="shared" si="34"/>
        <v>10496</v>
      </c>
      <c r="L40" s="119">
        <f t="shared" si="34"/>
        <v>10824</v>
      </c>
      <c r="M40" s="119">
        <f t="shared" si="34"/>
        <v>10824</v>
      </c>
      <c r="N40" s="119">
        <f t="shared" si="34"/>
        <v>12792</v>
      </c>
      <c r="O40" s="119">
        <f t="shared" si="34"/>
        <v>10660</v>
      </c>
      <c r="P40" s="119">
        <f t="shared" si="34"/>
        <v>10496</v>
      </c>
      <c r="Q40" s="119">
        <f t="shared" si="34"/>
        <v>10660</v>
      </c>
      <c r="R40" s="119">
        <f t="shared" si="34"/>
        <v>10496</v>
      </c>
      <c r="S40" s="119">
        <f t="shared" si="34"/>
        <v>10496</v>
      </c>
      <c r="T40" s="119">
        <f t="shared" si="34"/>
        <v>10824</v>
      </c>
      <c r="U40" s="119">
        <f t="shared" si="34"/>
        <v>10660</v>
      </c>
      <c r="V40" s="119">
        <f t="shared" si="34"/>
        <v>11808</v>
      </c>
      <c r="W40" s="119">
        <f t="shared" si="34"/>
        <v>13448</v>
      </c>
      <c r="X40" s="119">
        <f t="shared" si="34"/>
        <v>13448</v>
      </c>
      <c r="Y40" s="119">
        <f t="shared" si="34"/>
        <v>13940</v>
      </c>
      <c r="Z40" s="119">
        <f t="shared" si="34"/>
        <v>13940</v>
      </c>
      <c r="AA40" s="119">
        <f t="shared" si="34"/>
        <v>14432</v>
      </c>
      <c r="AB40" s="119">
        <f t="shared" si="34"/>
        <v>13940</v>
      </c>
      <c r="AC40" s="119">
        <f t="shared" si="34"/>
        <v>13940</v>
      </c>
      <c r="AD40" s="119">
        <f t="shared" si="34"/>
        <v>21320</v>
      </c>
      <c r="AE40" s="119">
        <f t="shared" si="34"/>
        <v>27470</v>
      </c>
      <c r="AF40" s="119">
        <f t="shared" si="34"/>
        <v>30750</v>
      </c>
      <c r="AG40" s="119">
        <f t="shared" si="34"/>
        <v>30750</v>
      </c>
      <c r="AH40" s="119">
        <f t="shared" si="34"/>
        <v>30750</v>
      </c>
      <c r="AI40" s="119">
        <f t="shared" si="34"/>
        <v>31734</v>
      </c>
      <c r="AJ40" s="119">
        <f t="shared" si="34"/>
        <v>31734</v>
      </c>
      <c r="AK40" s="119">
        <f t="shared" si="34"/>
        <v>31734</v>
      </c>
      <c r="AL40" s="119">
        <f t="shared" si="34"/>
        <v>28782</v>
      </c>
      <c r="AM40" s="119">
        <f t="shared" si="34"/>
        <v>28372</v>
      </c>
      <c r="AN40" s="119">
        <f t="shared" si="34"/>
        <v>20746</v>
      </c>
      <c r="AO40" s="119">
        <f t="shared" si="34"/>
        <v>20746</v>
      </c>
      <c r="AP40" s="119">
        <f t="shared" si="34"/>
        <v>20008</v>
      </c>
      <c r="AQ40" s="119">
        <f t="shared" si="34"/>
        <v>20008</v>
      </c>
      <c r="AR40" s="119">
        <f t="shared" si="34"/>
        <v>20008</v>
      </c>
      <c r="AS40" s="119">
        <f t="shared" si="34"/>
        <v>20746</v>
      </c>
      <c r="AT40" s="119">
        <f t="shared" si="34"/>
        <v>20746</v>
      </c>
      <c r="AU40" s="119">
        <f t="shared" si="34"/>
        <v>20746</v>
      </c>
      <c r="AV40" s="119">
        <f t="shared" si="34"/>
        <v>21484</v>
      </c>
      <c r="AW40" s="119">
        <f t="shared" si="34"/>
        <v>21484</v>
      </c>
      <c r="AX40" s="119">
        <f t="shared" si="34"/>
        <v>22468</v>
      </c>
      <c r="AY40" s="119">
        <f t="shared" si="34"/>
        <v>23452</v>
      </c>
      <c r="AZ40" s="119">
        <f t="shared" si="34"/>
        <v>23452</v>
      </c>
      <c r="BA40" s="119">
        <f t="shared" si="34"/>
        <v>23452</v>
      </c>
      <c r="BB40" s="119">
        <f t="shared" si="34"/>
        <v>22468</v>
      </c>
      <c r="BC40" s="119">
        <f t="shared" si="34"/>
        <v>25420</v>
      </c>
      <c r="BD40" s="119">
        <f t="shared" si="34"/>
        <v>25420</v>
      </c>
      <c r="BE40" s="119">
        <f t="shared" si="34"/>
        <v>27388</v>
      </c>
      <c r="BF40" s="119">
        <f t="shared" si="34"/>
        <v>29356</v>
      </c>
      <c r="BG40" s="119">
        <f t="shared" si="34"/>
        <v>29356</v>
      </c>
      <c r="BH40" s="119">
        <f t="shared" si="34"/>
        <v>26404</v>
      </c>
      <c r="BI40" s="119">
        <f t="shared" si="34"/>
        <v>26404</v>
      </c>
      <c r="BJ40" s="119">
        <f t="shared" si="34"/>
        <v>19270</v>
      </c>
      <c r="BK40" s="119">
        <f t="shared" si="34"/>
        <v>20746</v>
      </c>
      <c r="BL40" s="119">
        <f t="shared" si="34"/>
        <v>20008</v>
      </c>
      <c r="BM40" s="119">
        <f t="shared" si="34"/>
        <v>15662</v>
      </c>
      <c r="BN40" s="119">
        <f t="shared" si="34"/>
        <v>14104</v>
      </c>
      <c r="BO40" s="119">
        <f t="shared" ref="BO40:BZ40" si="35">ROUND(BO21*0.82,)</f>
        <v>15088</v>
      </c>
      <c r="BP40" s="119">
        <f t="shared" si="35"/>
        <v>14104</v>
      </c>
      <c r="BQ40" s="119">
        <f t="shared" si="35"/>
        <v>15088</v>
      </c>
      <c r="BR40" s="119">
        <f t="shared" si="35"/>
        <v>14104</v>
      </c>
      <c r="BS40" s="119">
        <f t="shared" si="35"/>
        <v>13776</v>
      </c>
      <c r="BT40" s="119">
        <f t="shared" si="35"/>
        <v>12956</v>
      </c>
      <c r="BU40" s="119">
        <f t="shared" si="35"/>
        <v>11398</v>
      </c>
      <c r="BV40" s="119">
        <f t="shared" si="35"/>
        <v>11890</v>
      </c>
      <c r="BW40" s="119">
        <f t="shared" si="35"/>
        <v>11398</v>
      </c>
      <c r="BX40" s="119">
        <f t="shared" si="35"/>
        <v>11890</v>
      </c>
      <c r="BY40" s="119">
        <f t="shared" si="35"/>
        <v>11398</v>
      </c>
      <c r="BZ40" s="119">
        <f t="shared" si="35"/>
        <v>12546</v>
      </c>
    </row>
    <row r="41" spans="1:78" ht="11.45" customHeight="1" x14ac:dyDescent="0.2"/>
    <row r="42" spans="1:78" x14ac:dyDescent="0.2">
      <c r="A42" s="36" t="s">
        <v>3</v>
      </c>
    </row>
    <row r="43" spans="1:78" x14ac:dyDescent="0.2">
      <c r="A43" s="20" t="s">
        <v>4</v>
      </c>
    </row>
    <row r="44" spans="1:78" x14ac:dyDescent="0.2">
      <c r="A44" s="20" t="s">
        <v>5</v>
      </c>
    </row>
    <row r="45" spans="1:78" ht="12" customHeight="1" x14ac:dyDescent="0.2">
      <c r="A45" s="21" t="s">
        <v>6</v>
      </c>
    </row>
    <row r="46" spans="1:78" x14ac:dyDescent="0.2">
      <c r="A46" s="42" t="s">
        <v>75</v>
      </c>
    </row>
    <row r="47" spans="1:78" ht="10.7" customHeight="1" x14ac:dyDescent="0.2">
      <c r="A47" s="20"/>
    </row>
    <row r="48" spans="1:78" ht="22.5" customHeight="1" thickBot="1" x14ac:dyDescent="0.25">
      <c r="A48" s="43" t="s">
        <v>8</v>
      </c>
    </row>
    <row r="49" spans="1:1" ht="144.75" thickBot="1" x14ac:dyDescent="0.25">
      <c r="A49" s="139" t="s">
        <v>192</v>
      </c>
    </row>
    <row r="50" spans="1:1" ht="12.75" thickBot="1" x14ac:dyDescent="0.25">
      <c r="A50" s="22"/>
    </row>
    <row r="51" spans="1:1" ht="12.75" thickBot="1" x14ac:dyDescent="0.25">
      <c r="A51" s="61" t="s">
        <v>27</v>
      </c>
    </row>
    <row r="52" spans="1:1" ht="12.75" thickBot="1" x14ac:dyDescent="0.25">
      <c r="A52" s="88" t="s">
        <v>193</v>
      </c>
    </row>
    <row r="53" spans="1:1" x14ac:dyDescent="0.2">
      <c r="A53" s="115" t="s">
        <v>194</v>
      </c>
    </row>
  </sheetData>
  <pageMargins left="0.7" right="0.7" top="0.75" bottom="0.75" header="0.3" footer="0.3"/>
  <pageSetup paperSize="9" orientation="portrait" horizontalDpi="4294967295" verticalDpi="4294967295"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P49"/>
  <sheetViews>
    <sheetView zoomScaleNormal="100" workbookViewId="0">
      <pane xSplit="1" topLeftCell="L1" activePane="topRight" state="frozen"/>
      <selection pane="topRight" activeCell="Q6" sqref="Q6"/>
    </sheetView>
  </sheetViews>
  <sheetFormatPr defaultColWidth="8.5703125" defaultRowHeight="12" x14ac:dyDescent="0.2"/>
  <cols>
    <col min="1" max="1" width="71.5703125" style="1" customWidth="1"/>
    <col min="2" max="42" width="9.85546875" style="1" bestFit="1" customWidth="1"/>
    <col min="43" max="16384" width="8.5703125" style="1"/>
  </cols>
  <sheetData>
    <row r="1" spans="1:42" ht="10.7" customHeight="1" x14ac:dyDescent="0.2">
      <c r="A1" s="9" t="s">
        <v>74</v>
      </c>
    </row>
    <row r="2" spans="1:42" ht="10.7" customHeight="1" x14ac:dyDescent="0.2">
      <c r="A2" s="19" t="s">
        <v>10</v>
      </c>
    </row>
    <row r="3" spans="1:42" ht="10.7" customHeight="1" x14ac:dyDescent="0.2">
      <c r="A3" s="10"/>
    </row>
    <row r="4" spans="1:42" x14ac:dyDescent="0.2">
      <c r="A4" s="95" t="s">
        <v>1</v>
      </c>
    </row>
    <row r="5" spans="1:42" s="28" customFormat="1" ht="25.5" customHeight="1" x14ac:dyDescent="0.2">
      <c r="A5" s="34" t="s">
        <v>0</v>
      </c>
      <c r="B5" s="47" t="e">
        <f>'C завтраками| Bed and breakfast'!#REF!</f>
        <v>#REF!</v>
      </c>
      <c r="C5" s="47" t="e">
        <f>'C завтраками| Bed and breakfast'!#REF!</f>
        <v>#REF!</v>
      </c>
      <c r="D5" s="47" t="e">
        <f>'C завтраками| Bed and breakfast'!#REF!</f>
        <v>#REF!</v>
      </c>
      <c r="E5" s="47" t="e">
        <f>'C завтраками| Bed and breakfast'!#REF!</f>
        <v>#REF!</v>
      </c>
      <c r="F5" s="47" t="e">
        <f>'C завтраками| Bed and breakfast'!#REF!</f>
        <v>#REF!</v>
      </c>
      <c r="G5" s="47" t="e">
        <f>'C завтраками| Bed and breakfast'!#REF!</f>
        <v>#REF!</v>
      </c>
      <c r="H5" s="47" t="e">
        <f>'C завтраками| Bed and breakfast'!#REF!</f>
        <v>#REF!</v>
      </c>
      <c r="I5" s="47" t="e">
        <f>'C завтраками| Bed and breakfast'!#REF!</f>
        <v>#REF!</v>
      </c>
      <c r="J5" s="47" t="e">
        <f>'C завтраками| Bed and breakfast'!#REF!</f>
        <v>#REF!</v>
      </c>
      <c r="K5" s="47" t="e">
        <f>'C завтраками| Bed and breakfast'!#REF!</f>
        <v>#REF!</v>
      </c>
      <c r="L5" s="47" t="e">
        <f>'C завтраками| Bed and breakfast'!#REF!</f>
        <v>#REF!</v>
      </c>
      <c r="M5" s="47" t="e">
        <f>'C завтраками| Bed and breakfast'!#REF!</f>
        <v>#REF!</v>
      </c>
      <c r="N5" s="47" t="e">
        <f>'C завтраками| Bed and breakfast'!#REF!</f>
        <v>#REF!</v>
      </c>
      <c r="O5" s="47" t="e">
        <f>'C завтраками| Bed and breakfast'!#REF!</f>
        <v>#REF!</v>
      </c>
      <c r="P5" s="47" t="e">
        <f>'C завтраками| Bed and breakfast'!#REF!</f>
        <v>#REF!</v>
      </c>
      <c r="Q5" s="47" t="e">
        <f>'C завтраками| Bed and breakfast'!#REF!</f>
        <v>#REF!</v>
      </c>
      <c r="R5" s="47" t="e">
        <f>'C завтраками| Bed and breakfast'!#REF!</f>
        <v>#REF!</v>
      </c>
      <c r="S5" s="47" t="e">
        <f>'C завтраками| Bed and breakfast'!#REF!</f>
        <v>#REF!</v>
      </c>
      <c r="T5" s="47" t="e">
        <f>'C завтраками| Bed and breakfast'!#REF!</f>
        <v>#REF!</v>
      </c>
      <c r="U5" s="47" t="e">
        <f>'C завтраками| Bed and breakfast'!#REF!</f>
        <v>#REF!</v>
      </c>
      <c r="V5" s="47" t="e">
        <f>'C завтраками| Bed and breakfast'!#REF!</f>
        <v>#REF!</v>
      </c>
      <c r="W5" s="47" t="e">
        <f>'C завтраками| Bed and breakfast'!#REF!</f>
        <v>#REF!</v>
      </c>
      <c r="X5" s="47" t="e">
        <f>'C завтраками| Bed and breakfast'!#REF!</f>
        <v>#REF!</v>
      </c>
      <c r="Y5" s="47" t="e">
        <f>'C завтраками| Bed and breakfast'!#REF!</f>
        <v>#REF!</v>
      </c>
      <c r="Z5" s="47" t="e">
        <f>'C завтраками| Bed and breakfast'!#REF!</f>
        <v>#REF!</v>
      </c>
      <c r="AA5" s="47" t="e">
        <f>'C завтраками| Bed and breakfast'!#REF!</f>
        <v>#REF!</v>
      </c>
      <c r="AB5" s="47" t="e">
        <f>'C завтраками| Bed and breakfast'!#REF!</f>
        <v>#REF!</v>
      </c>
      <c r="AC5" s="47" t="e">
        <f>'C завтраками| Bed and breakfast'!#REF!</f>
        <v>#REF!</v>
      </c>
      <c r="AD5" s="47" t="e">
        <f>'C завтраками| Bed and breakfast'!#REF!</f>
        <v>#REF!</v>
      </c>
      <c r="AE5" s="47" t="e">
        <f>'C завтраками| Bed and breakfast'!#REF!</f>
        <v>#REF!</v>
      </c>
      <c r="AF5" s="47" t="e">
        <f>'C завтраками| Bed and breakfast'!#REF!</f>
        <v>#REF!</v>
      </c>
      <c r="AG5" s="47" t="e">
        <f>'C завтраками| Bed and breakfast'!#REF!</f>
        <v>#REF!</v>
      </c>
      <c r="AH5" s="47" t="e">
        <f>'C завтраками| Bed and breakfast'!#REF!</f>
        <v>#REF!</v>
      </c>
      <c r="AI5" s="47" t="e">
        <f>'C завтраками| Bed and breakfast'!#REF!</f>
        <v>#REF!</v>
      </c>
      <c r="AJ5" s="47" t="e">
        <f>'C завтраками| Bed and breakfast'!#REF!</f>
        <v>#REF!</v>
      </c>
      <c r="AK5" s="47" t="e">
        <f>'C завтраками| Bed and breakfast'!#REF!</f>
        <v>#REF!</v>
      </c>
      <c r="AL5" s="47" t="e">
        <f>'C завтраками| Bed and breakfast'!#REF!</f>
        <v>#REF!</v>
      </c>
      <c r="AM5" s="47" t="e">
        <f>'C завтраками| Bed and breakfast'!#REF!</f>
        <v>#REF!</v>
      </c>
      <c r="AN5" s="47" t="e">
        <f>'C завтраками| Bed and breakfast'!#REF!</f>
        <v>#REF!</v>
      </c>
      <c r="AO5" s="47" t="e">
        <f>'C завтраками| Bed and breakfast'!#REF!</f>
        <v>#REF!</v>
      </c>
      <c r="AP5" s="47" t="e">
        <f>'C завтраками| Bed and breakfast'!#REF!</f>
        <v>#REF!</v>
      </c>
    </row>
    <row r="6" spans="1:42" s="28" customFormat="1" ht="25.5" customHeight="1" x14ac:dyDescent="0.2">
      <c r="A6" s="34"/>
      <c r="B6" s="47" t="e">
        <f>'C завтраками| Bed and breakfast'!#REF!</f>
        <v>#REF!</v>
      </c>
      <c r="C6" s="47" t="e">
        <f>'C завтраками| Bed and breakfast'!#REF!</f>
        <v>#REF!</v>
      </c>
      <c r="D6" s="47" t="e">
        <f>'C завтраками| Bed and breakfast'!#REF!</f>
        <v>#REF!</v>
      </c>
      <c r="E6" s="47" t="e">
        <f>'C завтраками| Bed and breakfast'!#REF!</f>
        <v>#REF!</v>
      </c>
      <c r="F6" s="47" t="e">
        <f>'C завтраками| Bed and breakfast'!#REF!</f>
        <v>#REF!</v>
      </c>
      <c r="G6" s="47" t="e">
        <f>'C завтраками| Bed and breakfast'!#REF!</f>
        <v>#REF!</v>
      </c>
      <c r="H6" s="47" t="e">
        <f>'C завтраками| Bed and breakfast'!#REF!</f>
        <v>#REF!</v>
      </c>
      <c r="I6" s="47" t="e">
        <f>'C завтраками| Bed and breakfast'!#REF!</f>
        <v>#REF!</v>
      </c>
      <c r="J6" s="47" t="e">
        <f>'C завтраками| Bed and breakfast'!#REF!</f>
        <v>#REF!</v>
      </c>
      <c r="K6" s="47" t="e">
        <f>'C завтраками| Bed and breakfast'!#REF!</f>
        <v>#REF!</v>
      </c>
      <c r="L6" s="47" t="e">
        <f>'C завтраками| Bed and breakfast'!#REF!</f>
        <v>#REF!</v>
      </c>
      <c r="M6" s="47" t="e">
        <f>'C завтраками| Bed and breakfast'!#REF!</f>
        <v>#REF!</v>
      </c>
      <c r="N6" s="47" t="e">
        <f>'C завтраками| Bed and breakfast'!#REF!</f>
        <v>#REF!</v>
      </c>
      <c r="O6" s="47" t="e">
        <f>'C завтраками| Bed and breakfast'!#REF!</f>
        <v>#REF!</v>
      </c>
      <c r="P6" s="47" t="e">
        <f>'C завтраками| Bed and breakfast'!#REF!</f>
        <v>#REF!</v>
      </c>
      <c r="Q6" s="47" t="e">
        <f>'C завтраками| Bed and breakfast'!#REF!</f>
        <v>#REF!</v>
      </c>
      <c r="R6" s="47" t="e">
        <f>'C завтраками| Bed and breakfast'!#REF!</f>
        <v>#REF!</v>
      </c>
      <c r="S6" s="47" t="e">
        <f>'C завтраками| Bed and breakfast'!#REF!</f>
        <v>#REF!</v>
      </c>
      <c r="T6" s="47" t="e">
        <f>'C завтраками| Bed and breakfast'!#REF!</f>
        <v>#REF!</v>
      </c>
      <c r="U6" s="47" t="e">
        <f>'C завтраками| Bed and breakfast'!#REF!</f>
        <v>#REF!</v>
      </c>
      <c r="V6" s="47" t="e">
        <f>'C завтраками| Bed and breakfast'!#REF!</f>
        <v>#REF!</v>
      </c>
      <c r="W6" s="47" t="e">
        <f>'C завтраками| Bed and breakfast'!#REF!</f>
        <v>#REF!</v>
      </c>
      <c r="X6" s="47" t="e">
        <f>'C завтраками| Bed and breakfast'!#REF!</f>
        <v>#REF!</v>
      </c>
      <c r="Y6" s="47" t="e">
        <f>'C завтраками| Bed and breakfast'!#REF!</f>
        <v>#REF!</v>
      </c>
      <c r="Z6" s="47" t="e">
        <f>'C завтраками| Bed and breakfast'!#REF!</f>
        <v>#REF!</v>
      </c>
      <c r="AA6" s="47" t="e">
        <f>'C завтраками| Bed and breakfast'!#REF!</f>
        <v>#REF!</v>
      </c>
      <c r="AB6" s="47" t="e">
        <f>'C завтраками| Bed and breakfast'!#REF!</f>
        <v>#REF!</v>
      </c>
      <c r="AC6" s="47" t="e">
        <f>'C завтраками| Bed and breakfast'!#REF!</f>
        <v>#REF!</v>
      </c>
      <c r="AD6" s="47" t="e">
        <f>'C завтраками| Bed and breakfast'!#REF!</f>
        <v>#REF!</v>
      </c>
      <c r="AE6" s="47" t="e">
        <f>'C завтраками| Bed and breakfast'!#REF!</f>
        <v>#REF!</v>
      </c>
      <c r="AF6" s="47" t="e">
        <f>'C завтраками| Bed and breakfast'!#REF!</f>
        <v>#REF!</v>
      </c>
      <c r="AG6" s="47" t="e">
        <f>'C завтраками| Bed and breakfast'!#REF!</f>
        <v>#REF!</v>
      </c>
      <c r="AH6" s="47" t="e">
        <f>'C завтраками| Bed and breakfast'!#REF!</f>
        <v>#REF!</v>
      </c>
      <c r="AI6" s="47" t="e">
        <f>'C завтраками| Bed and breakfast'!#REF!</f>
        <v>#REF!</v>
      </c>
      <c r="AJ6" s="47" t="e">
        <f>'C завтраками| Bed and breakfast'!#REF!</f>
        <v>#REF!</v>
      </c>
      <c r="AK6" s="47" t="e">
        <f>'C завтраками| Bed and breakfast'!#REF!</f>
        <v>#REF!</v>
      </c>
      <c r="AL6" s="47" t="e">
        <f>'C завтраками| Bed and breakfast'!#REF!</f>
        <v>#REF!</v>
      </c>
      <c r="AM6" s="47" t="e">
        <f>'C завтраками| Bed and breakfast'!#REF!</f>
        <v>#REF!</v>
      </c>
      <c r="AN6" s="47" t="e">
        <f>'C завтраками| Bed and breakfast'!#REF!</f>
        <v>#REF!</v>
      </c>
      <c r="AO6" s="47" t="e">
        <f>'C завтраками| Bed and breakfast'!#REF!</f>
        <v>#REF!</v>
      </c>
      <c r="AP6" s="47" t="e">
        <f>'C завтраками| Bed and breakfast'!#REF!</f>
        <v>#REF!</v>
      </c>
    </row>
    <row r="7" spans="1:42" ht="10.7" customHeight="1" x14ac:dyDescent="0.2">
      <c r="A7" s="11" t="s">
        <v>11</v>
      </c>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row>
    <row r="8" spans="1:42" ht="10.7" customHeight="1" x14ac:dyDescent="0.2">
      <c r="A8" s="3">
        <v>1</v>
      </c>
      <c r="B8" s="2" t="e">
        <f>'C завтраками| Bed and breakfast'!#REF!</f>
        <v>#REF!</v>
      </c>
      <c r="C8" s="2" t="e">
        <f>'C завтраками| Bed and breakfast'!#REF!</f>
        <v>#REF!</v>
      </c>
      <c r="D8" s="2" t="e">
        <f>'C завтраками| Bed and breakfast'!#REF!</f>
        <v>#REF!</v>
      </c>
      <c r="E8" s="2" t="e">
        <f>'C завтраками| Bed and breakfast'!#REF!</f>
        <v>#REF!</v>
      </c>
      <c r="F8" s="2" t="e">
        <f>'C завтраками| Bed and breakfast'!#REF!</f>
        <v>#REF!</v>
      </c>
      <c r="G8" s="2" t="e">
        <f>'C завтраками| Bed and breakfast'!#REF!</f>
        <v>#REF!</v>
      </c>
      <c r="H8" s="2" t="e">
        <f>'C завтраками| Bed and breakfast'!#REF!</f>
        <v>#REF!</v>
      </c>
      <c r="I8" s="2" t="e">
        <f>'C завтраками| Bed and breakfast'!#REF!</f>
        <v>#REF!</v>
      </c>
      <c r="J8" s="2" t="e">
        <f>'C завтраками| Bed and breakfast'!#REF!</f>
        <v>#REF!</v>
      </c>
      <c r="K8" s="2" t="e">
        <f>'C завтраками| Bed and breakfast'!#REF!</f>
        <v>#REF!</v>
      </c>
      <c r="L8" s="2" t="e">
        <f>'C завтраками| Bed and breakfast'!#REF!</f>
        <v>#REF!</v>
      </c>
      <c r="M8" s="2" t="e">
        <f>'C завтраками| Bed and breakfast'!#REF!</f>
        <v>#REF!</v>
      </c>
      <c r="N8" s="2" t="e">
        <f>'C завтраками| Bed and breakfast'!#REF!</f>
        <v>#REF!</v>
      </c>
      <c r="O8" s="2" t="e">
        <f>'C завтраками| Bed and breakfast'!#REF!</f>
        <v>#REF!</v>
      </c>
      <c r="P8" s="2" t="e">
        <f>'C завтраками| Bed and breakfast'!#REF!</f>
        <v>#REF!</v>
      </c>
      <c r="Q8" s="2" t="e">
        <f>'C завтраками| Bed and breakfast'!#REF!</f>
        <v>#REF!</v>
      </c>
      <c r="R8" s="2" t="e">
        <f>'C завтраками| Bed and breakfast'!#REF!</f>
        <v>#REF!</v>
      </c>
      <c r="S8" s="2" t="e">
        <f>'C завтраками| Bed and breakfast'!#REF!</f>
        <v>#REF!</v>
      </c>
      <c r="T8" s="2" t="e">
        <f>'C завтраками| Bed and breakfast'!#REF!</f>
        <v>#REF!</v>
      </c>
      <c r="U8" s="2" t="e">
        <f>'C завтраками| Bed and breakfast'!#REF!</f>
        <v>#REF!</v>
      </c>
      <c r="V8" s="2" t="e">
        <f>'C завтраками| Bed and breakfast'!#REF!</f>
        <v>#REF!</v>
      </c>
      <c r="W8" s="2" t="e">
        <f>'C завтраками| Bed and breakfast'!#REF!</f>
        <v>#REF!</v>
      </c>
      <c r="X8" s="2" t="e">
        <f>'C завтраками| Bed and breakfast'!#REF!</f>
        <v>#REF!</v>
      </c>
      <c r="Y8" s="2" t="e">
        <f>'C завтраками| Bed and breakfast'!#REF!</f>
        <v>#REF!</v>
      </c>
      <c r="Z8" s="2" t="e">
        <f>'C завтраками| Bed and breakfast'!#REF!</f>
        <v>#REF!</v>
      </c>
      <c r="AA8" s="2" t="e">
        <f>'C завтраками| Bed and breakfast'!#REF!</f>
        <v>#REF!</v>
      </c>
      <c r="AB8" s="2" t="e">
        <f>'C завтраками| Bed and breakfast'!#REF!</f>
        <v>#REF!</v>
      </c>
      <c r="AC8" s="2" t="e">
        <f>'C завтраками| Bed and breakfast'!#REF!</f>
        <v>#REF!</v>
      </c>
      <c r="AD8" s="2" t="e">
        <f>'C завтраками| Bed and breakfast'!#REF!</f>
        <v>#REF!</v>
      </c>
      <c r="AE8" s="2" t="e">
        <f>'C завтраками| Bed and breakfast'!#REF!</f>
        <v>#REF!</v>
      </c>
      <c r="AF8" s="2" t="e">
        <f>'C завтраками| Bed and breakfast'!#REF!</f>
        <v>#REF!</v>
      </c>
      <c r="AG8" s="2" t="e">
        <f>'C завтраками| Bed and breakfast'!#REF!</f>
        <v>#REF!</v>
      </c>
      <c r="AH8" s="2" t="e">
        <f>'C завтраками| Bed and breakfast'!#REF!</f>
        <v>#REF!</v>
      </c>
      <c r="AI8" s="2" t="e">
        <f>'C завтраками| Bed and breakfast'!#REF!</f>
        <v>#REF!</v>
      </c>
      <c r="AJ8" s="2" t="e">
        <f>'C завтраками| Bed and breakfast'!#REF!</f>
        <v>#REF!</v>
      </c>
      <c r="AK8" s="2" t="e">
        <f>'C завтраками| Bed and breakfast'!#REF!</f>
        <v>#REF!</v>
      </c>
      <c r="AL8" s="2" t="e">
        <f>'C завтраками| Bed and breakfast'!#REF!</f>
        <v>#REF!</v>
      </c>
      <c r="AM8" s="2" t="e">
        <f>'C завтраками| Bed and breakfast'!#REF!</f>
        <v>#REF!</v>
      </c>
      <c r="AN8" s="2" t="e">
        <f>'C завтраками| Bed and breakfast'!#REF!</f>
        <v>#REF!</v>
      </c>
      <c r="AO8" s="2" t="e">
        <f>'C завтраками| Bed and breakfast'!#REF!</f>
        <v>#REF!</v>
      </c>
      <c r="AP8" s="2" t="e">
        <f>'C завтраками| Bed and breakfast'!#REF!</f>
        <v>#REF!</v>
      </c>
    </row>
    <row r="9" spans="1:42" ht="10.7" customHeight="1" x14ac:dyDescent="0.2">
      <c r="A9" s="3">
        <v>2</v>
      </c>
      <c r="B9" s="2" t="e">
        <f>'C завтраками| Bed and breakfast'!#REF!</f>
        <v>#REF!</v>
      </c>
      <c r="C9" s="2" t="e">
        <f>'C завтраками| Bed and breakfast'!#REF!</f>
        <v>#REF!</v>
      </c>
      <c r="D9" s="2" t="e">
        <f>'C завтраками| Bed and breakfast'!#REF!</f>
        <v>#REF!</v>
      </c>
      <c r="E9" s="2" t="e">
        <f>'C завтраками| Bed and breakfast'!#REF!</f>
        <v>#REF!</v>
      </c>
      <c r="F9" s="2" t="e">
        <f>'C завтраками| Bed and breakfast'!#REF!</f>
        <v>#REF!</v>
      </c>
      <c r="G9" s="2" t="e">
        <f>'C завтраками| Bed and breakfast'!#REF!</f>
        <v>#REF!</v>
      </c>
      <c r="H9" s="2" t="e">
        <f>'C завтраками| Bed and breakfast'!#REF!</f>
        <v>#REF!</v>
      </c>
      <c r="I9" s="2" t="e">
        <f>'C завтраками| Bed and breakfast'!#REF!</f>
        <v>#REF!</v>
      </c>
      <c r="J9" s="2" t="e">
        <f>'C завтраками| Bed and breakfast'!#REF!</f>
        <v>#REF!</v>
      </c>
      <c r="K9" s="2" t="e">
        <f>'C завтраками| Bed and breakfast'!#REF!</f>
        <v>#REF!</v>
      </c>
      <c r="L9" s="2" t="e">
        <f>'C завтраками| Bed and breakfast'!#REF!</f>
        <v>#REF!</v>
      </c>
      <c r="M9" s="2" t="e">
        <f>'C завтраками| Bed and breakfast'!#REF!</f>
        <v>#REF!</v>
      </c>
      <c r="N9" s="2" t="e">
        <f>'C завтраками| Bed and breakfast'!#REF!</f>
        <v>#REF!</v>
      </c>
      <c r="O9" s="2" t="e">
        <f>'C завтраками| Bed and breakfast'!#REF!</f>
        <v>#REF!</v>
      </c>
      <c r="P9" s="2" t="e">
        <f>'C завтраками| Bed and breakfast'!#REF!</f>
        <v>#REF!</v>
      </c>
      <c r="Q9" s="2" t="e">
        <f>'C завтраками| Bed and breakfast'!#REF!</f>
        <v>#REF!</v>
      </c>
      <c r="R9" s="2" t="e">
        <f>'C завтраками| Bed and breakfast'!#REF!</f>
        <v>#REF!</v>
      </c>
      <c r="S9" s="2" t="e">
        <f>'C завтраками| Bed and breakfast'!#REF!</f>
        <v>#REF!</v>
      </c>
      <c r="T9" s="2" t="e">
        <f>'C завтраками| Bed and breakfast'!#REF!</f>
        <v>#REF!</v>
      </c>
      <c r="U9" s="2" t="e">
        <f>'C завтраками| Bed and breakfast'!#REF!</f>
        <v>#REF!</v>
      </c>
      <c r="V9" s="2" t="e">
        <f>'C завтраками| Bed and breakfast'!#REF!</f>
        <v>#REF!</v>
      </c>
      <c r="W9" s="2" t="e">
        <f>'C завтраками| Bed and breakfast'!#REF!</f>
        <v>#REF!</v>
      </c>
      <c r="X9" s="2" t="e">
        <f>'C завтраками| Bed and breakfast'!#REF!</f>
        <v>#REF!</v>
      </c>
      <c r="Y9" s="2" t="e">
        <f>'C завтраками| Bed and breakfast'!#REF!</f>
        <v>#REF!</v>
      </c>
      <c r="Z9" s="2" t="e">
        <f>'C завтраками| Bed and breakfast'!#REF!</f>
        <v>#REF!</v>
      </c>
      <c r="AA9" s="2" t="e">
        <f>'C завтраками| Bed and breakfast'!#REF!</f>
        <v>#REF!</v>
      </c>
      <c r="AB9" s="2" t="e">
        <f>'C завтраками| Bed and breakfast'!#REF!</f>
        <v>#REF!</v>
      </c>
      <c r="AC9" s="2" t="e">
        <f>'C завтраками| Bed and breakfast'!#REF!</f>
        <v>#REF!</v>
      </c>
      <c r="AD9" s="2" t="e">
        <f>'C завтраками| Bed and breakfast'!#REF!</f>
        <v>#REF!</v>
      </c>
      <c r="AE9" s="2" t="e">
        <f>'C завтраками| Bed and breakfast'!#REF!</f>
        <v>#REF!</v>
      </c>
      <c r="AF9" s="2" t="e">
        <f>'C завтраками| Bed and breakfast'!#REF!</f>
        <v>#REF!</v>
      </c>
      <c r="AG9" s="2" t="e">
        <f>'C завтраками| Bed and breakfast'!#REF!</f>
        <v>#REF!</v>
      </c>
      <c r="AH9" s="2" t="e">
        <f>'C завтраками| Bed and breakfast'!#REF!</f>
        <v>#REF!</v>
      </c>
      <c r="AI9" s="2" t="e">
        <f>'C завтраками| Bed and breakfast'!#REF!</f>
        <v>#REF!</v>
      </c>
      <c r="AJ9" s="2" t="e">
        <f>'C завтраками| Bed and breakfast'!#REF!</f>
        <v>#REF!</v>
      </c>
      <c r="AK9" s="2" t="e">
        <f>'C завтраками| Bed and breakfast'!#REF!</f>
        <v>#REF!</v>
      </c>
      <c r="AL9" s="2" t="e">
        <f>'C завтраками| Bed and breakfast'!#REF!</f>
        <v>#REF!</v>
      </c>
      <c r="AM9" s="2" t="e">
        <f>'C завтраками| Bed and breakfast'!#REF!</f>
        <v>#REF!</v>
      </c>
      <c r="AN9" s="2" t="e">
        <f>'C завтраками| Bed and breakfast'!#REF!</f>
        <v>#REF!</v>
      </c>
      <c r="AO9" s="2" t="e">
        <f>'C завтраками| Bed and breakfast'!#REF!</f>
        <v>#REF!</v>
      </c>
      <c r="AP9" s="2" t="e">
        <f>'C завтраками| Bed and breakfast'!#REF!</f>
        <v>#REF!</v>
      </c>
    </row>
    <row r="10" spans="1:42" ht="10.7" customHeight="1" x14ac:dyDescent="0.2">
      <c r="A10" s="120" t="s">
        <v>107</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row>
    <row r="11" spans="1:42" ht="10.7" customHeight="1" x14ac:dyDescent="0.2">
      <c r="A11" s="3">
        <v>1</v>
      </c>
      <c r="B11" s="2" t="e">
        <f>'C завтраками| Bed and breakfast'!#REF!</f>
        <v>#REF!</v>
      </c>
      <c r="C11" s="2" t="e">
        <f>'C завтраками| Bed and breakfast'!#REF!</f>
        <v>#REF!</v>
      </c>
      <c r="D11" s="2" t="e">
        <f>'C завтраками| Bed and breakfast'!#REF!</f>
        <v>#REF!</v>
      </c>
      <c r="E11" s="2" t="e">
        <f>'C завтраками| Bed and breakfast'!#REF!</f>
        <v>#REF!</v>
      </c>
      <c r="F11" s="2" t="e">
        <f>'C завтраками| Bed and breakfast'!#REF!</f>
        <v>#REF!</v>
      </c>
      <c r="G11" s="2" t="e">
        <f>'C завтраками| Bed and breakfast'!#REF!</f>
        <v>#REF!</v>
      </c>
      <c r="H11" s="2" t="e">
        <f>'C завтраками| Bed and breakfast'!#REF!</f>
        <v>#REF!</v>
      </c>
      <c r="I11" s="2" t="e">
        <f>'C завтраками| Bed and breakfast'!#REF!</f>
        <v>#REF!</v>
      </c>
      <c r="J11" s="2" t="e">
        <f>'C завтраками| Bed and breakfast'!#REF!</f>
        <v>#REF!</v>
      </c>
      <c r="K11" s="2" t="e">
        <f>'C завтраками| Bed and breakfast'!#REF!</f>
        <v>#REF!</v>
      </c>
      <c r="L11" s="2" t="e">
        <f>'C завтраками| Bed and breakfast'!#REF!</f>
        <v>#REF!</v>
      </c>
      <c r="M11" s="2" t="e">
        <f>'C завтраками| Bed and breakfast'!#REF!</f>
        <v>#REF!</v>
      </c>
      <c r="N11" s="2" t="e">
        <f>'C завтраками| Bed and breakfast'!#REF!</f>
        <v>#REF!</v>
      </c>
      <c r="O11" s="2" t="e">
        <f>'C завтраками| Bed and breakfast'!#REF!</f>
        <v>#REF!</v>
      </c>
      <c r="P11" s="2" t="e">
        <f>'C завтраками| Bed and breakfast'!#REF!</f>
        <v>#REF!</v>
      </c>
      <c r="Q11" s="2" t="e">
        <f>'C завтраками| Bed and breakfast'!#REF!</f>
        <v>#REF!</v>
      </c>
      <c r="R11" s="2" t="e">
        <f>'C завтраками| Bed and breakfast'!#REF!</f>
        <v>#REF!</v>
      </c>
      <c r="S11" s="2" t="e">
        <f>'C завтраками| Bed and breakfast'!#REF!</f>
        <v>#REF!</v>
      </c>
      <c r="T11" s="2" t="e">
        <f>'C завтраками| Bed and breakfast'!#REF!</f>
        <v>#REF!</v>
      </c>
      <c r="U11" s="2" t="e">
        <f>'C завтраками| Bed and breakfast'!#REF!</f>
        <v>#REF!</v>
      </c>
      <c r="V11" s="2" t="e">
        <f>'C завтраками| Bed and breakfast'!#REF!</f>
        <v>#REF!</v>
      </c>
      <c r="W11" s="2" t="e">
        <f>'C завтраками| Bed and breakfast'!#REF!</f>
        <v>#REF!</v>
      </c>
      <c r="X11" s="2" t="e">
        <f>'C завтраками| Bed and breakfast'!#REF!</f>
        <v>#REF!</v>
      </c>
      <c r="Y11" s="2" t="e">
        <f>'C завтраками| Bed and breakfast'!#REF!</f>
        <v>#REF!</v>
      </c>
      <c r="Z11" s="2" t="e">
        <f>'C завтраками| Bed and breakfast'!#REF!</f>
        <v>#REF!</v>
      </c>
      <c r="AA11" s="2" t="e">
        <f>'C завтраками| Bed and breakfast'!#REF!</f>
        <v>#REF!</v>
      </c>
      <c r="AB11" s="2" t="e">
        <f>'C завтраками| Bed and breakfast'!#REF!</f>
        <v>#REF!</v>
      </c>
      <c r="AC11" s="2" t="e">
        <f>'C завтраками| Bed and breakfast'!#REF!</f>
        <v>#REF!</v>
      </c>
      <c r="AD11" s="2" t="e">
        <f>'C завтраками| Bed and breakfast'!#REF!</f>
        <v>#REF!</v>
      </c>
      <c r="AE11" s="2" t="e">
        <f>'C завтраками| Bed and breakfast'!#REF!</f>
        <v>#REF!</v>
      </c>
      <c r="AF11" s="2" t="e">
        <f>'C завтраками| Bed and breakfast'!#REF!</f>
        <v>#REF!</v>
      </c>
      <c r="AG11" s="2" t="e">
        <f>'C завтраками| Bed and breakfast'!#REF!</f>
        <v>#REF!</v>
      </c>
      <c r="AH11" s="2" t="e">
        <f>'C завтраками| Bed and breakfast'!#REF!</f>
        <v>#REF!</v>
      </c>
      <c r="AI11" s="2" t="e">
        <f>'C завтраками| Bed and breakfast'!#REF!</f>
        <v>#REF!</v>
      </c>
      <c r="AJ11" s="2" t="e">
        <f>'C завтраками| Bed and breakfast'!#REF!</f>
        <v>#REF!</v>
      </c>
      <c r="AK11" s="2" t="e">
        <f>'C завтраками| Bed and breakfast'!#REF!</f>
        <v>#REF!</v>
      </c>
      <c r="AL11" s="2" t="e">
        <f>'C завтраками| Bed and breakfast'!#REF!</f>
        <v>#REF!</v>
      </c>
      <c r="AM11" s="2" t="e">
        <f>'C завтраками| Bed and breakfast'!#REF!</f>
        <v>#REF!</v>
      </c>
      <c r="AN11" s="2" t="e">
        <f>'C завтраками| Bed and breakfast'!#REF!</f>
        <v>#REF!</v>
      </c>
      <c r="AO11" s="2" t="e">
        <f>'C завтраками| Bed and breakfast'!#REF!</f>
        <v>#REF!</v>
      </c>
      <c r="AP11" s="2" t="e">
        <f>'C завтраками| Bed and breakfast'!#REF!</f>
        <v>#REF!</v>
      </c>
    </row>
    <row r="12" spans="1:42" ht="10.7" customHeight="1" x14ac:dyDescent="0.2">
      <c r="A12" s="3">
        <v>2</v>
      </c>
      <c r="B12" s="2" t="e">
        <f>'C завтраками| Bed and breakfast'!#REF!</f>
        <v>#REF!</v>
      </c>
      <c r="C12" s="2" t="e">
        <f>'C завтраками| Bed and breakfast'!#REF!</f>
        <v>#REF!</v>
      </c>
      <c r="D12" s="2" t="e">
        <f>'C завтраками| Bed and breakfast'!#REF!</f>
        <v>#REF!</v>
      </c>
      <c r="E12" s="2" t="e">
        <f>'C завтраками| Bed and breakfast'!#REF!</f>
        <v>#REF!</v>
      </c>
      <c r="F12" s="2" t="e">
        <f>'C завтраками| Bed and breakfast'!#REF!</f>
        <v>#REF!</v>
      </c>
      <c r="G12" s="2" t="e">
        <f>'C завтраками| Bed and breakfast'!#REF!</f>
        <v>#REF!</v>
      </c>
      <c r="H12" s="2" t="e">
        <f>'C завтраками| Bed and breakfast'!#REF!</f>
        <v>#REF!</v>
      </c>
      <c r="I12" s="2" t="e">
        <f>'C завтраками| Bed and breakfast'!#REF!</f>
        <v>#REF!</v>
      </c>
      <c r="J12" s="2" t="e">
        <f>'C завтраками| Bed and breakfast'!#REF!</f>
        <v>#REF!</v>
      </c>
      <c r="K12" s="2" t="e">
        <f>'C завтраками| Bed and breakfast'!#REF!</f>
        <v>#REF!</v>
      </c>
      <c r="L12" s="2" t="e">
        <f>'C завтраками| Bed and breakfast'!#REF!</f>
        <v>#REF!</v>
      </c>
      <c r="M12" s="2" t="e">
        <f>'C завтраками| Bed and breakfast'!#REF!</f>
        <v>#REF!</v>
      </c>
      <c r="N12" s="2" t="e">
        <f>'C завтраками| Bed and breakfast'!#REF!</f>
        <v>#REF!</v>
      </c>
      <c r="O12" s="2" t="e">
        <f>'C завтраками| Bed and breakfast'!#REF!</f>
        <v>#REF!</v>
      </c>
      <c r="P12" s="2" t="e">
        <f>'C завтраками| Bed and breakfast'!#REF!</f>
        <v>#REF!</v>
      </c>
      <c r="Q12" s="2" t="e">
        <f>'C завтраками| Bed and breakfast'!#REF!</f>
        <v>#REF!</v>
      </c>
      <c r="R12" s="2" t="e">
        <f>'C завтраками| Bed and breakfast'!#REF!</f>
        <v>#REF!</v>
      </c>
      <c r="S12" s="2" t="e">
        <f>'C завтраками| Bed and breakfast'!#REF!</f>
        <v>#REF!</v>
      </c>
      <c r="T12" s="2" t="e">
        <f>'C завтраками| Bed and breakfast'!#REF!</f>
        <v>#REF!</v>
      </c>
      <c r="U12" s="2" t="e">
        <f>'C завтраками| Bed and breakfast'!#REF!</f>
        <v>#REF!</v>
      </c>
      <c r="V12" s="2" t="e">
        <f>'C завтраками| Bed and breakfast'!#REF!</f>
        <v>#REF!</v>
      </c>
      <c r="W12" s="2" t="e">
        <f>'C завтраками| Bed and breakfast'!#REF!</f>
        <v>#REF!</v>
      </c>
      <c r="X12" s="2" t="e">
        <f>'C завтраками| Bed and breakfast'!#REF!</f>
        <v>#REF!</v>
      </c>
      <c r="Y12" s="2" t="e">
        <f>'C завтраками| Bed and breakfast'!#REF!</f>
        <v>#REF!</v>
      </c>
      <c r="Z12" s="2" t="e">
        <f>'C завтраками| Bed and breakfast'!#REF!</f>
        <v>#REF!</v>
      </c>
      <c r="AA12" s="2" t="e">
        <f>'C завтраками| Bed and breakfast'!#REF!</f>
        <v>#REF!</v>
      </c>
      <c r="AB12" s="2" t="e">
        <f>'C завтраками| Bed and breakfast'!#REF!</f>
        <v>#REF!</v>
      </c>
      <c r="AC12" s="2" t="e">
        <f>'C завтраками| Bed and breakfast'!#REF!</f>
        <v>#REF!</v>
      </c>
      <c r="AD12" s="2" t="e">
        <f>'C завтраками| Bed and breakfast'!#REF!</f>
        <v>#REF!</v>
      </c>
      <c r="AE12" s="2" t="e">
        <f>'C завтраками| Bed and breakfast'!#REF!</f>
        <v>#REF!</v>
      </c>
      <c r="AF12" s="2" t="e">
        <f>'C завтраками| Bed and breakfast'!#REF!</f>
        <v>#REF!</v>
      </c>
      <c r="AG12" s="2" t="e">
        <f>'C завтраками| Bed and breakfast'!#REF!</f>
        <v>#REF!</v>
      </c>
      <c r="AH12" s="2" t="e">
        <f>'C завтраками| Bed and breakfast'!#REF!</f>
        <v>#REF!</v>
      </c>
      <c r="AI12" s="2" t="e">
        <f>'C завтраками| Bed and breakfast'!#REF!</f>
        <v>#REF!</v>
      </c>
      <c r="AJ12" s="2" t="e">
        <f>'C завтраками| Bed and breakfast'!#REF!</f>
        <v>#REF!</v>
      </c>
      <c r="AK12" s="2" t="e">
        <f>'C завтраками| Bed and breakfast'!#REF!</f>
        <v>#REF!</v>
      </c>
      <c r="AL12" s="2" t="e">
        <f>'C завтраками| Bed and breakfast'!#REF!</f>
        <v>#REF!</v>
      </c>
      <c r="AM12" s="2" t="e">
        <f>'C завтраками| Bed and breakfast'!#REF!</f>
        <v>#REF!</v>
      </c>
      <c r="AN12" s="2" t="e">
        <f>'C завтраками| Bed and breakfast'!#REF!</f>
        <v>#REF!</v>
      </c>
      <c r="AO12" s="2" t="e">
        <f>'C завтраками| Bed and breakfast'!#REF!</f>
        <v>#REF!</v>
      </c>
      <c r="AP12" s="2" t="e">
        <f>'C завтраками| Bed and breakfast'!#REF!</f>
        <v>#REF!</v>
      </c>
    </row>
    <row r="13" spans="1:42" ht="10.7" customHeight="1" x14ac:dyDescent="0.2">
      <c r="A13" s="5" t="s">
        <v>86</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42" ht="10.7" customHeight="1" x14ac:dyDescent="0.2">
      <c r="A14" s="3">
        <v>1</v>
      </c>
      <c r="B14" s="2" t="e">
        <f>'C завтраками| Bed and breakfast'!#REF!</f>
        <v>#REF!</v>
      </c>
      <c r="C14" s="2" t="e">
        <f>'C завтраками| Bed and breakfast'!#REF!</f>
        <v>#REF!</v>
      </c>
      <c r="D14" s="2" t="e">
        <f>'C завтраками| Bed and breakfast'!#REF!</f>
        <v>#REF!</v>
      </c>
      <c r="E14" s="2" t="e">
        <f>'C завтраками| Bed and breakfast'!#REF!</f>
        <v>#REF!</v>
      </c>
      <c r="F14" s="2" t="e">
        <f>'C завтраками| Bed and breakfast'!#REF!</f>
        <v>#REF!</v>
      </c>
      <c r="G14" s="2" t="e">
        <f>'C завтраками| Bed and breakfast'!#REF!</f>
        <v>#REF!</v>
      </c>
      <c r="H14" s="2" t="e">
        <f>'C завтраками| Bed and breakfast'!#REF!</f>
        <v>#REF!</v>
      </c>
      <c r="I14" s="2" t="e">
        <f>'C завтраками| Bed and breakfast'!#REF!</f>
        <v>#REF!</v>
      </c>
      <c r="J14" s="2" t="e">
        <f>'C завтраками| Bed and breakfast'!#REF!</f>
        <v>#REF!</v>
      </c>
      <c r="K14" s="2" t="e">
        <f>'C завтраками| Bed and breakfast'!#REF!</f>
        <v>#REF!</v>
      </c>
      <c r="L14" s="2" t="e">
        <f>'C завтраками| Bed and breakfast'!#REF!</f>
        <v>#REF!</v>
      </c>
      <c r="M14" s="2" t="e">
        <f>'C завтраками| Bed and breakfast'!#REF!</f>
        <v>#REF!</v>
      </c>
      <c r="N14" s="2" t="e">
        <f>'C завтраками| Bed and breakfast'!#REF!</f>
        <v>#REF!</v>
      </c>
      <c r="O14" s="2" t="e">
        <f>'C завтраками| Bed and breakfast'!#REF!</f>
        <v>#REF!</v>
      </c>
      <c r="P14" s="2" t="e">
        <f>'C завтраками| Bed and breakfast'!#REF!</f>
        <v>#REF!</v>
      </c>
      <c r="Q14" s="2" t="e">
        <f>'C завтраками| Bed and breakfast'!#REF!</f>
        <v>#REF!</v>
      </c>
      <c r="R14" s="2" t="e">
        <f>'C завтраками| Bed and breakfast'!#REF!</f>
        <v>#REF!</v>
      </c>
      <c r="S14" s="2" t="e">
        <f>'C завтраками| Bed and breakfast'!#REF!</f>
        <v>#REF!</v>
      </c>
      <c r="T14" s="2" t="e">
        <f>'C завтраками| Bed and breakfast'!#REF!</f>
        <v>#REF!</v>
      </c>
      <c r="U14" s="2" t="e">
        <f>'C завтраками| Bed and breakfast'!#REF!</f>
        <v>#REF!</v>
      </c>
      <c r="V14" s="2" t="e">
        <f>'C завтраками| Bed and breakfast'!#REF!</f>
        <v>#REF!</v>
      </c>
      <c r="W14" s="2" t="e">
        <f>'C завтраками| Bed and breakfast'!#REF!</f>
        <v>#REF!</v>
      </c>
      <c r="X14" s="2" t="e">
        <f>'C завтраками| Bed and breakfast'!#REF!</f>
        <v>#REF!</v>
      </c>
      <c r="Y14" s="2" t="e">
        <f>'C завтраками| Bed and breakfast'!#REF!</f>
        <v>#REF!</v>
      </c>
      <c r="Z14" s="2" t="e">
        <f>'C завтраками| Bed and breakfast'!#REF!</f>
        <v>#REF!</v>
      </c>
      <c r="AA14" s="2" t="e">
        <f>'C завтраками| Bed and breakfast'!#REF!</f>
        <v>#REF!</v>
      </c>
      <c r="AB14" s="2" t="e">
        <f>'C завтраками| Bed and breakfast'!#REF!</f>
        <v>#REF!</v>
      </c>
      <c r="AC14" s="2" t="e">
        <f>'C завтраками| Bed and breakfast'!#REF!</f>
        <v>#REF!</v>
      </c>
      <c r="AD14" s="2" t="e">
        <f>'C завтраками| Bed and breakfast'!#REF!</f>
        <v>#REF!</v>
      </c>
      <c r="AE14" s="2" t="e">
        <f>'C завтраками| Bed and breakfast'!#REF!</f>
        <v>#REF!</v>
      </c>
      <c r="AF14" s="2" t="e">
        <f>'C завтраками| Bed and breakfast'!#REF!</f>
        <v>#REF!</v>
      </c>
      <c r="AG14" s="2" t="e">
        <f>'C завтраками| Bed and breakfast'!#REF!</f>
        <v>#REF!</v>
      </c>
      <c r="AH14" s="2" t="e">
        <f>'C завтраками| Bed and breakfast'!#REF!</f>
        <v>#REF!</v>
      </c>
      <c r="AI14" s="2" t="e">
        <f>'C завтраками| Bed and breakfast'!#REF!</f>
        <v>#REF!</v>
      </c>
      <c r="AJ14" s="2" t="e">
        <f>'C завтраками| Bed and breakfast'!#REF!</f>
        <v>#REF!</v>
      </c>
      <c r="AK14" s="2" t="e">
        <f>'C завтраками| Bed and breakfast'!#REF!</f>
        <v>#REF!</v>
      </c>
      <c r="AL14" s="2" t="e">
        <f>'C завтраками| Bed and breakfast'!#REF!</f>
        <v>#REF!</v>
      </c>
      <c r="AM14" s="2" t="e">
        <f>'C завтраками| Bed and breakfast'!#REF!</f>
        <v>#REF!</v>
      </c>
      <c r="AN14" s="2" t="e">
        <f>'C завтраками| Bed and breakfast'!#REF!</f>
        <v>#REF!</v>
      </c>
      <c r="AO14" s="2" t="e">
        <f>'C завтраками| Bed and breakfast'!#REF!</f>
        <v>#REF!</v>
      </c>
      <c r="AP14" s="2" t="e">
        <f>'C завтраками| Bed and breakfast'!#REF!</f>
        <v>#REF!</v>
      </c>
    </row>
    <row r="15" spans="1:42" ht="10.7" customHeight="1" x14ac:dyDescent="0.2">
      <c r="A15" s="3">
        <v>2</v>
      </c>
      <c r="B15" s="2" t="e">
        <f>'C завтраками| Bed and breakfast'!#REF!</f>
        <v>#REF!</v>
      </c>
      <c r="C15" s="2" t="e">
        <f>'C завтраками| Bed and breakfast'!#REF!</f>
        <v>#REF!</v>
      </c>
      <c r="D15" s="2" t="e">
        <f>'C завтраками| Bed and breakfast'!#REF!</f>
        <v>#REF!</v>
      </c>
      <c r="E15" s="2" t="e">
        <f>'C завтраками| Bed and breakfast'!#REF!</f>
        <v>#REF!</v>
      </c>
      <c r="F15" s="2" t="e">
        <f>'C завтраками| Bed and breakfast'!#REF!</f>
        <v>#REF!</v>
      </c>
      <c r="G15" s="2" t="e">
        <f>'C завтраками| Bed and breakfast'!#REF!</f>
        <v>#REF!</v>
      </c>
      <c r="H15" s="2" t="e">
        <f>'C завтраками| Bed and breakfast'!#REF!</f>
        <v>#REF!</v>
      </c>
      <c r="I15" s="2" t="e">
        <f>'C завтраками| Bed and breakfast'!#REF!</f>
        <v>#REF!</v>
      </c>
      <c r="J15" s="2" t="e">
        <f>'C завтраками| Bed and breakfast'!#REF!</f>
        <v>#REF!</v>
      </c>
      <c r="K15" s="2" t="e">
        <f>'C завтраками| Bed and breakfast'!#REF!</f>
        <v>#REF!</v>
      </c>
      <c r="L15" s="2" t="e">
        <f>'C завтраками| Bed and breakfast'!#REF!</f>
        <v>#REF!</v>
      </c>
      <c r="M15" s="2" t="e">
        <f>'C завтраками| Bed and breakfast'!#REF!</f>
        <v>#REF!</v>
      </c>
      <c r="N15" s="2" t="e">
        <f>'C завтраками| Bed and breakfast'!#REF!</f>
        <v>#REF!</v>
      </c>
      <c r="O15" s="2" t="e">
        <f>'C завтраками| Bed and breakfast'!#REF!</f>
        <v>#REF!</v>
      </c>
      <c r="P15" s="2" t="e">
        <f>'C завтраками| Bed and breakfast'!#REF!</f>
        <v>#REF!</v>
      </c>
      <c r="Q15" s="2" t="e">
        <f>'C завтраками| Bed and breakfast'!#REF!</f>
        <v>#REF!</v>
      </c>
      <c r="R15" s="2" t="e">
        <f>'C завтраками| Bed and breakfast'!#REF!</f>
        <v>#REF!</v>
      </c>
      <c r="S15" s="2" t="e">
        <f>'C завтраками| Bed and breakfast'!#REF!</f>
        <v>#REF!</v>
      </c>
      <c r="T15" s="2" t="e">
        <f>'C завтраками| Bed and breakfast'!#REF!</f>
        <v>#REF!</v>
      </c>
      <c r="U15" s="2" t="e">
        <f>'C завтраками| Bed and breakfast'!#REF!</f>
        <v>#REF!</v>
      </c>
      <c r="V15" s="2" t="e">
        <f>'C завтраками| Bed and breakfast'!#REF!</f>
        <v>#REF!</v>
      </c>
      <c r="W15" s="2" t="e">
        <f>'C завтраками| Bed and breakfast'!#REF!</f>
        <v>#REF!</v>
      </c>
      <c r="X15" s="2" t="e">
        <f>'C завтраками| Bed and breakfast'!#REF!</f>
        <v>#REF!</v>
      </c>
      <c r="Y15" s="2" t="e">
        <f>'C завтраками| Bed and breakfast'!#REF!</f>
        <v>#REF!</v>
      </c>
      <c r="Z15" s="2" t="e">
        <f>'C завтраками| Bed and breakfast'!#REF!</f>
        <v>#REF!</v>
      </c>
      <c r="AA15" s="2" t="e">
        <f>'C завтраками| Bed and breakfast'!#REF!</f>
        <v>#REF!</v>
      </c>
      <c r="AB15" s="2" t="e">
        <f>'C завтраками| Bed and breakfast'!#REF!</f>
        <v>#REF!</v>
      </c>
      <c r="AC15" s="2" t="e">
        <f>'C завтраками| Bed and breakfast'!#REF!</f>
        <v>#REF!</v>
      </c>
      <c r="AD15" s="2" t="e">
        <f>'C завтраками| Bed and breakfast'!#REF!</f>
        <v>#REF!</v>
      </c>
      <c r="AE15" s="2" t="e">
        <f>'C завтраками| Bed and breakfast'!#REF!</f>
        <v>#REF!</v>
      </c>
      <c r="AF15" s="2" t="e">
        <f>'C завтраками| Bed and breakfast'!#REF!</f>
        <v>#REF!</v>
      </c>
      <c r="AG15" s="2" t="e">
        <f>'C завтраками| Bed and breakfast'!#REF!</f>
        <v>#REF!</v>
      </c>
      <c r="AH15" s="2" t="e">
        <f>'C завтраками| Bed and breakfast'!#REF!</f>
        <v>#REF!</v>
      </c>
      <c r="AI15" s="2" t="e">
        <f>'C завтраками| Bed and breakfast'!#REF!</f>
        <v>#REF!</v>
      </c>
      <c r="AJ15" s="2" t="e">
        <f>'C завтраками| Bed and breakfast'!#REF!</f>
        <v>#REF!</v>
      </c>
      <c r="AK15" s="2" t="e">
        <f>'C завтраками| Bed and breakfast'!#REF!</f>
        <v>#REF!</v>
      </c>
      <c r="AL15" s="2" t="e">
        <f>'C завтраками| Bed and breakfast'!#REF!</f>
        <v>#REF!</v>
      </c>
      <c r="AM15" s="2" t="e">
        <f>'C завтраками| Bed and breakfast'!#REF!</f>
        <v>#REF!</v>
      </c>
      <c r="AN15" s="2" t="e">
        <f>'C завтраками| Bed and breakfast'!#REF!</f>
        <v>#REF!</v>
      </c>
      <c r="AO15" s="2" t="e">
        <f>'C завтраками| Bed and breakfast'!#REF!</f>
        <v>#REF!</v>
      </c>
      <c r="AP15" s="2" t="e">
        <f>'C завтраками| Bed and breakfast'!#REF!</f>
        <v>#REF!</v>
      </c>
    </row>
    <row r="16" spans="1:42" ht="10.7" customHeight="1" x14ac:dyDescent="0.2">
      <c r="A16" s="4" t="s">
        <v>91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row>
    <row r="17" spans="1:42" ht="10.7" customHeight="1" x14ac:dyDescent="0.2">
      <c r="A17" s="3">
        <v>1</v>
      </c>
      <c r="B17" s="2" t="e">
        <f>'C завтраками| Bed and breakfast'!#REF!</f>
        <v>#REF!</v>
      </c>
      <c r="C17" s="2" t="e">
        <f>'C завтраками| Bed and breakfast'!#REF!</f>
        <v>#REF!</v>
      </c>
      <c r="D17" s="2" t="e">
        <f>'C завтраками| Bed and breakfast'!#REF!</f>
        <v>#REF!</v>
      </c>
      <c r="E17" s="2" t="e">
        <f>'C завтраками| Bed and breakfast'!#REF!</f>
        <v>#REF!</v>
      </c>
      <c r="F17" s="2" t="e">
        <f>'C завтраками| Bed and breakfast'!#REF!</f>
        <v>#REF!</v>
      </c>
      <c r="G17" s="2" t="e">
        <f>'C завтраками| Bed and breakfast'!#REF!</f>
        <v>#REF!</v>
      </c>
      <c r="H17" s="2" t="e">
        <f>'C завтраками| Bed and breakfast'!#REF!</f>
        <v>#REF!</v>
      </c>
      <c r="I17" s="2" t="e">
        <f>'C завтраками| Bed and breakfast'!#REF!</f>
        <v>#REF!</v>
      </c>
      <c r="J17" s="2" t="e">
        <f>'C завтраками| Bed and breakfast'!#REF!</f>
        <v>#REF!</v>
      </c>
      <c r="K17" s="2" t="e">
        <f>'C завтраками| Bed and breakfast'!#REF!</f>
        <v>#REF!</v>
      </c>
      <c r="L17" s="2" t="e">
        <f>'C завтраками| Bed and breakfast'!#REF!</f>
        <v>#REF!</v>
      </c>
      <c r="M17" s="2" t="e">
        <f>'C завтраками| Bed and breakfast'!#REF!</f>
        <v>#REF!</v>
      </c>
      <c r="N17" s="2" t="e">
        <f>'C завтраками| Bed and breakfast'!#REF!</f>
        <v>#REF!</v>
      </c>
      <c r="O17" s="2" t="e">
        <f>'C завтраками| Bed and breakfast'!#REF!</f>
        <v>#REF!</v>
      </c>
      <c r="P17" s="2" t="e">
        <f>'C завтраками| Bed and breakfast'!#REF!</f>
        <v>#REF!</v>
      </c>
      <c r="Q17" s="2" t="e">
        <f>'C завтраками| Bed and breakfast'!#REF!</f>
        <v>#REF!</v>
      </c>
      <c r="R17" s="2" t="e">
        <f>'C завтраками| Bed and breakfast'!#REF!</f>
        <v>#REF!</v>
      </c>
      <c r="S17" s="2" t="e">
        <f>'C завтраками| Bed and breakfast'!#REF!</f>
        <v>#REF!</v>
      </c>
      <c r="T17" s="2" t="e">
        <f>'C завтраками| Bed and breakfast'!#REF!</f>
        <v>#REF!</v>
      </c>
      <c r="U17" s="2" t="e">
        <f>'C завтраками| Bed and breakfast'!#REF!</f>
        <v>#REF!</v>
      </c>
      <c r="V17" s="2" t="e">
        <f>'C завтраками| Bed and breakfast'!#REF!</f>
        <v>#REF!</v>
      </c>
      <c r="W17" s="2" t="e">
        <f>'C завтраками| Bed and breakfast'!#REF!</f>
        <v>#REF!</v>
      </c>
      <c r="X17" s="2" t="e">
        <f>'C завтраками| Bed and breakfast'!#REF!</f>
        <v>#REF!</v>
      </c>
      <c r="Y17" s="2" t="e">
        <f>'C завтраками| Bed and breakfast'!#REF!</f>
        <v>#REF!</v>
      </c>
      <c r="Z17" s="2" t="e">
        <f>'C завтраками| Bed and breakfast'!#REF!</f>
        <v>#REF!</v>
      </c>
      <c r="AA17" s="2" t="e">
        <f>'C завтраками| Bed and breakfast'!#REF!</f>
        <v>#REF!</v>
      </c>
      <c r="AB17" s="2" t="e">
        <f>'C завтраками| Bed and breakfast'!#REF!</f>
        <v>#REF!</v>
      </c>
      <c r="AC17" s="2" t="e">
        <f>'C завтраками| Bed and breakfast'!#REF!</f>
        <v>#REF!</v>
      </c>
      <c r="AD17" s="2" t="e">
        <f>'C завтраками| Bed and breakfast'!#REF!</f>
        <v>#REF!</v>
      </c>
      <c r="AE17" s="2" t="e">
        <f>'C завтраками| Bed and breakfast'!#REF!</f>
        <v>#REF!</v>
      </c>
      <c r="AF17" s="2" t="e">
        <f>'C завтраками| Bed and breakfast'!#REF!</f>
        <v>#REF!</v>
      </c>
      <c r="AG17" s="2" t="e">
        <f>'C завтраками| Bed and breakfast'!#REF!</f>
        <v>#REF!</v>
      </c>
      <c r="AH17" s="2" t="e">
        <f>'C завтраками| Bed and breakfast'!#REF!</f>
        <v>#REF!</v>
      </c>
      <c r="AI17" s="2" t="e">
        <f>'C завтраками| Bed and breakfast'!#REF!</f>
        <v>#REF!</v>
      </c>
      <c r="AJ17" s="2" t="e">
        <f>'C завтраками| Bed and breakfast'!#REF!</f>
        <v>#REF!</v>
      </c>
      <c r="AK17" s="2" t="e">
        <f>'C завтраками| Bed and breakfast'!#REF!</f>
        <v>#REF!</v>
      </c>
      <c r="AL17" s="2" t="e">
        <f>'C завтраками| Bed and breakfast'!#REF!</f>
        <v>#REF!</v>
      </c>
      <c r="AM17" s="2" t="e">
        <f>'C завтраками| Bed and breakfast'!#REF!</f>
        <v>#REF!</v>
      </c>
      <c r="AN17" s="2" t="e">
        <f>'C завтраками| Bed and breakfast'!#REF!</f>
        <v>#REF!</v>
      </c>
      <c r="AO17" s="2" t="e">
        <f>'C завтраками| Bed and breakfast'!#REF!</f>
        <v>#REF!</v>
      </c>
      <c r="AP17" s="2" t="e">
        <f>'C завтраками| Bed and breakfast'!#REF!</f>
        <v>#REF!</v>
      </c>
    </row>
    <row r="18" spans="1:42" ht="10.7" customHeight="1" x14ac:dyDescent="0.2">
      <c r="A18" s="3">
        <v>2</v>
      </c>
      <c r="B18" s="2" t="e">
        <f>'C завтраками| Bed and breakfast'!#REF!</f>
        <v>#REF!</v>
      </c>
      <c r="C18" s="2" t="e">
        <f>'C завтраками| Bed and breakfast'!#REF!</f>
        <v>#REF!</v>
      </c>
      <c r="D18" s="2" t="e">
        <f>'C завтраками| Bed and breakfast'!#REF!</f>
        <v>#REF!</v>
      </c>
      <c r="E18" s="2" t="e">
        <f>'C завтраками| Bed and breakfast'!#REF!</f>
        <v>#REF!</v>
      </c>
      <c r="F18" s="2" t="e">
        <f>'C завтраками| Bed and breakfast'!#REF!</f>
        <v>#REF!</v>
      </c>
      <c r="G18" s="2" t="e">
        <f>'C завтраками| Bed and breakfast'!#REF!</f>
        <v>#REF!</v>
      </c>
      <c r="H18" s="2" t="e">
        <f>'C завтраками| Bed and breakfast'!#REF!</f>
        <v>#REF!</v>
      </c>
      <c r="I18" s="2" t="e">
        <f>'C завтраками| Bed and breakfast'!#REF!</f>
        <v>#REF!</v>
      </c>
      <c r="J18" s="2" t="e">
        <f>'C завтраками| Bed and breakfast'!#REF!</f>
        <v>#REF!</v>
      </c>
      <c r="K18" s="2" t="e">
        <f>'C завтраками| Bed and breakfast'!#REF!</f>
        <v>#REF!</v>
      </c>
      <c r="L18" s="2" t="e">
        <f>'C завтраками| Bed and breakfast'!#REF!</f>
        <v>#REF!</v>
      </c>
      <c r="M18" s="2" t="e">
        <f>'C завтраками| Bed and breakfast'!#REF!</f>
        <v>#REF!</v>
      </c>
      <c r="N18" s="2" t="e">
        <f>'C завтраками| Bed and breakfast'!#REF!</f>
        <v>#REF!</v>
      </c>
      <c r="O18" s="2" t="e">
        <f>'C завтраками| Bed and breakfast'!#REF!</f>
        <v>#REF!</v>
      </c>
      <c r="P18" s="2" t="e">
        <f>'C завтраками| Bed and breakfast'!#REF!</f>
        <v>#REF!</v>
      </c>
      <c r="Q18" s="2" t="e">
        <f>'C завтраками| Bed and breakfast'!#REF!</f>
        <v>#REF!</v>
      </c>
      <c r="R18" s="2" t="e">
        <f>'C завтраками| Bed and breakfast'!#REF!</f>
        <v>#REF!</v>
      </c>
      <c r="S18" s="2" t="e">
        <f>'C завтраками| Bed and breakfast'!#REF!</f>
        <v>#REF!</v>
      </c>
      <c r="T18" s="2" t="e">
        <f>'C завтраками| Bed and breakfast'!#REF!</f>
        <v>#REF!</v>
      </c>
      <c r="U18" s="2" t="e">
        <f>'C завтраками| Bed and breakfast'!#REF!</f>
        <v>#REF!</v>
      </c>
      <c r="V18" s="2" t="e">
        <f>'C завтраками| Bed and breakfast'!#REF!</f>
        <v>#REF!</v>
      </c>
      <c r="W18" s="2" t="e">
        <f>'C завтраками| Bed and breakfast'!#REF!</f>
        <v>#REF!</v>
      </c>
      <c r="X18" s="2" t="e">
        <f>'C завтраками| Bed and breakfast'!#REF!</f>
        <v>#REF!</v>
      </c>
      <c r="Y18" s="2" t="e">
        <f>'C завтраками| Bed and breakfast'!#REF!</f>
        <v>#REF!</v>
      </c>
      <c r="Z18" s="2" t="e">
        <f>'C завтраками| Bed and breakfast'!#REF!</f>
        <v>#REF!</v>
      </c>
      <c r="AA18" s="2" t="e">
        <f>'C завтраками| Bed and breakfast'!#REF!</f>
        <v>#REF!</v>
      </c>
      <c r="AB18" s="2" t="e">
        <f>'C завтраками| Bed and breakfast'!#REF!</f>
        <v>#REF!</v>
      </c>
      <c r="AC18" s="2" t="e">
        <f>'C завтраками| Bed and breakfast'!#REF!</f>
        <v>#REF!</v>
      </c>
      <c r="AD18" s="2" t="e">
        <f>'C завтраками| Bed and breakfast'!#REF!</f>
        <v>#REF!</v>
      </c>
      <c r="AE18" s="2" t="e">
        <f>'C завтраками| Bed and breakfast'!#REF!</f>
        <v>#REF!</v>
      </c>
      <c r="AF18" s="2" t="e">
        <f>'C завтраками| Bed and breakfast'!#REF!</f>
        <v>#REF!</v>
      </c>
      <c r="AG18" s="2" t="e">
        <f>'C завтраками| Bed and breakfast'!#REF!</f>
        <v>#REF!</v>
      </c>
      <c r="AH18" s="2" t="e">
        <f>'C завтраками| Bed and breakfast'!#REF!</f>
        <v>#REF!</v>
      </c>
      <c r="AI18" s="2" t="e">
        <f>'C завтраками| Bed and breakfast'!#REF!</f>
        <v>#REF!</v>
      </c>
      <c r="AJ18" s="2" t="e">
        <f>'C завтраками| Bed and breakfast'!#REF!</f>
        <v>#REF!</v>
      </c>
      <c r="AK18" s="2" t="e">
        <f>'C завтраками| Bed and breakfast'!#REF!</f>
        <v>#REF!</v>
      </c>
      <c r="AL18" s="2" t="e">
        <f>'C завтраками| Bed and breakfast'!#REF!</f>
        <v>#REF!</v>
      </c>
      <c r="AM18" s="2" t="e">
        <f>'C завтраками| Bed and breakfast'!#REF!</f>
        <v>#REF!</v>
      </c>
      <c r="AN18" s="2" t="e">
        <f>'C завтраками| Bed and breakfast'!#REF!</f>
        <v>#REF!</v>
      </c>
      <c r="AO18" s="2" t="e">
        <f>'C завтраками| Bed and breakfast'!#REF!</f>
        <v>#REF!</v>
      </c>
      <c r="AP18" s="2" t="e">
        <f>'C завтраками| Bed and breakfast'!#REF!</f>
        <v>#REF!</v>
      </c>
    </row>
    <row r="19" spans="1:42" ht="10.7" customHeight="1" x14ac:dyDescent="0.2">
      <c r="A19" s="2" t="s">
        <v>92</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row>
    <row r="20" spans="1:42" ht="10.7" customHeight="1" x14ac:dyDescent="0.2">
      <c r="A20" s="3">
        <v>1</v>
      </c>
      <c r="B20" s="2" t="e">
        <f>'C завтраками| Bed and breakfast'!#REF!</f>
        <v>#REF!</v>
      </c>
      <c r="C20" s="2" t="e">
        <f>'C завтраками| Bed and breakfast'!#REF!</f>
        <v>#REF!</v>
      </c>
      <c r="D20" s="2" t="e">
        <f>'C завтраками| Bed and breakfast'!#REF!</f>
        <v>#REF!</v>
      </c>
      <c r="E20" s="2" t="e">
        <f>'C завтраками| Bed and breakfast'!#REF!</f>
        <v>#REF!</v>
      </c>
      <c r="F20" s="2" t="e">
        <f>'C завтраками| Bed and breakfast'!#REF!</f>
        <v>#REF!</v>
      </c>
      <c r="G20" s="2" t="e">
        <f>'C завтраками| Bed and breakfast'!#REF!</f>
        <v>#REF!</v>
      </c>
      <c r="H20" s="2" t="e">
        <f>'C завтраками| Bed and breakfast'!#REF!</f>
        <v>#REF!</v>
      </c>
      <c r="I20" s="2" t="e">
        <f>'C завтраками| Bed and breakfast'!#REF!</f>
        <v>#REF!</v>
      </c>
      <c r="J20" s="2" t="e">
        <f>'C завтраками| Bed and breakfast'!#REF!</f>
        <v>#REF!</v>
      </c>
      <c r="K20" s="2" t="e">
        <f>'C завтраками| Bed and breakfast'!#REF!</f>
        <v>#REF!</v>
      </c>
      <c r="L20" s="2" t="e">
        <f>'C завтраками| Bed and breakfast'!#REF!</f>
        <v>#REF!</v>
      </c>
      <c r="M20" s="2" t="e">
        <f>'C завтраками| Bed and breakfast'!#REF!</f>
        <v>#REF!</v>
      </c>
      <c r="N20" s="2" t="e">
        <f>'C завтраками| Bed and breakfast'!#REF!</f>
        <v>#REF!</v>
      </c>
      <c r="O20" s="2" t="e">
        <f>'C завтраками| Bed and breakfast'!#REF!</f>
        <v>#REF!</v>
      </c>
      <c r="P20" s="2" t="e">
        <f>'C завтраками| Bed and breakfast'!#REF!</f>
        <v>#REF!</v>
      </c>
      <c r="Q20" s="2" t="e">
        <f>'C завтраками| Bed and breakfast'!#REF!</f>
        <v>#REF!</v>
      </c>
      <c r="R20" s="2" t="e">
        <f>'C завтраками| Bed and breakfast'!#REF!</f>
        <v>#REF!</v>
      </c>
      <c r="S20" s="2" t="e">
        <f>'C завтраками| Bed and breakfast'!#REF!</f>
        <v>#REF!</v>
      </c>
      <c r="T20" s="2" t="e">
        <f>'C завтраками| Bed and breakfast'!#REF!</f>
        <v>#REF!</v>
      </c>
      <c r="U20" s="2" t="e">
        <f>'C завтраками| Bed and breakfast'!#REF!</f>
        <v>#REF!</v>
      </c>
      <c r="V20" s="2" t="e">
        <f>'C завтраками| Bed and breakfast'!#REF!</f>
        <v>#REF!</v>
      </c>
      <c r="W20" s="2" t="e">
        <f>'C завтраками| Bed and breakfast'!#REF!</f>
        <v>#REF!</v>
      </c>
      <c r="X20" s="2" t="e">
        <f>'C завтраками| Bed and breakfast'!#REF!</f>
        <v>#REF!</v>
      </c>
      <c r="Y20" s="2" t="e">
        <f>'C завтраками| Bed and breakfast'!#REF!</f>
        <v>#REF!</v>
      </c>
      <c r="Z20" s="2" t="e">
        <f>'C завтраками| Bed and breakfast'!#REF!</f>
        <v>#REF!</v>
      </c>
      <c r="AA20" s="2" t="e">
        <f>'C завтраками| Bed and breakfast'!#REF!</f>
        <v>#REF!</v>
      </c>
      <c r="AB20" s="2" t="e">
        <f>'C завтраками| Bed and breakfast'!#REF!</f>
        <v>#REF!</v>
      </c>
      <c r="AC20" s="2" t="e">
        <f>'C завтраками| Bed and breakfast'!#REF!</f>
        <v>#REF!</v>
      </c>
      <c r="AD20" s="2" t="e">
        <f>'C завтраками| Bed and breakfast'!#REF!</f>
        <v>#REF!</v>
      </c>
      <c r="AE20" s="2" t="e">
        <f>'C завтраками| Bed and breakfast'!#REF!</f>
        <v>#REF!</v>
      </c>
      <c r="AF20" s="2" t="e">
        <f>'C завтраками| Bed and breakfast'!#REF!</f>
        <v>#REF!</v>
      </c>
      <c r="AG20" s="2" t="e">
        <f>'C завтраками| Bed and breakfast'!#REF!</f>
        <v>#REF!</v>
      </c>
      <c r="AH20" s="2" t="e">
        <f>'C завтраками| Bed and breakfast'!#REF!</f>
        <v>#REF!</v>
      </c>
      <c r="AI20" s="2" t="e">
        <f>'C завтраками| Bed and breakfast'!#REF!</f>
        <v>#REF!</v>
      </c>
      <c r="AJ20" s="2" t="e">
        <f>'C завтраками| Bed and breakfast'!#REF!</f>
        <v>#REF!</v>
      </c>
      <c r="AK20" s="2" t="e">
        <f>'C завтраками| Bed and breakfast'!#REF!</f>
        <v>#REF!</v>
      </c>
      <c r="AL20" s="2" t="e">
        <f>'C завтраками| Bed and breakfast'!#REF!</f>
        <v>#REF!</v>
      </c>
      <c r="AM20" s="2" t="e">
        <f>'C завтраками| Bed and breakfast'!#REF!</f>
        <v>#REF!</v>
      </c>
      <c r="AN20" s="2" t="e">
        <f>'C завтраками| Bed and breakfast'!#REF!</f>
        <v>#REF!</v>
      </c>
      <c r="AO20" s="2" t="e">
        <f>'C завтраками| Bed and breakfast'!#REF!</f>
        <v>#REF!</v>
      </c>
      <c r="AP20" s="2" t="e">
        <f>'C завтраками| Bed and breakfast'!#REF!</f>
        <v>#REF!</v>
      </c>
    </row>
    <row r="21" spans="1:42" ht="10.7" customHeight="1" x14ac:dyDescent="0.2">
      <c r="A21" s="3">
        <v>2</v>
      </c>
      <c r="B21" s="2" t="e">
        <f>'C завтраками| Bed and breakfast'!#REF!</f>
        <v>#REF!</v>
      </c>
      <c r="C21" s="2" t="e">
        <f>'C завтраками| Bed and breakfast'!#REF!</f>
        <v>#REF!</v>
      </c>
      <c r="D21" s="2" t="e">
        <f>'C завтраками| Bed and breakfast'!#REF!</f>
        <v>#REF!</v>
      </c>
      <c r="E21" s="2" t="e">
        <f>'C завтраками| Bed and breakfast'!#REF!</f>
        <v>#REF!</v>
      </c>
      <c r="F21" s="2" t="e">
        <f>'C завтраками| Bed and breakfast'!#REF!</f>
        <v>#REF!</v>
      </c>
      <c r="G21" s="2" t="e">
        <f>'C завтраками| Bed and breakfast'!#REF!</f>
        <v>#REF!</v>
      </c>
      <c r="H21" s="2" t="e">
        <f>'C завтраками| Bed and breakfast'!#REF!</f>
        <v>#REF!</v>
      </c>
      <c r="I21" s="2" t="e">
        <f>'C завтраками| Bed and breakfast'!#REF!</f>
        <v>#REF!</v>
      </c>
      <c r="J21" s="2" t="e">
        <f>'C завтраками| Bed and breakfast'!#REF!</f>
        <v>#REF!</v>
      </c>
      <c r="K21" s="2" t="e">
        <f>'C завтраками| Bed and breakfast'!#REF!</f>
        <v>#REF!</v>
      </c>
      <c r="L21" s="2" t="e">
        <f>'C завтраками| Bed and breakfast'!#REF!</f>
        <v>#REF!</v>
      </c>
      <c r="M21" s="2" t="e">
        <f>'C завтраками| Bed and breakfast'!#REF!</f>
        <v>#REF!</v>
      </c>
      <c r="N21" s="2" t="e">
        <f>'C завтраками| Bed and breakfast'!#REF!</f>
        <v>#REF!</v>
      </c>
      <c r="O21" s="2" t="e">
        <f>'C завтраками| Bed and breakfast'!#REF!</f>
        <v>#REF!</v>
      </c>
      <c r="P21" s="2" t="e">
        <f>'C завтраками| Bed and breakfast'!#REF!</f>
        <v>#REF!</v>
      </c>
      <c r="Q21" s="2" t="e">
        <f>'C завтраками| Bed and breakfast'!#REF!</f>
        <v>#REF!</v>
      </c>
      <c r="R21" s="2" t="e">
        <f>'C завтраками| Bed and breakfast'!#REF!</f>
        <v>#REF!</v>
      </c>
      <c r="S21" s="2" t="e">
        <f>'C завтраками| Bed and breakfast'!#REF!</f>
        <v>#REF!</v>
      </c>
      <c r="T21" s="2" t="e">
        <f>'C завтраками| Bed and breakfast'!#REF!</f>
        <v>#REF!</v>
      </c>
      <c r="U21" s="2" t="e">
        <f>'C завтраками| Bed and breakfast'!#REF!</f>
        <v>#REF!</v>
      </c>
      <c r="V21" s="2" t="e">
        <f>'C завтраками| Bed and breakfast'!#REF!</f>
        <v>#REF!</v>
      </c>
      <c r="W21" s="2" t="e">
        <f>'C завтраками| Bed and breakfast'!#REF!</f>
        <v>#REF!</v>
      </c>
      <c r="X21" s="2" t="e">
        <f>'C завтраками| Bed and breakfast'!#REF!</f>
        <v>#REF!</v>
      </c>
      <c r="Y21" s="2" t="e">
        <f>'C завтраками| Bed and breakfast'!#REF!</f>
        <v>#REF!</v>
      </c>
      <c r="Z21" s="2" t="e">
        <f>'C завтраками| Bed and breakfast'!#REF!</f>
        <v>#REF!</v>
      </c>
      <c r="AA21" s="2" t="e">
        <f>'C завтраками| Bed and breakfast'!#REF!</f>
        <v>#REF!</v>
      </c>
      <c r="AB21" s="2" t="e">
        <f>'C завтраками| Bed and breakfast'!#REF!</f>
        <v>#REF!</v>
      </c>
      <c r="AC21" s="2" t="e">
        <f>'C завтраками| Bed and breakfast'!#REF!</f>
        <v>#REF!</v>
      </c>
      <c r="AD21" s="2" t="e">
        <f>'C завтраками| Bed and breakfast'!#REF!</f>
        <v>#REF!</v>
      </c>
      <c r="AE21" s="2" t="e">
        <f>'C завтраками| Bed and breakfast'!#REF!</f>
        <v>#REF!</v>
      </c>
      <c r="AF21" s="2" t="e">
        <f>'C завтраками| Bed and breakfast'!#REF!</f>
        <v>#REF!</v>
      </c>
      <c r="AG21" s="2" t="e">
        <f>'C завтраками| Bed and breakfast'!#REF!</f>
        <v>#REF!</v>
      </c>
      <c r="AH21" s="2" t="e">
        <f>'C завтраками| Bed and breakfast'!#REF!</f>
        <v>#REF!</v>
      </c>
      <c r="AI21" s="2" t="e">
        <f>'C завтраками| Bed and breakfast'!#REF!</f>
        <v>#REF!</v>
      </c>
      <c r="AJ21" s="2" t="e">
        <f>'C завтраками| Bed and breakfast'!#REF!</f>
        <v>#REF!</v>
      </c>
      <c r="AK21" s="2" t="e">
        <f>'C завтраками| Bed and breakfast'!#REF!</f>
        <v>#REF!</v>
      </c>
      <c r="AL21" s="2" t="e">
        <f>'C завтраками| Bed and breakfast'!#REF!</f>
        <v>#REF!</v>
      </c>
      <c r="AM21" s="2" t="e">
        <f>'C завтраками| Bed and breakfast'!#REF!</f>
        <v>#REF!</v>
      </c>
      <c r="AN21" s="2" t="e">
        <f>'C завтраками| Bed and breakfast'!#REF!</f>
        <v>#REF!</v>
      </c>
      <c r="AO21" s="2" t="e">
        <f>'C завтраками| Bed and breakfast'!#REF!</f>
        <v>#REF!</v>
      </c>
      <c r="AP21" s="2" t="e">
        <f>'C завтраками| Bed and breakfast'!#REF!</f>
        <v>#REF!</v>
      </c>
    </row>
    <row r="22" spans="1:42" ht="10.7"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row>
    <row r="23" spans="1:42" ht="30" customHeight="1" x14ac:dyDescent="0.2">
      <c r="A23" s="95" t="s">
        <v>2</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row>
    <row r="24" spans="1:42" s="28" customFormat="1" ht="25.5" customHeight="1" x14ac:dyDescent="0.2">
      <c r="A24" s="27" t="s">
        <v>0</v>
      </c>
      <c r="B24" s="47" t="e">
        <f t="shared" ref="B24:AG24" si="0">B5</f>
        <v>#REF!</v>
      </c>
      <c r="C24" s="47" t="e">
        <f t="shared" si="0"/>
        <v>#REF!</v>
      </c>
      <c r="D24" s="47" t="e">
        <f t="shared" si="0"/>
        <v>#REF!</v>
      </c>
      <c r="E24" s="47" t="e">
        <f t="shared" si="0"/>
        <v>#REF!</v>
      </c>
      <c r="F24" s="47" t="e">
        <f t="shared" si="0"/>
        <v>#REF!</v>
      </c>
      <c r="G24" s="47" t="e">
        <f t="shared" si="0"/>
        <v>#REF!</v>
      </c>
      <c r="H24" s="47" t="e">
        <f t="shared" si="0"/>
        <v>#REF!</v>
      </c>
      <c r="I24" s="47" t="e">
        <f t="shared" si="0"/>
        <v>#REF!</v>
      </c>
      <c r="J24" s="47" t="e">
        <f t="shared" si="0"/>
        <v>#REF!</v>
      </c>
      <c r="K24" s="47" t="e">
        <f t="shared" si="0"/>
        <v>#REF!</v>
      </c>
      <c r="L24" s="47" t="e">
        <f t="shared" ref="L24" si="1">L5</f>
        <v>#REF!</v>
      </c>
      <c r="M24" s="47" t="e">
        <f t="shared" si="0"/>
        <v>#REF!</v>
      </c>
      <c r="N24" s="47" t="e">
        <f t="shared" si="0"/>
        <v>#REF!</v>
      </c>
      <c r="O24" s="47" t="e">
        <f t="shared" ref="O24" si="2">O5</f>
        <v>#REF!</v>
      </c>
      <c r="P24" s="47" t="e">
        <f t="shared" si="0"/>
        <v>#REF!</v>
      </c>
      <c r="Q24" s="47" t="e">
        <f t="shared" si="0"/>
        <v>#REF!</v>
      </c>
      <c r="R24" s="47" t="e">
        <f t="shared" si="0"/>
        <v>#REF!</v>
      </c>
      <c r="S24" s="47" t="e">
        <f t="shared" ref="S24:T24" si="3">S5</f>
        <v>#REF!</v>
      </c>
      <c r="T24" s="47" t="e">
        <f t="shared" si="3"/>
        <v>#REF!</v>
      </c>
      <c r="U24" s="47" t="e">
        <f t="shared" si="0"/>
        <v>#REF!</v>
      </c>
      <c r="V24" s="47" t="e">
        <f t="shared" ref="V24" si="4">V5</f>
        <v>#REF!</v>
      </c>
      <c r="W24" s="47" t="e">
        <f t="shared" si="0"/>
        <v>#REF!</v>
      </c>
      <c r="X24" s="47" t="e">
        <f t="shared" si="0"/>
        <v>#REF!</v>
      </c>
      <c r="Y24" s="47" t="e">
        <f t="shared" si="0"/>
        <v>#REF!</v>
      </c>
      <c r="Z24" s="47" t="e">
        <f t="shared" si="0"/>
        <v>#REF!</v>
      </c>
      <c r="AA24" s="47" t="e">
        <f t="shared" si="0"/>
        <v>#REF!</v>
      </c>
      <c r="AB24" s="47" t="e">
        <f t="shared" si="0"/>
        <v>#REF!</v>
      </c>
      <c r="AC24" s="47" t="e">
        <f t="shared" si="0"/>
        <v>#REF!</v>
      </c>
      <c r="AD24" s="47" t="e">
        <f t="shared" si="0"/>
        <v>#REF!</v>
      </c>
      <c r="AE24" s="47" t="e">
        <f t="shared" si="0"/>
        <v>#REF!</v>
      </c>
      <c r="AF24" s="47" t="e">
        <f t="shared" si="0"/>
        <v>#REF!</v>
      </c>
      <c r="AG24" s="47" t="e">
        <f t="shared" si="0"/>
        <v>#REF!</v>
      </c>
      <c r="AH24" s="47" t="e">
        <f t="shared" ref="AH24:AM24" si="5">AH5</f>
        <v>#REF!</v>
      </c>
      <c r="AI24" s="47" t="e">
        <f t="shared" si="5"/>
        <v>#REF!</v>
      </c>
      <c r="AJ24" s="47" t="e">
        <f t="shared" si="5"/>
        <v>#REF!</v>
      </c>
      <c r="AK24" s="47" t="e">
        <f t="shared" si="5"/>
        <v>#REF!</v>
      </c>
      <c r="AL24" s="47" t="e">
        <f t="shared" si="5"/>
        <v>#REF!</v>
      </c>
      <c r="AM24" s="47" t="e">
        <f t="shared" si="5"/>
        <v>#REF!</v>
      </c>
      <c r="AN24" s="47" t="e">
        <f t="shared" ref="AN24:AP24" si="6">AN5</f>
        <v>#REF!</v>
      </c>
      <c r="AO24" s="47" t="e">
        <f t="shared" si="6"/>
        <v>#REF!</v>
      </c>
      <c r="AP24" s="47" t="e">
        <f t="shared" si="6"/>
        <v>#REF!</v>
      </c>
    </row>
    <row r="25" spans="1:42" s="28" customFormat="1" ht="25.5" customHeight="1" x14ac:dyDescent="0.2">
      <c r="A25" s="34"/>
      <c r="B25" s="47" t="e">
        <f t="shared" ref="B25:AG25" si="7">B6</f>
        <v>#REF!</v>
      </c>
      <c r="C25" s="47" t="e">
        <f t="shared" si="7"/>
        <v>#REF!</v>
      </c>
      <c r="D25" s="47" t="e">
        <f t="shared" si="7"/>
        <v>#REF!</v>
      </c>
      <c r="E25" s="47" t="e">
        <f t="shared" si="7"/>
        <v>#REF!</v>
      </c>
      <c r="F25" s="47" t="e">
        <f t="shared" si="7"/>
        <v>#REF!</v>
      </c>
      <c r="G25" s="47" t="e">
        <f t="shared" si="7"/>
        <v>#REF!</v>
      </c>
      <c r="H25" s="47" t="e">
        <f t="shared" si="7"/>
        <v>#REF!</v>
      </c>
      <c r="I25" s="47" t="e">
        <f t="shared" si="7"/>
        <v>#REF!</v>
      </c>
      <c r="J25" s="47" t="e">
        <f t="shared" si="7"/>
        <v>#REF!</v>
      </c>
      <c r="K25" s="47" t="e">
        <f t="shared" si="7"/>
        <v>#REF!</v>
      </c>
      <c r="L25" s="47" t="e">
        <f t="shared" ref="L25" si="8">L6</f>
        <v>#REF!</v>
      </c>
      <c r="M25" s="47" t="e">
        <f t="shared" si="7"/>
        <v>#REF!</v>
      </c>
      <c r="N25" s="47" t="e">
        <f t="shared" si="7"/>
        <v>#REF!</v>
      </c>
      <c r="O25" s="47" t="e">
        <f t="shared" ref="O25" si="9">O6</f>
        <v>#REF!</v>
      </c>
      <c r="P25" s="47" t="e">
        <f t="shared" si="7"/>
        <v>#REF!</v>
      </c>
      <c r="Q25" s="47" t="e">
        <f t="shared" si="7"/>
        <v>#REF!</v>
      </c>
      <c r="R25" s="47" t="e">
        <f t="shared" si="7"/>
        <v>#REF!</v>
      </c>
      <c r="S25" s="47" t="e">
        <f t="shared" ref="S25:T25" si="10">S6</f>
        <v>#REF!</v>
      </c>
      <c r="T25" s="47" t="e">
        <f t="shared" si="10"/>
        <v>#REF!</v>
      </c>
      <c r="U25" s="47" t="e">
        <f t="shared" si="7"/>
        <v>#REF!</v>
      </c>
      <c r="V25" s="47" t="e">
        <f t="shared" ref="V25" si="11">V6</f>
        <v>#REF!</v>
      </c>
      <c r="W25" s="47" t="e">
        <f t="shared" si="7"/>
        <v>#REF!</v>
      </c>
      <c r="X25" s="47" t="e">
        <f t="shared" si="7"/>
        <v>#REF!</v>
      </c>
      <c r="Y25" s="47" t="e">
        <f t="shared" si="7"/>
        <v>#REF!</v>
      </c>
      <c r="Z25" s="47" t="e">
        <f t="shared" si="7"/>
        <v>#REF!</v>
      </c>
      <c r="AA25" s="47" t="e">
        <f t="shared" si="7"/>
        <v>#REF!</v>
      </c>
      <c r="AB25" s="47" t="e">
        <f t="shared" si="7"/>
        <v>#REF!</v>
      </c>
      <c r="AC25" s="47" t="e">
        <f t="shared" si="7"/>
        <v>#REF!</v>
      </c>
      <c r="AD25" s="47" t="e">
        <f t="shared" si="7"/>
        <v>#REF!</v>
      </c>
      <c r="AE25" s="47" t="e">
        <f t="shared" si="7"/>
        <v>#REF!</v>
      </c>
      <c r="AF25" s="47" t="e">
        <f t="shared" si="7"/>
        <v>#REF!</v>
      </c>
      <c r="AG25" s="47" t="e">
        <f t="shared" si="7"/>
        <v>#REF!</v>
      </c>
      <c r="AH25" s="47" t="e">
        <f t="shared" ref="AH25:AM25" si="12">AH6</f>
        <v>#REF!</v>
      </c>
      <c r="AI25" s="47" t="e">
        <f t="shared" si="12"/>
        <v>#REF!</v>
      </c>
      <c r="AJ25" s="47" t="e">
        <f t="shared" si="12"/>
        <v>#REF!</v>
      </c>
      <c r="AK25" s="47" t="e">
        <f t="shared" si="12"/>
        <v>#REF!</v>
      </c>
      <c r="AL25" s="47" t="e">
        <f t="shared" si="12"/>
        <v>#REF!</v>
      </c>
      <c r="AM25" s="47" t="e">
        <f t="shared" si="12"/>
        <v>#REF!</v>
      </c>
      <c r="AN25" s="47" t="e">
        <f t="shared" ref="AN25:AP25" si="13">AN6</f>
        <v>#REF!</v>
      </c>
      <c r="AO25" s="47" t="e">
        <f t="shared" si="13"/>
        <v>#REF!</v>
      </c>
      <c r="AP25" s="47" t="e">
        <f t="shared" si="13"/>
        <v>#REF!</v>
      </c>
    </row>
    <row r="26" spans="1:42" s="13" customFormat="1" ht="10.7" customHeight="1" x14ac:dyDescent="0.2">
      <c r="A26" s="11" t="s">
        <v>11</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row>
    <row r="27" spans="1:42" ht="10.7" customHeight="1" x14ac:dyDescent="0.2">
      <c r="A27" s="3">
        <v>1</v>
      </c>
      <c r="B27" s="2" t="e">
        <f t="shared" ref="B27:AG27" si="14">ROUND(B8*0.8,)</f>
        <v>#REF!</v>
      </c>
      <c r="C27" s="2" t="e">
        <f t="shared" si="14"/>
        <v>#REF!</v>
      </c>
      <c r="D27" s="2" t="e">
        <f t="shared" si="14"/>
        <v>#REF!</v>
      </c>
      <c r="E27" s="2" t="e">
        <f t="shared" si="14"/>
        <v>#REF!</v>
      </c>
      <c r="F27" s="2" t="e">
        <f t="shared" si="14"/>
        <v>#REF!</v>
      </c>
      <c r="G27" s="2" t="e">
        <f t="shared" si="14"/>
        <v>#REF!</v>
      </c>
      <c r="H27" s="2" t="e">
        <f t="shared" si="14"/>
        <v>#REF!</v>
      </c>
      <c r="I27" s="2" t="e">
        <f t="shared" si="14"/>
        <v>#REF!</v>
      </c>
      <c r="J27" s="2" t="e">
        <f t="shared" si="14"/>
        <v>#REF!</v>
      </c>
      <c r="K27" s="2" t="e">
        <f t="shared" si="14"/>
        <v>#REF!</v>
      </c>
      <c r="L27" s="2" t="e">
        <f t="shared" ref="L27" si="15">ROUND(L8*0.8,)</f>
        <v>#REF!</v>
      </c>
      <c r="M27" s="2" t="e">
        <f t="shared" si="14"/>
        <v>#REF!</v>
      </c>
      <c r="N27" s="2" t="e">
        <f t="shared" si="14"/>
        <v>#REF!</v>
      </c>
      <c r="O27" s="2" t="e">
        <f t="shared" ref="O27" si="16">ROUND(O8*0.8,)</f>
        <v>#REF!</v>
      </c>
      <c r="P27" s="2" t="e">
        <f t="shared" si="14"/>
        <v>#REF!</v>
      </c>
      <c r="Q27" s="2" t="e">
        <f t="shared" si="14"/>
        <v>#REF!</v>
      </c>
      <c r="R27" s="2" t="e">
        <f t="shared" si="14"/>
        <v>#REF!</v>
      </c>
      <c r="S27" s="2" t="e">
        <f t="shared" ref="S27:T27" si="17">ROUND(S8*0.8,)</f>
        <v>#REF!</v>
      </c>
      <c r="T27" s="2" t="e">
        <f t="shared" si="17"/>
        <v>#REF!</v>
      </c>
      <c r="U27" s="2" t="e">
        <f t="shared" si="14"/>
        <v>#REF!</v>
      </c>
      <c r="V27" s="2" t="e">
        <f t="shared" ref="V27" si="18">ROUND(V8*0.8,)</f>
        <v>#REF!</v>
      </c>
      <c r="W27" s="2" t="e">
        <f t="shared" si="14"/>
        <v>#REF!</v>
      </c>
      <c r="X27" s="2" t="e">
        <f t="shared" si="14"/>
        <v>#REF!</v>
      </c>
      <c r="Y27" s="2" t="e">
        <f t="shared" si="14"/>
        <v>#REF!</v>
      </c>
      <c r="Z27" s="2" t="e">
        <f t="shared" si="14"/>
        <v>#REF!</v>
      </c>
      <c r="AA27" s="2" t="e">
        <f t="shared" si="14"/>
        <v>#REF!</v>
      </c>
      <c r="AB27" s="2" t="e">
        <f t="shared" si="14"/>
        <v>#REF!</v>
      </c>
      <c r="AC27" s="2" t="e">
        <f t="shared" si="14"/>
        <v>#REF!</v>
      </c>
      <c r="AD27" s="2" t="e">
        <f t="shared" si="14"/>
        <v>#REF!</v>
      </c>
      <c r="AE27" s="2" t="e">
        <f t="shared" si="14"/>
        <v>#REF!</v>
      </c>
      <c r="AF27" s="2" t="e">
        <f t="shared" si="14"/>
        <v>#REF!</v>
      </c>
      <c r="AG27" s="2" t="e">
        <f t="shared" si="14"/>
        <v>#REF!</v>
      </c>
      <c r="AH27" s="2" t="e">
        <f t="shared" ref="AH27:AM27" si="19">ROUND(AH8*0.8,)</f>
        <v>#REF!</v>
      </c>
      <c r="AI27" s="2" t="e">
        <f t="shared" si="19"/>
        <v>#REF!</v>
      </c>
      <c r="AJ27" s="2" t="e">
        <f t="shared" si="19"/>
        <v>#REF!</v>
      </c>
      <c r="AK27" s="2" t="e">
        <f t="shared" si="19"/>
        <v>#REF!</v>
      </c>
      <c r="AL27" s="2" t="e">
        <f t="shared" si="19"/>
        <v>#REF!</v>
      </c>
      <c r="AM27" s="2" t="e">
        <f t="shared" si="19"/>
        <v>#REF!</v>
      </c>
      <c r="AN27" s="2" t="e">
        <f t="shared" ref="AN27:AP27" si="20">ROUND(AN8*0.8,)</f>
        <v>#REF!</v>
      </c>
      <c r="AO27" s="2" t="e">
        <f t="shared" si="20"/>
        <v>#REF!</v>
      </c>
      <c r="AP27" s="2" t="e">
        <f t="shared" si="20"/>
        <v>#REF!</v>
      </c>
    </row>
    <row r="28" spans="1:42" ht="10.7" customHeight="1" x14ac:dyDescent="0.2">
      <c r="A28" s="3">
        <v>2</v>
      </c>
      <c r="B28" s="2" t="e">
        <f t="shared" ref="B28:AG28" si="21">ROUND(B9*0.8,)</f>
        <v>#REF!</v>
      </c>
      <c r="C28" s="2" t="e">
        <f t="shared" si="21"/>
        <v>#REF!</v>
      </c>
      <c r="D28" s="2" t="e">
        <f t="shared" si="21"/>
        <v>#REF!</v>
      </c>
      <c r="E28" s="2" t="e">
        <f t="shared" si="21"/>
        <v>#REF!</v>
      </c>
      <c r="F28" s="2" t="e">
        <f t="shared" si="21"/>
        <v>#REF!</v>
      </c>
      <c r="G28" s="2" t="e">
        <f t="shared" si="21"/>
        <v>#REF!</v>
      </c>
      <c r="H28" s="2" t="e">
        <f t="shared" si="21"/>
        <v>#REF!</v>
      </c>
      <c r="I28" s="2" t="e">
        <f t="shared" si="21"/>
        <v>#REF!</v>
      </c>
      <c r="J28" s="2" t="e">
        <f t="shared" si="21"/>
        <v>#REF!</v>
      </c>
      <c r="K28" s="2" t="e">
        <f t="shared" si="21"/>
        <v>#REF!</v>
      </c>
      <c r="L28" s="2" t="e">
        <f t="shared" ref="L28" si="22">ROUND(L9*0.8,)</f>
        <v>#REF!</v>
      </c>
      <c r="M28" s="2" t="e">
        <f t="shared" si="21"/>
        <v>#REF!</v>
      </c>
      <c r="N28" s="2" t="e">
        <f t="shared" si="21"/>
        <v>#REF!</v>
      </c>
      <c r="O28" s="2" t="e">
        <f t="shared" ref="O28" si="23">ROUND(O9*0.8,)</f>
        <v>#REF!</v>
      </c>
      <c r="P28" s="2" t="e">
        <f t="shared" si="21"/>
        <v>#REF!</v>
      </c>
      <c r="Q28" s="2" t="e">
        <f t="shared" si="21"/>
        <v>#REF!</v>
      </c>
      <c r="R28" s="2" t="e">
        <f t="shared" si="21"/>
        <v>#REF!</v>
      </c>
      <c r="S28" s="2" t="e">
        <f t="shared" ref="S28:T28" si="24">ROUND(S9*0.8,)</f>
        <v>#REF!</v>
      </c>
      <c r="T28" s="2" t="e">
        <f t="shared" si="24"/>
        <v>#REF!</v>
      </c>
      <c r="U28" s="2" t="e">
        <f t="shared" si="21"/>
        <v>#REF!</v>
      </c>
      <c r="V28" s="2" t="e">
        <f t="shared" ref="V28" si="25">ROUND(V9*0.8,)</f>
        <v>#REF!</v>
      </c>
      <c r="W28" s="2" t="e">
        <f t="shared" si="21"/>
        <v>#REF!</v>
      </c>
      <c r="X28" s="2" t="e">
        <f t="shared" si="21"/>
        <v>#REF!</v>
      </c>
      <c r="Y28" s="2" t="e">
        <f t="shared" si="21"/>
        <v>#REF!</v>
      </c>
      <c r="Z28" s="2" t="e">
        <f t="shared" si="21"/>
        <v>#REF!</v>
      </c>
      <c r="AA28" s="2" t="e">
        <f t="shared" si="21"/>
        <v>#REF!</v>
      </c>
      <c r="AB28" s="2" t="e">
        <f t="shared" si="21"/>
        <v>#REF!</v>
      </c>
      <c r="AC28" s="2" t="e">
        <f t="shared" si="21"/>
        <v>#REF!</v>
      </c>
      <c r="AD28" s="2" t="e">
        <f t="shared" si="21"/>
        <v>#REF!</v>
      </c>
      <c r="AE28" s="2" t="e">
        <f t="shared" si="21"/>
        <v>#REF!</v>
      </c>
      <c r="AF28" s="2" t="e">
        <f t="shared" si="21"/>
        <v>#REF!</v>
      </c>
      <c r="AG28" s="2" t="e">
        <f t="shared" si="21"/>
        <v>#REF!</v>
      </c>
      <c r="AH28" s="2" t="e">
        <f t="shared" ref="AH28:AM28" si="26">ROUND(AH9*0.8,)</f>
        <v>#REF!</v>
      </c>
      <c r="AI28" s="2" t="e">
        <f t="shared" si="26"/>
        <v>#REF!</v>
      </c>
      <c r="AJ28" s="2" t="e">
        <f t="shared" si="26"/>
        <v>#REF!</v>
      </c>
      <c r="AK28" s="2" t="e">
        <f t="shared" si="26"/>
        <v>#REF!</v>
      </c>
      <c r="AL28" s="2" t="e">
        <f t="shared" si="26"/>
        <v>#REF!</v>
      </c>
      <c r="AM28" s="2" t="e">
        <f t="shared" si="26"/>
        <v>#REF!</v>
      </c>
      <c r="AN28" s="2" t="e">
        <f t="shared" ref="AN28:AP28" si="27">ROUND(AN9*0.8,)</f>
        <v>#REF!</v>
      </c>
      <c r="AO28" s="2" t="e">
        <f t="shared" si="27"/>
        <v>#REF!</v>
      </c>
      <c r="AP28" s="2" t="e">
        <f t="shared" si="27"/>
        <v>#REF!</v>
      </c>
    </row>
    <row r="29" spans="1:42" ht="10.7" customHeight="1" x14ac:dyDescent="0.2">
      <c r="A29" s="120" t="s">
        <v>107</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row>
    <row r="30" spans="1:42" ht="10.7" customHeight="1" x14ac:dyDescent="0.2">
      <c r="A30" s="3">
        <v>1</v>
      </c>
      <c r="B30" s="2" t="e">
        <f t="shared" ref="B30:AG31" si="28">ROUND(B11*0.8,)</f>
        <v>#REF!</v>
      </c>
      <c r="C30" s="2" t="e">
        <f t="shared" si="28"/>
        <v>#REF!</v>
      </c>
      <c r="D30" s="2" t="e">
        <f t="shared" si="28"/>
        <v>#REF!</v>
      </c>
      <c r="E30" s="2" t="e">
        <f t="shared" si="28"/>
        <v>#REF!</v>
      </c>
      <c r="F30" s="2" t="e">
        <f t="shared" si="28"/>
        <v>#REF!</v>
      </c>
      <c r="G30" s="2" t="e">
        <f t="shared" si="28"/>
        <v>#REF!</v>
      </c>
      <c r="H30" s="2" t="e">
        <f t="shared" si="28"/>
        <v>#REF!</v>
      </c>
      <c r="I30" s="2" t="e">
        <f t="shared" si="28"/>
        <v>#REF!</v>
      </c>
      <c r="J30" s="2" t="e">
        <f t="shared" si="28"/>
        <v>#REF!</v>
      </c>
      <c r="K30" s="2" t="e">
        <f t="shared" si="28"/>
        <v>#REF!</v>
      </c>
      <c r="L30" s="2" t="e">
        <f t="shared" ref="L30" si="29">ROUND(L11*0.8,)</f>
        <v>#REF!</v>
      </c>
      <c r="M30" s="2" t="e">
        <f t="shared" si="28"/>
        <v>#REF!</v>
      </c>
      <c r="N30" s="2" t="e">
        <f t="shared" si="28"/>
        <v>#REF!</v>
      </c>
      <c r="O30" s="2" t="e">
        <f t="shared" ref="O30" si="30">ROUND(O11*0.8,)</f>
        <v>#REF!</v>
      </c>
      <c r="P30" s="2" t="e">
        <f t="shared" si="28"/>
        <v>#REF!</v>
      </c>
      <c r="Q30" s="2" t="e">
        <f t="shared" si="28"/>
        <v>#REF!</v>
      </c>
      <c r="R30" s="2" t="e">
        <f t="shared" si="28"/>
        <v>#REF!</v>
      </c>
      <c r="S30" s="2" t="e">
        <f t="shared" ref="S30:T30" si="31">ROUND(S11*0.8,)</f>
        <v>#REF!</v>
      </c>
      <c r="T30" s="2" t="e">
        <f t="shared" si="31"/>
        <v>#REF!</v>
      </c>
      <c r="U30" s="2" t="e">
        <f t="shared" si="28"/>
        <v>#REF!</v>
      </c>
      <c r="V30" s="2" t="e">
        <f t="shared" ref="V30" si="32">ROUND(V11*0.8,)</f>
        <v>#REF!</v>
      </c>
      <c r="W30" s="2" t="e">
        <f t="shared" si="28"/>
        <v>#REF!</v>
      </c>
      <c r="X30" s="2" t="e">
        <f t="shared" si="28"/>
        <v>#REF!</v>
      </c>
      <c r="Y30" s="2" t="e">
        <f t="shared" si="28"/>
        <v>#REF!</v>
      </c>
      <c r="Z30" s="2" t="e">
        <f t="shared" si="28"/>
        <v>#REF!</v>
      </c>
      <c r="AA30" s="2" t="e">
        <f t="shared" si="28"/>
        <v>#REF!</v>
      </c>
      <c r="AB30" s="2" t="e">
        <f t="shared" si="28"/>
        <v>#REF!</v>
      </c>
      <c r="AC30" s="2" t="e">
        <f t="shared" si="28"/>
        <v>#REF!</v>
      </c>
      <c r="AD30" s="2" t="e">
        <f t="shared" si="28"/>
        <v>#REF!</v>
      </c>
      <c r="AE30" s="2" t="e">
        <f t="shared" si="28"/>
        <v>#REF!</v>
      </c>
      <c r="AF30" s="2" t="e">
        <f t="shared" si="28"/>
        <v>#REF!</v>
      </c>
      <c r="AG30" s="2" t="e">
        <f t="shared" si="28"/>
        <v>#REF!</v>
      </c>
      <c r="AH30" s="2" t="e">
        <f t="shared" ref="AH30:AM30" si="33">ROUND(AH11*0.8,)</f>
        <v>#REF!</v>
      </c>
      <c r="AI30" s="2" t="e">
        <f t="shared" si="33"/>
        <v>#REF!</v>
      </c>
      <c r="AJ30" s="2" t="e">
        <f t="shared" si="33"/>
        <v>#REF!</v>
      </c>
      <c r="AK30" s="2" t="e">
        <f t="shared" si="33"/>
        <v>#REF!</v>
      </c>
      <c r="AL30" s="2" t="e">
        <f t="shared" si="33"/>
        <v>#REF!</v>
      </c>
      <c r="AM30" s="2" t="e">
        <f t="shared" si="33"/>
        <v>#REF!</v>
      </c>
      <c r="AN30" s="2" t="e">
        <f t="shared" ref="AN30:AP30" si="34">ROUND(AN11*0.8,)</f>
        <v>#REF!</v>
      </c>
      <c r="AO30" s="2" t="e">
        <f t="shared" si="34"/>
        <v>#REF!</v>
      </c>
      <c r="AP30" s="2" t="e">
        <f t="shared" si="34"/>
        <v>#REF!</v>
      </c>
    </row>
    <row r="31" spans="1:42" ht="10.7" customHeight="1" x14ac:dyDescent="0.2">
      <c r="A31" s="3">
        <v>2</v>
      </c>
      <c r="B31" s="2" t="e">
        <f t="shared" ref="B31:AF31" si="35">ROUND(B12*0.8,)</f>
        <v>#REF!</v>
      </c>
      <c r="C31" s="2" t="e">
        <f t="shared" si="35"/>
        <v>#REF!</v>
      </c>
      <c r="D31" s="2" t="e">
        <f t="shared" si="35"/>
        <v>#REF!</v>
      </c>
      <c r="E31" s="2" t="e">
        <f t="shared" si="35"/>
        <v>#REF!</v>
      </c>
      <c r="F31" s="2" t="e">
        <f t="shared" si="35"/>
        <v>#REF!</v>
      </c>
      <c r="G31" s="2" t="e">
        <f t="shared" si="35"/>
        <v>#REF!</v>
      </c>
      <c r="H31" s="2" t="e">
        <f t="shared" si="35"/>
        <v>#REF!</v>
      </c>
      <c r="I31" s="2" t="e">
        <f t="shared" si="35"/>
        <v>#REF!</v>
      </c>
      <c r="J31" s="2" t="e">
        <f t="shared" si="35"/>
        <v>#REF!</v>
      </c>
      <c r="K31" s="2" t="e">
        <f t="shared" si="35"/>
        <v>#REF!</v>
      </c>
      <c r="L31" s="2" t="e">
        <f t="shared" ref="L31" si="36">ROUND(L12*0.8,)</f>
        <v>#REF!</v>
      </c>
      <c r="M31" s="2" t="e">
        <f t="shared" si="35"/>
        <v>#REF!</v>
      </c>
      <c r="N31" s="2" t="e">
        <f t="shared" si="35"/>
        <v>#REF!</v>
      </c>
      <c r="O31" s="2" t="e">
        <f t="shared" ref="O31" si="37">ROUND(O12*0.8,)</f>
        <v>#REF!</v>
      </c>
      <c r="P31" s="2" t="e">
        <f t="shared" si="35"/>
        <v>#REF!</v>
      </c>
      <c r="Q31" s="2" t="e">
        <f t="shared" si="35"/>
        <v>#REF!</v>
      </c>
      <c r="R31" s="2" t="e">
        <f t="shared" si="35"/>
        <v>#REF!</v>
      </c>
      <c r="S31" s="2" t="e">
        <f t="shared" ref="S31:T31" si="38">ROUND(S12*0.8,)</f>
        <v>#REF!</v>
      </c>
      <c r="T31" s="2" t="e">
        <f t="shared" si="38"/>
        <v>#REF!</v>
      </c>
      <c r="U31" s="2" t="e">
        <f t="shared" si="35"/>
        <v>#REF!</v>
      </c>
      <c r="V31" s="2" t="e">
        <f t="shared" ref="V31" si="39">ROUND(V12*0.8,)</f>
        <v>#REF!</v>
      </c>
      <c r="W31" s="2" t="e">
        <f t="shared" si="35"/>
        <v>#REF!</v>
      </c>
      <c r="X31" s="2" t="e">
        <f t="shared" si="35"/>
        <v>#REF!</v>
      </c>
      <c r="Y31" s="2" t="e">
        <f t="shared" si="35"/>
        <v>#REF!</v>
      </c>
      <c r="Z31" s="2" t="e">
        <f t="shared" si="35"/>
        <v>#REF!</v>
      </c>
      <c r="AA31" s="2" t="e">
        <f t="shared" si="35"/>
        <v>#REF!</v>
      </c>
      <c r="AB31" s="2" t="e">
        <f t="shared" si="35"/>
        <v>#REF!</v>
      </c>
      <c r="AC31" s="2" t="e">
        <f t="shared" si="35"/>
        <v>#REF!</v>
      </c>
      <c r="AD31" s="2" t="e">
        <f t="shared" si="35"/>
        <v>#REF!</v>
      </c>
      <c r="AE31" s="2" t="e">
        <f t="shared" si="35"/>
        <v>#REF!</v>
      </c>
      <c r="AF31" s="2" t="e">
        <f t="shared" si="35"/>
        <v>#REF!</v>
      </c>
      <c r="AG31" s="2" t="e">
        <f t="shared" si="28"/>
        <v>#REF!</v>
      </c>
      <c r="AH31" s="2" t="e">
        <f t="shared" ref="AH31:AM31" si="40">ROUND(AH12*0.8,)</f>
        <v>#REF!</v>
      </c>
      <c r="AI31" s="2" t="e">
        <f t="shared" si="40"/>
        <v>#REF!</v>
      </c>
      <c r="AJ31" s="2" t="e">
        <f t="shared" si="40"/>
        <v>#REF!</v>
      </c>
      <c r="AK31" s="2" t="e">
        <f t="shared" si="40"/>
        <v>#REF!</v>
      </c>
      <c r="AL31" s="2" t="e">
        <f t="shared" si="40"/>
        <v>#REF!</v>
      </c>
      <c r="AM31" s="2" t="e">
        <f t="shared" si="40"/>
        <v>#REF!</v>
      </c>
      <c r="AN31" s="2" t="e">
        <f t="shared" ref="AN31:AP31" si="41">ROUND(AN12*0.8,)</f>
        <v>#REF!</v>
      </c>
      <c r="AO31" s="2" t="e">
        <f t="shared" si="41"/>
        <v>#REF!</v>
      </c>
      <c r="AP31" s="2" t="e">
        <f t="shared" si="41"/>
        <v>#REF!</v>
      </c>
    </row>
    <row r="32" spans="1:42" ht="10.7" customHeight="1" x14ac:dyDescent="0.2">
      <c r="A32" s="5" t="s">
        <v>86</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row>
    <row r="33" spans="1:42" ht="10.7" customHeight="1" x14ac:dyDescent="0.2">
      <c r="A33" s="3">
        <v>1</v>
      </c>
      <c r="B33" s="2" t="e">
        <f t="shared" ref="B33:AG33" si="42">ROUND(B14*0.8,)</f>
        <v>#REF!</v>
      </c>
      <c r="C33" s="2" t="e">
        <f t="shared" si="42"/>
        <v>#REF!</v>
      </c>
      <c r="D33" s="2" t="e">
        <f t="shared" si="42"/>
        <v>#REF!</v>
      </c>
      <c r="E33" s="2" t="e">
        <f t="shared" si="42"/>
        <v>#REF!</v>
      </c>
      <c r="F33" s="2" t="e">
        <f t="shared" si="42"/>
        <v>#REF!</v>
      </c>
      <c r="G33" s="2" t="e">
        <f t="shared" si="42"/>
        <v>#REF!</v>
      </c>
      <c r="H33" s="2" t="e">
        <f t="shared" si="42"/>
        <v>#REF!</v>
      </c>
      <c r="I33" s="2" t="e">
        <f t="shared" si="42"/>
        <v>#REF!</v>
      </c>
      <c r="J33" s="2" t="e">
        <f t="shared" si="42"/>
        <v>#REF!</v>
      </c>
      <c r="K33" s="2" t="e">
        <f t="shared" si="42"/>
        <v>#REF!</v>
      </c>
      <c r="L33" s="2" t="e">
        <f t="shared" ref="L33" si="43">ROUND(L14*0.8,)</f>
        <v>#REF!</v>
      </c>
      <c r="M33" s="2" t="e">
        <f t="shared" si="42"/>
        <v>#REF!</v>
      </c>
      <c r="N33" s="2" t="e">
        <f t="shared" si="42"/>
        <v>#REF!</v>
      </c>
      <c r="O33" s="2" t="e">
        <f t="shared" ref="O33" si="44">ROUND(O14*0.8,)</f>
        <v>#REF!</v>
      </c>
      <c r="P33" s="2" t="e">
        <f t="shared" si="42"/>
        <v>#REF!</v>
      </c>
      <c r="Q33" s="2" t="e">
        <f t="shared" si="42"/>
        <v>#REF!</v>
      </c>
      <c r="R33" s="2" t="e">
        <f t="shared" si="42"/>
        <v>#REF!</v>
      </c>
      <c r="S33" s="2" t="e">
        <f t="shared" ref="S33:T33" si="45">ROUND(S14*0.8,)</f>
        <v>#REF!</v>
      </c>
      <c r="T33" s="2" t="e">
        <f t="shared" si="45"/>
        <v>#REF!</v>
      </c>
      <c r="U33" s="2" t="e">
        <f t="shared" si="42"/>
        <v>#REF!</v>
      </c>
      <c r="V33" s="2" t="e">
        <f t="shared" ref="V33" si="46">ROUND(V14*0.8,)</f>
        <v>#REF!</v>
      </c>
      <c r="W33" s="2" t="e">
        <f t="shared" si="42"/>
        <v>#REF!</v>
      </c>
      <c r="X33" s="2" t="e">
        <f t="shared" si="42"/>
        <v>#REF!</v>
      </c>
      <c r="Y33" s="2" t="e">
        <f t="shared" si="42"/>
        <v>#REF!</v>
      </c>
      <c r="Z33" s="2" t="e">
        <f t="shared" si="42"/>
        <v>#REF!</v>
      </c>
      <c r="AA33" s="2" t="e">
        <f t="shared" si="42"/>
        <v>#REF!</v>
      </c>
      <c r="AB33" s="2" t="e">
        <f t="shared" si="42"/>
        <v>#REF!</v>
      </c>
      <c r="AC33" s="2" t="e">
        <f t="shared" si="42"/>
        <v>#REF!</v>
      </c>
      <c r="AD33" s="2" t="e">
        <f t="shared" si="42"/>
        <v>#REF!</v>
      </c>
      <c r="AE33" s="2" t="e">
        <f t="shared" si="42"/>
        <v>#REF!</v>
      </c>
      <c r="AF33" s="2" t="e">
        <f t="shared" si="42"/>
        <v>#REF!</v>
      </c>
      <c r="AG33" s="2" t="e">
        <f t="shared" si="42"/>
        <v>#REF!</v>
      </c>
      <c r="AH33" s="2" t="e">
        <f t="shared" ref="AH33:AM33" si="47">ROUND(AH14*0.8,)</f>
        <v>#REF!</v>
      </c>
      <c r="AI33" s="2" t="e">
        <f t="shared" si="47"/>
        <v>#REF!</v>
      </c>
      <c r="AJ33" s="2" t="e">
        <f t="shared" si="47"/>
        <v>#REF!</v>
      </c>
      <c r="AK33" s="2" t="e">
        <f t="shared" si="47"/>
        <v>#REF!</v>
      </c>
      <c r="AL33" s="2" t="e">
        <f t="shared" si="47"/>
        <v>#REF!</v>
      </c>
      <c r="AM33" s="2" t="e">
        <f t="shared" si="47"/>
        <v>#REF!</v>
      </c>
      <c r="AN33" s="2" t="e">
        <f t="shared" ref="AN33:AP33" si="48">ROUND(AN14*0.8,)</f>
        <v>#REF!</v>
      </c>
      <c r="AO33" s="2" t="e">
        <f t="shared" si="48"/>
        <v>#REF!</v>
      </c>
      <c r="AP33" s="2" t="e">
        <f t="shared" si="48"/>
        <v>#REF!</v>
      </c>
    </row>
    <row r="34" spans="1:42" ht="10.7" customHeight="1" x14ac:dyDescent="0.2">
      <c r="A34" s="3">
        <v>2</v>
      </c>
      <c r="B34" s="2" t="e">
        <f t="shared" ref="B34:AG34" si="49">ROUND(B15*0.8,)</f>
        <v>#REF!</v>
      </c>
      <c r="C34" s="2" t="e">
        <f t="shared" si="49"/>
        <v>#REF!</v>
      </c>
      <c r="D34" s="2" t="e">
        <f t="shared" si="49"/>
        <v>#REF!</v>
      </c>
      <c r="E34" s="2" t="e">
        <f t="shared" si="49"/>
        <v>#REF!</v>
      </c>
      <c r="F34" s="2" t="e">
        <f t="shared" si="49"/>
        <v>#REF!</v>
      </c>
      <c r="G34" s="2" t="e">
        <f t="shared" si="49"/>
        <v>#REF!</v>
      </c>
      <c r="H34" s="2" t="e">
        <f t="shared" si="49"/>
        <v>#REF!</v>
      </c>
      <c r="I34" s="2" t="e">
        <f t="shared" si="49"/>
        <v>#REF!</v>
      </c>
      <c r="J34" s="2" t="e">
        <f t="shared" si="49"/>
        <v>#REF!</v>
      </c>
      <c r="K34" s="2" t="e">
        <f t="shared" si="49"/>
        <v>#REF!</v>
      </c>
      <c r="L34" s="2" t="e">
        <f t="shared" ref="L34" si="50">ROUND(L15*0.8,)</f>
        <v>#REF!</v>
      </c>
      <c r="M34" s="2" t="e">
        <f t="shared" si="49"/>
        <v>#REF!</v>
      </c>
      <c r="N34" s="2" t="e">
        <f t="shared" si="49"/>
        <v>#REF!</v>
      </c>
      <c r="O34" s="2" t="e">
        <f t="shared" ref="O34" si="51">ROUND(O15*0.8,)</f>
        <v>#REF!</v>
      </c>
      <c r="P34" s="2" t="e">
        <f t="shared" si="49"/>
        <v>#REF!</v>
      </c>
      <c r="Q34" s="2" t="e">
        <f t="shared" si="49"/>
        <v>#REF!</v>
      </c>
      <c r="R34" s="2" t="e">
        <f t="shared" si="49"/>
        <v>#REF!</v>
      </c>
      <c r="S34" s="2" t="e">
        <f t="shared" ref="S34:T34" si="52">ROUND(S15*0.8,)</f>
        <v>#REF!</v>
      </c>
      <c r="T34" s="2" t="e">
        <f t="shared" si="52"/>
        <v>#REF!</v>
      </c>
      <c r="U34" s="2" t="e">
        <f t="shared" si="49"/>
        <v>#REF!</v>
      </c>
      <c r="V34" s="2" t="e">
        <f t="shared" ref="V34" si="53">ROUND(V15*0.8,)</f>
        <v>#REF!</v>
      </c>
      <c r="W34" s="2" t="e">
        <f t="shared" si="49"/>
        <v>#REF!</v>
      </c>
      <c r="X34" s="2" t="e">
        <f t="shared" si="49"/>
        <v>#REF!</v>
      </c>
      <c r="Y34" s="2" t="e">
        <f t="shared" si="49"/>
        <v>#REF!</v>
      </c>
      <c r="Z34" s="2" t="e">
        <f t="shared" si="49"/>
        <v>#REF!</v>
      </c>
      <c r="AA34" s="2" t="e">
        <f t="shared" si="49"/>
        <v>#REF!</v>
      </c>
      <c r="AB34" s="2" t="e">
        <f t="shared" si="49"/>
        <v>#REF!</v>
      </c>
      <c r="AC34" s="2" t="e">
        <f t="shared" si="49"/>
        <v>#REF!</v>
      </c>
      <c r="AD34" s="2" t="e">
        <f t="shared" si="49"/>
        <v>#REF!</v>
      </c>
      <c r="AE34" s="2" t="e">
        <f t="shared" si="49"/>
        <v>#REF!</v>
      </c>
      <c r="AF34" s="2" t="e">
        <f t="shared" si="49"/>
        <v>#REF!</v>
      </c>
      <c r="AG34" s="2" t="e">
        <f t="shared" si="49"/>
        <v>#REF!</v>
      </c>
      <c r="AH34" s="2" t="e">
        <f t="shared" ref="AH34:AM34" si="54">ROUND(AH15*0.8,)</f>
        <v>#REF!</v>
      </c>
      <c r="AI34" s="2" t="e">
        <f t="shared" si="54"/>
        <v>#REF!</v>
      </c>
      <c r="AJ34" s="2" t="e">
        <f t="shared" si="54"/>
        <v>#REF!</v>
      </c>
      <c r="AK34" s="2" t="e">
        <f t="shared" si="54"/>
        <v>#REF!</v>
      </c>
      <c r="AL34" s="2" t="e">
        <f t="shared" si="54"/>
        <v>#REF!</v>
      </c>
      <c r="AM34" s="2" t="e">
        <f t="shared" si="54"/>
        <v>#REF!</v>
      </c>
      <c r="AN34" s="2" t="e">
        <f t="shared" ref="AN34:AP34" si="55">ROUND(AN15*0.8,)</f>
        <v>#REF!</v>
      </c>
      <c r="AO34" s="2" t="e">
        <f t="shared" si="55"/>
        <v>#REF!</v>
      </c>
      <c r="AP34" s="2" t="e">
        <f t="shared" si="55"/>
        <v>#REF!</v>
      </c>
    </row>
    <row r="35" spans="1:42" ht="10.7" customHeight="1" x14ac:dyDescent="0.2">
      <c r="A35" s="4" t="s">
        <v>91</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row>
    <row r="36" spans="1:42" ht="10.7" customHeight="1" x14ac:dyDescent="0.2">
      <c r="A36" s="3">
        <v>1</v>
      </c>
      <c r="B36" s="2" t="e">
        <f t="shared" ref="B36:AG36" si="56">ROUND(B17*0.8,)</f>
        <v>#REF!</v>
      </c>
      <c r="C36" s="2" t="e">
        <f t="shared" si="56"/>
        <v>#REF!</v>
      </c>
      <c r="D36" s="2" t="e">
        <f t="shared" si="56"/>
        <v>#REF!</v>
      </c>
      <c r="E36" s="2" t="e">
        <f t="shared" si="56"/>
        <v>#REF!</v>
      </c>
      <c r="F36" s="2" t="e">
        <f t="shared" si="56"/>
        <v>#REF!</v>
      </c>
      <c r="G36" s="2" t="e">
        <f t="shared" si="56"/>
        <v>#REF!</v>
      </c>
      <c r="H36" s="2" t="e">
        <f t="shared" si="56"/>
        <v>#REF!</v>
      </c>
      <c r="I36" s="2" t="e">
        <f t="shared" si="56"/>
        <v>#REF!</v>
      </c>
      <c r="J36" s="2" t="e">
        <f t="shared" si="56"/>
        <v>#REF!</v>
      </c>
      <c r="K36" s="2" t="e">
        <f t="shared" si="56"/>
        <v>#REF!</v>
      </c>
      <c r="L36" s="2" t="e">
        <f t="shared" ref="L36" si="57">ROUND(L17*0.8,)</f>
        <v>#REF!</v>
      </c>
      <c r="M36" s="2" t="e">
        <f t="shared" si="56"/>
        <v>#REF!</v>
      </c>
      <c r="N36" s="2" t="e">
        <f t="shared" si="56"/>
        <v>#REF!</v>
      </c>
      <c r="O36" s="2" t="e">
        <f t="shared" ref="O36" si="58">ROUND(O17*0.8,)</f>
        <v>#REF!</v>
      </c>
      <c r="P36" s="2" t="e">
        <f t="shared" si="56"/>
        <v>#REF!</v>
      </c>
      <c r="Q36" s="2" t="e">
        <f t="shared" si="56"/>
        <v>#REF!</v>
      </c>
      <c r="R36" s="2" t="e">
        <f t="shared" si="56"/>
        <v>#REF!</v>
      </c>
      <c r="S36" s="2" t="e">
        <f t="shared" ref="S36:T36" si="59">ROUND(S17*0.8,)</f>
        <v>#REF!</v>
      </c>
      <c r="T36" s="2" t="e">
        <f t="shared" si="59"/>
        <v>#REF!</v>
      </c>
      <c r="U36" s="2" t="e">
        <f t="shared" si="56"/>
        <v>#REF!</v>
      </c>
      <c r="V36" s="2" t="e">
        <f t="shared" ref="V36" si="60">ROUND(V17*0.8,)</f>
        <v>#REF!</v>
      </c>
      <c r="W36" s="2" t="e">
        <f t="shared" si="56"/>
        <v>#REF!</v>
      </c>
      <c r="X36" s="2" t="e">
        <f t="shared" si="56"/>
        <v>#REF!</v>
      </c>
      <c r="Y36" s="2" t="e">
        <f t="shared" si="56"/>
        <v>#REF!</v>
      </c>
      <c r="Z36" s="2" t="e">
        <f t="shared" si="56"/>
        <v>#REF!</v>
      </c>
      <c r="AA36" s="2" t="e">
        <f t="shared" si="56"/>
        <v>#REF!</v>
      </c>
      <c r="AB36" s="2" t="e">
        <f t="shared" si="56"/>
        <v>#REF!</v>
      </c>
      <c r="AC36" s="2" t="e">
        <f t="shared" si="56"/>
        <v>#REF!</v>
      </c>
      <c r="AD36" s="2" t="e">
        <f t="shared" si="56"/>
        <v>#REF!</v>
      </c>
      <c r="AE36" s="2" t="e">
        <f t="shared" si="56"/>
        <v>#REF!</v>
      </c>
      <c r="AF36" s="2" t="e">
        <f t="shared" si="56"/>
        <v>#REF!</v>
      </c>
      <c r="AG36" s="2" t="e">
        <f t="shared" si="56"/>
        <v>#REF!</v>
      </c>
      <c r="AH36" s="2" t="e">
        <f t="shared" ref="AH36:AM36" si="61">ROUND(AH17*0.8,)</f>
        <v>#REF!</v>
      </c>
      <c r="AI36" s="2" t="e">
        <f t="shared" si="61"/>
        <v>#REF!</v>
      </c>
      <c r="AJ36" s="2" t="e">
        <f t="shared" si="61"/>
        <v>#REF!</v>
      </c>
      <c r="AK36" s="2" t="e">
        <f t="shared" si="61"/>
        <v>#REF!</v>
      </c>
      <c r="AL36" s="2" t="e">
        <f t="shared" si="61"/>
        <v>#REF!</v>
      </c>
      <c r="AM36" s="2" t="e">
        <f t="shared" si="61"/>
        <v>#REF!</v>
      </c>
      <c r="AN36" s="2" t="e">
        <f t="shared" ref="AN36:AP36" si="62">ROUND(AN17*0.8,)</f>
        <v>#REF!</v>
      </c>
      <c r="AO36" s="2" t="e">
        <f t="shared" si="62"/>
        <v>#REF!</v>
      </c>
      <c r="AP36" s="2" t="e">
        <f t="shared" si="62"/>
        <v>#REF!</v>
      </c>
    </row>
    <row r="37" spans="1:42" ht="10.7" customHeight="1" x14ac:dyDescent="0.2">
      <c r="A37" s="3">
        <v>2</v>
      </c>
      <c r="B37" s="2" t="e">
        <f t="shared" ref="B37:AG37" si="63">ROUND(B18*0.8,)</f>
        <v>#REF!</v>
      </c>
      <c r="C37" s="2" t="e">
        <f t="shared" si="63"/>
        <v>#REF!</v>
      </c>
      <c r="D37" s="2" t="e">
        <f t="shared" si="63"/>
        <v>#REF!</v>
      </c>
      <c r="E37" s="2" t="e">
        <f t="shared" si="63"/>
        <v>#REF!</v>
      </c>
      <c r="F37" s="2" t="e">
        <f t="shared" si="63"/>
        <v>#REF!</v>
      </c>
      <c r="G37" s="2" t="e">
        <f t="shared" si="63"/>
        <v>#REF!</v>
      </c>
      <c r="H37" s="2" t="e">
        <f t="shared" si="63"/>
        <v>#REF!</v>
      </c>
      <c r="I37" s="2" t="e">
        <f t="shared" si="63"/>
        <v>#REF!</v>
      </c>
      <c r="J37" s="2" t="e">
        <f t="shared" si="63"/>
        <v>#REF!</v>
      </c>
      <c r="K37" s="2" t="e">
        <f t="shared" si="63"/>
        <v>#REF!</v>
      </c>
      <c r="L37" s="2" t="e">
        <f t="shared" ref="L37" si="64">ROUND(L18*0.8,)</f>
        <v>#REF!</v>
      </c>
      <c r="M37" s="2" t="e">
        <f t="shared" si="63"/>
        <v>#REF!</v>
      </c>
      <c r="N37" s="2" t="e">
        <f t="shared" si="63"/>
        <v>#REF!</v>
      </c>
      <c r="O37" s="2" t="e">
        <f t="shared" ref="O37" si="65">ROUND(O18*0.8,)</f>
        <v>#REF!</v>
      </c>
      <c r="P37" s="2" t="e">
        <f t="shared" si="63"/>
        <v>#REF!</v>
      </c>
      <c r="Q37" s="2" t="e">
        <f t="shared" si="63"/>
        <v>#REF!</v>
      </c>
      <c r="R37" s="2" t="e">
        <f t="shared" si="63"/>
        <v>#REF!</v>
      </c>
      <c r="S37" s="2" t="e">
        <f t="shared" ref="S37:T37" si="66">ROUND(S18*0.8,)</f>
        <v>#REF!</v>
      </c>
      <c r="T37" s="2" t="e">
        <f t="shared" si="66"/>
        <v>#REF!</v>
      </c>
      <c r="U37" s="2" t="e">
        <f t="shared" si="63"/>
        <v>#REF!</v>
      </c>
      <c r="V37" s="2" t="e">
        <f t="shared" ref="V37" si="67">ROUND(V18*0.8,)</f>
        <v>#REF!</v>
      </c>
      <c r="W37" s="2" t="e">
        <f t="shared" si="63"/>
        <v>#REF!</v>
      </c>
      <c r="X37" s="2" t="e">
        <f t="shared" si="63"/>
        <v>#REF!</v>
      </c>
      <c r="Y37" s="2" t="e">
        <f t="shared" si="63"/>
        <v>#REF!</v>
      </c>
      <c r="Z37" s="2" t="e">
        <f t="shared" si="63"/>
        <v>#REF!</v>
      </c>
      <c r="AA37" s="2" t="e">
        <f t="shared" si="63"/>
        <v>#REF!</v>
      </c>
      <c r="AB37" s="2" t="e">
        <f t="shared" si="63"/>
        <v>#REF!</v>
      </c>
      <c r="AC37" s="2" t="e">
        <f t="shared" si="63"/>
        <v>#REF!</v>
      </c>
      <c r="AD37" s="2" t="e">
        <f t="shared" si="63"/>
        <v>#REF!</v>
      </c>
      <c r="AE37" s="2" t="e">
        <f t="shared" si="63"/>
        <v>#REF!</v>
      </c>
      <c r="AF37" s="2" t="e">
        <f t="shared" si="63"/>
        <v>#REF!</v>
      </c>
      <c r="AG37" s="2" t="e">
        <f t="shared" si="63"/>
        <v>#REF!</v>
      </c>
      <c r="AH37" s="2" t="e">
        <f t="shared" ref="AH37:AM37" si="68">ROUND(AH18*0.8,)</f>
        <v>#REF!</v>
      </c>
      <c r="AI37" s="2" t="e">
        <f t="shared" si="68"/>
        <v>#REF!</v>
      </c>
      <c r="AJ37" s="2" t="e">
        <f t="shared" si="68"/>
        <v>#REF!</v>
      </c>
      <c r="AK37" s="2" t="e">
        <f t="shared" si="68"/>
        <v>#REF!</v>
      </c>
      <c r="AL37" s="2" t="e">
        <f t="shared" si="68"/>
        <v>#REF!</v>
      </c>
      <c r="AM37" s="2" t="e">
        <f t="shared" si="68"/>
        <v>#REF!</v>
      </c>
      <c r="AN37" s="2" t="e">
        <f t="shared" ref="AN37:AP37" si="69">ROUND(AN18*0.8,)</f>
        <v>#REF!</v>
      </c>
      <c r="AO37" s="2" t="e">
        <f t="shared" si="69"/>
        <v>#REF!</v>
      </c>
      <c r="AP37" s="2" t="e">
        <f t="shared" si="69"/>
        <v>#REF!</v>
      </c>
    </row>
    <row r="38" spans="1:42" ht="10.7" customHeight="1" x14ac:dyDescent="0.2">
      <c r="A38" s="2" t="s">
        <v>92</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42" ht="10.7" customHeight="1" x14ac:dyDescent="0.2">
      <c r="A39" s="3">
        <v>1</v>
      </c>
      <c r="B39" s="2" t="e">
        <f t="shared" ref="B39:AG39" si="70">ROUND(B20*0.8,)</f>
        <v>#REF!</v>
      </c>
      <c r="C39" s="2" t="e">
        <f t="shared" si="70"/>
        <v>#REF!</v>
      </c>
      <c r="D39" s="2" t="e">
        <f t="shared" si="70"/>
        <v>#REF!</v>
      </c>
      <c r="E39" s="2" t="e">
        <f t="shared" si="70"/>
        <v>#REF!</v>
      </c>
      <c r="F39" s="2" t="e">
        <f t="shared" si="70"/>
        <v>#REF!</v>
      </c>
      <c r="G39" s="2" t="e">
        <f t="shared" si="70"/>
        <v>#REF!</v>
      </c>
      <c r="H39" s="2" t="e">
        <f t="shared" si="70"/>
        <v>#REF!</v>
      </c>
      <c r="I39" s="2" t="e">
        <f t="shared" si="70"/>
        <v>#REF!</v>
      </c>
      <c r="J39" s="2" t="e">
        <f t="shared" si="70"/>
        <v>#REF!</v>
      </c>
      <c r="K39" s="2" t="e">
        <f t="shared" si="70"/>
        <v>#REF!</v>
      </c>
      <c r="L39" s="2" t="e">
        <f t="shared" ref="L39" si="71">ROUND(L20*0.8,)</f>
        <v>#REF!</v>
      </c>
      <c r="M39" s="2" t="e">
        <f t="shared" si="70"/>
        <v>#REF!</v>
      </c>
      <c r="N39" s="2" t="e">
        <f t="shared" si="70"/>
        <v>#REF!</v>
      </c>
      <c r="O39" s="2" t="e">
        <f t="shared" ref="O39" si="72">ROUND(O20*0.8,)</f>
        <v>#REF!</v>
      </c>
      <c r="P39" s="2" t="e">
        <f t="shared" si="70"/>
        <v>#REF!</v>
      </c>
      <c r="Q39" s="2" t="e">
        <f t="shared" si="70"/>
        <v>#REF!</v>
      </c>
      <c r="R39" s="2" t="e">
        <f t="shared" si="70"/>
        <v>#REF!</v>
      </c>
      <c r="S39" s="2" t="e">
        <f t="shared" ref="S39:T39" si="73">ROUND(S20*0.8,)</f>
        <v>#REF!</v>
      </c>
      <c r="T39" s="2" t="e">
        <f t="shared" si="73"/>
        <v>#REF!</v>
      </c>
      <c r="U39" s="2" t="e">
        <f t="shared" si="70"/>
        <v>#REF!</v>
      </c>
      <c r="V39" s="2" t="e">
        <f t="shared" ref="V39" si="74">ROUND(V20*0.8,)</f>
        <v>#REF!</v>
      </c>
      <c r="W39" s="2" t="e">
        <f t="shared" si="70"/>
        <v>#REF!</v>
      </c>
      <c r="X39" s="2" t="e">
        <f t="shared" si="70"/>
        <v>#REF!</v>
      </c>
      <c r="Y39" s="2" t="e">
        <f t="shared" si="70"/>
        <v>#REF!</v>
      </c>
      <c r="Z39" s="2" t="e">
        <f t="shared" si="70"/>
        <v>#REF!</v>
      </c>
      <c r="AA39" s="2" t="e">
        <f t="shared" si="70"/>
        <v>#REF!</v>
      </c>
      <c r="AB39" s="2" t="e">
        <f t="shared" si="70"/>
        <v>#REF!</v>
      </c>
      <c r="AC39" s="2" t="e">
        <f t="shared" si="70"/>
        <v>#REF!</v>
      </c>
      <c r="AD39" s="2" t="e">
        <f t="shared" si="70"/>
        <v>#REF!</v>
      </c>
      <c r="AE39" s="2" t="e">
        <f t="shared" si="70"/>
        <v>#REF!</v>
      </c>
      <c r="AF39" s="2" t="e">
        <f t="shared" si="70"/>
        <v>#REF!</v>
      </c>
      <c r="AG39" s="2" t="e">
        <f t="shared" si="70"/>
        <v>#REF!</v>
      </c>
      <c r="AH39" s="2" t="e">
        <f t="shared" ref="AH39:AM39" si="75">ROUND(AH20*0.8,)</f>
        <v>#REF!</v>
      </c>
      <c r="AI39" s="2" t="e">
        <f t="shared" si="75"/>
        <v>#REF!</v>
      </c>
      <c r="AJ39" s="2" t="e">
        <f t="shared" si="75"/>
        <v>#REF!</v>
      </c>
      <c r="AK39" s="2" t="e">
        <f t="shared" si="75"/>
        <v>#REF!</v>
      </c>
      <c r="AL39" s="2" t="e">
        <f t="shared" si="75"/>
        <v>#REF!</v>
      </c>
      <c r="AM39" s="2" t="e">
        <f t="shared" si="75"/>
        <v>#REF!</v>
      </c>
      <c r="AN39" s="2" t="e">
        <f t="shared" ref="AN39:AP39" si="76">ROUND(AN20*0.8,)</f>
        <v>#REF!</v>
      </c>
      <c r="AO39" s="2" t="e">
        <f t="shared" si="76"/>
        <v>#REF!</v>
      </c>
      <c r="AP39" s="2" t="e">
        <f t="shared" si="76"/>
        <v>#REF!</v>
      </c>
    </row>
    <row r="40" spans="1:42" ht="10.7" customHeight="1" x14ac:dyDescent="0.2">
      <c r="A40" s="3">
        <v>2</v>
      </c>
      <c r="B40" s="2" t="e">
        <f t="shared" ref="B40:AG40" si="77">ROUND(B21*0.8,)</f>
        <v>#REF!</v>
      </c>
      <c r="C40" s="2" t="e">
        <f t="shared" si="77"/>
        <v>#REF!</v>
      </c>
      <c r="D40" s="2" t="e">
        <f t="shared" si="77"/>
        <v>#REF!</v>
      </c>
      <c r="E40" s="2" t="e">
        <f t="shared" si="77"/>
        <v>#REF!</v>
      </c>
      <c r="F40" s="2" t="e">
        <f t="shared" si="77"/>
        <v>#REF!</v>
      </c>
      <c r="G40" s="2" t="e">
        <f t="shared" si="77"/>
        <v>#REF!</v>
      </c>
      <c r="H40" s="2" t="e">
        <f t="shared" si="77"/>
        <v>#REF!</v>
      </c>
      <c r="I40" s="2" t="e">
        <f t="shared" si="77"/>
        <v>#REF!</v>
      </c>
      <c r="J40" s="2" t="e">
        <f t="shared" si="77"/>
        <v>#REF!</v>
      </c>
      <c r="K40" s="2" t="e">
        <f t="shared" si="77"/>
        <v>#REF!</v>
      </c>
      <c r="L40" s="2" t="e">
        <f t="shared" ref="L40" si="78">ROUND(L21*0.8,)</f>
        <v>#REF!</v>
      </c>
      <c r="M40" s="2" t="e">
        <f t="shared" si="77"/>
        <v>#REF!</v>
      </c>
      <c r="N40" s="2" t="e">
        <f t="shared" si="77"/>
        <v>#REF!</v>
      </c>
      <c r="O40" s="2" t="e">
        <f t="shared" ref="O40" si="79">ROUND(O21*0.8,)</f>
        <v>#REF!</v>
      </c>
      <c r="P40" s="2" t="e">
        <f t="shared" si="77"/>
        <v>#REF!</v>
      </c>
      <c r="Q40" s="2" t="e">
        <f t="shared" si="77"/>
        <v>#REF!</v>
      </c>
      <c r="R40" s="2" t="e">
        <f t="shared" si="77"/>
        <v>#REF!</v>
      </c>
      <c r="S40" s="2" t="e">
        <f t="shared" ref="S40:T40" si="80">ROUND(S21*0.8,)</f>
        <v>#REF!</v>
      </c>
      <c r="T40" s="2" t="e">
        <f t="shared" si="80"/>
        <v>#REF!</v>
      </c>
      <c r="U40" s="2" t="e">
        <f t="shared" si="77"/>
        <v>#REF!</v>
      </c>
      <c r="V40" s="2" t="e">
        <f t="shared" ref="V40" si="81">ROUND(V21*0.8,)</f>
        <v>#REF!</v>
      </c>
      <c r="W40" s="2" t="e">
        <f t="shared" si="77"/>
        <v>#REF!</v>
      </c>
      <c r="X40" s="2" t="e">
        <f t="shared" si="77"/>
        <v>#REF!</v>
      </c>
      <c r="Y40" s="2" t="e">
        <f t="shared" si="77"/>
        <v>#REF!</v>
      </c>
      <c r="Z40" s="2" t="e">
        <f t="shared" si="77"/>
        <v>#REF!</v>
      </c>
      <c r="AA40" s="2" t="e">
        <f t="shared" si="77"/>
        <v>#REF!</v>
      </c>
      <c r="AB40" s="2" t="e">
        <f t="shared" si="77"/>
        <v>#REF!</v>
      </c>
      <c r="AC40" s="2" t="e">
        <f t="shared" si="77"/>
        <v>#REF!</v>
      </c>
      <c r="AD40" s="2" t="e">
        <f t="shared" si="77"/>
        <v>#REF!</v>
      </c>
      <c r="AE40" s="2" t="e">
        <f t="shared" si="77"/>
        <v>#REF!</v>
      </c>
      <c r="AF40" s="2" t="e">
        <f t="shared" si="77"/>
        <v>#REF!</v>
      </c>
      <c r="AG40" s="2" t="e">
        <f t="shared" si="77"/>
        <v>#REF!</v>
      </c>
      <c r="AH40" s="2" t="e">
        <f t="shared" ref="AH40:AM40" si="82">ROUND(AH21*0.8,)</f>
        <v>#REF!</v>
      </c>
      <c r="AI40" s="2" t="e">
        <f t="shared" si="82"/>
        <v>#REF!</v>
      </c>
      <c r="AJ40" s="2" t="e">
        <f t="shared" si="82"/>
        <v>#REF!</v>
      </c>
      <c r="AK40" s="2" t="e">
        <f t="shared" si="82"/>
        <v>#REF!</v>
      </c>
      <c r="AL40" s="2" t="e">
        <f t="shared" si="82"/>
        <v>#REF!</v>
      </c>
      <c r="AM40" s="2" t="e">
        <f t="shared" si="82"/>
        <v>#REF!</v>
      </c>
      <c r="AN40" s="2" t="e">
        <f t="shared" ref="AN40:AP40" si="83">ROUND(AN21*0.8,)</f>
        <v>#REF!</v>
      </c>
      <c r="AO40" s="2" t="e">
        <f t="shared" si="83"/>
        <v>#REF!</v>
      </c>
      <c r="AP40" s="2" t="e">
        <f t="shared" si="83"/>
        <v>#REF!</v>
      </c>
    </row>
    <row r="41" spans="1:42" ht="11.45" customHeight="1" x14ac:dyDescent="0.2">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row>
    <row r="42" spans="1:42" x14ac:dyDescent="0.2">
      <c r="A42" s="36" t="s">
        <v>3</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row>
    <row r="43" spans="1:42" x14ac:dyDescent="0.2">
      <c r="A43" s="20" t="s">
        <v>4</v>
      </c>
    </row>
    <row r="44" spans="1:42" x14ac:dyDescent="0.2">
      <c r="A44" s="20" t="s">
        <v>5</v>
      </c>
    </row>
    <row r="45" spans="1:42" ht="12" customHeight="1" x14ac:dyDescent="0.2">
      <c r="A45" s="21" t="s">
        <v>6</v>
      </c>
    </row>
    <row r="46" spans="1:42" x14ac:dyDescent="0.2">
      <c r="A46" s="42" t="s">
        <v>75</v>
      </c>
    </row>
    <row r="47" spans="1:42" ht="10.7" customHeight="1" thickBot="1" x14ac:dyDescent="0.25">
      <c r="A47" s="20"/>
    </row>
    <row r="48" spans="1:42" ht="22.5" customHeight="1" thickBot="1" x14ac:dyDescent="0.25">
      <c r="A48" s="35" t="s">
        <v>8</v>
      </c>
    </row>
    <row r="49" spans="1:1" ht="60.75" thickBot="1" x14ac:dyDescent="0.25">
      <c r="A49" s="91" t="s">
        <v>106</v>
      </c>
    </row>
  </sheetData>
  <pageMargins left="0.7" right="0.7" top="0.75" bottom="0.75" header="0.3" footer="0.3"/>
  <pageSetup paperSize="9" orientation="portrait" horizontalDpi="4294967295" verticalDpi="4294967295"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00"/>
  </sheetPr>
  <dimension ref="A1:BZ43"/>
  <sheetViews>
    <sheetView topLeftCell="A7" zoomScaleNormal="100" workbookViewId="0">
      <pane xSplit="1" topLeftCell="B1" activePane="topRight" state="frozen"/>
      <selection pane="topRight" activeCell="B24" sqref="B24:BZ34"/>
    </sheetView>
  </sheetViews>
  <sheetFormatPr defaultColWidth="8.5703125" defaultRowHeight="12" x14ac:dyDescent="0.2"/>
  <cols>
    <col min="1" max="1" width="84.140625" style="1" customWidth="1"/>
    <col min="2" max="78" width="9.85546875" style="1" bestFit="1" customWidth="1"/>
    <col min="79" max="16384" width="8.5703125" style="1"/>
  </cols>
  <sheetData>
    <row r="1" spans="1:78" ht="10.7" customHeight="1" x14ac:dyDescent="0.2">
      <c r="A1" s="9" t="s">
        <v>14</v>
      </c>
    </row>
    <row r="2" spans="1:78" ht="10.7" customHeight="1" x14ac:dyDescent="0.2">
      <c r="A2" s="19" t="s">
        <v>10</v>
      </c>
    </row>
    <row r="3" spans="1:78" ht="10.7" customHeight="1" x14ac:dyDescent="0.2">
      <c r="A3" s="10"/>
    </row>
    <row r="4" spans="1:78" ht="36" customHeight="1" x14ac:dyDescent="0.2">
      <c r="A4" s="31" t="s">
        <v>1</v>
      </c>
    </row>
    <row r="5" spans="1:78" s="28" customFormat="1" ht="25.5" customHeight="1" x14ac:dyDescent="0.2">
      <c r="A5" s="34" t="s">
        <v>0</v>
      </c>
      <c r="B5" s="47" t="e">
        <f>'C завтраками| Bed and breakfast'!#REF!</f>
        <v>#REF!</v>
      </c>
      <c r="C5" s="47" t="e">
        <f>'C завтраками| Bed and breakfast'!#REF!</f>
        <v>#REF!</v>
      </c>
      <c r="D5" s="47" t="e">
        <f>'C завтраками| Bed and breakfast'!#REF!</f>
        <v>#REF!</v>
      </c>
      <c r="E5" s="47" t="e">
        <f>'C завтраками| Bed and breakfast'!#REF!</f>
        <v>#REF!</v>
      </c>
      <c r="F5" s="47" t="e">
        <f>'C завтраками| Bed and breakfast'!#REF!</f>
        <v>#REF!</v>
      </c>
      <c r="G5" s="47" t="e">
        <f>'C завтраками| Bed and breakfast'!#REF!</f>
        <v>#REF!</v>
      </c>
      <c r="H5" s="47" t="e">
        <f>'C завтраками| Bed and breakfast'!#REF!</f>
        <v>#REF!</v>
      </c>
      <c r="I5" s="47" t="e">
        <f>'C завтраками| Bed and breakfast'!#REF!</f>
        <v>#REF!</v>
      </c>
      <c r="J5" s="47" t="e">
        <f>'C завтраками| Bed and breakfast'!#REF!</f>
        <v>#REF!</v>
      </c>
      <c r="K5" s="47" t="e">
        <f>'C завтраками| Bed and breakfast'!#REF!</f>
        <v>#REF!</v>
      </c>
      <c r="L5" s="47" t="e">
        <f>'C завтраками| Bed and breakfast'!#REF!</f>
        <v>#REF!</v>
      </c>
      <c r="M5" s="47" t="e">
        <f>'C завтраками| Bed and breakfast'!#REF!</f>
        <v>#REF!</v>
      </c>
      <c r="N5" s="47" t="e">
        <f>'C завтраками| Bed and breakfast'!#REF!</f>
        <v>#REF!</v>
      </c>
      <c r="O5" s="47" t="e">
        <f>'C завтраками| Bed and breakfast'!#REF!</f>
        <v>#REF!</v>
      </c>
      <c r="P5" s="47" t="e">
        <f>'C завтраками| Bed and breakfast'!#REF!</f>
        <v>#REF!</v>
      </c>
      <c r="Q5" s="47" t="e">
        <f>'C завтраками| Bed and breakfast'!#REF!</f>
        <v>#REF!</v>
      </c>
      <c r="R5" s="47" t="e">
        <f>'C завтраками| Bed and breakfast'!#REF!</f>
        <v>#REF!</v>
      </c>
      <c r="S5" s="47" t="e">
        <f>'C завтраками| Bed and breakfast'!#REF!</f>
        <v>#REF!</v>
      </c>
      <c r="T5" s="47" t="e">
        <f>'C завтраками| Bed and breakfast'!#REF!</f>
        <v>#REF!</v>
      </c>
      <c r="U5" s="47" t="e">
        <f>'C завтраками| Bed and breakfast'!#REF!</f>
        <v>#REF!</v>
      </c>
      <c r="V5" s="47" t="e">
        <f>'C завтраками| Bed and breakfast'!#REF!</f>
        <v>#REF!</v>
      </c>
      <c r="W5" s="47" t="e">
        <f>'C завтраками| Bed and breakfast'!#REF!</f>
        <v>#REF!</v>
      </c>
      <c r="X5" s="47" t="e">
        <f>'C завтраками| Bed and breakfast'!#REF!</f>
        <v>#REF!</v>
      </c>
      <c r="Y5" s="47" t="e">
        <f>'C завтраками| Bed and breakfast'!#REF!</f>
        <v>#REF!</v>
      </c>
      <c r="Z5" s="47" t="e">
        <f>'C завтраками| Bed and breakfast'!#REF!</f>
        <v>#REF!</v>
      </c>
      <c r="AA5" s="47" t="e">
        <f>'C завтраками| Bed and breakfast'!#REF!</f>
        <v>#REF!</v>
      </c>
      <c r="AB5" s="47" t="e">
        <f>'C завтраками| Bed and breakfast'!#REF!</f>
        <v>#REF!</v>
      </c>
      <c r="AC5" s="47" t="e">
        <f>'C завтраками| Bed and breakfast'!#REF!</f>
        <v>#REF!</v>
      </c>
      <c r="AD5" s="47" t="e">
        <f>'C завтраками| Bed and breakfast'!#REF!</f>
        <v>#REF!</v>
      </c>
      <c r="AE5" s="47" t="e">
        <f>'C завтраками| Bed and breakfast'!#REF!</f>
        <v>#REF!</v>
      </c>
      <c r="AF5" s="47" t="e">
        <f>'C завтраками| Bed and breakfast'!#REF!</f>
        <v>#REF!</v>
      </c>
      <c r="AG5" s="47" t="e">
        <f>'C завтраками| Bed and breakfast'!#REF!</f>
        <v>#REF!</v>
      </c>
      <c r="AH5" s="47" t="e">
        <f>'C завтраками| Bed and breakfast'!#REF!</f>
        <v>#REF!</v>
      </c>
      <c r="AI5" s="47" t="e">
        <f>'C завтраками| Bed and breakfast'!#REF!</f>
        <v>#REF!</v>
      </c>
      <c r="AJ5" s="47" t="e">
        <f>'C завтраками| Bed and breakfast'!#REF!</f>
        <v>#REF!</v>
      </c>
      <c r="AK5" s="47" t="e">
        <f>'C завтраками| Bed and breakfast'!#REF!</f>
        <v>#REF!</v>
      </c>
      <c r="AL5" s="47" t="e">
        <f>'C завтраками| Bed and breakfast'!#REF!</f>
        <v>#REF!</v>
      </c>
      <c r="AM5" s="47" t="e">
        <f>'C завтраками| Bed and breakfast'!#REF!</f>
        <v>#REF!</v>
      </c>
      <c r="AN5" s="47" t="e">
        <f>'C завтраками| Bed and breakfast'!#REF!</f>
        <v>#REF!</v>
      </c>
      <c r="AO5" s="47" t="e">
        <f>'C завтраками| Bed and breakfast'!#REF!</f>
        <v>#REF!</v>
      </c>
      <c r="AP5" s="47" t="e">
        <f>'C завтраками| Bed and breakfast'!#REF!</f>
        <v>#REF!</v>
      </c>
      <c r="AQ5" s="47" t="e">
        <f>'C завтраками| Bed and breakfast'!#REF!</f>
        <v>#REF!</v>
      </c>
      <c r="AR5" s="47" t="e">
        <f>'C завтраками| Bed and breakfast'!#REF!</f>
        <v>#REF!</v>
      </c>
      <c r="AS5" s="47" t="e">
        <f>'C завтраками| Bed and breakfast'!#REF!</f>
        <v>#REF!</v>
      </c>
      <c r="AT5" s="47" t="e">
        <f>'C завтраками| Bed and breakfast'!#REF!</f>
        <v>#REF!</v>
      </c>
      <c r="AU5" s="47" t="e">
        <f>'C завтраками| Bed and breakfast'!#REF!</f>
        <v>#REF!</v>
      </c>
      <c r="AV5" s="47" t="e">
        <f>'C завтраками| Bed and breakfast'!#REF!</f>
        <v>#REF!</v>
      </c>
      <c r="AW5" s="47" t="e">
        <f>'C завтраками| Bed and breakfast'!#REF!</f>
        <v>#REF!</v>
      </c>
      <c r="AX5" s="47" t="e">
        <f>'C завтраками| Bed and breakfast'!#REF!</f>
        <v>#REF!</v>
      </c>
      <c r="AY5" s="47" t="e">
        <f>'C завтраками| Bed and breakfast'!#REF!</f>
        <v>#REF!</v>
      </c>
      <c r="AZ5" s="47" t="e">
        <f>'C завтраками| Bed and breakfast'!#REF!</f>
        <v>#REF!</v>
      </c>
      <c r="BA5" s="47" t="e">
        <f>'C завтраками| Bed and breakfast'!#REF!</f>
        <v>#REF!</v>
      </c>
      <c r="BB5" s="47" t="e">
        <f>'C завтраками| Bed and breakfast'!#REF!</f>
        <v>#REF!</v>
      </c>
      <c r="BC5" s="47" t="e">
        <f>'C завтраками| Bed and breakfast'!#REF!</f>
        <v>#REF!</v>
      </c>
      <c r="BD5" s="47" t="e">
        <f>'C завтраками| Bed and breakfast'!#REF!</f>
        <v>#REF!</v>
      </c>
      <c r="BE5" s="47" t="e">
        <f>'C завтраками| Bed and breakfast'!#REF!</f>
        <v>#REF!</v>
      </c>
      <c r="BF5" s="47" t="e">
        <f>'C завтраками| Bed and breakfast'!#REF!</f>
        <v>#REF!</v>
      </c>
      <c r="BG5" s="47" t="e">
        <f>'C завтраками| Bed and breakfast'!#REF!</f>
        <v>#REF!</v>
      </c>
      <c r="BH5" s="47" t="e">
        <f>'C завтраками| Bed and breakfast'!#REF!</f>
        <v>#REF!</v>
      </c>
      <c r="BI5" s="47" t="e">
        <f>'C завтраками| Bed and breakfast'!#REF!</f>
        <v>#REF!</v>
      </c>
      <c r="BJ5" s="47" t="e">
        <f>'C завтраками| Bed and breakfast'!#REF!</f>
        <v>#REF!</v>
      </c>
      <c r="BK5" s="47" t="e">
        <f>'C завтраками| Bed and breakfast'!#REF!</f>
        <v>#REF!</v>
      </c>
      <c r="BL5" s="47" t="e">
        <f>'C завтраками| Bed and breakfast'!#REF!</f>
        <v>#REF!</v>
      </c>
      <c r="BM5" s="47" t="e">
        <f>'C завтраками| Bed and breakfast'!#REF!</f>
        <v>#REF!</v>
      </c>
      <c r="BN5" s="47" t="e">
        <f>'C завтраками| Bed and breakfast'!#REF!</f>
        <v>#REF!</v>
      </c>
      <c r="BO5" s="47" t="e">
        <f>'C завтраками| Bed and breakfast'!#REF!</f>
        <v>#REF!</v>
      </c>
      <c r="BP5" s="47" t="e">
        <f>'C завтраками| Bed and breakfast'!#REF!</f>
        <v>#REF!</v>
      </c>
      <c r="BQ5" s="47" t="e">
        <f>'C завтраками| Bed and breakfast'!#REF!</f>
        <v>#REF!</v>
      </c>
      <c r="BR5" s="47" t="e">
        <f>'C завтраками| Bed and breakfast'!#REF!</f>
        <v>#REF!</v>
      </c>
      <c r="BS5" s="47" t="e">
        <f>'C завтраками| Bed and breakfast'!#REF!</f>
        <v>#REF!</v>
      </c>
      <c r="BT5" s="47" t="e">
        <f>'C завтраками| Bed and breakfast'!#REF!</f>
        <v>#REF!</v>
      </c>
      <c r="BU5" s="47" t="e">
        <f>'C завтраками| Bed and breakfast'!#REF!</f>
        <v>#REF!</v>
      </c>
      <c r="BV5" s="47" t="e">
        <f>'C завтраками| Bed and breakfast'!#REF!</f>
        <v>#REF!</v>
      </c>
      <c r="BW5" s="47" t="e">
        <f>'C завтраками| Bed and breakfast'!#REF!</f>
        <v>#REF!</v>
      </c>
      <c r="BX5" s="47" t="e">
        <f>'C завтраками| Bed and breakfast'!#REF!</f>
        <v>#REF!</v>
      </c>
      <c r="BY5" s="47" t="e">
        <f>'C завтраками| Bed and breakfast'!#REF!</f>
        <v>#REF!</v>
      </c>
      <c r="BZ5" s="47" t="e">
        <f>'C завтраками| Bed and breakfast'!#REF!</f>
        <v>#REF!</v>
      </c>
    </row>
    <row r="6" spans="1:78" s="28" customFormat="1" ht="25.5" customHeight="1" x14ac:dyDescent="0.2">
      <c r="A6" s="34"/>
      <c r="B6" s="47" t="e">
        <f>'C завтраками| Bed and breakfast'!#REF!</f>
        <v>#REF!</v>
      </c>
      <c r="C6" s="47" t="e">
        <f>'C завтраками| Bed and breakfast'!#REF!</f>
        <v>#REF!</v>
      </c>
      <c r="D6" s="47" t="e">
        <f>'C завтраками| Bed and breakfast'!#REF!</f>
        <v>#REF!</v>
      </c>
      <c r="E6" s="47" t="e">
        <f>'C завтраками| Bed and breakfast'!#REF!</f>
        <v>#REF!</v>
      </c>
      <c r="F6" s="47" t="e">
        <f>'C завтраками| Bed and breakfast'!#REF!</f>
        <v>#REF!</v>
      </c>
      <c r="G6" s="47" t="e">
        <f>'C завтраками| Bed and breakfast'!#REF!</f>
        <v>#REF!</v>
      </c>
      <c r="H6" s="47" t="e">
        <f>'C завтраками| Bed and breakfast'!#REF!</f>
        <v>#REF!</v>
      </c>
      <c r="I6" s="47" t="e">
        <f>'C завтраками| Bed and breakfast'!#REF!</f>
        <v>#REF!</v>
      </c>
      <c r="J6" s="47" t="e">
        <f>'C завтраками| Bed and breakfast'!#REF!</f>
        <v>#REF!</v>
      </c>
      <c r="K6" s="47" t="e">
        <f>'C завтраками| Bed and breakfast'!#REF!</f>
        <v>#REF!</v>
      </c>
      <c r="L6" s="47" t="e">
        <f>'C завтраками| Bed and breakfast'!#REF!</f>
        <v>#REF!</v>
      </c>
      <c r="M6" s="47" t="e">
        <f>'C завтраками| Bed and breakfast'!#REF!</f>
        <v>#REF!</v>
      </c>
      <c r="N6" s="47" t="e">
        <f>'C завтраками| Bed and breakfast'!#REF!</f>
        <v>#REF!</v>
      </c>
      <c r="O6" s="47" t="e">
        <f>'C завтраками| Bed and breakfast'!#REF!</f>
        <v>#REF!</v>
      </c>
      <c r="P6" s="47" t="e">
        <f>'C завтраками| Bed and breakfast'!#REF!</f>
        <v>#REF!</v>
      </c>
      <c r="Q6" s="47" t="e">
        <f>'C завтраками| Bed and breakfast'!#REF!</f>
        <v>#REF!</v>
      </c>
      <c r="R6" s="47" t="e">
        <f>'C завтраками| Bed and breakfast'!#REF!</f>
        <v>#REF!</v>
      </c>
      <c r="S6" s="47" t="e">
        <f>'C завтраками| Bed and breakfast'!#REF!</f>
        <v>#REF!</v>
      </c>
      <c r="T6" s="47" t="e">
        <f>'C завтраками| Bed and breakfast'!#REF!</f>
        <v>#REF!</v>
      </c>
      <c r="U6" s="47" t="e">
        <f>'C завтраками| Bed and breakfast'!#REF!</f>
        <v>#REF!</v>
      </c>
      <c r="V6" s="47" t="e">
        <f>'C завтраками| Bed and breakfast'!#REF!</f>
        <v>#REF!</v>
      </c>
      <c r="W6" s="47" t="e">
        <f>'C завтраками| Bed and breakfast'!#REF!</f>
        <v>#REF!</v>
      </c>
      <c r="X6" s="47" t="e">
        <f>'C завтраками| Bed and breakfast'!#REF!</f>
        <v>#REF!</v>
      </c>
      <c r="Y6" s="47" t="e">
        <f>'C завтраками| Bed and breakfast'!#REF!</f>
        <v>#REF!</v>
      </c>
      <c r="Z6" s="47" t="e">
        <f>'C завтраками| Bed and breakfast'!#REF!</f>
        <v>#REF!</v>
      </c>
      <c r="AA6" s="47" t="e">
        <f>'C завтраками| Bed and breakfast'!#REF!</f>
        <v>#REF!</v>
      </c>
      <c r="AB6" s="47" t="e">
        <f>'C завтраками| Bed and breakfast'!#REF!</f>
        <v>#REF!</v>
      </c>
      <c r="AC6" s="47" t="e">
        <f>'C завтраками| Bed and breakfast'!#REF!</f>
        <v>#REF!</v>
      </c>
      <c r="AD6" s="47" t="e">
        <f>'C завтраками| Bed and breakfast'!#REF!</f>
        <v>#REF!</v>
      </c>
      <c r="AE6" s="47" t="e">
        <f>'C завтраками| Bed and breakfast'!#REF!</f>
        <v>#REF!</v>
      </c>
      <c r="AF6" s="47" t="e">
        <f>'C завтраками| Bed and breakfast'!#REF!</f>
        <v>#REF!</v>
      </c>
      <c r="AG6" s="47" t="e">
        <f>'C завтраками| Bed and breakfast'!#REF!</f>
        <v>#REF!</v>
      </c>
      <c r="AH6" s="47" t="e">
        <f>'C завтраками| Bed and breakfast'!#REF!</f>
        <v>#REF!</v>
      </c>
      <c r="AI6" s="47" t="e">
        <f>'C завтраками| Bed and breakfast'!#REF!</f>
        <v>#REF!</v>
      </c>
      <c r="AJ6" s="47" t="e">
        <f>'C завтраками| Bed and breakfast'!#REF!</f>
        <v>#REF!</v>
      </c>
      <c r="AK6" s="47" t="e">
        <f>'C завтраками| Bed and breakfast'!#REF!</f>
        <v>#REF!</v>
      </c>
      <c r="AL6" s="47" t="e">
        <f>'C завтраками| Bed and breakfast'!#REF!</f>
        <v>#REF!</v>
      </c>
      <c r="AM6" s="47" t="e">
        <f>'C завтраками| Bed and breakfast'!#REF!</f>
        <v>#REF!</v>
      </c>
      <c r="AN6" s="47" t="e">
        <f>'C завтраками| Bed and breakfast'!#REF!</f>
        <v>#REF!</v>
      </c>
      <c r="AO6" s="47" t="e">
        <f>'C завтраками| Bed and breakfast'!#REF!</f>
        <v>#REF!</v>
      </c>
      <c r="AP6" s="47" t="e">
        <f>'C завтраками| Bed and breakfast'!#REF!</f>
        <v>#REF!</v>
      </c>
      <c r="AQ6" s="47" t="e">
        <f>'C завтраками| Bed and breakfast'!#REF!</f>
        <v>#REF!</v>
      </c>
      <c r="AR6" s="47" t="e">
        <f>'C завтраками| Bed and breakfast'!#REF!</f>
        <v>#REF!</v>
      </c>
      <c r="AS6" s="47" t="e">
        <f>'C завтраками| Bed and breakfast'!#REF!</f>
        <v>#REF!</v>
      </c>
      <c r="AT6" s="47" t="e">
        <f>'C завтраками| Bed and breakfast'!#REF!</f>
        <v>#REF!</v>
      </c>
      <c r="AU6" s="47" t="e">
        <f>'C завтраками| Bed and breakfast'!#REF!</f>
        <v>#REF!</v>
      </c>
      <c r="AV6" s="47" t="e">
        <f>'C завтраками| Bed and breakfast'!#REF!</f>
        <v>#REF!</v>
      </c>
      <c r="AW6" s="47" t="e">
        <f>'C завтраками| Bed and breakfast'!#REF!</f>
        <v>#REF!</v>
      </c>
      <c r="AX6" s="47" t="e">
        <f>'C завтраками| Bed and breakfast'!#REF!</f>
        <v>#REF!</v>
      </c>
      <c r="AY6" s="47" t="e">
        <f>'C завтраками| Bed and breakfast'!#REF!</f>
        <v>#REF!</v>
      </c>
      <c r="AZ6" s="47" t="e">
        <f>'C завтраками| Bed and breakfast'!#REF!</f>
        <v>#REF!</v>
      </c>
      <c r="BA6" s="47" t="e">
        <f>'C завтраками| Bed and breakfast'!#REF!</f>
        <v>#REF!</v>
      </c>
      <c r="BB6" s="47" t="e">
        <f>'C завтраками| Bed and breakfast'!#REF!</f>
        <v>#REF!</v>
      </c>
      <c r="BC6" s="47" t="e">
        <f>'C завтраками| Bed and breakfast'!#REF!</f>
        <v>#REF!</v>
      </c>
      <c r="BD6" s="47" t="e">
        <f>'C завтраками| Bed and breakfast'!#REF!</f>
        <v>#REF!</v>
      </c>
      <c r="BE6" s="47" t="e">
        <f>'C завтраками| Bed and breakfast'!#REF!</f>
        <v>#REF!</v>
      </c>
      <c r="BF6" s="47" t="e">
        <f>'C завтраками| Bed and breakfast'!#REF!</f>
        <v>#REF!</v>
      </c>
      <c r="BG6" s="47" t="e">
        <f>'C завтраками| Bed and breakfast'!#REF!</f>
        <v>#REF!</v>
      </c>
      <c r="BH6" s="47" t="e">
        <f>'C завтраками| Bed and breakfast'!#REF!</f>
        <v>#REF!</v>
      </c>
      <c r="BI6" s="47" t="e">
        <f>'C завтраками| Bed and breakfast'!#REF!</f>
        <v>#REF!</v>
      </c>
      <c r="BJ6" s="47" t="e">
        <f>'C завтраками| Bed and breakfast'!#REF!</f>
        <v>#REF!</v>
      </c>
      <c r="BK6" s="47" t="e">
        <f>'C завтраками| Bed and breakfast'!#REF!</f>
        <v>#REF!</v>
      </c>
      <c r="BL6" s="47" t="e">
        <f>'C завтраками| Bed and breakfast'!#REF!</f>
        <v>#REF!</v>
      </c>
      <c r="BM6" s="47" t="e">
        <f>'C завтраками| Bed and breakfast'!#REF!</f>
        <v>#REF!</v>
      </c>
      <c r="BN6" s="47" t="e">
        <f>'C завтраками| Bed and breakfast'!#REF!</f>
        <v>#REF!</v>
      </c>
      <c r="BO6" s="47" t="e">
        <f>'C завтраками| Bed and breakfast'!#REF!</f>
        <v>#REF!</v>
      </c>
      <c r="BP6" s="47" t="e">
        <f>'C завтраками| Bed and breakfast'!#REF!</f>
        <v>#REF!</v>
      </c>
      <c r="BQ6" s="47" t="e">
        <f>'C завтраками| Bed and breakfast'!#REF!</f>
        <v>#REF!</v>
      </c>
      <c r="BR6" s="47" t="e">
        <f>'C завтраками| Bed and breakfast'!#REF!</f>
        <v>#REF!</v>
      </c>
      <c r="BS6" s="47" t="e">
        <f>'C завтраками| Bed and breakfast'!#REF!</f>
        <v>#REF!</v>
      </c>
      <c r="BT6" s="47" t="e">
        <f>'C завтраками| Bed and breakfast'!#REF!</f>
        <v>#REF!</v>
      </c>
      <c r="BU6" s="47" t="e">
        <f>'C завтраками| Bed and breakfast'!#REF!</f>
        <v>#REF!</v>
      </c>
      <c r="BV6" s="47" t="e">
        <f>'C завтраками| Bed and breakfast'!#REF!</f>
        <v>#REF!</v>
      </c>
      <c r="BW6" s="47" t="e">
        <f>'C завтраками| Bed and breakfast'!#REF!</f>
        <v>#REF!</v>
      </c>
      <c r="BX6" s="47" t="e">
        <f>'C завтраками| Bed and breakfast'!#REF!</f>
        <v>#REF!</v>
      </c>
      <c r="BY6" s="47" t="e">
        <f>'C завтраками| Bed and breakfast'!#REF!</f>
        <v>#REF!</v>
      </c>
      <c r="BZ6" s="47" t="e">
        <f>'C завтраками| Bed and breakfast'!#REF!</f>
        <v>#REF!</v>
      </c>
    </row>
    <row r="7" spans="1:78" ht="10.7" customHeight="1" x14ac:dyDescent="0.2">
      <c r="A7" s="11" t="s">
        <v>11</v>
      </c>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row>
    <row r="8" spans="1:78" ht="10.7" customHeight="1" x14ac:dyDescent="0.2">
      <c r="A8" s="3">
        <v>1</v>
      </c>
      <c r="B8" s="2" t="e">
        <f>'C завтраками| Bed and breakfast'!#REF!</f>
        <v>#REF!</v>
      </c>
      <c r="C8" s="2" t="e">
        <f>'C завтраками| Bed and breakfast'!#REF!</f>
        <v>#REF!</v>
      </c>
      <c r="D8" s="2" t="e">
        <f>'C завтраками| Bed and breakfast'!#REF!</f>
        <v>#REF!</v>
      </c>
      <c r="E8" s="2" t="e">
        <f>'C завтраками| Bed and breakfast'!#REF!</f>
        <v>#REF!</v>
      </c>
      <c r="F8" s="2" t="e">
        <f>'C завтраками| Bed and breakfast'!#REF!</f>
        <v>#REF!</v>
      </c>
      <c r="G8" s="2" t="e">
        <f>'C завтраками| Bed and breakfast'!#REF!</f>
        <v>#REF!</v>
      </c>
      <c r="H8" s="2" t="e">
        <f>'C завтраками| Bed and breakfast'!#REF!</f>
        <v>#REF!</v>
      </c>
      <c r="I8" s="2" t="e">
        <f>'C завтраками| Bed and breakfast'!#REF!</f>
        <v>#REF!</v>
      </c>
      <c r="J8" s="2" t="e">
        <f>'C завтраками| Bed and breakfast'!#REF!</f>
        <v>#REF!</v>
      </c>
      <c r="K8" s="2" t="e">
        <f>'C завтраками| Bed and breakfast'!#REF!</f>
        <v>#REF!</v>
      </c>
      <c r="L8" s="2" t="e">
        <f>'C завтраками| Bed and breakfast'!#REF!</f>
        <v>#REF!</v>
      </c>
      <c r="M8" s="2" t="e">
        <f>'C завтраками| Bed and breakfast'!#REF!</f>
        <v>#REF!</v>
      </c>
      <c r="N8" s="2" t="e">
        <f>'C завтраками| Bed and breakfast'!#REF!</f>
        <v>#REF!</v>
      </c>
      <c r="O8" s="2" t="e">
        <f>'C завтраками| Bed and breakfast'!#REF!</f>
        <v>#REF!</v>
      </c>
      <c r="P8" s="2" t="e">
        <f>'C завтраками| Bed and breakfast'!#REF!</f>
        <v>#REF!</v>
      </c>
      <c r="Q8" s="2" t="e">
        <f>'C завтраками| Bed and breakfast'!#REF!</f>
        <v>#REF!</v>
      </c>
      <c r="R8" s="2" t="e">
        <f>'C завтраками| Bed and breakfast'!#REF!</f>
        <v>#REF!</v>
      </c>
      <c r="S8" s="2" t="e">
        <f>'C завтраками| Bed and breakfast'!#REF!</f>
        <v>#REF!</v>
      </c>
      <c r="T8" s="2" t="e">
        <f>'C завтраками| Bed and breakfast'!#REF!</f>
        <v>#REF!</v>
      </c>
      <c r="U8" s="2" t="e">
        <f>'C завтраками| Bed and breakfast'!#REF!</f>
        <v>#REF!</v>
      </c>
      <c r="V8" s="2" t="e">
        <f>'C завтраками| Bed and breakfast'!#REF!</f>
        <v>#REF!</v>
      </c>
      <c r="W8" s="2" t="e">
        <f>'C завтраками| Bed and breakfast'!#REF!</f>
        <v>#REF!</v>
      </c>
      <c r="X8" s="2" t="e">
        <f>'C завтраками| Bed and breakfast'!#REF!</f>
        <v>#REF!</v>
      </c>
      <c r="Y8" s="2" t="e">
        <f>'C завтраками| Bed and breakfast'!#REF!</f>
        <v>#REF!</v>
      </c>
      <c r="Z8" s="2" t="e">
        <f>'C завтраками| Bed and breakfast'!#REF!</f>
        <v>#REF!</v>
      </c>
      <c r="AA8" s="2" t="e">
        <f>'C завтраками| Bed and breakfast'!#REF!</f>
        <v>#REF!</v>
      </c>
      <c r="AB8" s="2" t="e">
        <f>'C завтраками| Bed and breakfast'!#REF!</f>
        <v>#REF!</v>
      </c>
      <c r="AC8" s="2" t="e">
        <f>'C завтраками| Bed and breakfast'!#REF!</f>
        <v>#REF!</v>
      </c>
      <c r="AD8" s="2" t="e">
        <f>'C завтраками| Bed and breakfast'!#REF!</f>
        <v>#REF!</v>
      </c>
      <c r="AE8" s="2" t="e">
        <f>'C завтраками| Bed and breakfast'!#REF!</f>
        <v>#REF!</v>
      </c>
      <c r="AF8" s="2" t="e">
        <f>'C завтраками| Bed and breakfast'!#REF!</f>
        <v>#REF!</v>
      </c>
      <c r="AG8" s="2" t="e">
        <f>'C завтраками| Bed and breakfast'!#REF!</f>
        <v>#REF!</v>
      </c>
      <c r="AH8" s="2" t="e">
        <f>'C завтраками| Bed and breakfast'!#REF!</f>
        <v>#REF!</v>
      </c>
      <c r="AI8" s="2" t="e">
        <f>'C завтраками| Bed and breakfast'!#REF!</f>
        <v>#REF!</v>
      </c>
      <c r="AJ8" s="2" t="e">
        <f>'C завтраками| Bed and breakfast'!#REF!</f>
        <v>#REF!</v>
      </c>
      <c r="AK8" s="2" t="e">
        <f>'C завтраками| Bed and breakfast'!#REF!</f>
        <v>#REF!</v>
      </c>
      <c r="AL8" s="2" t="e">
        <f>'C завтраками| Bed and breakfast'!#REF!</f>
        <v>#REF!</v>
      </c>
      <c r="AM8" s="2" t="e">
        <f>'C завтраками| Bed and breakfast'!#REF!</f>
        <v>#REF!</v>
      </c>
      <c r="AN8" s="2" t="e">
        <f>'C завтраками| Bed and breakfast'!#REF!</f>
        <v>#REF!</v>
      </c>
      <c r="AO8" s="2" t="e">
        <f>'C завтраками| Bed and breakfast'!#REF!</f>
        <v>#REF!</v>
      </c>
      <c r="AP8" s="2" t="e">
        <f>'C завтраками| Bed and breakfast'!#REF!</f>
        <v>#REF!</v>
      </c>
      <c r="AQ8" s="2" t="e">
        <f>'C завтраками| Bed and breakfast'!#REF!</f>
        <v>#REF!</v>
      </c>
      <c r="AR8" s="2" t="e">
        <f>'C завтраками| Bed and breakfast'!#REF!</f>
        <v>#REF!</v>
      </c>
      <c r="AS8" s="2" t="e">
        <f>'C завтраками| Bed and breakfast'!#REF!</f>
        <v>#REF!</v>
      </c>
      <c r="AT8" s="2" t="e">
        <f>'C завтраками| Bed and breakfast'!#REF!</f>
        <v>#REF!</v>
      </c>
      <c r="AU8" s="2" t="e">
        <f>'C завтраками| Bed and breakfast'!#REF!</f>
        <v>#REF!</v>
      </c>
      <c r="AV8" s="2" t="e">
        <f>'C завтраками| Bed and breakfast'!#REF!</f>
        <v>#REF!</v>
      </c>
      <c r="AW8" s="2" t="e">
        <f>'C завтраками| Bed and breakfast'!#REF!</f>
        <v>#REF!</v>
      </c>
      <c r="AX8" s="2" t="e">
        <f>'C завтраками| Bed and breakfast'!#REF!</f>
        <v>#REF!</v>
      </c>
      <c r="AY8" s="2" t="e">
        <f>'C завтраками| Bed and breakfast'!#REF!</f>
        <v>#REF!</v>
      </c>
      <c r="AZ8" s="2" t="e">
        <f>'C завтраками| Bed and breakfast'!#REF!</f>
        <v>#REF!</v>
      </c>
      <c r="BA8" s="2" t="e">
        <f>'C завтраками| Bed and breakfast'!#REF!</f>
        <v>#REF!</v>
      </c>
      <c r="BB8" s="2" t="e">
        <f>'C завтраками| Bed and breakfast'!#REF!</f>
        <v>#REF!</v>
      </c>
      <c r="BC8" s="2" t="e">
        <f>'C завтраками| Bed and breakfast'!#REF!</f>
        <v>#REF!</v>
      </c>
      <c r="BD8" s="2" t="e">
        <f>'C завтраками| Bed and breakfast'!#REF!</f>
        <v>#REF!</v>
      </c>
      <c r="BE8" s="2" t="e">
        <f>'C завтраками| Bed and breakfast'!#REF!</f>
        <v>#REF!</v>
      </c>
      <c r="BF8" s="2" t="e">
        <f>'C завтраками| Bed and breakfast'!#REF!</f>
        <v>#REF!</v>
      </c>
      <c r="BG8" s="2" t="e">
        <f>'C завтраками| Bed and breakfast'!#REF!</f>
        <v>#REF!</v>
      </c>
      <c r="BH8" s="2" t="e">
        <f>'C завтраками| Bed and breakfast'!#REF!</f>
        <v>#REF!</v>
      </c>
      <c r="BI8" s="2" t="e">
        <f>'C завтраками| Bed and breakfast'!#REF!</f>
        <v>#REF!</v>
      </c>
      <c r="BJ8" s="2" t="e">
        <f>'C завтраками| Bed and breakfast'!#REF!</f>
        <v>#REF!</v>
      </c>
      <c r="BK8" s="2" t="e">
        <f>'C завтраками| Bed and breakfast'!#REF!</f>
        <v>#REF!</v>
      </c>
      <c r="BL8" s="2" t="e">
        <f>'C завтраками| Bed and breakfast'!#REF!</f>
        <v>#REF!</v>
      </c>
      <c r="BM8" s="2" t="e">
        <f>'C завтраками| Bed and breakfast'!#REF!</f>
        <v>#REF!</v>
      </c>
      <c r="BN8" s="2" t="e">
        <f>'C завтраками| Bed and breakfast'!#REF!</f>
        <v>#REF!</v>
      </c>
      <c r="BO8" s="2" t="e">
        <f>'C завтраками| Bed and breakfast'!#REF!</f>
        <v>#REF!</v>
      </c>
      <c r="BP8" s="2" t="e">
        <f>'C завтраками| Bed and breakfast'!#REF!</f>
        <v>#REF!</v>
      </c>
      <c r="BQ8" s="2" t="e">
        <f>'C завтраками| Bed and breakfast'!#REF!</f>
        <v>#REF!</v>
      </c>
      <c r="BR8" s="2" t="e">
        <f>'C завтраками| Bed and breakfast'!#REF!</f>
        <v>#REF!</v>
      </c>
      <c r="BS8" s="2" t="e">
        <f>'C завтраками| Bed and breakfast'!#REF!</f>
        <v>#REF!</v>
      </c>
      <c r="BT8" s="2" t="e">
        <f>'C завтраками| Bed and breakfast'!#REF!</f>
        <v>#REF!</v>
      </c>
      <c r="BU8" s="2" t="e">
        <f>'C завтраками| Bed and breakfast'!#REF!</f>
        <v>#REF!</v>
      </c>
      <c r="BV8" s="2" t="e">
        <f>'C завтраками| Bed and breakfast'!#REF!</f>
        <v>#REF!</v>
      </c>
      <c r="BW8" s="2" t="e">
        <f>'C завтраками| Bed and breakfast'!#REF!</f>
        <v>#REF!</v>
      </c>
      <c r="BX8" s="2" t="e">
        <f>'C завтраками| Bed and breakfast'!#REF!</f>
        <v>#REF!</v>
      </c>
      <c r="BY8" s="2" t="e">
        <f>'C завтраками| Bed and breakfast'!#REF!</f>
        <v>#REF!</v>
      </c>
      <c r="BZ8" s="2" t="e">
        <f>'C завтраками| Bed and breakfast'!#REF!</f>
        <v>#REF!</v>
      </c>
    </row>
    <row r="9" spans="1:78" ht="10.7" customHeight="1" x14ac:dyDescent="0.2">
      <c r="A9" s="3">
        <v>2</v>
      </c>
      <c r="B9" s="2" t="e">
        <f>'C завтраками| Bed and breakfast'!#REF!</f>
        <v>#REF!</v>
      </c>
      <c r="C9" s="2" t="e">
        <f>'C завтраками| Bed and breakfast'!#REF!</f>
        <v>#REF!</v>
      </c>
      <c r="D9" s="2" t="e">
        <f>'C завтраками| Bed and breakfast'!#REF!</f>
        <v>#REF!</v>
      </c>
      <c r="E9" s="2" t="e">
        <f>'C завтраками| Bed and breakfast'!#REF!</f>
        <v>#REF!</v>
      </c>
      <c r="F9" s="2" t="e">
        <f>'C завтраками| Bed and breakfast'!#REF!</f>
        <v>#REF!</v>
      </c>
      <c r="G9" s="2" t="e">
        <f>'C завтраками| Bed and breakfast'!#REF!</f>
        <v>#REF!</v>
      </c>
      <c r="H9" s="2" t="e">
        <f>'C завтраками| Bed and breakfast'!#REF!</f>
        <v>#REF!</v>
      </c>
      <c r="I9" s="2" t="e">
        <f>'C завтраками| Bed and breakfast'!#REF!</f>
        <v>#REF!</v>
      </c>
      <c r="J9" s="2" t="e">
        <f>'C завтраками| Bed and breakfast'!#REF!</f>
        <v>#REF!</v>
      </c>
      <c r="K9" s="2" t="e">
        <f>'C завтраками| Bed and breakfast'!#REF!</f>
        <v>#REF!</v>
      </c>
      <c r="L9" s="2" t="e">
        <f>'C завтраками| Bed and breakfast'!#REF!</f>
        <v>#REF!</v>
      </c>
      <c r="M9" s="2" t="e">
        <f>'C завтраками| Bed and breakfast'!#REF!</f>
        <v>#REF!</v>
      </c>
      <c r="N9" s="2" t="e">
        <f>'C завтраками| Bed and breakfast'!#REF!</f>
        <v>#REF!</v>
      </c>
      <c r="O9" s="2" t="e">
        <f>'C завтраками| Bed and breakfast'!#REF!</f>
        <v>#REF!</v>
      </c>
      <c r="P9" s="2" t="e">
        <f>'C завтраками| Bed and breakfast'!#REF!</f>
        <v>#REF!</v>
      </c>
      <c r="Q9" s="2" t="e">
        <f>'C завтраками| Bed and breakfast'!#REF!</f>
        <v>#REF!</v>
      </c>
      <c r="R9" s="2" t="e">
        <f>'C завтраками| Bed and breakfast'!#REF!</f>
        <v>#REF!</v>
      </c>
      <c r="S9" s="2" t="e">
        <f>'C завтраками| Bed and breakfast'!#REF!</f>
        <v>#REF!</v>
      </c>
      <c r="T9" s="2" t="e">
        <f>'C завтраками| Bed and breakfast'!#REF!</f>
        <v>#REF!</v>
      </c>
      <c r="U9" s="2" t="e">
        <f>'C завтраками| Bed and breakfast'!#REF!</f>
        <v>#REF!</v>
      </c>
      <c r="V9" s="2" t="e">
        <f>'C завтраками| Bed and breakfast'!#REF!</f>
        <v>#REF!</v>
      </c>
      <c r="W9" s="2" t="e">
        <f>'C завтраками| Bed and breakfast'!#REF!</f>
        <v>#REF!</v>
      </c>
      <c r="X9" s="2" t="e">
        <f>'C завтраками| Bed and breakfast'!#REF!</f>
        <v>#REF!</v>
      </c>
      <c r="Y9" s="2" t="e">
        <f>'C завтраками| Bed and breakfast'!#REF!</f>
        <v>#REF!</v>
      </c>
      <c r="Z9" s="2" t="e">
        <f>'C завтраками| Bed and breakfast'!#REF!</f>
        <v>#REF!</v>
      </c>
      <c r="AA9" s="2" t="e">
        <f>'C завтраками| Bed and breakfast'!#REF!</f>
        <v>#REF!</v>
      </c>
      <c r="AB9" s="2" t="e">
        <f>'C завтраками| Bed and breakfast'!#REF!</f>
        <v>#REF!</v>
      </c>
      <c r="AC9" s="2" t="e">
        <f>'C завтраками| Bed and breakfast'!#REF!</f>
        <v>#REF!</v>
      </c>
      <c r="AD9" s="2" t="e">
        <f>'C завтраками| Bed and breakfast'!#REF!</f>
        <v>#REF!</v>
      </c>
      <c r="AE9" s="2" t="e">
        <f>'C завтраками| Bed and breakfast'!#REF!</f>
        <v>#REF!</v>
      </c>
      <c r="AF9" s="2" t="e">
        <f>'C завтраками| Bed and breakfast'!#REF!</f>
        <v>#REF!</v>
      </c>
      <c r="AG9" s="2" t="e">
        <f>'C завтраками| Bed and breakfast'!#REF!</f>
        <v>#REF!</v>
      </c>
      <c r="AH9" s="2" t="e">
        <f>'C завтраками| Bed and breakfast'!#REF!</f>
        <v>#REF!</v>
      </c>
      <c r="AI9" s="2" t="e">
        <f>'C завтраками| Bed and breakfast'!#REF!</f>
        <v>#REF!</v>
      </c>
      <c r="AJ9" s="2" t="e">
        <f>'C завтраками| Bed and breakfast'!#REF!</f>
        <v>#REF!</v>
      </c>
      <c r="AK9" s="2" t="e">
        <f>'C завтраками| Bed and breakfast'!#REF!</f>
        <v>#REF!</v>
      </c>
      <c r="AL9" s="2" t="e">
        <f>'C завтраками| Bed and breakfast'!#REF!</f>
        <v>#REF!</v>
      </c>
      <c r="AM9" s="2" t="e">
        <f>'C завтраками| Bed and breakfast'!#REF!</f>
        <v>#REF!</v>
      </c>
      <c r="AN9" s="2" t="e">
        <f>'C завтраками| Bed and breakfast'!#REF!</f>
        <v>#REF!</v>
      </c>
      <c r="AO9" s="2" t="e">
        <f>'C завтраками| Bed and breakfast'!#REF!</f>
        <v>#REF!</v>
      </c>
      <c r="AP9" s="2" t="e">
        <f>'C завтраками| Bed and breakfast'!#REF!</f>
        <v>#REF!</v>
      </c>
      <c r="AQ9" s="2" t="e">
        <f>'C завтраками| Bed and breakfast'!#REF!</f>
        <v>#REF!</v>
      </c>
      <c r="AR9" s="2" t="e">
        <f>'C завтраками| Bed and breakfast'!#REF!</f>
        <v>#REF!</v>
      </c>
      <c r="AS9" s="2" t="e">
        <f>'C завтраками| Bed and breakfast'!#REF!</f>
        <v>#REF!</v>
      </c>
      <c r="AT9" s="2" t="e">
        <f>'C завтраками| Bed and breakfast'!#REF!</f>
        <v>#REF!</v>
      </c>
      <c r="AU9" s="2" t="e">
        <f>'C завтраками| Bed and breakfast'!#REF!</f>
        <v>#REF!</v>
      </c>
      <c r="AV9" s="2" t="e">
        <f>'C завтраками| Bed and breakfast'!#REF!</f>
        <v>#REF!</v>
      </c>
      <c r="AW9" s="2" t="e">
        <f>'C завтраками| Bed and breakfast'!#REF!</f>
        <v>#REF!</v>
      </c>
      <c r="AX9" s="2" t="e">
        <f>'C завтраками| Bed and breakfast'!#REF!</f>
        <v>#REF!</v>
      </c>
      <c r="AY9" s="2" t="e">
        <f>'C завтраками| Bed and breakfast'!#REF!</f>
        <v>#REF!</v>
      </c>
      <c r="AZ9" s="2" t="e">
        <f>'C завтраками| Bed and breakfast'!#REF!</f>
        <v>#REF!</v>
      </c>
      <c r="BA9" s="2" t="e">
        <f>'C завтраками| Bed and breakfast'!#REF!</f>
        <v>#REF!</v>
      </c>
      <c r="BB9" s="2" t="e">
        <f>'C завтраками| Bed and breakfast'!#REF!</f>
        <v>#REF!</v>
      </c>
      <c r="BC9" s="2" t="e">
        <f>'C завтраками| Bed and breakfast'!#REF!</f>
        <v>#REF!</v>
      </c>
      <c r="BD9" s="2" t="e">
        <f>'C завтраками| Bed and breakfast'!#REF!</f>
        <v>#REF!</v>
      </c>
      <c r="BE9" s="2" t="e">
        <f>'C завтраками| Bed and breakfast'!#REF!</f>
        <v>#REF!</v>
      </c>
      <c r="BF9" s="2" t="e">
        <f>'C завтраками| Bed and breakfast'!#REF!</f>
        <v>#REF!</v>
      </c>
      <c r="BG9" s="2" t="e">
        <f>'C завтраками| Bed and breakfast'!#REF!</f>
        <v>#REF!</v>
      </c>
      <c r="BH9" s="2" t="e">
        <f>'C завтраками| Bed and breakfast'!#REF!</f>
        <v>#REF!</v>
      </c>
      <c r="BI9" s="2" t="e">
        <f>'C завтраками| Bed and breakfast'!#REF!</f>
        <v>#REF!</v>
      </c>
      <c r="BJ9" s="2" t="e">
        <f>'C завтраками| Bed and breakfast'!#REF!</f>
        <v>#REF!</v>
      </c>
      <c r="BK9" s="2" t="e">
        <f>'C завтраками| Bed and breakfast'!#REF!</f>
        <v>#REF!</v>
      </c>
      <c r="BL9" s="2" t="e">
        <f>'C завтраками| Bed and breakfast'!#REF!</f>
        <v>#REF!</v>
      </c>
      <c r="BM9" s="2" t="e">
        <f>'C завтраками| Bed and breakfast'!#REF!</f>
        <v>#REF!</v>
      </c>
      <c r="BN9" s="2" t="e">
        <f>'C завтраками| Bed and breakfast'!#REF!</f>
        <v>#REF!</v>
      </c>
      <c r="BO9" s="2" t="e">
        <f>'C завтраками| Bed and breakfast'!#REF!</f>
        <v>#REF!</v>
      </c>
      <c r="BP9" s="2" t="e">
        <f>'C завтраками| Bed and breakfast'!#REF!</f>
        <v>#REF!</v>
      </c>
      <c r="BQ9" s="2" t="e">
        <f>'C завтраками| Bed and breakfast'!#REF!</f>
        <v>#REF!</v>
      </c>
      <c r="BR9" s="2" t="e">
        <f>'C завтраками| Bed and breakfast'!#REF!</f>
        <v>#REF!</v>
      </c>
      <c r="BS9" s="2" t="e">
        <f>'C завтраками| Bed and breakfast'!#REF!</f>
        <v>#REF!</v>
      </c>
      <c r="BT9" s="2" t="e">
        <f>'C завтраками| Bed and breakfast'!#REF!</f>
        <v>#REF!</v>
      </c>
      <c r="BU9" s="2" t="e">
        <f>'C завтраками| Bed and breakfast'!#REF!</f>
        <v>#REF!</v>
      </c>
      <c r="BV9" s="2" t="e">
        <f>'C завтраками| Bed and breakfast'!#REF!</f>
        <v>#REF!</v>
      </c>
      <c r="BW9" s="2" t="e">
        <f>'C завтраками| Bed and breakfast'!#REF!</f>
        <v>#REF!</v>
      </c>
      <c r="BX9" s="2" t="e">
        <f>'C завтраками| Bed and breakfast'!#REF!</f>
        <v>#REF!</v>
      </c>
      <c r="BY9" s="2" t="e">
        <f>'C завтраками| Bed and breakfast'!#REF!</f>
        <v>#REF!</v>
      </c>
      <c r="BZ9" s="2" t="e">
        <f>'C завтраками| Bed and breakfast'!#REF!</f>
        <v>#REF!</v>
      </c>
    </row>
    <row r="10" spans="1:78" ht="10.7" customHeight="1" x14ac:dyDescent="0.2">
      <c r="A10" s="5" t="s">
        <v>12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row>
    <row r="11" spans="1:78" ht="10.7" customHeight="1" x14ac:dyDescent="0.2">
      <c r="A11" s="3">
        <v>1</v>
      </c>
      <c r="B11" s="2" t="e">
        <f>'C завтраками| Bed and breakfast'!#REF!</f>
        <v>#REF!</v>
      </c>
      <c r="C11" s="2" t="e">
        <f>'C завтраками| Bed and breakfast'!#REF!</f>
        <v>#REF!</v>
      </c>
      <c r="D11" s="2" t="e">
        <f>'C завтраками| Bed and breakfast'!#REF!</f>
        <v>#REF!</v>
      </c>
      <c r="E11" s="2" t="e">
        <f>'C завтраками| Bed and breakfast'!#REF!</f>
        <v>#REF!</v>
      </c>
      <c r="F11" s="2" t="e">
        <f>'C завтраками| Bed and breakfast'!#REF!</f>
        <v>#REF!</v>
      </c>
      <c r="G11" s="2" t="e">
        <f>'C завтраками| Bed and breakfast'!#REF!</f>
        <v>#REF!</v>
      </c>
      <c r="H11" s="2" t="e">
        <f>'C завтраками| Bed and breakfast'!#REF!</f>
        <v>#REF!</v>
      </c>
      <c r="I11" s="2" t="e">
        <f>'C завтраками| Bed and breakfast'!#REF!</f>
        <v>#REF!</v>
      </c>
      <c r="J11" s="2" t="e">
        <f>'C завтраками| Bed and breakfast'!#REF!</f>
        <v>#REF!</v>
      </c>
      <c r="K11" s="2" t="e">
        <f>'C завтраками| Bed and breakfast'!#REF!</f>
        <v>#REF!</v>
      </c>
      <c r="L11" s="2" t="e">
        <f>'C завтраками| Bed and breakfast'!#REF!</f>
        <v>#REF!</v>
      </c>
      <c r="M11" s="2" t="e">
        <f>'C завтраками| Bed and breakfast'!#REF!</f>
        <v>#REF!</v>
      </c>
      <c r="N11" s="2" t="e">
        <f>'C завтраками| Bed and breakfast'!#REF!</f>
        <v>#REF!</v>
      </c>
      <c r="O11" s="2" t="e">
        <f>'C завтраками| Bed and breakfast'!#REF!</f>
        <v>#REF!</v>
      </c>
      <c r="P11" s="2" t="e">
        <f>'C завтраками| Bed and breakfast'!#REF!</f>
        <v>#REF!</v>
      </c>
      <c r="Q11" s="2" t="e">
        <f>'C завтраками| Bed and breakfast'!#REF!</f>
        <v>#REF!</v>
      </c>
      <c r="R11" s="2" t="e">
        <f>'C завтраками| Bed and breakfast'!#REF!</f>
        <v>#REF!</v>
      </c>
      <c r="S11" s="2" t="e">
        <f>'C завтраками| Bed and breakfast'!#REF!</f>
        <v>#REF!</v>
      </c>
      <c r="T11" s="2" t="e">
        <f>'C завтраками| Bed and breakfast'!#REF!</f>
        <v>#REF!</v>
      </c>
      <c r="U11" s="2" t="e">
        <f>'C завтраками| Bed and breakfast'!#REF!</f>
        <v>#REF!</v>
      </c>
      <c r="V11" s="2" t="e">
        <f>'C завтраками| Bed and breakfast'!#REF!</f>
        <v>#REF!</v>
      </c>
      <c r="W11" s="2" t="e">
        <f>'C завтраками| Bed and breakfast'!#REF!</f>
        <v>#REF!</v>
      </c>
      <c r="X11" s="2" t="e">
        <f>'C завтраками| Bed and breakfast'!#REF!</f>
        <v>#REF!</v>
      </c>
      <c r="Y11" s="2" t="e">
        <f>'C завтраками| Bed and breakfast'!#REF!</f>
        <v>#REF!</v>
      </c>
      <c r="Z11" s="2" t="e">
        <f>'C завтраками| Bed and breakfast'!#REF!</f>
        <v>#REF!</v>
      </c>
      <c r="AA11" s="2" t="e">
        <f>'C завтраками| Bed and breakfast'!#REF!</f>
        <v>#REF!</v>
      </c>
      <c r="AB11" s="2" t="e">
        <f>'C завтраками| Bed and breakfast'!#REF!</f>
        <v>#REF!</v>
      </c>
      <c r="AC11" s="2" t="e">
        <f>'C завтраками| Bed and breakfast'!#REF!</f>
        <v>#REF!</v>
      </c>
      <c r="AD11" s="2" t="e">
        <f>'C завтраками| Bed and breakfast'!#REF!</f>
        <v>#REF!</v>
      </c>
      <c r="AE11" s="2" t="e">
        <f>'C завтраками| Bed and breakfast'!#REF!</f>
        <v>#REF!</v>
      </c>
      <c r="AF11" s="2" t="e">
        <f>'C завтраками| Bed and breakfast'!#REF!</f>
        <v>#REF!</v>
      </c>
      <c r="AG11" s="2" t="e">
        <f>'C завтраками| Bed and breakfast'!#REF!</f>
        <v>#REF!</v>
      </c>
      <c r="AH11" s="2" t="e">
        <f>'C завтраками| Bed and breakfast'!#REF!</f>
        <v>#REF!</v>
      </c>
      <c r="AI11" s="2" t="e">
        <f>'C завтраками| Bed and breakfast'!#REF!</f>
        <v>#REF!</v>
      </c>
      <c r="AJ11" s="2" t="e">
        <f>'C завтраками| Bed and breakfast'!#REF!</f>
        <v>#REF!</v>
      </c>
      <c r="AK11" s="2" t="e">
        <f>'C завтраками| Bed and breakfast'!#REF!</f>
        <v>#REF!</v>
      </c>
      <c r="AL11" s="2" t="e">
        <f>'C завтраками| Bed and breakfast'!#REF!</f>
        <v>#REF!</v>
      </c>
      <c r="AM11" s="2" t="e">
        <f>'C завтраками| Bed and breakfast'!#REF!</f>
        <v>#REF!</v>
      </c>
      <c r="AN11" s="2" t="e">
        <f>'C завтраками| Bed and breakfast'!#REF!</f>
        <v>#REF!</v>
      </c>
      <c r="AO11" s="2" t="e">
        <f>'C завтраками| Bed and breakfast'!#REF!</f>
        <v>#REF!</v>
      </c>
      <c r="AP11" s="2" t="e">
        <f>'C завтраками| Bed and breakfast'!#REF!</f>
        <v>#REF!</v>
      </c>
      <c r="AQ11" s="2" t="e">
        <f>'C завтраками| Bed and breakfast'!#REF!</f>
        <v>#REF!</v>
      </c>
      <c r="AR11" s="2" t="e">
        <f>'C завтраками| Bed and breakfast'!#REF!</f>
        <v>#REF!</v>
      </c>
      <c r="AS11" s="2" t="e">
        <f>'C завтраками| Bed and breakfast'!#REF!</f>
        <v>#REF!</v>
      </c>
      <c r="AT11" s="2" t="e">
        <f>'C завтраками| Bed and breakfast'!#REF!</f>
        <v>#REF!</v>
      </c>
      <c r="AU11" s="2" t="e">
        <f>'C завтраками| Bed and breakfast'!#REF!</f>
        <v>#REF!</v>
      </c>
      <c r="AV11" s="2" t="e">
        <f>'C завтраками| Bed and breakfast'!#REF!</f>
        <v>#REF!</v>
      </c>
      <c r="AW11" s="2" t="e">
        <f>'C завтраками| Bed and breakfast'!#REF!</f>
        <v>#REF!</v>
      </c>
      <c r="AX11" s="2" t="e">
        <f>'C завтраками| Bed and breakfast'!#REF!</f>
        <v>#REF!</v>
      </c>
      <c r="AY11" s="2" t="e">
        <f>'C завтраками| Bed and breakfast'!#REF!</f>
        <v>#REF!</v>
      </c>
      <c r="AZ11" s="2" t="e">
        <f>'C завтраками| Bed and breakfast'!#REF!</f>
        <v>#REF!</v>
      </c>
      <c r="BA11" s="2" t="e">
        <f>'C завтраками| Bed and breakfast'!#REF!</f>
        <v>#REF!</v>
      </c>
      <c r="BB11" s="2" t="e">
        <f>'C завтраками| Bed and breakfast'!#REF!</f>
        <v>#REF!</v>
      </c>
      <c r="BC11" s="2" t="e">
        <f>'C завтраками| Bed and breakfast'!#REF!</f>
        <v>#REF!</v>
      </c>
      <c r="BD11" s="2" t="e">
        <f>'C завтраками| Bed and breakfast'!#REF!</f>
        <v>#REF!</v>
      </c>
      <c r="BE11" s="2" t="e">
        <f>'C завтраками| Bed and breakfast'!#REF!</f>
        <v>#REF!</v>
      </c>
      <c r="BF11" s="2" t="e">
        <f>'C завтраками| Bed and breakfast'!#REF!</f>
        <v>#REF!</v>
      </c>
      <c r="BG11" s="2" t="e">
        <f>'C завтраками| Bed and breakfast'!#REF!</f>
        <v>#REF!</v>
      </c>
      <c r="BH11" s="2" t="e">
        <f>'C завтраками| Bed and breakfast'!#REF!</f>
        <v>#REF!</v>
      </c>
      <c r="BI11" s="2" t="e">
        <f>'C завтраками| Bed and breakfast'!#REF!</f>
        <v>#REF!</v>
      </c>
      <c r="BJ11" s="2" t="e">
        <f>'C завтраками| Bed and breakfast'!#REF!</f>
        <v>#REF!</v>
      </c>
      <c r="BK11" s="2" t="e">
        <f>'C завтраками| Bed and breakfast'!#REF!</f>
        <v>#REF!</v>
      </c>
      <c r="BL11" s="2" t="e">
        <f>'C завтраками| Bed and breakfast'!#REF!</f>
        <v>#REF!</v>
      </c>
      <c r="BM11" s="2" t="e">
        <f>'C завтраками| Bed and breakfast'!#REF!</f>
        <v>#REF!</v>
      </c>
      <c r="BN11" s="2" t="e">
        <f>'C завтраками| Bed and breakfast'!#REF!</f>
        <v>#REF!</v>
      </c>
      <c r="BO11" s="2" t="e">
        <f>'C завтраками| Bed and breakfast'!#REF!</f>
        <v>#REF!</v>
      </c>
      <c r="BP11" s="2" t="e">
        <f>'C завтраками| Bed and breakfast'!#REF!</f>
        <v>#REF!</v>
      </c>
      <c r="BQ11" s="2" t="e">
        <f>'C завтраками| Bed and breakfast'!#REF!</f>
        <v>#REF!</v>
      </c>
      <c r="BR11" s="2" t="e">
        <f>'C завтраками| Bed and breakfast'!#REF!</f>
        <v>#REF!</v>
      </c>
      <c r="BS11" s="2" t="e">
        <f>'C завтраками| Bed and breakfast'!#REF!</f>
        <v>#REF!</v>
      </c>
      <c r="BT11" s="2" t="e">
        <f>'C завтраками| Bed and breakfast'!#REF!</f>
        <v>#REF!</v>
      </c>
      <c r="BU11" s="2" t="e">
        <f>'C завтраками| Bed and breakfast'!#REF!</f>
        <v>#REF!</v>
      </c>
      <c r="BV11" s="2" t="e">
        <f>'C завтраками| Bed and breakfast'!#REF!</f>
        <v>#REF!</v>
      </c>
      <c r="BW11" s="2" t="e">
        <f>'C завтраками| Bed and breakfast'!#REF!</f>
        <v>#REF!</v>
      </c>
      <c r="BX11" s="2" t="e">
        <f>'C завтраками| Bed and breakfast'!#REF!</f>
        <v>#REF!</v>
      </c>
      <c r="BY11" s="2" t="e">
        <f>'C завтраками| Bed and breakfast'!#REF!</f>
        <v>#REF!</v>
      </c>
      <c r="BZ11" s="2" t="e">
        <f>'C завтраками| Bed and breakfast'!#REF!</f>
        <v>#REF!</v>
      </c>
    </row>
    <row r="12" spans="1:78" ht="10.7" customHeight="1" x14ac:dyDescent="0.2">
      <c r="A12" s="3">
        <v>2</v>
      </c>
      <c r="B12" s="2" t="e">
        <f>'C завтраками| Bed and breakfast'!#REF!</f>
        <v>#REF!</v>
      </c>
      <c r="C12" s="2" t="e">
        <f>'C завтраками| Bed and breakfast'!#REF!</f>
        <v>#REF!</v>
      </c>
      <c r="D12" s="2" t="e">
        <f>'C завтраками| Bed and breakfast'!#REF!</f>
        <v>#REF!</v>
      </c>
      <c r="E12" s="2" t="e">
        <f>'C завтраками| Bed and breakfast'!#REF!</f>
        <v>#REF!</v>
      </c>
      <c r="F12" s="2" t="e">
        <f>'C завтраками| Bed and breakfast'!#REF!</f>
        <v>#REF!</v>
      </c>
      <c r="G12" s="2" t="e">
        <f>'C завтраками| Bed and breakfast'!#REF!</f>
        <v>#REF!</v>
      </c>
      <c r="H12" s="2" t="e">
        <f>'C завтраками| Bed and breakfast'!#REF!</f>
        <v>#REF!</v>
      </c>
      <c r="I12" s="2" t="e">
        <f>'C завтраками| Bed and breakfast'!#REF!</f>
        <v>#REF!</v>
      </c>
      <c r="J12" s="2" t="e">
        <f>'C завтраками| Bed and breakfast'!#REF!</f>
        <v>#REF!</v>
      </c>
      <c r="K12" s="2" t="e">
        <f>'C завтраками| Bed and breakfast'!#REF!</f>
        <v>#REF!</v>
      </c>
      <c r="L12" s="2" t="e">
        <f>'C завтраками| Bed and breakfast'!#REF!</f>
        <v>#REF!</v>
      </c>
      <c r="M12" s="2" t="e">
        <f>'C завтраками| Bed and breakfast'!#REF!</f>
        <v>#REF!</v>
      </c>
      <c r="N12" s="2" t="e">
        <f>'C завтраками| Bed and breakfast'!#REF!</f>
        <v>#REF!</v>
      </c>
      <c r="O12" s="2" t="e">
        <f>'C завтраками| Bed and breakfast'!#REF!</f>
        <v>#REF!</v>
      </c>
      <c r="P12" s="2" t="e">
        <f>'C завтраками| Bed and breakfast'!#REF!</f>
        <v>#REF!</v>
      </c>
      <c r="Q12" s="2" t="e">
        <f>'C завтраками| Bed and breakfast'!#REF!</f>
        <v>#REF!</v>
      </c>
      <c r="R12" s="2" t="e">
        <f>'C завтраками| Bed and breakfast'!#REF!</f>
        <v>#REF!</v>
      </c>
      <c r="S12" s="2" t="e">
        <f>'C завтраками| Bed and breakfast'!#REF!</f>
        <v>#REF!</v>
      </c>
      <c r="T12" s="2" t="e">
        <f>'C завтраками| Bed and breakfast'!#REF!</f>
        <v>#REF!</v>
      </c>
      <c r="U12" s="2" t="e">
        <f>'C завтраками| Bed and breakfast'!#REF!</f>
        <v>#REF!</v>
      </c>
      <c r="V12" s="2" t="e">
        <f>'C завтраками| Bed and breakfast'!#REF!</f>
        <v>#REF!</v>
      </c>
      <c r="W12" s="2" t="e">
        <f>'C завтраками| Bed and breakfast'!#REF!</f>
        <v>#REF!</v>
      </c>
      <c r="X12" s="2" t="e">
        <f>'C завтраками| Bed and breakfast'!#REF!</f>
        <v>#REF!</v>
      </c>
      <c r="Y12" s="2" t="e">
        <f>'C завтраками| Bed and breakfast'!#REF!</f>
        <v>#REF!</v>
      </c>
      <c r="Z12" s="2" t="e">
        <f>'C завтраками| Bed and breakfast'!#REF!</f>
        <v>#REF!</v>
      </c>
      <c r="AA12" s="2" t="e">
        <f>'C завтраками| Bed and breakfast'!#REF!</f>
        <v>#REF!</v>
      </c>
      <c r="AB12" s="2" t="e">
        <f>'C завтраками| Bed and breakfast'!#REF!</f>
        <v>#REF!</v>
      </c>
      <c r="AC12" s="2" t="e">
        <f>'C завтраками| Bed and breakfast'!#REF!</f>
        <v>#REF!</v>
      </c>
      <c r="AD12" s="2" t="e">
        <f>'C завтраками| Bed and breakfast'!#REF!</f>
        <v>#REF!</v>
      </c>
      <c r="AE12" s="2" t="e">
        <f>'C завтраками| Bed and breakfast'!#REF!</f>
        <v>#REF!</v>
      </c>
      <c r="AF12" s="2" t="e">
        <f>'C завтраками| Bed and breakfast'!#REF!</f>
        <v>#REF!</v>
      </c>
      <c r="AG12" s="2" t="e">
        <f>'C завтраками| Bed and breakfast'!#REF!</f>
        <v>#REF!</v>
      </c>
      <c r="AH12" s="2" t="e">
        <f>'C завтраками| Bed and breakfast'!#REF!</f>
        <v>#REF!</v>
      </c>
      <c r="AI12" s="2" t="e">
        <f>'C завтраками| Bed and breakfast'!#REF!</f>
        <v>#REF!</v>
      </c>
      <c r="AJ12" s="2" t="e">
        <f>'C завтраками| Bed and breakfast'!#REF!</f>
        <v>#REF!</v>
      </c>
      <c r="AK12" s="2" t="e">
        <f>'C завтраками| Bed and breakfast'!#REF!</f>
        <v>#REF!</v>
      </c>
      <c r="AL12" s="2" t="e">
        <f>'C завтраками| Bed and breakfast'!#REF!</f>
        <v>#REF!</v>
      </c>
      <c r="AM12" s="2" t="e">
        <f>'C завтраками| Bed and breakfast'!#REF!</f>
        <v>#REF!</v>
      </c>
      <c r="AN12" s="2" t="e">
        <f>'C завтраками| Bed and breakfast'!#REF!</f>
        <v>#REF!</v>
      </c>
      <c r="AO12" s="2" t="e">
        <f>'C завтраками| Bed and breakfast'!#REF!</f>
        <v>#REF!</v>
      </c>
      <c r="AP12" s="2" t="e">
        <f>'C завтраками| Bed and breakfast'!#REF!</f>
        <v>#REF!</v>
      </c>
      <c r="AQ12" s="2" t="e">
        <f>'C завтраками| Bed and breakfast'!#REF!</f>
        <v>#REF!</v>
      </c>
      <c r="AR12" s="2" t="e">
        <f>'C завтраками| Bed and breakfast'!#REF!</f>
        <v>#REF!</v>
      </c>
      <c r="AS12" s="2" t="e">
        <f>'C завтраками| Bed and breakfast'!#REF!</f>
        <v>#REF!</v>
      </c>
      <c r="AT12" s="2" t="e">
        <f>'C завтраками| Bed and breakfast'!#REF!</f>
        <v>#REF!</v>
      </c>
      <c r="AU12" s="2" t="e">
        <f>'C завтраками| Bed and breakfast'!#REF!</f>
        <v>#REF!</v>
      </c>
      <c r="AV12" s="2" t="e">
        <f>'C завтраками| Bed and breakfast'!#REF!</f>
        <v>#REF!</v>
      </c>
      <c r="AW12" s="2" t="e">
        <f>'C завтраками| Bed and breakfast'!#REF!</f>
        <v>#REF!</v>
      </c>
      <c r="AX12" s="2" t="e">
        <f>'C завтраками| Bed and breakfast'!#REF!</f>
        <v>#REF!</v>
      </c>
      <c r="AY12" s="2" t="e">
        <f>'C завтраками| Bed and breakfast'!#REF!</f>
        <v>#REF!</v>
      </c>
      <c r="AZ12" s="2" t="e">
        <f>'C завтраками| Bed and breakfast'!#REF!</f>
        <v>#REF!</v>
      </c>
      <c r="BA12" s="2" t="e">
        <f>'C завтраками| Bed and breakfast'!#REF!</f>
        <v>#REF!</v>
      </c>
      <c r="BB12" s="2" t="e">
        <f>'C завтраками| Bed and breakfast'!#REF!</f>
        <v>#REF!</v>
      </c>
      <c r="BC12" s="2" t="e">
        <f>'C завтраками| Bed and breakfast'!#REF!</f>
        <v>#REF!</v>
      </c>
      <c r="BD12" s="2" t="e">
        <f>'C завтраками| Bed and breakfast'!#REF!</f>
        <v>#REF!</v>
      </c>
      <c r="BE12" s="2" t="e">
        <f>'C завтраками| Bed and breakfast'!#REF!</f>
        <v>#REF!</v>
      </c>
      <c r="BF12" s="2" t="e">
        <f>'C завтраками| Bed and breakfast'!#REF!</f>
        <v>#REF!</v>
      </c>
      <c r="BG12" s="2" t="e">
        <f>'C завтраками| Bed and breakfast'!#REF!</f>
        <v>#REF!</v>
      </c>
      <c r="BH12" s="2" t="e">
        <f>'C завтраками| Bed and breakfast'!#REF!</f>
        <v>#REF!</v>
      </c>
      <c r="BI12" s="2" t="e">
        <f>'C завтраками| Bed and breakfast'!#REF!</f>
        <v>#REF!</v>
      </c>
      <c r="BJ12" s="2" t="e">
        <f>'C завтраками| Bed and breakfast'!#REF!</f>
        <v>#REF!</v>
      </c>
      <c r="BK12" s="2" t="e">
        <f>'C завтраками| Bed and breakfast'!#REF!</f>
        <v>#REF!</v>
      </c>
      <c r="BL12" s="2" t="e">
        <f>'C завтраками| Bed and breakfast'!#REF!</f>
        <v>#REF!</v>
      </c>
      <c r="BM12" s="2" t="e">
        <f>'C завтраками| Bed and breakfast'!#REF!</f>
        <v>#REF!</v>
      </c>
      <c r="BN12" s="2" t="e">
        <f>'C завтраками| Bed and breakfast'!#REF!</f>
        <v>#REF!</v>
      </c>
      <c r="BO12" s="2" t="e">
        <f>'C завтраками| Bed and breakfast'!#REF!</f>
        <v>#REF!</v>
      </c>
      <c r="BP12" s="2" t="e">
        <f>'C завтраками| Bed and breakfast'!#REF!</f>
        <v>#REF!</v>
      </c>
      <c r="BQ12" s="2" t="e">
        <f>'C завтраками| Bed and breakfast'!#REF!</f>
        <v>#REF!</v>
      </c>
      <c r="BR12" s="2" t="e">
        <f>'C завтраками| Bed and breakfast'!#REF!</f>
        <v>#REF!</v>
      </c>
      <c r="BS12" s="2" t="e">
        <f>'C завтраками| Bed and breakfast'!#REF!</f>
        <v>#REF!</v>
      </c>
      <c r="BT12" s="2" t="e">
        <f>'C завтраками| Bed and breakfast'!#REF!</f>
        <v>#REF!</v>
      </c>
      <c r="BU12" s="2" t="e">
        <f>'C завтраками| Bed and breakfast'!#REF!</f>
        <v>#REF!</v>
      </c>
      <c r="BV12" s="2" t="e">
        <f>'C завтраками| Bed and breakfast'!#REF!</f>
        <v>#REF!</v>
      </c>
      <c r="BW12" s="2" t="e">
        <f>'C завтраками| Bed and breakfast'!#REF!</f>
        <v>#REF!</v>
      </c>
      <c r="BX12" s="2" t="e">
        <f>'C завтраками| Bed and breakfast'!#REF!</f>
        <v>#REF!</v>
      </c>
      <c r="BY12" s="2" t="e">
        <f>'C завтраками| Bed and breakfast'!#REF!</f>
        <v>#REF!</v>
      </c>
      <c r="BZ12" s="2" t="e">
        <f>'C завтраками| Bed and breakfast'!#REF!</f>
        <v>#REF!</v>
      </c>
    </row>
    <row r="13" spans="1:78" ht="10.7" customHeight="1" x14ac:dyDescent="0.2">
      <c r="A13" s="4" t="s">
        <v>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row>
    <row r="14" spans="1:78" ht="10.7" customHeight="1" x14ac:dyDescent="0.2">
      <c r="A14" s="3">
        <v>1</v>
      </c>
      <c r="B14" s="2" t="e">
        <f>'C завтраками| Bed and breakfast'!#REF!</f>
        <v>#REF!</v>
      </c>
      <c r="C14" s="2" t="e">
        <f>'C завтраками| Bed and breakfast'!#REF!</f>
        <v>#REF!</v>
      </c>
      <c r="D14" s="2" t="e">
        <f>'C завтраками| Bed and breakfast'!#REF!</f>
        <v>#REF!</v>
      </c>
      <c r="E14" s="2" t="e">
        <f>'C завтраками| Bed and breakfast'!#REF!</f>
        <v>#REF!</v>
      </c>
      <c r="F14" s="2" t="e">
        <f>'C завтраками| Bed and breakfast'!#REF!</f>
        <v>#REF!</v>
      </c>
      <c r="G14" s="2" t="e">
        <f>'C завтраками| Bed and breakfast'!#REF!</f>
        <v>#REF!</v>
      </c>
      <c r="H14" s="2" t="e">
        <f>'C завтраками| Bed and breakfast'!#REF!</f>
        <v>#REF!</v>
      </c>
      <c r="I14" s="2" t="e">
        <f>'C завтраками| Bed and breakfast'!#REF!</f>
        <v>#REF!</v>
      </c>
      <c r="J14" s="2" t="e">
        <f>'C завтраками| Bed and breakfast'!#REF!</f>
        <v>#REF!</v>
      </c>
      <c r="K14" s="2" t="e">
        <f>'C завтраками| Bed and breakfast'!#REF!</f>
        <v>#REF!</v>
      </c>
      <c r="L14" s="2" t="e">
        <f>'C завтраками| Bed and breakfast'!#REF!</f>
        <v>#REF!</v>
      </c>
      <c r="M14" s="2" t="e">
        <f>'C завтраками| Bed and breakfast'!#REF!</f>
        <v>#REF!</v>
      </c>
      <c r="N14" s="2" t="e">
        <f>'C завтраками| Bed and breakfast'!#REF!</f>
        <v>#REF!</v>
      </c>
      <c r="O14" s="2" t="e">
        <f>'C завтраками| Bed and breakfast'!#REF!</f>
        <v>#REF!</v>
      </c>
      <c r="P14" s="2" t="e">
        <f>'C завтраками| Bed and breakfast'!#REF!</f>
        <v>#REF!</v>
      </c>
      <c r="Q14" s="2" t="e">
        <f>'C завтраками| Bed and breakfast'!#REF!</f>
        <v>#REF!</v>
      </c>
      <c r="R14" s="2" t="e">
        <f>'C завтраками| Bed and breakfast'!#REF!</f>
        <v>#REF!</v>
      </c>
      <c r="S14" s="2" t="e">
        <f>'C завтраками| Bed and breakfast'!#REF!</f>
        <v>#REF!</v>
      </c>
      <c r="T14" s="2" t="e">
        <f>'C завтраками| Bed and breakfast'!#REF!</f>
        <v>#REF!</v>
      </c>
      <c r="U14" s="2" t="e">
        <f>'C завтраками| Bed and breakfast'!#REF!</f>
        <v>#REF!</v>
      </c>
      <c r="V14" s="2" t="e">
        <f>'C завтраками| Bed and breakfast'!#REF!</f>
        <v>#REF!</v>
      </c>
      <c r="W14" s="2" t="e">
        <f>'C завтраками| Bed and breakfast'!#REF!</f>
        <v>#REF!</v>
      </c>
      <c r="X14" s="2" t="e">
        <f>'C завтраками| Bed and breakfast'!#REF!</f>
        <v>#REF!</v>
      </c>
      <c r="Y14" s="2" t="e">
        <f>'C завтраками| Bed and breakfast'!#REF!</f>
        <v>#REF!</v>
      </c>
      <c r="Z14" s="2" t="e">
        <f>'C завтраками| Bed and breakfast'!#REF!</f>
        <v>#REF!</v>
      </c>
      <c r="AA14" s="2" t="e">
        <f>'C завтраками| Bed and breakfast'!#REF!</f>
        <v>#REF!</v>
      </c>
      <c r="AB14" s="2" t="e">
        <f>'C завтраками| Bed and breakfast'!#REF!</f>
        <v>#REF!</v>
      </c>
      <c r="AC14" s="2" t="e">
        <f>'C завтраками| Bed and breakfast'!#REF!</f>
        <v>#REF!</v>
      </c>
      <c r="AD14" s="2" t="e">
        <f>'C завтраками| Bed and breakfast'!#REF!</f>
        <v>#REF!</v>
      </c>
      <c r="AE14" s="2" t="e">
        <f>'C завтраками| Bed and breakfast'!#REF!</f>
        <v>#REF!</v>
      </c>
      <c r="AF14" s="2" t="e">
        <f>'C завтраками| Bed and breakfast'!#REF!</f>
        <v>#REF!</v>
      </c>
      <c r="AG14" s="2" t="e">
        <f>'C завтраками| Bed and breakfast'!#REF!</f>
        <v>#REF!</v>
      </c>
      <c r="AH14" s="2" t="e">
        <f>'C завтраками| Bed and breakfast'!#REF!</f>
        <v>#REF!</v>
      </c>
      <c r="AI14" s="2" t="e">
        <f>'C завтраками| Bed and breakfast'!#REF!</f>
        <v>#REF!</v>
      </c>
      <c r="AJ14" s="2" t="e">
        <f>'C завтраками| Bed and breakfast'!#REF!</f>
        <v>#REF!</v>
      </c>
      <c r="AK14" s="2" t="e">
        <f>'C завтраками| Bed and breakfast'!#REF!</f>
        <v>#REF!</v>
      </c>
      <c r="AL14" s="2" t="e">
        <f>'C завтраками| Bed and breakfast'!#REF!</f>
        <v>#REF!</v>
      </c>
      <c r="AM14" s="2" t="e">
        <f>'C завтраками| Bed and breakfast'!#REF!</f>
        <v>#REF!</v>
      </c>
      <c r="AN14" s="2" t="e">
        <f>'C завтраками| Bed and breakfast'!#REF!</f>
        <v>#REF!</v>
      </c>
      <c r="AO14" s="2" t="e">
        <f>'C завтраками| Bed and breakfast'!#REF!</f>
        <v>#REF!</v>
      </c>
      <c r="AP14" s="2" t="e">
        <f>'C завтраками| Bed and breakfast'!#REF!</f>
        <v>#REF!</v>
      </c>
      <c r="AQ14" s="2" t="e">
        <f>'C завтраками| Bed and breakfast'!#REF!</f>
        <v>#REF!</v>
      </c>
      <c r="AR14" s="2" t="e">
        <f>'C завтраками| Bed and breakfast'!#REF!</f>
        <v>#REF!</v>
      </c>
      <c r="AS14" s="2" t="e">
        <f>'C завтраками| Bed and breakfast'!#REF!</f>
        <v>#REF!</v>
      </c>
      <c r="AT14" s="2" t="e">
        <f>'C завтраками| Bed and breakfast'!#REF!</f>
        <v>#REF!</v>
      </c>
      <c r="AU14" s="2" t="e">
        <f>'C завтраками| Bed and breakfast'!#REF!</f>
        <v>#REF!</v>
      </c>
      <c r="AV14" s="2" t="e">
        <f>'C завтраками| Bed and breakfast'!#REF!</f>
        <v>#REF!</v>
      </c>
      <c r="AW14" s="2" t="e">
        <f>'C завтраками| Bed and breakfast'!#REF!</f>
        <v>#REF!</v>
      </c>
      <c r="AX14" s="2" t="e">
        <f>'C завтраками| Bed and breakfast'!#REF!</f>
        <v>#REF!</v>
      </c>
      <c r="AY14" s="2" t="e">
        <f>'C завтраками| Bed and breakfast'!#REF!</f>
        <v>#REF!</v>
      </c>
      <c r="AZ14" s="2" t="e">
        <f>'C завтраками| Bed and breakfast'!#REF!</f>
        <v>#REF!</v>
      </c>
      <c r="BA14" s="2" t="e">
        <f>'C завтраками| Bed and breakfast'!#REF!</f>
        <v>#REF!</v>
      </c>
      <c r="BB14" s="2" t="e">
        <f>'C завтраками| Bed and breakfast'!#REF!</f>
        <v>#REF!</v>
      </c>
      <c r="BC14" s="2" t="e">
        <f>'C завтраками| Bed and breakfast'!#REF!</f>
        <v>#REF!</v>
      </c>
      <c r="BD14" s="2" t="e">
        <f>'C завтраками| Bed and breakfast'!#REF!</f>
        <v>#REF!</v>
      </c>
      <c r="BE14" s="2" t="e">
        <f>'C завтраками| Bed and breakfast'!#REF!</f>
        <v>#REF!</v>
      </c>
      <c r="BF14" s="2" t="e">
        <f>'C завтраками| Bed and breakfast'!#REF!</f>
        <v>#REF!</v>
      </c>
      <c r="BG14" s="2" t="e">
        <f>'C завтраками| Bed and breakfast'!#REF!</f>
        <v>#REF!</v>
      </c>
      <c r="BH14" s="2" t="e">
        <f>'C завтраками| Bed and breakfast'!#REF!</f>
        <v>#REF!</v>
      </c>
      <c r="BI14" s="2" t="e">
        <f>'C завтраками| Bed and breakfast'!#REF!</f>
        <v>#REF!</v>
      </c>
      <c r="BJ14" s="2" t="e">
        <f>'C завтраками| Bed and breakfast'!#REF!</f>
        <v>#REF!</v>
      </c>
      <c r="BK14" s="2" t="e">
        <f>'C завтраками| Bed and breakfast'!#REF!</f>
        <v>#REF!</v>
      </c>
      <c r="BL14" s="2" t="e">
        <f>'C завтраками| Bed and breakfast'!#REF!</f>
        <v>#REF!</v>
      </c>
      <c r="BM14" s="2" t="e">
        <f>'C завтраками| Bed and breakfast'!#REF!</f>
        <v>#REF!</v>
      </c>
      <c r="BN14" s="2" t="e">
        <f>'C завтраками| Bed and breakfast'!#REF!</f>
        <v>#REF!</v>
      </c>
      <c r="BO14" s="2" t="e">
        <f>'C завтраками| Bed and breakfast'!#REF!</f>
        <v>#REF!</v>
      </c>
      <c r="BP14" s="2" t="e">
        <f>'C завтраками| Bed and breakfast'!#REF!</f>
        <v>#REF!</v>
      </c>
      <c r="BQ14" s="2" t="e">
        <f>'C завтраками| Bed and breakfast'!#REF!</f>
        <v>#REF!</v>
      </c>
      <c r="BR14" s="2" t="e">
        <f>'C завтраками| Bed and breakfast'!#REF!</f>
        <v>#REF!</v>
      </c>
      <c r="BS14" s="2" t="e">
        <f>'C завтраками| Bed and breakfast'!#REF!</f>
        <v>#REF!</v>
      </c>
      <c r="BT14" s="2" t="e">
        <f>'C завтраками| Bed and breakfast'!#REF!</f>
        <v>#REF!</v>
      </c>
      <c r="BU14" s="2" t="e">
        <f>'C завтраками| Bed and breakfast'!#REF!</f>
        <v>#REF!</v>
      </c>
      <c r="BV14" s="2" t="e">
        <f>'C завтраками| Bed and breakfast'!#REF!</f>
        <v>#REF!</v>
      </c>
      <c r="BW14" s="2" t="e">
        <f>'C завтраками| Bed and breakfast'!#REF!</f>
        <v>#REF!</v>
      </c>
      <c r="BX14" s="2" t="e">
        <f>'C завтраками| Bed and breakfast'!#REF!</f>
        <v>#REF!</v>
      </c>
      <c r="BY14" s="2" t="e">
        <f>'C завтраками| Bed and breakfast'!#REF!</f>
        <v>#REF!</v>
      </c>
      <c r="BZ14" s="2" t="e">
        <f>'C завтраками| Bed and breakfast'!#REF!</f>
        <v>#REF!</v>
      </c>
    </row>
    <row r="15" spans="1:78" ht="10.7" customHeight="1" x14ac:dyDescent="0.2">
      <c r="A15" s="3">
        <v>2</v>
      </c>
      <c r="B15" s="2" t="e">
        <f>'C завтраками| Bed and breakfast'!#REF!</f>
        <v>#REF!</v>
      </c>
      <c r="C15" s="2" t="e">
        <f>'C завтраками| Bed and breakfast'!#REF!</f>
        <v>#REF!</v>
      </c>
      <c r="D15" s="2" t="e">
        <f>'C завтраками| Bed and breakfast'!#REF!</f>
        <v>#REF!</v>
      </c>
      <c r="E15" s="2" t="e">
        <f>'C завтраками| Bed and breakfast'!#REF!</f>
        <v>#REF!</v>
      </c>
      <c r="F15" s="2" t="e">
        <f>'C завтраками| Bed and breakfast'!#REF!</f>
        <v>#REF!</v>
      </c>
      <c r="G15" s="2" t="e">
        <f>'C завтраками| Bed and breakfast'!#REF!</f>
        <v>#REF!</v>
      </c>
      <c r="H15" s="2" t="e">
        <f>'C завтраками| Bed and breakfast'!#REF!</f>
        <v>#REF!</v>
      </c>
      <c r="I15" s="2" t="e">
        <f>'C завтраками| Bed and breakfast'!#REF!</f>
        <v>#REF!</v>
      </c>
      <c r="J15" s="2" t="e">
        <f>'C завтраками| Bed and breakfast'!#REF!</f>
        <v>#REF!</v>
      </c>
      <c r="K15" s="2" t="e">
        <f>'C завтраками| Bed and breakfast'!#REF!</f>
        <v>#REF!</v>
      </c>
      <c r="L15" s="2" t="e">
        <f>'C завтраками| Bed and breakfast'!#REF!</f>
        <v>#REF!</v>
      </c>
      <c r="M15" s="2" t="e">
        <f>'C завтраками| Bed and breakfast'!#REF!</f>
        <v>#REF!</v>
      </c>
      <c r="N15" s="2" t="e">
        <f>'C завтраками| Bed and breakfast'!#REF!</f>
        <v>#REF!</v>
      </c>
      <c r="O15" s="2" t="e">
        <f>'C завтраками| Bed and breakfast'!#REF!</f>
        <v>#REF!</v>
      </c>
      <c r="P15" s="2" t="e">
        <f>'C завтраками| Bed and breakfast'!#REF!</f>
        <v>#REF!</v>
      </c>
      <c r="Q15" s="2" t="e">
        <f>'C завтраками| Bed and breakfast'!#REF!</f>
        <v>#REF!</v>
      </c>
      <c r="R15" s="2" t="e">
        <f>'C завтраками| Bed and breakfast'!#REF!</f>
        <v>#REF!</v>
      </c>
      <c r="S15" s="2" t="e">
        <f>'C завтраками| Bed and breakfast'!#REF!</f>
        <v>#REF!</v>
      </c>
      <c r="T15" s="2" t="e">
        <f>'C завтраками| Bed and breakfast'!#REF!</f>
        <v>#REF!</v>
      </c>
      <c r="U15" s="2" t="e">
        <f>'C завтраками| Bed and breakfast'!#REF!</f>
        <v>#REF!</v>
      </c>
      <c r="V15" s="2" t="e">
        <f>'C завтраками| Bed and breakfast'!#REF!</f>
        <v>#REF!</v>
      </c>
      <c r="W15" s="2" t="e">
        <f>'C завтраками| Bed and breakfast'!#REF!</f>
        <v>#REF!</v>
      </c>
      <c r="X15" s="2" t="e">
        <f>'C завтраками| Bed and breakfast'!#REF!</f>
        <v>#REF!</v>
      </c>
      <c r="Y15" s="2" t="e">
        <f>'C завтраками| Bed and breakfast'!#REF!</f>
        <v>#REF!</v>
      </c>
      <c r="Z15" s="2" t="e">
        <f>'C завтраками| Bed and breakfast'!#REF!</f>
        <v>#REF!</v>
      </c>
      <c r="AA15" s="2" t="e">
        <f>'C завтраками| Bed and breakfast'!#REF!</f>
        <v>#REF!</v>
      </c>
      <c r="AB15" s="2" t="e">
        <f>'C завтраками| Bed and breakfast'!#REF!</f>
        <v>#REF!</v>
      </c>
      <c r="AC15" s="2" t="e">
        <f>'C завтраками| Bed and breakfast'!#REF!</f>
        <v>#REF!</v>
      </c>
      <c r="AD15" s="2" t="e">
        <f>'C завтраками| Bed and breakfast'!#REF!</f>
        <v>#REF!</v>
      </c>
      <c r="AE15" s="2" t="e">
        <f>'C завтраками| Bed and breakfast'!#REF!</f>
        <v>#REF!</v>
      </c>
      <c r="AF15" s="2" t="e">
        <f>'C завтраками| Bed and breakfast'!#REF!</f>
        <v>#REF!</v>
      </c>
      <c r="AG15" s="2" t="e">
        <f>'C завтраками| Bed and breakfast'!#REF!</f>
        <v>#REF!</v>
      </c>
      <c r="AH15" s="2" t="e">
        <f>'C завтраками| Bed and breakfast'!#REF!</f>
        <v>#REF!</v>
      </c>
      <c r="AI15" s="2" t="e">
        <f>'C завтраками| Bed and breakfast'!#REF!</f>
        <v>#REF!</v>
      </c>
      <c r="AJ15" s="2" t="e">
        <f>'C завтраками| Bed and breakfast'!#REF!</f>
        <v>#REF!</v>
      </c>
      <c r="AK15" s="2" t="e">
        <f>'C завтраками| Bed and breakfast'!#REF!</f>
        <v>#REF!</v>
      </c>
      <c r="AL15" s="2" t="e">
        <f>'C завтраками| Bed and breakfast'!#REF!</f>
        <v>#REF!</v>
      </c>
      <c r="AM15" s="2" t="e">
        <f>'C завтраками| Bed and breakfast'!#REF!</f>
        <v>#REF!</v>
      </c>
      <c r="AN15" s="2" t="e">
        <f>'C завтраками| Bed and breakfast'!#REF!</f>
        <v>#REF!</v>
      </c>
      <c r="AO15" s="2" t="e">
        <f>'C завтраками| Bed and breakfast'!#REF!</f>
        <v>#REF!</v>
      </c>
      <c r="AP15" s="2" t="e">
        <f>'C завтраками| Bed and breakfast'!#REF!</f>
        <v>#REF!</v>
      </c>
      <c r="AQ15" s="2" t="e">
        <f>'C завтраками| Bed and breakfast'!#REF!</f>
        <v>#REF!</v>
      </c>
      <c r="AR15" s="2" t="e">
        <f>'C завтраками| Bed and breakfast'!#REF!</f>
        <v>#REF!</v>
      </c>
      <c r="AS15" s="2" t="e">
        <f>'C завтраками| Bed and breakfast'!#REF!</f>
        <v>#REF!</v>
      </c>
      <c r="AT15" s="2" t="e">
        <f>'C завтраками| Bed and breakfast'!#REF!</f>
        <v>#REF!</v>
      </c>
      <c r="AU15" s="2" t="e">
        <f>'C завтраками| Bed and breakfast'!#REF!</f>
        <v>#REF!</v>
      </c>
      <c r="AV15" s="2" t="e">
        <f>'C завтраками| Bed and breakfast'!#REF!</f>
        <v>#REF!</v>
      </c>
      <c r="AW15" s="2" t="e">
        <f>'C завтраками| Bed and breakfast'!#REF!</f>
        <v>#REF!</v>
      </c>
      <c r="AX15" s="2" t="e">
        <f>'C завтраками| Bed and breakfast'!#REF!</f>
        <v>#REF!</v>
      </c>
      <c r="AY15" s="2" t="e">
        <f>'C завтраками| Bed and breakfast'!#REF!</f>
        <v>#REF!</v>
      </c>
      <c r="AZ15" s="2" t="e">
        <f>'C завтраками| Bed and breakfast'!#REF!</f>
        <v>#REF!</v>
      </c>
      <c r="BA15" s="2" t="e">
        <f>'C завтраками| Bed and breakfast'!#REF!</f>
        <v>#REF!</v>
      </c>
      <c r="BB15" s="2" t="e">
        <f>'C завтраками| Bed and breakfast'!#REF!</f>
        <v>#REF!</v>
      </c>
      <c r="BC15" s="2" t="e">
        <f>'C завтраками| Bed and breakfast'!#REF!</f>
        <v>#REF!</v>
      </c>
      <c r="BD15" s="2" t="e">
        <f>'C завтраками| Bed and breakfast'!#REF!</f>
        <v>#REF!</v>
      </c>
      <c r="BE15" s="2" t="e">
        <f>'C завтраками| Bed and breakfast'!#REF!</f>
        <v>#REF!</v>
      </c>
      <c r="BF15" s="2" t="e">
        <f>'C завтраками| Bed and breakfast'!#REF!</f>
        <v>#REF!</v>
      </c>
      <c r="BG15" s="2" t="e">
        <f>'C завтраками| Bed and breakfast'!#REF!</f>
        <v>#REF!</v>
      </c>
      <c r="BH15" s="2" t="e">
        <f>'C завтраками| Bed and breakfast'!#REF!</f>
        <v>#REF!</v>
      </c>
      <c r="BI15" s="2" t="e">
        <f>'C завтраками| Bed and breakfast'!#REF!</f>
        <v>#REF!</v>
      </c>
      <c r="BJ15" s="2" t="e">
        <f>'C завтраками| Bed and breakfast'!#REF!</f>
        <v>#REF!</v>
      </c>
      <c r="BK15" s="2" t="e">
        <f>'C завтраками| Bed and breakfast'!#REF!</f>
        <v>#REF!</v>
      </c>
      <c r="BL15" s="2" t="e">
        <f>'C завтраками| Bed and breakfast'!#REF!</f>
        <v>#REF!</v>
      </c>
      <c r="BM15" s="2" t="e">
        <f>'C завтраками| Bed and breakfast'!#REF!</f>
        <v>#REF!</v>
      </c>
      <c r="BN15" s="2" t="e">
        <f>'C завтраками| Bed and breakfast'!#REF!</f>
        <v>#REF!</v>
      </c>
      <c r="BO15" s="2" t="e">
        <f>'C завтраками| Bed and breakfast'!#REF!</f>
        <v>#REF!</v>
      </c>
      <c r="BP15" s="2" t="e">
        <f>'C завтраками| Bed and breakfast'!#REF!</f>
        <v>#REF!</v>
      </c>
      <c r="BQ15" s="2" t="e">
        <f>'C завтраками| Bed and breakfast'!#REF!</f>
        <v>#REF!</v>
      </c>
      <c r="BR15" s="2" t="e">
        <f>'C завтраками| Bed and breakfast'!#REF!</f>
        <v>#REF!</v>
      </c>
      <c r="BS15" s="2" t="e">
        <f>'C завтраками| Bed and breakfast'!#REF!</f>
        <v>#REF!</v>
      </c>
      <c r="BT15" s="2" t="e">
        <f>'C завтраками| Bed and breakfast'!#REF!</f>
        <v>#REF!</v>
      </c>
      <c r="BU15" s="2" t="e">
        <f>'C завтраками| Bed and breakfast'!#REF!</f>
        <v>#REF!</v>
      </c>
      <c r="BV15" s="2" t="e">
        <f>'C завтраками| Bed and breakfast'!#REF!</f>
        <v>#REF!</v>
      </c>
      <c r="BW15" s="2" t="e">
        <f>'C завтраками| Bed and breakfast'!#REF!</f>
        <v>#REF!</v>
      </c>
      <c r="BX15" s="2" t="e">
        <f>'C завтраками| Bed and breakfast'!#REF!</f>
        <v>#REF!</v>
      </c>
      <c r="BY15" s="2" t="e">
        <f>'C завтраками| Bed and breakfast'!#REF!</f>
        <v>#REF!</v>
      </c>
      <c r="BZ15" s="2" t="e">
        <f>'C завтраками| Bed and breakfast'!#REF!</f>
        <v>#REF!</v>
      </c>
    </row>
    <row r="16" spans="1:78" ht="10.7" customHeight="1" x14ac:dyDescent="0.2">
      <c r="A16" s="2"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ht="10.7" customHeight="1" x14ac:dyDescent="0.2">
      <c r="A17" s="3">
        <v>1</v>
      </c>
      <c r="B17" s="2" t="e">
        <f>'C завтраками| Bed and breakfast'!#REF!</f>
        <v>#REF!</v>
      </c>
      <c r="C17" s="2" t="e">
        <f>'C завтраками| Bed and breakfast'!#REF!</f>
        <v>#REF!</v>
      </c>
      <c r="D17" s="2" t="e">
        <f>'C завтраками| Bed and breakfast'!#REF!</f>
        <v>#REF!</v>
      </c>
      <c r="E17" s="2" t="e">
        <f>'C завтраками| Bed and breakfast'!#REF!</f>
        <v>#REF!</v>
      </c>
      <c r="F17" s="2" t="e">
        <f>'C завтраками| Bed and breakfast'!#REF!</f>
        <v>#REF!</v>
      </c>
      <c r="G17" s="2" t="e">
        <f>'C завтраками| Bed and breakfast'!#REF!</f>
        <v>#REF!</v>
      </c>
      <c r="H17" s="2" t="e">
        <f>'C завтраками| Bed and breakfast'!#REF!</f>
        <v>#REF!</v>
      </c>
      <c r="I17" s="2" t="e">
        <f>'C завтраками| Bed and breakfast'!#REF!</f>
        <v>#REF!</v>
      </c>
      <c r="J17" s="2" t="e">
        <f>'C завтраками| Bed and breakfast'!#REF!</f>
        <v>#REF!</v>
      </c>
      <c r="K17" s="2" t="e">
        <f>'C завтраками| Bed and breakfast'!#REF!</f>
        <v>#REF!</v>
      </c>
      <c r="L17" s="2" t="e">
        <f>'C завтраками| Bed and breakfast'!#REF!</f>
        <v>#REF!</v>
      </c>
      <c r="M17" s="2" t="e">
        <f>'C завтраками| Bed and breakfast'!#REF!</f>
        <v>#REF!</v>
      </c>
      <c r="N17" s="2" t="e">
        <f>'C завтраками| Bed and breakfast'!#REF!</f>
        <v>#REF!</v>
      </c>
      <c r="O17" s="2" t="e">
        <f>'C завтраками| Bed and breakfast'!#REF!</f>
        <v>#REF!</v>
      </c>
      <c r="P17" s="2" t="e">
        <f>'C завтраками| Bed and breakfast'!#REF!</f>
        <v>#REF!</v>
      </c>
      <c r="Q17" s="2" t="e">
        <f>'C завтраками| Bed and breakfast'!#REF!</f>
        <v>#REF!</v>
      </c>
      <c r="R17" s="2" t="e">
        <f>'C завтраками| Bed and breakfast'!#REF!</f>
        <v>#REF!</v>
      </c>
      <c r="S17" s="2" t="e">
        <f>'C завтраками| Bed and breakfast'!#REF!</f>
        <v>#REF!</v>
      </c>
      <c r="T17" s="2" t="e">
        <f>'C завтраками| Bed and breakfast'!#REF!</f>
        <v>#REF!</v>
      </c>
      <c r="U17" s="2" t="e">
        <f>'C завтраками| Bed and breakfast'!#REF!</f>
        <v>#REF!</v>
      </c>
      <c r="V17" s="2" t="e">
        <f>'C завтраками| Bed and breakfast'!#REF!</f>
        <v>#REF!</v>
      </c>
      <c r="W17" s="2" t="e">
        <f>'C завтраками| Bed and breakfast'!#REF!</f>
        <v>#REF!</v>
      </c>
      <c r="X17" s="2" t="e">
        <f>'C завтраками| Bed and breakfast'!#REF!</f>
        <v>#REF!</v>
      </c>
      <c r="Y17" s="2" t="e">
        <f>'C завтраками| Bed and breakfast'!#REF!</f>
        <v>#REF!</v>
      </c>
      <c r="Z17" s="2" t="e">
        <f>'C завтраками| Bed and breakfast'!#REF!</f>
        <v>#REF!</v>
      </c>
      <c r="AA17" s="2" t="e">
        <f>'C завтраками| Bed and breakfast'!#REF!</f>
        <v>#REF!</v>
      </c>
      <c r="AB17" s="2" t="e">
        <f>'C завтраками| Bed and breakfast'!#REF!</f>
        <v>#REF!</v>
      </c>
      <c r="AC17" s="2" t="e">
        <f>'C завтраками| Bed and breakfast'!#REF!</f>
        <v>#REF!</v>
      </c>
      <c r="AD17" s="2" t="e">
        <f>'C завтраками| Bed and breakfast'!#REF!</f>
        <v>#REF!</v>
      </c>
      <c r="AE17" s="2" t="e">
        <f>'C завтраками| Bed and breakfast'!#REF!</f>
        <v>#REF!</v>
      </c>
      <c r="AF17" s="2" t="e">
        <f>'C завтраками| Bed and breakfast'!#REF!</f>
        <v>#REF!</v>
      </c>
      <c r="AG17" s="2" t="e">
        <f>'C завтраками| Bed and breakfast'!#REF!</f>
        <v>#REF!</v>
      </c>
      <c r="AH17" s="2" t="e">
        <f>'C завтраками| Bed and breakfast'!#REF!</f>
        <v>#REF!</v>
      </c>
      <c r="AI17" s="2" t="e">
        <f>'C завтраками| Bed and breakfast'!#REF!</f>
        <v>#REF!</v>
      </c>
      <c r="AJ17" s="2" t="e">
        <f>'C завтраками| Bed and breakfast'!#REF!</f>
        <v>#REF!</v>
      </c>
      <c r="AK17" s="2" t="e">
        <f>'C завтраками| Bed and breakfast'!#REF!</f>
        <v>#REF!</v>
      </c>
      <c r="AL17" s="2" t="e">
        <f>'C завтраками| Bed and breakfast'!#REF!</f>
        <v>#REF!</v>
      </c>
      <c r="AM17" s="2" t="e">
        <f>'C завтраками| Bed and breakfast'!#REF!</f>
        <v>#REF!</v>
      </c>
      <c r="AN17" s="2" t="e">
        <f>'C завтраками| Bed and breakfast'!#REF!</f>
        <v>#REF!</v>
      </c>
      <c r="AO17" s="2" t="e">
        <f>'C завтраками| Bed and breakfast'!#REF!</f>
        <v>#REF!</v>
      </c>
      <c r="AP17" s="2" t="e">
        <f>'C завтраками| Bed and breakfast'!#REF!</f>
        <v>#REF!</v>
      </c>
      <c r="AQ17" s="2" t="e">
        <f>'C завтраками| Bed and breakfast'!#REF!</f>
        <v>#REF!</v>
      </c>
      <c r="AR17" s="2" t="e">
        <f>'C завтраками| Bed and breakfast'!#REF!</f>
        <v>#REF!</v>
      </c>
      <c r="AS17" s="2" t="e">
        <f>'C завтраками| Bed and breakfast'!#REF!</f>
        <v>#REF!</v>
      </c>
      <c r="AT17" s="2" t="e">
        <f>'C завтраками| Bed and breakfast'!#REF!</f>
        <v>#REF!</v>
      </c>
      <c r="AU17" s="2" t="e">
        <f>'C завтраками| Bed and breakfast'!#REF!</f>
        <v>#REF!</v>
      </c>
      <c r="AV17" s="2" t="e">
        <f>'C завтраками| Bed and breakfast'!#REF!</f>
        <v>#REF!</v>
      </c>
      <c r="AW17" s="2" t="e">
        <f>'C завтраками| Bed and breakfast'!#REF!</f>
        <v>#REF!</v>
      </c>
      <c r="AX17" s="2" t="e">
        <f>'C завтраками| Bed and breakfast'!#REF!</f>
        <v>#REF!</v>
      </c>
      <c r="AY17" s="2" t="e">
        <f>'C завтраками| Bed and breakfast'!#REF!</f>
        <v>#REF!</v>
      </c>
      <c r="AZ17" s="2" t="e">
        <f>'C завтраками| Bed and breakfast'!#REF!</f>
        <v>#REF!</v>
      </c>
      <c r="BA17" s="2" t="e">
        <f>'C завтраками| Bed and breakfast'!#REF!</f>
        <v>#REF!</v>
      </c>
      <c r="BB17" s="2" t="e">
        <f>'C завтраками| Bed and breakfast'!#REF!</f>
        <v>#REF!</v>
      </c>
      <c r="BC17" s="2" t="e">
        <f>'C завтраками| Bed and breakfast'!#REF!</f>
        <v>#REF!</v>
      </c>
      <c r="BD17" s="2" t="e">
        <f>'C завтраками| Bed and breakfast'!#REF!</f>
        <v>#REF!</v>
      </c>
      <c r="BE17" s="2" t="e">
        <f>'C завтраками| Bed and breakfast'!#REF!</f>
        <v>#REF!</v>
      </c>
      <c r="BF17" s="2" t="e">
        <f>'C завтраками| Bed and breakfast'!#REF!</f>
        <v>#REF!</v>
      </c>
      <c r="BG17" s="2" t="e">
        <f>'C завтраками| Bed and breakfast'!#REF!</f>
        <v>#REF!</v>
      </c>
      <c r="BH17" s="2" t="e">
        <f>'C завтраками| Bed and breakfast'!#REF!</f>
        <v>#REF!</v>
      </c>
      <c r="BI17" s="2" t="e">
        <f>'C завтраками| Bed and breakfast'!#REF!</f>
        <v>#REF!</v>
      </c>
      <c r="BJ17" s="2" t="e">
        <f>'C завтраками| Bed and breakfast'!#REF!</f>
        <v>#REF!</v>
      </c>
      <c r="BK17" s="2" t="e">
        <f>'C завтраками| Bed and breakfast'!#REF!</f>
        <v>#REF!</v>
      </c>
      <c r="BL17" s="2" t="e">
        <f>'C завтраками| Bed and breakfast'!#REF!</f>
        <v>#REF!</v>
      </c>
      <c r="BM17" s="2" t="e">
        <f>'C завтраками| Bed and breakfast'!#REF!</f>
        <v>#REF!</v>
      </c>
      <c r="BN17" s="2" t="e">
        <f>'C завтраками| Bed and breakfast'!#REF!</f>
        <v>#REF!</v>
      </c>
      <c r="BO17" s="2" t="e">
        <f>'C завтраками| Bed and breakfast'!#REF!</f>
        <v>#REF!</v>
      </c>
      <c r="BP17" s="2" t="e">
        <f>'C завтраками| Bed and breakfast'!#REF!</f>
        <v>#REF!</v>
      </c>
      <c r="BQ17" s="2" t="e">
        <f>'C завтраками| Bed and breakfast'!#REF!</f>
        <v>#REF!</v>
      </c>
      <c r="BR17" s="2" t="e">
        <f>'C завтраками| Bed and breakfast'!#REF!</f>
        <v>#REF!</v>
      </c>
      <c r="BS17" s="2" t="e">
        <f>'C завтраками| Bed and breakfast'!#REF!</f>
        <v>#REF!</v>
      </c>
      <c r="BT17" s="2" t="e">
        <f>'C завтраками| Bed and breakfast'!#REF!</f>
        <v>#REF!</v>
      </c>
      <c r="BU17" s="2" t="e">
        <f>'C завтраками| Bed and breakfast'!#REF!</f>
        <v>#REF!</v>
      </c>
      <c r="BV17" s="2" t="e">
        <f>'C завтраками| Bed and breakfast'!#REF!</f>
        <v>#REF!</v>
      </c>
      <c r="BW17" s="2" t="e">
        <f>'C завтраками| Bed and breakfast'!#REF!</f>
        <v>#REF!</v>
      </c>
      <c r="BX17" s="2" t="e">
        <f>'C завтраками| Bed and breakfast'!#REF!</f>
        <v>#REF!</v>
      </c>
      <c r="BY17" s="2" t="e">
        <f>'C завтраками| Bed and breakfast'!#REF!</f>
        <v>#REF!</v>
      </c>
      <c r="BZ17" s="2" t="e">
        <f>'C завтраками| Bed and breakfast'!#REF!</f>
        <v>#REF!</v>
      </c>
    </row>
    <row r="18" spans="1:78" ht="10.7" customHeight="1" x14ac:dyDescent="0.2">
      <c r="A18" s="3">
        <v>2</v>
      </c>
      <c r="B18" s="2" t="e">
        <f>'C завтраками| Bed and breakfast'!#REF!</f>
        <v>#REF!</v>
      </c>
      <c r="C18" s="2" t="e">
        <f>'C завтраками| Bed and breakfast'!#REF!</f>
        <v>#REF!</v>
      </c>
      <c r="D18" s="2" t="e">
        <f>'C завтраками| Bed and breakfast'!#REF!</f>
        <v>#REF!</v>
      </c>
      <c r="E18" s="2" t="e">
        <f>'C завтраками| Bed and breakfast'!#REF!</f>
        <v>#REF!</v>
      </c>
      <c r="F18" s="2" t="e">
        <f>'C завтраками| Bed and breakfast'!#REF!</f>
        <v>#REF!</v>
      </c>
      <c r="G18" s="2" t="e">
        <f>'C завтраками| Bed and breakfast'!#REF!</f>
        <v>#REF!</v>
      </c>
      <c r="H18" s="2" t="e">
        <f>'C завтраками| Bed and breakfast'!#REF!</f>
        <v>#REF!</v>
      </c>
      <c r="I18" s="2" t="e">
        <f>'C завтраками| Bed and breakfast'!#REF!</f>
        <v>#REF!</v>
      </c>
      <c r="J18" s="2" t="e">
        <f>'C завтраками| Bed and breakfast'!#REF!</f>
        <v>#REF!</v>
      </c>
      <c r="K18" s="2" t="e">
        <f>'C завтраками| Bed and breakfast'!#REF!</f>
        <v>#REF!</v>
      </c>
      <c r="L18" s="2" t="e">
        <f>'C завтраками| Bed and breakfast'!#REF!</f>
        <v>#REF!</v>
      </c>
      <c r="M18" s="2" t="e">
        <f>'C завтраками| Bed and breakfast'!#REF!</f>
        <v>#REF!</v>
      </c>
      <c r="N18" s="2" t="e">
        <f>'C завтраками| Bed and breakfast'!#REF!</f>
        <v>#REF!</v>
      </c>
      <c r="O18" s="2" t="e">
        <f>'C завтраками| Bed and breakfast'!#REF!</f>
        <v>#REF!</v>
      </c>
      <c r="P18" s="2" t="e">
        <f>'C завтраками| Bed and breakfast'!#REF!</f>
        <v>#REF!</v>
      </c>
      <c r="Q18" s="2" t="e">
        <f>'C завтраками| Bed and breakfast'!#REF!</f>
        <v>#REF!</v>
      </c>
      <c r="R18" s="2" t="e">
        <f>'C завтраками| Bed and breakfast'!#REF!</f>
        <v>#REF!</v>
      </c>
      <c r="S18" s="2" t="e">
        <f>'C завтраками| Bed and breakfast'!#REF!</f>
        <v>#REF!</v>
      </c>
      <c r="T18" s="2" t="e">
        <f>'C завтраками| Bed and breakfast'!#REF!</f>
        <v>#REF!</v>
      </c>
      <c r="U18" s="2" t="e">
        <f>'C завтраками| Bed and breakfast'!#REF!</f>
        <v>#REF!</v>
      </c>
      <c r="V18" s="2" t="e">
        <f>'C завтраками| Bed and breakfast'!#REF!</f>
        <v>#REF!</v>
      </c>
      <c r="W18" s="2" t="e">
        <f>'C завтраками| Bed and breakfast'!#REF!</f>
        <v>#REF!</v>
      </c>
      <c r="X18" s="2" t="e">
        <f>'C завтраками| Bed and breakfast'!#REF!</f>
        <v>#REF!</v>
      </c>
      <c r="Y18" s="2" t="e">
        <f>'C завтраками| Bed and breakfast'!#REF!</f>
        <v>#REF!</v>
      </c>
      <c r="Z18" s="2" t="e">
        <f>'C завтраками| Bed and breakfast'!#REF!</f>
        <v>#REF!</v>
      </c>
      <c r="AA18" s="2" t="e">
        <f>'C завтраками| Bed and breakfast'!#REF!</f>
        <v>#REF!</v>
      </c>
      <c r="AB18" s="2" t="e">
        <f>'C завтраками| Bed and breakfast'!#REF!</f>
        <v>#REF!</v>
      </c>
      <c r="AC18" s="2" t="e">
        <f>'C завтраками| Bed and breakfast'!#REF!</f>
        <v>#REF!</v>
      </c>
      <c r="AD18" s="2" t="e">
        <f>'C завтраками| Bed and breakfast'!#REF!</f>
        <v>#REF!</v>
      </c>
      <c r="AE18" s="2" t="e">
        <f>'C завтраками| Bed and breakfast'!#REF!</f>
        <v>#REF!</v>
      </c>
      <c r="AF18" s="2" t="e">
        <f>'C завтраками| Bed and breakfast'!#REF!</f>
        <v>#REF!</v>
      </c>
      <c r="AG18" s="2" t="e">
        <f>'C завтраками| Bed and breakfast'!#REF!</f>
        <v>#REF!</v>
      </c>
      <c r="AH18" s="2" t="e">
        <f>'C завтраками| Bed and breakfast'!#REF!</f>
        <v>#REF!</v>
      </c>
      <c r="AI18" s="2" t="e">
        <f>'C завтраками| Bed and breakfast'!#REF!</f>
        <v>#REF!</v>
      </c>
      <c r="AJ18" s="2" t="e">
        <f>'C завтраками| Bed and breakfast'!#REF!</f>
        <v>#REF!</v>
      </c>
      <c r="AK18" s="2" t="e">
        <f>'C завтраками| Bed and breakfast'!#REF!</f>
        <v>#REF!</v>
      </c>
      <c r="AL18" s="2" t="e">
        <f>'C завтраками| Bed and breakfast'!#REF!</f>
        <v>#REF!</v>
      </c>
      <c r="AM18" s="2" t="e">
        <f>'C завтраками| Bed and breakfast'!#REF!</f>
        <v>#REF!</v>
      </c>
      <c r="AN18" s="2" t="e">
        <f>'C завтраками| Bed and breakfast'!#REF!</f>
        <v>#REF!</v>
      </c>
      <c r="AO18" s="2" t="e">
        <f>'C завтраками| Bed and breakfast'!#REF!</f>
        <v>#REF!</v>
      </c>
      <c r="AP18" s="2" t="e">
        <f>'C завтраками| Bed and breakfast'!#REF!</f>
        <v>#REF!</v>
      </c>
      <c r="AQ18" s="2" t="e">
        <f>'C завтраками| Bed and breakfast'!#REF!</f>
        <v>#REF!</v>
      </c>
      <c r="AR18" s="2" t="e">
        <f>'C завтраками| Bed and breakfast'!#REF!</f>
        <v>#REF!</v>
      </c>
      <c r="AS18" s="2" t="e">
        <f>'C завтраками| Bed and breakfast'!#REF!</f>
        <v>#REF!</v>
      </c>
      <c r="AT18" s="2" t="e">
        <f>'C завтраками| Bed and breakfast'!#REF!</f>
        <v>#REF!</v>
      </c>
      <c r="AU18" s="2" t="e">
        <f>'C завтраками| Bed and breakfast'!#REF!</f>
        <v>#REF!</v>
      </c>
      <c r="AV18" s="2" t="e">
        <f>'C завтраками| Bed and breakfast'!#REF!</f>
        <v>#REF!</v>
      </c>
      <c r="AW18" s="2" t="e">
        <f>'C завтраками| Bed and breakfast'!#REF!</f>
        <v>#REF!</v>
      </c>
      <c r="AX18" s="2" t="e">
        <f>'C завтраками| Bed and breakfast'!#REF!</f>
        <v>#REF!</v>
      </c>
      <c r="AY18" s="2" t="e">
        <f>'C завтраками| Bed and breakfast'!#REF!</f>
        <v>#REF!</v>
      </c>
      <c r="AZ18" s="2" t="e">
        <f>'C завтраками| Bed and breakfast'!#REF!</f>
        <v>#REF!</v>
      </c>
      <c r="BA18" s="2" t="e">
        <f>'C завтраками| Bed and breakfast'!#REF!</f>
        <v>#REF!</v>
      </c>
      <c r="BB18" s="2" t="e">
        <f>'C завтраками| Bed and breakfast'!#REF!</f>
        <v>#REF!</v>
      </c>
      <c r="BC18" s="2" t="e">
        <f>'C завтраками| Bed and breakfast'!#REF!</f>
        <v>#REF!</v>
      </c>
      <c r="BD18" s="2" t="e">
        <f>'C завтраками| Bed and breakfast'!#REF!</f>
        <v>#REF!</v>
      </c>
      <c r="BE18" s="2" t="e">
        <f>'C завтраками| Bed and breakfast'!#REF!</f>
        <v>#REF!</v>
      </c>
      <c r="BF18" s="2" t="e">
        <f>'C завтраками| Bed and breakfast'!#REF!</f>
        <v>#REF!</v>
      </c>
      <c r="BG18" s="2" t="e">
        <f>'C завтраками| Bed and breakfast'!#REF!</f>
        <v>#REF!</v>
      </c>
      <c r="BH18" s="2" t="e">
        <f>'C завтраками| Bed and breakfast'!#REF!</f>
        <v>#REF!</v>
      </c>
      <c r="BI18" s="2" t="e">
        <f>'C завтраками| Bed and breakfast'!#REF!</f>
        <v>#REF!</v>
      </c>
      <c r="BJ18" s="2" t="e">
        <f>'C завтраками| Bed and breakfast'!#REF!</f>
        <v>#REF!</v>
      </c>
      <c r="BK18" s="2" t="e">
        <f>'C завтраками| Bed and breakfast'!#REF!</f>
        <v>#REF!</v>
      </c>
      <c r="BL18" s="2" t="e">
        <f>'C завтраками| Bed and breakfast'!#REF!</f>
        <v>#REF!</v>
      </c>
      <c r="BM18" s="2" t="e">
        <f>'C завтраками| Bed and breakfast'!#REF!</f>
        <v>#REF!</v>
      </c>
      <c r="BN18" s="2" t="e">
        <f>'C завтраками| Bed and breakfast'!#REF!</f>
        <v>#REF!</v>
      </c>
      <c r="BO18" s="2" t="e">
        <f>'C завтраками| Bed and breakfast'!#REF!</f>
        <v>#REF!</v>
      </c>
      <c r="BP18" s="2" t="e">
        <f>'C завтраками| Bed and breakfast'!#REF!</f>
        <v>#REF!</v>
      </c>
      <c r="BQ18" s="2" t="e">
        <f>'C завтраками| Bed and breakfast'!#REF!</f>
        <v>#REF!</v>
      </c>
      <c r="BR18" s="2" t="e">
        <f>'C завтраками| Bed and breakfast'!#REF!</f>
        <v>#REF!</v>
      </c>
      <c r="BS18" s="2" t="e">
        <f>'C завтраками| Bed and breakfast'!#REF!</f>
        <v>#REF!</v>
      </c>
      <c r="BT18" s="2" t="e">
        <f>'C завтраками| Bed and breakfast'!#REF!</f>
        <v>#REF!</v>
      </c>
      <c r="BU18" s="2" t="e">
        <f>'C завтраками| Bed and breakfast'!#REF!</f>
        <v>#REF!</v>
      </c>
      <c r="BV18" s="2" t="e">
        <f>'C завтраками| Bed and breakfast'!#REF!</f>
        <v>#REF!</v>
      </c>
      <c r="BW18" s="2" t="e">
        <f>'C завтраками| Bed and breakfast'!#REF!</f>
        <v>#REF!</v>
      </c>
      <c r="BX18" s="2" t="e">
        <f>'C завтраками| Bed and breakfast'!#REF!</f>
        <v>#REF!</v>
      </c>
      <c r="BY18" s="2" t="e">
        <f>'C завтраками| Bed and breakfast'!#REF!</f>
        <v>#REF!</v>
      </c>
      <c r="BZ18" s="2" t="e">
        <f>'C завтраками| Bed and breakfast'!#REF!</f>
        <v>#REF!</v>
      </c>
    </row>
    <row r="19" spans="1:78" ht="10.7"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row>
    <row r="20" spans="1:78" ht="30" customHeight="1" x14ac:dyDescent="0.2">
      <c r="A20" s="31" t="s">
        <v>2</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row>
    <row r="21" spans="1:78" s="28" customFormat="1" ht="25.5" customHeight="1" x14ac:dyDescent="0.2">
      <c r="A21" s="27" t="s">
        <v>0</v>
      </c>
      <c r="B21" s="47" t="e">
        <f t="shared" ref="B21:BM22" si="0">B5</f>
        <v>#REF!</v>
      </c>
      <c r="C21" s="47" t="e">
        <f t="shared" si="0"/>
        <v>#REF!</v>
      </c>
      <c r="D21" s="47" t="e">
        <f t="shared" si="0"/>
        <v>#REF!</v>
      </c>
      <c r="E21" s="47" t="e">
        <f t="shared" si="0"/>
        <v>#REF!</v>
      </c>
      <c r="F21" s="47" t="e">
        <f t="shared" si="0"/>
        <v>#REF!</v>
      </c>
      <c r="G21" s="47" t="e">
        <f t="shared" si="0"/>
        <v>#REF!</v>
      </c>
      <c r="H21" s="47" t="e">
        <f t="shared" si="0"/>
        <v>#REF!</v>
      </c>
      <c r="I21" s="47" t="e">
        <f t="shared" si="0"/>
        <v>#REF!</v>
      </c>
      <c r="J21" s="47" t="e">
        <f t="shared" si="0"/>
        <v>#REF!</v>
      </c>
      <c r="K21" s="47" t="e">
        <f t="shared" si="0"/>
        <v>#REF!</v>
      </c>
      <c r="L21" s="47" t="e">
        <f t="shared" si="0"/>
        <v>#REF!</v>
      </c>
      <c r="M21" s="47" t="e">
        <f t="shared" si="0"/>
        <v>#REF!</v>
      </c>
      <c r="N21" s="47" t="e">
        <f t="shared" si="0"/>
        <v>#REF!</v>
      </c>
      <c r="O21" s="47" t="e">
        <f t="shared" si="0"/>
        <v>#REF!</v>
      </c>
      <c r="P21" s="47" t="e">
        <f t="shared" si="0"/>
        <v>#REF!</v>
      </c>
      <c r="Q21" s="47" t="e">
        <f t="shared" si="0"/>
        <v>#REF!</v>
      </c>
      <c r="R21" s="47" t="e">
        <f t="shared" si="0"/>
        <v>#REF!</v>
      </c>
      <c r="S21" s="47" t="e">
        <f t="shared" si="0"/>
        <v>#REF!</v>
      </c>
      <c r="T21" s="47" t="e">
        <f t="shared" si="0"/>
        <v>#REF!</v>
      </c>
      <c r="U21" s="47" t="e">
        <f t="shared" si="0"/>
        <v>#REF!</v>
      </c>
      <c r="V21" s="47" t="e">
        <f t="shared" si="0"/>
        <v>#REF!</v>
      </c>
      <c r="W21" s="47" t="e">
        <f t="shared" si="0"/>
        <v>#REF!</v>
      </c>
      <c r="X21" s="47" t="e">
        <f t="shared" si="0"/>
        <v>#REF!</v>
      </c>
      <c r="Y21" s="47" t="e">
        <f t="shared" si="0"/>
        <v>#REF!</v>
      </c>
      <c r="Z21" s="47" t="e">
        <f t="shared" si="0"/>
        <v>#REF!</v>
      </c>
      <c r="AA21" s="47" t="e">
        <f t="shared" si="0"/>
        <v>#REF!</v>
      </c>
      <c r="AB21" s="47" t="e">
        <f t="shared" si="0"/>
        <v>#REF!</v>
      </c>
      <c r="AC21" s="47" t="e">
        <f t="shared" si="0"/>
        <v>#REF!</v>
      </c>
      <c r="AD21" s="47" t="e">
        <f t="shared" si="0"/>
        <v>#REF!</v>
      </c>
      <c r="AE21" s="47" t="e">
        <f t="shared" si="0"/>
        <v>#REF!</v>
      </c>
      <c r="AF21" s="47" t="e">
        <f t="shared" si="0"/>
        <v>#REF!</v>
      </c>
      <c r="AG21" s="47" t="e">
        <f t="shared" si="0"/>
        <v>#REF!</v>
      </c>
      <c r="AH21" s="47" t="e">
        <f t="shared" si="0"/>
        <v>#REF!</v>
      </c>
      <c r="AI21" s="47" t="e">
        <f t="shared" si="0"/>
        <v>#REF!</v>
      </c>
      <c r="AJ21" s="47" t="e">
        <f t="shared" si="0"/>
        <v>#REF!</v>
      </c>
      <c r="AK21" s="47" t="e">
        <f t="shared" si="0"/>
        <v>#REF!</v>
      </c>
      <c r="AL21" s="47" t="e">
        <f t="shared" si="0"/>
        <v>#REF!</v>
      </c>
      <c r="AM21" s="47" t="e">
        <f t="shared" si="0"/>
        <v>#REF!</v>
      </c>
      <c r="AN21" s="47" t="e">
        <f t="shared" si="0"/>
        <v>#REF!</v>
      </c>
      <c r="AO21" s="47" t="e">
        <f t="shared" si="0"/>
        <v>#REF!</v>
      </c>
      <c r="AP21" s="47" t="e">
        <f t="shared" si="0"/>
        <v>#REF!</v>
      </c>
      <c r="AQ21" s="47" t="e">
        <f t="shared" si="0"/>
        <v>#REF!</v>
      </c>
      <c r="AR21" s="47" t="e">
        <f t="shared" si="0"/>
        <v>#REF!</v>
      </c>
      <c r="AS21" s="47" t="e">
        <f t="shared" si="0"/>
        <v>#REF!</v>
      </c>
      <c r="AT21" s="47" t="e">
        <f t="shared" si="0"/>
        <v>#REF!</v>
      </c>
      <c r="AU21" s="47" t="e">
        <f t="shared" si="0"/>
        <v>#REF!</v>
      </c>
      <c r="AV21" s="47" t="e">
        <f t="shared" si="0"/>
        <v>#REF!</v>
      </c>
      <c r="AW21" s="47" t="e">
        <f t="shared" si="0"/>
        <v>#REF!</v>
      </c>
      <c r="AX21" s="47" t="e">
        <f t="shared" si="0"/>
        <v>#REF!</v>
      </c>
      <c r="AY21" s="47" t="e">
        <f t="shared" si="0"/>
        <v>#REF!</v>
      </c>
      <c r="AZ21" s="47" t="e">
        <f t="shared" si="0"/>
        <v>#REF!</v>
      </c>
      <c r="BA21" s="47" t="e">
        <f t="shared" si="0"/>
        <v>#REF!</v>
      </c>
      <c r="BB21" s="47" t="e">
        <f t="shared" si="0"/>
        <v>#REF!</v>
      </c>
      <c r="BC21" s="47" t="e">
        <f t="shared" si="0"/>
        <v>#REF!</v>
      </c>
      <c r="BD21" s="47" t="e">
        <f t="shared" si="0"/>
        <v>#REF!</v>
      </c>
      <c r="BE21" s="47" t="e">
        <f t="shared" si="0"/>
        <v>#REF!</v>
      </c>
      <c r="BF21" s="47" t="e">
        <f t="shared" si="0"/>
        <v>#REF!</v>
      </c>
      <c r="BG21" s="47" t="e">
        <f t="shared" si="0"/>
        <v>#REF!</v>
      </c>
      <c r="BH21" s="47" t="e">
        <f t="shared" si="0"/>
        <v>#REF!</v>
      </c>
      <c r="BI21" s="47" t="e">
        <f t="shared" si="0"/>
        <v>#REF!</v>
      </c>
      <c r="BJ21" s="47" t="e">
        <f t="shared" si="0"/>
        <v>#REF!</v>
      </c>
      <c r="BK21" s="47" t="e">
        <f t="shared" si="0"/>
        <v>#REF!</v>
      </c>
      <c r="BL21" s="47" t="e">
        <f t="shared" si="0"/>
        <v>#REF!</v>
      </c>
      <c r="BM21" s="47" t="e">
        <f t="shared" si="0"/>
        <v>#REF!</v>
      </c>
      <c r="BN21" s="47" t="e">
        <f t="shared" ref="BN21:BZ22" si="1">BN5</f>
        <v>#REF!</v>
      </c>
      <c r="BO21" s="47" t="e">
        <f t="shared" si="1"/>
        <v>#REF!</v>
      </c>
      <c r="BP21" s="47" t="e">
        <f t="shared" si="1"/>
        <v>#REF!</v>
      </c>
      <c r="BQ21" s="47" t="e">
        <f t="shared" si="1"/>
        <v>#REF!</v>
      </c>
      <c r="BR21" s="47" t="e">
        <f t="shared" si="1"/>
        <v>#REF!</v>
      </c>
      <c r="BS21" s="47" t="e">
        <f t="shared" si="1"/>
        <v>#REF!</v>
      </c>
      <c r="BT21" s="47" t="e">
        <f t="shared" si="1"/>
        <v>#REF!</v>
      </c>
      <c r="BU21" s="47" t="e">
        <f t="shared" si="1"/>
        <v>#REF!</v>
      </c>
      <c r="BV21" s="47" t="e">
        <f t="shared" si="1"/>
        <v>#REF!</v>
      </c>
      <c r="BW21" s="47" t="e">
        <f t="shared" si="1"/>
        <v>#REF!</v>
      </c>
      <c r="BX21" s="47" t="e">
        <f t="shared" si="1"/>
        <v>#REF!</v>
      </c>
      <c r="BY21" s="47" t="e">
        <f t="shared" si="1"/>
        <v>#REF!</v>
      </c>
      <c r="BZ21" s="47" t="e">
        <f t="shared" si="1"/>
        <v>#REF!</v>
      </c>
    </row>
    <row r="22" spans="1:78" s="28" customFormat="1" ht="25.5" customHeight="1" x14ac:dyDescent="0.2">
      <c r="A22" s="34"/>
      <c r="B22" s="47" t="e">
        <f t="shared" si="0"/>
        <v>#REF!</v>
      </c>
      <c r="C22" s="47" t="e">
        <f t="shared" si="0"/>
        <v>#REF!</v>
      </c>
      <c r="D22" s="47" t="e">
        <f t="shared" si="0"/>
        <v>#REF!</v>
      </c>
      <c r="E22" s="47" t="e">
        <f t="shared" si="0"/>
        <v>#REF!</v>
      </c>
      <c r="F22" s="47" t="e">
        <f t="shared" si="0"/>
        <v>#REF!</v>
      </c>
      <c r="G22" s="47" t="e">
        <f t="shared" si="0"/>
        <v>#REF!</v>
      </c>
      <c r="H22" s="47" t="e">
        <f t="shared" si="0"/>
        <v>#REF!</v>
      </c>
      <c r="I22" s="47" t="e">
        <f t="shared" si="0"/>
        <v>#REF!</v>
      </c>
      <c r="J22" s="47" t="e">
        <f t="shared" si="0"/>
        <v>#REF!</v>
      </c>
      <c r="K22" s="47" t="e">
        <f t="shared" si="0"/>
        <v>#REF!</v>
      </c>
      <c r="L22" s="47" t="e">
        <f t="shared" si="0"/>
        <v>#REF!</v>
      </c>
      <c r="M22" s="47" t="e">
        <f t="shared" si="0"/>
        <v>#REF!</v>
      </c>
      <c r="N22" s="47" t="e">
        <f t="shared" si="0"/>
        <v>#REF!</v>
      </c>
      <c r="O22" s="47" t="e">
        <f t="shared" si="0"/>
        <v>#REF!</v>
      </c>
      <c r="P22" s="47" t="e">
        <f t="shared" si="0"/>
        <v>#REF!</v>
      </c>
      <c r="Q22" s="47" t="e">
        <f t="shared" si="0"/>
        <v>#REF!</v>
      </c>
      <c r="R22" s="47" t="e">
        <f t="shared" si="0"/>
        <v>#REF!</v>
      </c>
      <c r="S22" s="47" t="e">
        <f t="shared" si="0"/>
        <v>#REF!</v>
      </c>
      <c r="T22" s="47" t="e">
        <f t="shared" si="0"/>
        <v>#REF!</v>
      </c>
      <c r="U22" s="47" t="e">
        <f t="shared" si="0"/>
        <v>#REF!</v>
      </c>
      <c r="V22" s="47" t="e">
        <f t="shared" si="0"/>
        <v>#REF!</v>
      </c>
      <c r="W22" s="47" t="e">
        <f t="shared" si="0"/>
        <v>#REF!</v>
      </c>
      <c r="X22" s="47" t="e">
        <f t="shared" si="0"/>
        <v>#REF!</v>
      </c>
      <c r="Y22" s="47" t="e">
        <f t="shared" si="0"/>
        <v>#REF!</v>
      </c>
      <c r="Z22" s="47" t="e">
        <f t="shared" si="0"/>
        <v>#REF!</v>
      </c>
      <c r="AA22" s="47" t="e">
        <f t="shared" si="0"/>
        <v>#REF!</v>
      </c>
      <c r="AB22" s="47" t="e">
        <f t="shared" si="0"/>
        <v>#REF!</v>
      </c>
      <c r="AC22" s="47" t="e">
        <f t="shared" si="0"/>
        <v>#REF!</v>
      </c>
      <c r="AD22" s="47" t="e">
        <f t="shared" si="0"/>
        <v>#REF!</v>
      </c>
      <c r="AE22" s="47" t="e">
        <f t="shared" si="0"/>
        <v>#REF!</v>
      </c>
      <c r="AF22" s="47" t="e">
        <f t="shared" si="0"/>
        <v>#REF!</v>
      </c>
      <c r="AG22" s="47" t="e">
        <f t="shared" si="0"/>
        <v>#REF!</v>
      </c>
      <c r="AH22" s="47" t="e">
        <f t="shared" si="0"/>
        <v>#REF!</v>
      </c>
      <c r="AI22" s="47" t="e">
        <f t="shared" si="0"/>
        <v>#REF!</v>
      </c>
      <c r="AJ22" s="47" t="e">
        <f t="shared" si="0"/>
        <v>#REF!</v>
      </c>
      <c r="AK22" s="47" t="e">
        <f t="shared" si="0"/>
        <v>#REF!</v>
      </c>
      <c r="AL22" s="47" t="e">
        <f t="shared" si="0"/>
        <v>#REF!</v>
      </c>
      <c r="AM22" s="47" t="e">
        <f t="shared" si="0"/>
        <v>#REF!</v>
      </c>
      <c r="AN22" s="47" t="e">
        <f t="shared" si="0"/>
        <v>#REF!</v>
      </c>
      <c r="AO22" s="47" t="e">
        <f t="shared" si="0"/>
        <v>#REF!</v>
      </c>
      <c r="AP22" s="47" t="e">
        <f t="shared" si="0"/>
        <v>#REF!</v>
      </c>
      <c r="AQ22" s="47" t="e">
        <f t="shared" si="0"/>
        <v>#REF!</v>
      </c>
      <c r="AR22" s="47" t="e">
        <f t="shared" si="0"/>
        <v>#REF!</v>
      </c>
      <c r="AS22" s="47" t="e">
        <f t="shared" si="0"/>
        <v>#REF!</v>
      </c>
      <c r="AT22" s="47" t="e">
        <f t="shared" si="0"/>
        <v>#REF!</v>
      </c>
      <c r="AU22" s="47" t="e">
        <f t="shared" si="0"/>
        <v>#REF!</v>
      </c>
      <c r="AV22" s="47" t="e">
        <f t="shared" si="0"/>
        <v>#REF!</v>
      </c>
      <c r="AW22" s="47" t="e">
        <f t="shared" si="0"/>
        <v>#REF!</v>
      </c>
      <c r="AX22" s="47" t="e">
        <f t="shared" si="0"/>
        <v>#REF!</v>
      </c>
      <c r="AY22" s="47" t="e">
        <f t="shared" si="0"/>
        <v>#REF!</v>
      </c>
      <c r="AZ22" s="47" t="e">
        <f t="shared" si="0"/>
        <v>#REF!</v>
      </c>
      <c r="BA22" s="47" t="e">
        <f t="shared" si="0"/>
        <v>#REF!</v>
      </c>
      <c r="BB22" s="47" t="e">
        <f t="shared" si="0"/>
        <v>#REF!</v>
      </c>
      <c r="BC22" s="47" t="e">
        <f t="shared" si="0"/>
        <v>#REF!</v>
      </c>
      <c r="BD22" s="47" t="e">
        <f t="shared" si="0"/>
        <v>#REF!</v>
      </c>
      <c r="BE22" s="47" t="e">
        <f t="shared" si="0"/>
        <v>#REF!</v>
      </c>
      <c r="BF22" s="47" t="e">
        <f t="shared" si="0"/>
        <v>#REF!</v>
      </c>
      <c r="BG22" s="47" t="e">
        <f t="shared" si="0"/>
        <v>#REF!</v>
      </c>
      <c r="BH22" s="47" t="e">
        <f t="shared" si="0"/>
        <v>#REF!</v>
      </c>
      <c r="BI22" s="47" t="e">
        <f t="shared" si="0"/>
        <v>#REF!</v>
      </c>
      <c r="BJ22" s="47" t="e">
        <f t="shared" si="0"/>
        <v>#REF!</v>
      </c>
      <c r="BK22" s="47" t="e">
        <f t="shared" si="0"/>
        <v>#REF!</v>
      </c>
      <c r="BL22" s="47" t="e">
        <f t="shared" si="0"/>
        <v>#REF!</v>
      </c>
      <c r="BM22" s="47" t="e">
        <f t="shared" si="0"/>
        <v>#REF!</v>
      </c>
      <c r="BN22" s="47" t="e">
        <f t="shared" si="1"/>
        <v>#REF!</v>
      </c>
      <c r="BO22" s="47" t="e">
        <f t="shared" si="1"/>
        <v>#REF!</v>
      </c>
      <c r="BP22" s="47" t="e">
        <f t="shared" si="1"/>
        <v>#REF!</v>
      </c>
      <c r="BQ22" s="47" t="e">
        <f t="shared" si="1"/>
        <v>#REF!</v>
      </c>
      <c r="BR22" s="47" t="e">
        <f t="shared" si="1"/>
        <v>#REF!</v>
      </c>
      <c r="BS22" s="47" t="e">
        <f t="shared" si="1"/>
        <v>#REF!</v>
      </c>
      <c r="BT22" s="47" t="e">
        <f t="shared" si="1"/>
        <v>#REF!</v>
      </c>
      <c r="BU22" s="47" t="e">
        <f t="shared" si="1"/>
        <v>#REF!</v>
      </c>
      <c r="BV22" s="47" t="e">
        <f t="shared" si="1"/>
        <v>#REF!</v>
      </c>
      <c r="BW22" s="47" t="e">
        <f t="shared" si="1"/>
        <v>#REF!</v>
      </c>
      <c r="BX22" s="47" t="e">
        <f t="shared" si="1"/>
        <v>#REF!</v>
      </c>
      <c r="BY22" s="47" t="e">
        <f t="shared" si="1"/>
        <v>#REF!</v>
      </c>
      <c r="BZ22" s="47" t="e">
        <f t="shared" si="1"/>
        <v>#REF!</v>
      </c>
    </row>
    <row r="23" spans="1:78" s="13" customFormat="1" ht="10.7" customHeight="1" x14ac:dyDescent="0.2">
      <c r="A23" s="11" t="s">
        <v>11</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row>
    <row r="24" spans="1:78" ht="10.7" customHeight="1" x14ac:dyDescent="0.2">
      <c r="A24" s="3">
        <v>1</v>
      </c>
      <c r="B24" s="2" t="e">
        <f>ROUND(B8*0.8,)+25</f>
        <v>#REF!</v>
      </c>
      <c r="C24" s="2" t="e">
        <f t="shared" ref="C24:BN25" si="2">ROUND(C8*0.8,)+25</f>
        <v>#REF!</v>
      </c>
      <c r="D24" s="2" t="e">
        <f t="shared" si="2"/>
        <v>#REF!</v>
      </c>
      <c r="E24" s="2" t="e">
        <f t="shared" si="2"/>
        <v>#REF!</v>
      </c>
      <c r="F24" s="2" t="e">
        <f t="shared" si="2"/>
        <v>#REF!</v>
      </c>
      <c r="G24" s="2" t="e">
        <f t="shared" si="2"/>
        <v>#REF!</v>
      </c>
      <c r="H24" s="2" t="e">
        <f t="shared" si="2"/>
        <v>#REF!</v>
      </c>
      <c r="I24" s="2" t="e">
        <f t="shared" si="2"/>
        <v>#REF!</v>
      </c>
      <c r="J24" s="2" t="e">
        <f t="shared" si="2"/>
        <v>#REF!</v>
      </c>
      <c r="K24" s="2" t="e">
        <f t="shared" si="2"/>
        <v>#REF!</v>
      </c>
      <c r="L24" s="2" t="e">
        <f t="shared" si="2"/>
        <v>#REF!</v>
      </c>
      <c r="M24" s="2" t="e">
        <f t="shared" si="2"/>
        <v>#REF!</v>
      </c>
      <c r="N24" s="2" t="e">
        <f t="shared" si="2"/>
        <v>#REF!</v>
      </c>
      <c r="O24" s="2" t="e">
        <f t="shared" si="2"/>
        <v>#REF!</v>
      </c>
      <c r="P24" s="2" t="e">
        <f t="shared" si="2"/>
        <v>#REF!</v>
      </c>
      <c r="Q24" s="2" t="e">
        <f t="shared" si="2"/>
        <v>#REF!</v>
      </c>
      <c r="R24" s="2" t="e">
        <f t="shared" si="2"/>
        <v>#REF!</v>
      </c>
      <c r="S24" s="2" t="e">
        <f t="shared" si="2"/>
        <v>#REF!</v>
      </c>
      <c r="T24" s="2" t="e">
        <f t="shared" si="2"/>
        <v>#REF!</v>
      </c>
      <c r="U24" s="2" t="e">
        <f t="shared" si="2"/>
        <v>#REF!</v>
      </c>
      <c r="V24" s="2" t="e">
        <f t="shared" si="2"/>
        <v>#REF!</v>
      </c>
      <c r="W24" s="2" t="e">
        <f t="shared" si="2"/>
        <v>#REF!</v>
      </c>
      <c r="X24" s="2" t="e">
        <f t="shared" si="2"/>
        <v>#REF!</v>
      </c>
      <c r="Y24" s="2" t="e">
        <f t="shared" si="2"/>
        <v>#REF!</v>
      </c>
      <c r="Z24" s="2" t="e">
        <f t="shared" si="2"/>
        <v>#REF!</v>
      </c>
      <c r="AA24" s="2" t="e">
        <f t="shared" si="2"/>
        <v>#REF!</v>
      </c>
      <c r="AB24" s="2" t="e">
        <f t="shared" si="2"/>
        <v>#REF!</v>
      </c>
      <c r="AC24" s="2" t="e">
        <f t="shared" si="2"/>
        <v>#REF!</v>
      </c>
      <c r="AD24" s="2" t="e">
        <f t="shared" si="2"/>
        <v>#REF!</v>
      </c>
      <c r="AE24" s="2" t="e">
        <f t="shared" si="2"/>
        <v>#REF!</v>
      </c>
      <c r="AF24" s="2" t="e">
        <f t="shared" si="2"/>
        <v>#REF!</v>
      </c>
      <c r="AG24" s="2" t="e">
        <f t="shared" si="2"/>
        <v>#REF!</v>
      </c>
      <c r="AH24" s="2" t="e">
        <f t="shared" si="2"/>
        <v>#REF!</v>
      </c>
      <c r="AI24" s="2" t="e">
        <f t="shared" si="2"/>
        <v>#REF!</v>
      </c>
      <c r="AJ24" s="2" t="e">
        <f t="shared" si="2"/>
        <v>#REF!</v>
      </c>
      <c r="AK24" s="2" t="e">
        <f t="shared" si="2"/>
        <v>#REF!</v>
      </c>
      <c r="AL24" s="2" t="e">
        <f t="shared" si="2"/>
        <v>#REF!</v>
      </c>
      <c r="AM24" s="2" t="e">
        <f t="shared" si="2"/>
        <v>#REF!</v>
      </c>
      <c r="AN24" s="2" t="e">
        <f t="shared" si="2"/>
        <v>#REF!</v>
      </c>
      <c r="AO24" s="2" t="e">
        <f t="shared" si="2"/>
        <v>#REF!</v>
      </c>
      <c r="AP24" s="2" t="e">
        <f t="shared" si="2"/>
        <v>#REF!</v>
      </c>
      <c r="AQ24" s="2" t="e">
        <f t="shared" si="2"/>
        <v>#REF!</v>
      </c>
      <c r="AR24" s="2" t="e">
        <f t="shared" si="2"/>
        <v>#REF!</v>
      </c>
      <c r="AS24" s="2" t="e">
        <f t="shared" si="2"/>
        <v>#REF!</v>
      </c>
      <c r="AT24" s="2" t="e">
        <f t="shared" si="2"/>
        <v>#REF!</v>
      </c>
      <c r="AU24" s="2" t="e">
        <f t="shared" si="2"/>
        <v>#REF!</v>
      </c>
      <c r="AV24" s="2" t="e">
        <f t="shared" si="2"/>
        <v>#REF!</v>
      </c>
      <c r="AW24" s="2" t="e">
        <f t="shared" si="2"/>
        <v>#REF!</v>
      </c>
      <c r="AX24" s="2" t="e">
        <f t="shared" si="2"/>
        <v>#REF!</v>
      </c>
      <c r="AY24" s="2" t="e">
        <f t="shared" si="2"/>
        <v>#REF!</v>
      </c>
      <c r="AZ24" s="2" t="e">
        <f t="shared" si="2"/>
        <v>#REF!</v>
      </c>
      <c r="BA24" s="2" t="e">
        <f t="shared" si="2"/>
        <v>#REF!</v>
      </c>
      <c r="BB24" s="2" t="e">
        <f t="shared" si="2"/>
        <v>#REF!</v>
      </c>
      <c r="BC24" s="2" t="e">
        <f t="shared" si="2"/>
        <v>#REF!</v>
      </c>
      <c r="BD24" s="2" t="e">
        <f t="shared" si="2"/>
        <v>#REF!</v>
      </c>
      <c r="BE24" s="2" t="e">
        <f t="shared" si="2"/>
        <v>#REF!</v>
      </c>
      <c r="BF24" s="2" t="e">
        <f t="shared" si="2"/>
        <v>#REF!</v>
      </c>
      <c r="BG24" s="2" t="e">
        <f t="shared" si="2"/>
        <v>#REF!</v>
      </c>
      <c r="BH24" s="2" t="e">
        <f t="shared" si="2"/>
        <v>#REF!</v>
      </c>
      <c r="BI24" s="2" t="e">
        <f t="shared" si="2"/>
        <v>#REF!</v>
      </c>
      <c r="BJ24" s="2" t="e">
        <f t="shared" si="2"/>
        <v>#REF!</v>
      </c>
      <c r="BK24" s="2" t="e">
        <f t="shared" si="2"/>
        <v>#REF!</v>
      </c>
      <c r="BL24" s="2" t="e">
        <f t="shared" si="2"/>
        <v>#REF!</v>
      </c>
      <c r="BM24" s="2" t="e">
        <f t="shared" si="2"/>
        <v>#REF!</v>
      </c>
      <c r="BN24" s="2" t="e">
        <f t="shared" si="2"/>
        <v>#REF!</v>
      </c>
      <c r="BO24" s="2" t="e">
        <f t="shared" ref="BO24:BZ25" si="3">ROUND(BO8*0.8,)+25</f>
        <v>#REF!</v>
      </c>
      <c r="BP24" s="2" t="e">
        <f t="shared" si="3"/>
        <v>#REF!</v>
      </c>
      <c r="BQ24" s="2" t="e">
        <f t="shared" si="3"/>
        <v>#REF!</v>
      </c>
      <c r="BR24" s="2" t="e">
        <f t="shared" si="3"/>
        <v>#REF!</v>
      </c>
      <c r="BS24" s="2" t="e">
        <f t="shared" si="3"/>
        <v>#REF!</v>
      </c>
      <c r="BT24" s="2" t="e">
        <f t="shared" si="3"/>
        <v>#REF!</v>
      </c>
      <c r="BU24" s="2" t="e">
        <f t="shared" si="3"/>
        <v>#REF!</v>
      </c>
      <c r="BV24" s="2" t="e">
        <f t="shared" si="3"/>
        <v>#REF!</v>
      </c>
      <c r="BW24" s="2" t="e">
        <f t="shared" si="3"/>
        <v>#REF!</v>
      </c>
      <c r="BX24" s="2" t="e">
        <f t="shared" si="3"/>
        <v>#REF!</v>
      </c>
      <c r="BY24" s="2" t="e">
        <f t="shared" si="3"/>
        <v>#REF!</v>
      </c>
      <c r="BZ24" s="2" t="e">
        <f t="shared" si="3"/>
        <v>#REF!</v>
      </c>
    </row>
    <row r="25" spans="1:78" ht="10.7" customHeight="1" x14ac:dyDescent="0.2">
      <c r="A25" s="3">
        <v>2</v>
      </c>
      <c r="B25" s="2" t="e">
        <f t="shared" ref="B25:Q34" si="4">ROUND(B9*0.8,)+25</f>
        <v>#REF!</v>
      </c>
      <c r="C25" s="2" t="e">
        <f t="shared" si="4"/>
        <v>#REF!</v>
      </c>
      <c r="D25" s="2" t="e">
        <f t="shared" si="4"/>
        <v>#REF!</v>
      </c>
      <c r="E25" s="2" t="e">
        <f t="shared" si="4"/>
        <v>#REF!</v>
      </c>
      <c r="F25" s="2" t="e">
        <f t="shared" si="4"/>
        <v>#REF!</v>
      </c>
      <c r="G25" s="2" t="e">
        <f t="shared" si="4"/>
        <v>#REF!</v>
      </c>
      <c r="H25" s="2" t="e">
        <f t="shared" si="4"/>
        <v>#REF!</v>
      </c>
      <c r="I25" s="2" t="e">
        <f t="shared" si="4"/>
        <v>#REF!</v>
      </c>
      <c r="J25" s="2" t="e">
        <f t="shared" si="4"/>
        <v>#REF!</v>
      </c>
      <c r="K25" s="2" t="e">
        <f t="shared" si="4"/>
        <v>#REF!</v>
      </c>
      <c r="L25" s="2" t="e">
        <f t="shared" si="4"/>
        <v>#REF!</v>
      </c>
      <c r="M25" s="2" t="e">
        <f t="shared" si="4"/>
        <v>#REF!</v>
      </c>
      <c r="N25" s="2" t="e">
        <f t="shared" si="4"/>
        <v>#REF!</v>
      </c>
      <c r="O25" s="2" t="e">
        <f t="shared" si="4"/>
        <v>#REF!</v>
      </c>
      <c r="P25" s="2" t="e">
        <f t="shared" si="4"/>
        <v>#REF!</v>
      </c>
      <c r="Q25" s="2" t="e">
        <f t="shared" si="4"/>
        <v>#REF!</v>
      </c>
      <c r="R25" s="2" t="e">
        <f t="shared" si="2"/>
        <v>#REF!</v>
      </c>
      <c r="S25" s="2" t="e">
        <f t="shared" si="2"/>
        <v>#REF!</v>
      </c>
      <c r="T25" s="2" t="e">
        <f t="shared" si="2"/>
        <v>#REF!</v>
      </c>
      <c r="U25" s="2" t="e">
        <f t="shared" si="2"/>
        <v>#REF!</v>
      </c>
      <c r="V25" s="2" t="e">
        <f t="shared" si="2"/>
        <v>#REF!</v>
      </c>
      <c r="W25" s="2" t="e">
        <f t="shared" si="2"/>
        <v>#REF!</v>
      </c>
      <c r="X25" s="2" t="e">
        <f t="shared" si="2"/>
        <v>#REF!</v>
      </c>
      <c r="Y25" s="2" t="e">
        <f t="shared" si="2"/>
        <v>#REF!</v>
      </c>
      <c r="Z25" s="2" t="e">
        <f t="shared" si="2"/>
        <v>#REF!</v>
      </c>
      <c r="AA25" s="2" t="e">
        <f t="shared" si="2"/>
        <v>#REF!</v>
      </c>
      <c r="AB25" s="2" t="e">
        <f t="shared" si="2"/>
        <v>#REF!</v>
      </c>
      <c r="AC25" s="2" t="e">
        <f t="shared" si="2"/>
        <v>#REF!</v>
      </c>
      <c r="AD25" s="2" t="e">
        <f t="shared" si="2"/>
        <v>#REF!</v>
      </c>
      <c r="AE25" s="2" t="e">
        <f t="shared" si="2"/>
        <v>#REF!</v>
      </c>
      <c r="AF25" s="2" t="e">
        <f t="shared" si="2"/>
        <v>#REF!</v>
      </c>
      <c r="AG25" s="2" t="e">
        <f t="shared" si="2"/>
        <v>#REF!</v>
      </c>
      <c r="AH25" s="2" t="e">
        <f t="shared" si="2"/>
        <v>#REF!</v>
      </c>
      <c r="AI25" s="2" t="e">
        <f t="shared" si="2"/>
        <v>#REF!</v>
      </c>
      <c r="AJ25" s="2" t="e">
        <f t="shared" si="2"/>
        <v>#REF!</v>
      </c>
      <c r="AK25" s="2" t="e">
        <f t="shared" si="2"/>
        <v>#REF!</v>
      </c>
      <c r="AL25" s="2" t="e">
        <f t="shared" si="2"/>
        <v>#REF!</v>
      </c>
      <c r="AM25" s="2" t="e">
        <f t="shared" si="2"/>
        <v>#REF!</v>
      </c>
      <c r="AN25" s="2" t="e">
        <f t="shared" si="2"/>
        <v>#REF!</v>
      </c>
      <c r="AO25" s="2" t="e">
        <f t="shared" si="2"/>
        <v>#REF!</v>
      </c>
      <c r="AP25" s="2" t="e">
        <f t="shared" si="2"/>
        <v>#REF!</v>
      </c>
      <c r="AQ25" s="2" t="e">
        <f t="shared" si="2"/>
        <v>#REF!</v>
      </c>
      <c r="AR25" s="2" t="e">
        <f t="shared" si="2"/>
        <v>#REF!</v>
      </c>
      <c r="AS25" s="2" t="e">
        <f t="shared" si="2"/>
        <v>#REF!</v>
      </c>
      <c r="AT25" s="2" t="e">
        <f t="shared" si="2"/>
        <v>#REF!</v>
      </c>
      <c r="AU25" s="2" t="e">
        <f t="shared" si="2"/>
        <v>#REF!</v>
      </c>
      <c r="AV25" s="2" t="e">
        <f t="shared" si="2"/>
        <v>#REF!</v>
      </c>
      <c r="AW25" s="2" t="e">
        <f t="shared" si="2"/>
        <v>#REF!</v>
      </c>
      <c r="AX25" s="2" t="e">
        <f t="shared" si="2"/>
        <v>#REF!</v>
      </c>
      <c r="AY25" s="2" t="e">
        <f t="shared" si="2"/>
        <v>#REF!</v>
      </c>
      <c r="AZ25" s="2" t="e">
        <f t="shared" si="2"/>
        <v>#REF!</v>
      </c>
      <c r="BA25" s="2" t="e">
        <f t="shared" si="2"/>
        <v>#REF!</v>
      </c>
      <c r="BB25" s="2" t="e">
        <f t="shared" si="2"/>
        <v>#REF!</v>
      </c>
      <c r="BC25" s="2" t="e">
        <f t="shared" si="2"/>
        <v>#REF!</v>
      </c>
      <c r="BD25" s="2" t="e">
        <f t="shared" si="2"/>
        <v>#REF!</v>
      </c>
      <c r="BE25" s="2" t="e">
        <f t="shared" si="2"/>
        <v>#REF!</v>
      </c>
      <c r="BF25" s="2" t="e">
        <f t="shared" si="2"/>
        <v>#REF!</v>
      </c>
      <c r="BG25" s="2" t="e">
        <f t="shared" si="2"/>
        <v>#REF!</v>
      </c>
      <c r="BH25" s="2" t="e">
        <f t="shared" si="2"/>
        <v>#REF!</v>
      </c>
      <c r="BI25" s="2" t="e">
        <f t="shared" si="2"/>
        <v>#REF!</v>
      </c>
      <c r="BJ25" s="2" t="e">
        <f t="shared" si="2"/>
        <v>#REF!</v>
      </c>
      <c r="BK25" s="2" t="e">
        <f t="shared" si="2"/>
        <v>#REF!</v>
      </c>
      <c r="BL25" s="2" t="e">
        <f t="shared" si="2"/>
        <v>#REF!</v>
      </c>
      <c r="BM25" s="2" t="e">
        <f t="shared" si="2"/>
        <v>#REF!</v>
      </c>
      <c r="BN25" s="2" t="e">
        <f t="shared" si="2"/>
        <v>#REF!</v>
      </c>
      <c r="BO25" s="2" t="e">
        <f t="shared" si="3"/>
        <v>#REF!</v>
      </c>
      <c r="BP25" s="2" t="e">
        <f t="shared" si="3"/>
        <v>#REF!</v>
      </c>
      <c r="BQ25" s="2" t="e">
        <f t="shared" si="3"/>
        <v>#REF!</v>
      </c>
      <c r="BR25" s="2" t="e">
        <f t="shared" si="3"/>
        <v>#REF!</v>
      </c>
      <c r="BS25" s="2" t="e">
        <f t="shared" si="3"/>
        <v>#REF!</v>
      </c>
      <c r="BT25" s="2" t="e">
        <f t="shared" si="3"/>
        <v>#REF!</v>
      </c>
      <c r="BU25" s="2" t="e">
        <f t="shared" si="3"/>
        <v>#REF!</v>
      </c>
      <c r="BV25" s="2" t="e">
        <f t="shared" si="3"/>
        <v>#REF!</v>
      </c>
      <c r="BW25" s="2" t="e">
        <f t="shared" si="3"/>
        <v>#REF!</v>
      </c>
      <c r="BX25" s="2" t="e">
        <f t="shared" si="3"/>
        <v>#REF!</v>
      </c>
      <c r="BY25" s="2" t="e">
        <f t="shared" si="3"/>
        <v>#REF!</v>
      </c>
      <c r="BZ25" s="2" t="e">
        <f t="shared" si="3"/>
        <v>#REF!</v>
      </c>
    </row>
    <row r="26" spans="1:78" ht="10.7" customHeight="1" x14ac:dyDescent="0.2">
      <c r="A26" s="5" t="s">
        <v>12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row>
    <row r="27" spans="1:78" ht="10.7" customHeight="1" x14ac:dyDescent="0.2">
      <c r="A27" s="3">
        <v>1</v>
      </c>
      <c r="B27" s="2" t="e">
        <f t="shared" si="4"/>
        <v>#REF!</v>
      </c>
      <c r="C27" s="2" t="e">
        <f t="shared" ref="C27:BN28" si="5">ROUND(C11*0.8,)+25</f>
        <v>#REF!</v>
      </c>
      <c r="D27" s="2" t="e">
        <f t="shared" si="5"/>
        <v>#REF!</v>
      </c>
      <c r="E27" s="2" t="e">
        <f t="shared" si="5"/>
        <v>#REF!</v>
      </c>
      <c r="F27" s="2" t="e">
        <f t="shared" si="5"/>
        <v>#REF!</v>
      </c>
      <c r="G27" s="2" t="e">
        <f t="shared" si="5"/>
        <v>#REF!</v>
      </c>
      <c r="H27" s="2" t="e">
        <f t="shared" si="5"/>
        <v>#REF!</v>
      </c>
      <c r="I27" s="2" t="e">
        <f t="shared" si="5"/>
        <v>#REF!</v>
      </c>
      <c r="J27" s="2" t="e">
        <f t="shared" si="5"/>
        <v>#REF!</v>
      </c>
      <c r="K27" s="2" t="e">
        <f t="shared" si="5"/>
        <v>#REF!</v>
      </c>
      <c r="L27" s="2" t="e">
        <f t="shared" si="5"/>
        <v>#REF!</v>
      </c>
      <c r="M27" s="2" t="e">
        <f t="shared" si="5"/>
        <v>#REF!</v>
      </c>
      <c r="N27" s="2" t="e">
        <f t="shared" si="5"/>
        <v>#REF!</v>
      </c>
      <c r="O27" s="2" t="e">
        <f t="shared" si="5"/>
        <v>#REF!</v>
      </c>
      <c r="P27" s="2" t="e">
        <f t="shared" si="5"/>
        <v>#REF!</v>
      </c>
      <c r="Q27" s="2" t="e">
        <f t="shared" si="5"/>
        <v>#REF!</v>
      </c>
      <c r="R27" s="2" t="e">
        <f t="shared" si="5"/>
        <v>#REF!</v>
      </c>
      <c r="S27" s="2" t="e">
        <f t="shared" si="5"/>
        <v>#REF!</v>
      </c>
      <c r="T27" s="2" t="e">
        <f t="shared" si="5"/>
        <v>#REF!</v>
      </c>
      <c r="U27" s="2" t="e">
        <f t="shared" si="5"/>
        <v>#REF!</v>
      </c>
      <c r="V27" s="2" t="e">
        <f t="shared" si="5"/>
        <v>#REF!</v>
      </c>
      <c r="W27" s="2" t="e">
        <f t="shared" si="5"/>
        <v>#REF!</v>
      </c>
      <c r="X27" s="2" t="e">
        <f t="shared" si="5"/>
        <v>#REF!</v>
      </c>
      <c r="Y27" s="2" t="e">
        <f t="shared" si="5"/>
        <v>#REF!</v>
      </c>
      <c r="Z27" s="2" t="e">
        <f t="shared" si="5"/>
        <v>#REF!</v>
      </c>
      <c r="AA27" s="2" t="e">
        <f t="shared" si="5"/>
        <v>#REF!</v>
      </c>
      <c r="AB27" s="2" t="e">
        <f t="shared" si="5"/>
        <v>#REF!</v>
      </c>
      <c r="AC27" s="2" t="e">
        <f t="shared" si="5"/>
        <v>#REF!</v>
      </c>
      <c r="AD27" s="2" t="e">
        <f t="shared" si="5"/>
        <v>#REF!</v>
      </c>
      <c r="AE27" s="2" t="e">
        <f t="shared" si="5"/>
        <v>#REF!</v>
      </c>
      <c r="AF27" s="2" t="e">
        <f t="shared" si="5"/>
        <v>#REF!</v>
      </c>
      <c r="AG27" s="2" t="e">
        <f t="shared" si="5"/>
        <v>#REF!</v>
      </c>
      <c r="AH27" s="2" t="e">
        <f t="shared" si="5"/>
        <v>#REF!</v>
      </c>
      <c r="AI27" s="2" t="e">
        <f t="shared" si="5"/>
        <v>#REF!</v>
      </c>
      <c r="AJ27" s="2" t="e">
        <f t="shared" si="5"/>
        <v>#REF!</v>
      </c>
      <c r="AK27" s="2" t="e">
        <f t="shared" si="5"/>
        <v>#REF!</v>
      </c>
      <c r="AL27" s="2" t="e">
        <f t="shared" si="5"/>
        <v>#REF!</v>
      </c>
      <c r="AM27" s="2" t="e">
        <f t="shared" si="5"/>
        <v>#REF!</v>
      </c>
      <c r="AN27" s="2" t="e">
        <f t="shared" si="5"/>
        <v>#REF!</v>
      </c>
      <c r="AO27" s="2" t="e">
        <f t="shared" si="5"/>
        <v>#REF!</v>
      </c>
      <c r="AP27" s="2" t="e">
        <f t="shared" si="5"/>
        <v>#REF!</v>
      </c>
      <c r="AQ27" s="2" t="e">
        <f t="shared" si="5"/>
        <v>#REF!</v>
      </c>
      <c r="AR27" s="2" t="e">
        <f t="shared" si="5"/>
        <v>#REF!</v>
      </c>
      <c r="AS27" s="2" t="e">
        <f t="shared" si="5"/>
        <v>#REF!</v>
      </c>
      <c r="AT27" s="2" t="e">
        <f t="shared" si="5"/>
        <v>#REF!</v>
      </c>
      <c r="AU27" s="2" t="e">
        <f t="shared" si="5"/>
        <v>#REF!</v>
      </c>
      <c r="AV27" s="2" t="e">
        <f t="shared" si="5"/>
        <v>#REF!</v>
      </c>
      <c r="AW27" s="2" t="e">
        <f t="shared" si="5"/>
        <v>#REF!</v>
      </c>
      <c r="AX27" s="2" t="e">
        <f t="shared" si="5"/>
        <v>#REF!</v>
      </c>
      <c r="AY27" s="2" t="e">
        <f t="shared" si="5"/>
        <v>#REF!</v>
      </c>
      <c r="AZ27" s="2" t="e">
        <f t="shared" si="5"/>
        <v>#REF!</v>
      </c>
      <c r="BA27" s="2" t="e">
        <f t="shared" si="5"/>
        <v>#REF!</v>
      </c>
      <c r="BB27" s="2" t="e">
        <f t="shared" si="5"/>
        <v>#REF!</v>
      </c>
      <c r="BC27" s="2" t="e">
        <f t="shared" si="5"/>
        <v>#REF!</v>
      </c>
      <c r="BD27" s="2" t="e">
        <f t="shared" si="5"/>
        <v>#REF!</v>
      </c>
      <c r="BE27" s="2" t="e">
        <f t="shared" si="5"/>
        <v>#REF!</v>
      </c>
      <c r="BF27" s="2" t="e">
        <f t="shared" si="5"/>
        <v>#REF!</v>
      </c>
      <c r="BG27" s="2" t="e">
        <f t="shared" si="5"/>
        <v>#REF!</v>
      </c>
      <c r="BH27" s="2" t="e">
        <f t="shared" si="5"/>
        <v>#REF!</v>
      </c>
      <c r="BI27" s="2" t="e">
        <f t="shared" si="5"/>
        <v>#REF!</v>
      </c>
      <c r="BJ27" s="2" t="e">
        <f t="shared" si="5"/>
        <v>#REF!</v>
      </c>
      <c r="BK27" s="2" t="e">
        <f t="shared" si="5"/>
        <v>#REF!</v>
      </c>
      <c r="BL27" s="2" t="e">
        <f t="shared" si="5"/>
        <v>#REF!</v>
      </c>
      <c r="BM27" s="2" t="e">
        <f t="shared" si="5"/>
        <v>#REF!</v>
      </c>
      <c r="BN27" s="2" t="e">
        <f t="shared" si="5"/>
        <v>#REF!</v>
      </c>
      <c r="BO27" s="2" t="e">
        <f t="shared" ref="BO27:BZ28" si="6">ROUND(BO11*0.8,)+25</f>
        <v>#REF!</v>
      </c>
      <c r="BP27" s="2" t="e">
        <f t="shared" si="6"/>
        <v>#REF!</v>
      </c>
      <c r="BQ27" s="2" t="e">
        <f t="shared" si="6"/>
        <v>#REF!</v>
      </c>
      <c r="BR27" s="2" t="e">
        <f t="shared" si="6"/>
        <v>#REF!</v>
      </c>
      <c r="BS27" s="2" t="e">
        <f t="shared" si="6"/>
        <v>#REF!</v>
      </c>
      <c r="BT27" s="2" t="e">
        <f t="shared" si="6"/>
        <v>#REF!</v>
      </c>
      <c r="BU27" s="2" t="e">
        <f t="shared" si="6"/>
        <v>#REF!</v>
      </c>
      <c r="BV27" s="2" t="e">
        <f t="shared" si="6"/>
        <v>#REF!</v>
      </c>
      <c r="BW27" s="2" t="e">
        <f t="shared" si="6"/>
        <v>#REF!</v>
      </c>
      <c r="BX27" s="2" t="e">
        <f t="shared" si="6"/>
        <v>#REF!</v>
      </c>
      <c r="BY27" s="2" t="e">
        <f t="shared" si="6"/>
        <v>#REF!</v>
      </c>
      <c r="BZ27" s="2" t="e">
        <f t="shared" si="6"/>
        <v>#REF!</v>
      </c>
    </row>
    <row r="28" spans="1:78" ht="10.7" customHeight="1" x14ac:dyDescent="0.2">
      <c r="A28" s="3">
        <v>2</v>
      </c>
      <c r="B28" s="2" t="e">
        <f t="shared" si="4"/>
        <v>#REF!</v>
      </c>
      <c r="C28" s="2" t="e">
        <f t="shared" si="5"/>
        <v>#REF!</v>
      </c>
      <c r="D28" s="2" t="e">
        <f t="shared" si="5"/>
        <v>#REF!</v>
      </c>
      <c r="E28" s="2" t="e">
        <f t="shared" si="5"/>
        <v>#REF!</v>
      </c>
      <c r="F28" s="2" t="e">
        <f t="shared" si="5"/>
        <v>#REF!</v>
      </c>
      <c r="G28" s="2" t="e">
        <f t="shared" si="5"/>
        <v>#REF!</v>
      </c>
      <c r="H28" s="2" t="e">
        <f t="shared" si="5"/>
        <v>#REF!</v>
      </c>
      <c r="I28" s="2" t="e">
        <f t="shared" si="5"/>
        <v>#REF!</v>
      </c>
      <c r="J28" s="2" t="e">
        <f t="shared" si="5"/>
        <v>#REF!</v>
      </c>
      <c r="K28" s="2" t="e">
        <f t="shared" si="5"/>
        <v>#REF!</v>
      </c>
      <c r="L28" s="2" t="e">
        <f t="shared" si="5"/>
        <v>#REF!</v>
      </c>
      <c r="M28" s="2" t="e">
        <f t="shared" si="5"/>
        <v>#REF!</v>
      </c>
      <c r="N28" s="2" t="e">
        <f t="shared" si="5"/>
        <v>#REF!</v>
      </c>
      <c r="O28" s="2" t="e">
        <f t="shared" si="5"/>
        <v>#REF!</v>
      </c>
      <c r="P28" s="2" t="e">
        <f t="shared" si="5"/>
        <v>#REF!</v>
      </c>
      <c r="Q28" s="2" t="e">
        <f t="shared" si="5"/>
        <v>#REF!</v>
      </c>
      <c r="R28" s="2" t="e">
        <f t="shared" si="5"/>
        <v>#REF!</v>
      </c>
      <c r="S28" s="2" t="e">
        <f t="shared" si="5"/>
        <v>#REF!</v>
      </c>
      <c r="T28" s="2" t="e">
        <f t="shared" si="5"/>
        <v>#REF!</v>
      </c>
      <c r="U28" s="2" t="e">
        <f t="shared" si="5"/>
        <v>#REF!</v>
      </c>
      <c r="V28" s="2" t="e">
        <f t="shared" si="5"/>
        <v>#REF!</v>
      </c>
      <c r="W28" s="2" t="e">
        <f t="shared" si="5"/>
        <v>#REF!</v>
      </c>
      <c r="X28" s="2" t="e">
        <f t="shared" si="5"/>
        <v>#REF!</v>
      </c>
      <c r="Y28" s="2" t="e">
        <f t="shared" si="5"/>
        <v>#REF!</v>
      </c>
      <c r="Z28" s="2" t="e">
        <f t="shared" si="5"/>
        <v>#REF!</v>
      </c>
      <c r="AA28" s="2" t="e">
        <f t="shared" si="5"/>
        <v>#REF!</v>
      </c>
      <c r="AB28" s="2" t="e">
        <f t="shared" si="5"/>
        <v>#REF!</v>
      </c>
      <c r="AC28" s="2" t="e">
        <f t="shared" si="5"/>
        <v>#REF!</v>
      </c>
      <c r="AD28" s="2" t="e">
        <f t="shared" si="5"/>
        <v>#REF!</v>
      </c>
      <c r="AE28" s="2" t="e">
        <f t="shared" si="5"/>
        <v>#REF!</v>
      </c>
      <c r="AF28" s="2" t="e">
        <f t="shared" si="5"/>
        <v>#REF!</v>
      </c>
      <c r="AG28" s="2" t="e">
        <f t="shared" si="5"/>
        <v>#REF!</v>
      </c>
      <c r="AH28" s="2" t="e">
        <f t="shared" si="5"/>
        <v>#REF!</v>
      </c>
      <c r="AI28" s="2" t="e">
        <f t="shared" si="5"/>
        <v>#REF!</v>
      </c>
      <c r="AJ28" s="2" t="e">
        <f t="shared" si="5"/>
        <v>#REF!</v>
      </c>
      <c r="AK28" s="2" t="e">
        <f t="shared" si="5"/>
        <v>#REF!</v>
      </c>
      <c r="AL28" s="2" t="e">
        <f t="shared" si="5"/>
        <v>#REF!</v>
      </c>
      <c r="AM28" s="2" t="e">
        <f t="shared" si="5"/>
        <v>#REF!</v>
      </c>
      <c r="AN28" s="2" t="e">
        <f t="shared" si="5"/>
        <v>#REF!</v>
      </c>
      <c r="AO28" s="2" t="e">
        <f t="shared" si="5"/>
        <v>#REF!</v>
      </c>
      <c r="AP28" s="2" t="e">
        <f t="shared" si="5"/>
        <v>#REF!</v>
      </c>
      <c r="AQ28" s="2" t="e">
        <f t="shared" si="5"/>
        <v>#REF!</v>
      </c>
      <c r="AR28" s="2" t="e">
        <f t="shared" si="5"/>
        <v>#REF!</v>
      </c>
      <c r="AS28" s="2" t="e">
        <f t="shared" si="5"/>
        <v>#REF!</v>
      </c>
      <c r="AT28" s="2" t="e">
        <f t="shared" si="5"/>
        <v>#REF!</v>
      </c>
      <c r="AU28" s="2" t="e">
        <f t="shared" si="5"/>
        <v>#REF!</v>
      </c>
      <c r="AV28" s="2" t="e">
        <f t="shared" si="5"/>
        <v>#REF!</v>
      </c>
      <c r="AW28" s="2" t="e">
        <f t="shared" si="5"/>
        <v>#REF!</v>
      </c>
      <c r="AX28" s="2" t="e">
        <f t="shared" si="5"/>
        <v>#REF!</v>
      </c>
      <c r="AY28" s="2" t="e">
        <f t="shared" si="5"/>
        <v>#REF!</v>
      </c>
      <c r="AZ28" s="2" t="e">
        <f t="shared" si="5"/>
        <v>#REF!</v>
      </c>
      <c r="BA28" s="2" t="e">
        <f t="shared" si="5"/>
        <v>#REF!</v>
      </c>
      <c r="BB28" s="2" t="e">
        <f t="shared" si="5"/>
        <v>#REF!</v>
      </c>
      <c r="BC28" s="2" t="e">
        <f t="shared" si="5"/>
        <v>#REF!</v>
      </c>
      <c r="BD28" s="2" t="e">
        <f t="shared" si="5"/>
        <v>#REF!</v>
      </c>
      <c r="BE28" s="2" t="e">
        <f t="shared" si="5"/>
        <v>#REF!</v>
      </c>
      <c r="BF28" s="2" t="e">
        <f t="shared" si="5"/>
        <v>#REF!</v>
      </c>
      <c r="BG28" s="2" t="e">
        <f t="shared" si="5"/>
        <v>#REF!</v>
      </c>
      <c r="BH28" s="2" t="e">
        <f t="shared" si="5"/>
        <v>#REF!</v>
      </c>
      <c r="BI28" s="2" t="e">
        <f t="shared" si="5"/>
        <v>#REF!</v>
      </c>
      <c r="BJ28" s="2" t="e">
        <f t="shared" si="5"/>
        <v>#REF!</v>
      </c>
      <c r="BK28" s="2" t="e">
        <f t="shared" si="5"/>
        <v>#REF!</v>
      </c>
      <c r="BL28" s="2" t="e">
        <f t="shared" si="5"/>
        <v>#REF!</v>
      </c>
      <c r="BM28" s="2" t="e">
        <f t="shared" si="5"/>
        <v>#REF!</v>
      </c>
      <c r="BN28" s="2" t="e">
        <f t="shared" si="5"/>
        <v>#REF!</v>
      </c>
      <c r="BO28" s="2" t="e">
        <f t="shared" si="6"/>
        <v>#REF!</v>
      </c>
      <c r="BP28" s="2" t="e">
        <f t="shared" si="6"/>
        <v>#REF!</v>
      </c>
      <c r="BQ28" s="2" t="e">
        <f t="shared" si="6"/>
        <v>#REF!</v>
      </c>
      <c r="BR28" s="2" t="e">
        <f t="shared" si="6"/>
        <v>#REF!</v>
      </c>
      <c r="BS28" s="2" t="e">
        <f t="shared" si="6"/>
        <v>#REF!</v>
      </c>
      <c r="BT28" s="2" t="e">
        <f t="shared" si="6"/>
        <v>#REF!</v>
      </c>
      <c r="BU28" s="2" t="e">
        <f t="shared" si="6"/>
        <v>#REF!</v>
      </c>
      <c r="BV28" s="2" t="e">
        <f t="shared" si="6"/>
        <v>#REF!</v>
      </c>
      <c r="BW28" s="2" t="e">
        <f t="shared" si="6"/>
        <v>#REF!</v>
      </c>
      <c r="BX28" s="2" t="e">
        <f t="shared" si="6"/>
        <v>#REF!</v>
      </c>
      <c r="BY28" s="2" t="e">
        <f t="shared" si="6"/>
        <v>#REF!</v>
      </c>
      <c r="BZ28" s="2" t="e">
        <f t="shared" si="6"/>
        <v>#REF!</v>
      </c>
    </row>
    <row r="29" spans="1:78" ht="10.7" customHeight="1" x14ac:dyDescent="0.2">
      <c r="A29" s="4" t="s">
        <v>9</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row>
    <row r="30" spans="1:78" ht="10.7" customHeight="1" x14ac:dyDescent="0.2">
      <c r="A30" s="3">
        <v>1</v>
      </c>
      <c r="B30" s="2" t="e">
        <f t="shared" si="4"/>
        <v>#REF!</v>
      </c>
      <c r="C30" s="2" t="e">
        <f t="shared" ref="C30:BN31" si="7">ROUND(C14*0.8,)+25</f>
        <v>#REF!</v>
      </c>
      <c r="D30" s="2" t="e">
        <f t="shared" si="7"/>
        <v>#REF!</v>
      </c>
      <c r="E30" s="2" t="e">
        <f t="shared" si="7"/>
        <v>#REF!</v>
      </c>
      <c r="F30" s="2" t="e">
        <f t="shared" si="7"/>
        <v>#REF!</v>
      </c>
      <c r="G30" s="2" t="e">
        <f t="shared" si="7"/>
        <v>#REF!</v>
      </c>
      <c r="H30" s="2" t="e">
        <f t="shared" si="7"/>
        <v>#REF!</v>
      </c>
      <c r="I30" s="2" t="e">
        <f t="shared" si="7"/>
        <v>#REF!</v>
      </c>
      <c r="J30" s="2" t="e">
        <f t="shared" si="7"/>
        <v>#REF!</v>
      </c>
      <c r="K30" s="2" t="e">
        <f t="shared" si="7"/>
        <v>#REF!</v>
      </c>
      <c r="L30" s="2" t="e">
        <f t="shared" si="7"/>
        <v>#REF!</v>
      </c>
      <c r="M30" s="2" t="e">
        <f t="shared" si="7"/>
        <v>#REF!</v>
      </c>
      <c r="N30" s="2" t="e">
        <f t="shared" si="7"/>
        <v>#REF!</v>
      </c>
      <c r="O30" s="2" t="e">
        <f t="shared" si="7"/>
        <v>#REF!</v>
      </c>
      <c r="P30" s="2" t="e">
        <f t="shared" si="7"/>
        <v>#REF!</v>
      </c>
      <c r="Q30" s="2" t="e">
        <f t="shared" si="7"/>
        <v>#REF!</v>
      </c>
      <c r="R30" s="2" t="e">
        <f t="shared" si="7"/>
        <v>#REF!</v>
      </c>
      <c r="S30" s="2" t="e">
        <f t="shared" si="7"/>
        <v>#REF!</v>
      </c>
      <c r="T30" s="2" t="e">
        <f t="shared" si="7"/>
        <v>#REF!</v>
      </c>
      <c r="U30" s="2" t="e">
        <f t="shared" si="7"/>
        <v>#REF!</v>
      </c>
      <c r="V30" s="2" t="e">
        <f t="shared" si="7"/>
        <v>#REF!</v>
      </c>
      <c r="W30" s="2" t="e">
        <f t="shared" si="7"/>
        <v>#REF!</v>
      </c>
      <c r="X30" s="2" t="e">
        <f t="shared" si="7"/>
        <v>#REF!</v>
      </c>
      <c r="Y30" s="2" t="e">
        <f t="shared" si="7"/>
        <v>#REF!</v>
      </c>
      <c r="Z30" s="2" t="e">
        <f t="shared" si="7"/>
        <v>#REF!</v>
      </c>
      <c r="AA30" s="2" t="e">
        <f t="shared" si="7"/>
        <v>#REF!</v>
      </c>
      <c r="AB30" s="2" t="e">
        <f t="shared" si="7"/>
        <v>#REF!</v>
      </c>
      <c r="AC30" s="2" t="e">
        <f t="shared" si="7"/>
        <v>#REF!</v>
      </c>
      <c r="AD30" s="2" t="e">
        <f t="shared" si="7"/>
        <v>#REF!</v>
      </c>
      <c r="AE30" s="2" t="e">
        <f t="shared" si="7"/>
        <v>#REF!</v>
      </c>
      <c r="AF30" s="2" t="e">
        <f t="shared" si="7"/>
        <v>#REF!</v>
      </c>
      <c r="AG30" s="2" t="e">
        <f t="shared" si="7"/>
        <v>#REF!</v>
      </c>
      <c r="AH30" s="2" t="e">
        <f t="shared" si="7"/>
        <v>#REF!</v>
      </c>
      <c r="AI30" s="2" t="e">
        <f t="shared" si="7"/>
        <v>#REF!</v>
      </c>
      <c r="AJ30" s="2" t="e">
        <f t="shared" si="7"/>
        <v>#REF!</v>
      </c>
      <c r="AK30" s="2" t="e">
        <f t="shared" si="7"/>
        <v>#REF!</v>
      </c>
      <c r="AL30" s="2" t="e">
        <f t="shared" si="7"/>
        <v>#REF!</v>
      </c>
      <c r="AM30" s="2" t="e">
        <f t="shared" si="7"/>
        <v>#REF!</v>
      </c>
      <c r="AN30" s="2" t="e">
        <f t="shared" si="7"/>
        <v>#REF!</v>
      </c>
      <c r="AO30" s="2" t="e">
        <f t="shared" si="7"/>
        <v>#REF!</v>
      </c>
      <c r="AP30" s="2" t="e">
        <f t="shared" si="7"/>
        <v>#REF!</v>
      </c>
      <c r="AQ30" s="2" t="e">
        <f t="shared" si="7"/>
        <v>#REF!</v>
      </c>
      <c r="AR30" s="2" t="e">
        <f t="shared" si="7"/>
        <v>#REF!</v>
      </c>
      <c r="AS30" s="2" t="e">
        <f t="shared" si="7"/>
        <v>#REF!</v>
      </c>
      <c r="AT30" s="2" t="e">
        <f t="shared" si="7"/>
        <v>#REF!</v>
      </c>
      <c r="AU30" s="2" t="e">
        <f t="shared" si="7"/>
        <v>#REF!</v>
      </c>
      <c r="AV30" s="2" t="e">
        <f t="shared" si="7"/>
        <v>#REF!</v>
      </c>
      <c r="AW30" s="2" t="e">
        <f t="shared" si="7"/>
        <v>#REF!</v>
      </c>
      <c r="AX30" s="2" t="e">
        <f t="shared" si="7"/>
        <v>#REF!</v>
      </c>
      <c r="AY30" s="2" t="e">
        <f t="shared" si="7"/>
        <v>#REF!</v>
      </c>
      <c r="AZ30" s="2" t="e">
        <f t="shared" si="7"/>
        <v>#REF!</v>
      </c>
      <c r="BA30" s="2" t="e">
        <f t="shared" si="7"/>
        <v>#REF!</v>
      </c>
      <c r="BB30" s="2" t="e">
        <f t="shared" si="7"/>
        <v>#REF!</v>
      </c>
      <c r="BC30" s="2" t="e">
        <f t="shared" si="7"/>
        <v>#REF!</v>
      </c>
      <c r="BD30" s="2" t="e">
        <f t="shared" si="7"/>
        <v>#REF!</v>
      </c>
      <c r="BE30" s="2" t="e">
        <f t="shared" si="7"/>
        <v>#REF!</v>
      </c>
      <c r="BF30" s="2" t="e">
        <f t="shared" si="7"/>
        <v>#REF!</v>
      </c>
      <c r="BG30" s="2" t="e">
        <f t="shared" si="7"/>
        <v>#REF!</v>
      </c>
      <c r="BH30" s="2" t="e">
        <f t="shared" si="7"/>
        <v>#REF!</v>
      </c>
      <c r="BI30" s="2" t="e">
        <f t="shared" si="7"/>
        <v>#REF!</v>
      </c>
      <c r="BJ30" s="2" t="e">
        <f t="shared" si="7"/>
        <v>#REF!</v>
      </c>
      <c r="BK30" s="2" t="e">
        <f t="shared" si="7"/>
        <v>#REF!</v>
      </c>
      <c r="BL30" s="2" t="e">
        <f t="shared" si="7"/>
        <v>#REF!</v>
      </c>
      <c r="BM30" s="2" t="e">
        <f t="shared" si="7"/>
        <v>#REF!</v>
      </c>
      <c r="BN30" s="2" t="e">
        <f t="shared" si="7"/>
        <v>#REF!</v>
      </c>
      <c r="BO30" s="2" t="e">
        <f t="shared" ref="BO30:BZ31" si="8">ROUND(BO14*0.8,)+25</f>
        <v>#REF!</v>
      </c>
      <c r="BP30" s="2" t="e">
        <f t="shared" si="8"/>
        <v>#REF!</v>
      </c>
      <c r="BQ30" s="2" t="e">
        <f t="shared" si="8"/>
        <v>#REF!</v>
      </c>
      <c r="BR30" s="2" t="e">
        <f t="shared" si="8"/>
        <v>#REF!</v>
      </c>
      <c r="BS30" s="2" t="e">
        <f t="shared" si="8"/>
        <v>#REF!</v>
      </c>
      <c r="BT30" s="2" t="e">
        <f t="shared" si="8"/>
        <v>#REF!</v>
      </c>
      <c r="BU30" s="2" t="e">
        <f t="shared" si="8"/>
        <v>#REF!</v>
      </c>
      <c r="BV30" s="2" t="e">
        <f t="shared" si="8"/>
        <v>#REF!</v>
      </c>
      <c r="BW30" s="2" t="e">
        <f t="shared" si="8"/>
        <v>#REF!</v>
      </c>
      <c r="BX30" s="2" t="e">
        <f t="shared" si="8"/>
        <v>#REF!</v>
      </c>
      <c r="BY30" s="2" t="e">
        <f t="shared" si="8"/>
        <v>#REF!</v>
      </c>
      <c r="BZ30" s="2" t="e">
        <f t="shared" si="8"/>
        <v>#REF!</v>
      </c>
    </row>
    <row r="31" spans="1:78" ht="10.7" customHeight="1" x14ac:dyDescent="0.2">
      <c r="A31" s="3">
        <v>2</v>
      </c>
      <c r="B31" s="2" t="e">
        <f t="shared" si="4"/>
        <v>#REF!</v>
      </c>
      <c r="C31" s="2" t="e">
        <f t="shared" si="7"/>
        <v>#REF!</v>
      </c>
      <c r="D31" s="2" t="e">
        <f t="shared" si="7"/>
        <v>#REF!</v>
      </c>
      <c r="E31" s="2" t="e">
        <f t="shared" si="7"/>
        <v>#REF!</v>
      </c>
      <c r="F31" s="2" t="e">
        <f t="shared" si="7"/>
        <v>#REF!</v>
      </c>
      <c r="G31" s="2" t="e">
        <f t="shared" si="7"/>
        <v>#REF!</v>
      </c>
      <c r="H31" s="2" t="e">
        <f t="shared" si="7"/>
        <v>#REF!</v>
      </c>
      <c r="I31" s="2" t="e">
        <f t="shared" si="7"/>
        <v>#REF!</v>
      </c>
      <c r="J31" s="2" t="e">
        <f t="shared" si="7"/>
        <v>#REF!</v>
      </c>
      <c r="K31" s="2" t="e">
        <f t="shared" si="7"/>
        <v>#REF!</v>
      </c>
      <c r="L31" s="2" t="e">
        <f t="shared" si="7"/>
        <v>#REF!</v>
      </c>
      <c r="M31" s="2" t="e">
        <f t="shared" si="7"/>
        <v>#REF!</v>
      </c>
      <c r="N31" s="2" t="e">
        <f t="shared" si="7"/>
        <v>#REF!</v>
      </c>
      <c r="O31" s="2" t="e">
        <f t="shared" si="7"/>
        <v>#REF!</v>
      </c>
      <c r="P31" s="2" t="e">
        <f t="shared" si="7"/>
        <v>#REF!</v>
      </c>
      <c r="Q31" s="2" t="e">
        <f t="shared" si="7"/>
        <v>#REF!</v>
      </c>
      <c r="R31" s="2" t="e">
        <f t="shared" si="7"/>
        <v>#REF!</v>
      </c>
      <c r="S31" s="2" t="e">
        <f t="shared" si="7"/>
        <v>#REF!</v>
      </c>
      <c r="T31" s="2" t="e">
        <f t="shared" si="7"/>
        <v>#REF!</v>
      </c>
      <c r="U31" s="2" t="e">
        <f t="shared" si="7"/>
        <v>#REF!</v>
      </c>
      <c r="V31" s="2" t="e">
        <f t="shared" si="7"/>
        <v>#REF!</v>
      </c>
      <c r="W31" s="2" t="e">
        <f t="shared" si="7"/>
        <v>#REF!</v>
      </c>
      <c r="X31" s="2" t="e">
        <f t="shared" si="7"/>
        <v>#REF!</v>
      </c>
      <c r="Y31" s="2" t="e">
        <f t="shared" si="7"/>
        <v>#REF!</v>
      </c>
      <c r="Z31" s="2" t="e">
        <f t="shared" si="7"/>
        <v>#REF!</v>
      </c>
      <c r="AA31" s="2" t="e">
        <f t="shared" si="7"/>
        <v>#REF!</v>
      </c>
      <c r="AB31" s="2" t="e">
        <f t="shared" si="7"/>
        <v>#REF!</v>
      </c>
      <c r="AC31" s="2" t="e">
        <f t="shared" si="7"/>
        <v>#REF!</v>
      </c>
      <c r="AD31" s="2" t="e">
        <f t="shared" si="7"/>
        <v>#REF!</v>
      </c>
      <c r="AE31" s="2" t="e">
        <f t="shared" si="7"/>
        <v>#REF!</v>
      </c>
      <c r="AF31" s="2" t="e">
        <f t="shared" si="7"/>
        <v>#REF!</v>
      </c>
      <c r="AG31" s="2" t="e">
        <f t="shared" si="7"/>
        <v>#REF!</v>
      </c>
      <c r="AH31" s="2" t="e">
        <f t="shared" si="7"/>
        <v>#REF!</v>
      </c>
      <c r="AI31" s="2" t="e">
        <f t="shared" si="7"/>
        <v>#REF!</v>
      </c>
      <c r="AJ31" s="2" t="e">
        <f t="shared" si="7"/>
        <v>#REF!</v>
      </c>
      <c r="AK31" s="2" t="e">
        <f t="shared" si="7"/>
        <v>#REF!</v>
      </c>
      <c r="AL31" s="2" t="e">
        <f t="shared" si="7"/>
        <v>#REF!</v>
      </c>
      <c r="AM31" s="2" t="e">
        <f t="shared" si="7"/>
        <v>#REF!</v>
      </c>
      <c r="AN31" s="2" t="e">
        <f t="shared" si="7"/>
        <v>#REF!</v>
      </c>
      <c r="AO31" s="2" t="e">
        <f t="shared" si="7"/>
        <v>#REF!</v>
      </c>
      <c r="AP31" s="2" t="e">
        <f t="shared" si="7"/>
        <v>#REF!</v>
      </c>
      <c r="AQ31" s="2" t="e">
        <f t="shared" si="7"/>
        <v>#REF!</v>
      </c>
      <c r="AR31" s="2" t="e">
        <f t="shared" si="7"/>
        <v>#REF!</v>
      </c>
      <c r="AS31" s="2" t="e">
        <f t="shared" si="7"/>
        <v>#REF!</v>
      </c>
      <c r="AT31" s="2" t="e">
        <f t="shared" si="7"/>
        <v>#REF!</v>
      </c>
      <c r="AU31" s="2" t="e">
        <f t="shared" si="7"/>
        <v>#REF!</v>
      </c>
      <c r="AV31" s="2" t="e">
        <f t="shared" si="7"/>
        <v>#REF!</v>
      </c>
      <c r="AW31" s="2" t="e">
        <f t="shared" si="7"/>
        <v>#REF!</v>
      </c>
      <c r="AX31" s="2" t="e">
        <f t="shared" si="7"/>
        <v>#REF!</v>
      </c>
      <c r="AY31" s="2" t="e">
        <f t="shared" si="7"/>
        <v>#REF!</v>
      </c>
      <c r="AZ31" s="2" t="e">
        <f t="shared" si="7"/>
        <v>#REF!</v>
      </c>
      <c r="BA31" s="2" t="e">
        <f t="shared" si="7"/>
        <v>#REF!</v>
      </c>
      <c r="BB31" s="2" t="e">
        <f t="shared" si="7"/>
        <v>#REF!</v>
      </c>
      <c r="BC31" s="2" t="e">
        <f t="shared" si="7"/>
        <v>#REF!</v>
      </c>
      <c r="BD31" s="2" t="e">
        <f t="shared" si="7"/>
        <v>#REF!</v>
      </c>
      <c r="BE31" s="2" t="e">
        <f t="shared" si="7"/>
        <v>#REF!</v>
      </c>
      <c r="BF31" s="2" t="e">
        <f t="shared" si="7"/>
        <v>#REF!</v>
      </c>
      <c r="BG31" s="2" t="e">
        <f t="shared" si="7"/>
        <v>#REF!</v>
      </c>
      <c r="BH31" s="2" t="e">
        <f t="shared" si="7"/>
        <v>#REF!</v>
      </c>
      <c r="BI31" s="2" t="e">
        <f t="shared" si="7"/>
        <v>#REF!</v>
      </c>
      <c r="BJ31" s="2" t="e">
        <f t="shared" si="7"/>
        <v>#REF!</v>
      </c>
      <c r="BK31" s="2" t="e">
        <f t="shared" si="7"/>
        <v>#REF!</v>
      </c>
      <c r="BL31" s="2" t="e">
        <f t="shared" si="7"/>
        <v>#REF!</v>
      </c>
      <c r="BM31" s="2" t="e">
        <f t="shared" si="7"/>
        <v>#REF!</v>
      </c>
      <c r="BN31" s="2" t="e">
        <f t="shared" si="7"/>
        <v>#REF!</v>
      </c>
      <c r="BO31" s="2" t="e">
        <f t="shared" si="8"/>
        <v>#REF!</v>
      </c>
      <c r="BP31" s="2" t="e">
        <f t="shared" si="8"/>
        <v>#REF!</v>
      </c>
      <c r="BQ31" s="2" t="e">
        <f t="shared" si="8"/>
        <v>#REF!</v>
      </c>
      <c r="BR31" s="2" t="e">
        <f t="shared" si="8"/>
        <v>#REF!</v>
      </c>
      <c r="BS31" s="2" t="e">
        <f t="shared" si="8"/>
        <v>#REF!</v>
      </c>
      <c r="BT31" s="2" t="e">
        <f t="shared" si="8"/>
        <v>#REF!</v>
      </c>
      <c r="BU31" s="2" t="e">
        <f t="shared" si="8"/>
        <v>#REF!</v>
      </c>
      <c r="BV31" s="2" t="e">
        <f t="shared" si="8"/>
        <v>#REF!</v>
      </c>
      <c r="BW31" s="2" t="e">
        <f t="shared" si="8"/>
        <v>#REF!</v>
      </c>
      <c r="BX31" s="2" t="e">
        <f t="shared" si="8"/>
        <v>#REF!</v>
      </c>
      <c r="BY31" s="2" t="e">
        <f t="shared" si="8"/>
        <v>#REF!</v>
      </c>
      <c r="BZ31" s="2" t="e">
        <f t="shared" si="8"/>
        <v>#REF!</v>
      </c>
    </row>
    <row r="32" spans="1:78" ht="10.7" customHeight="1" x14ac:dyDescent="0.2">
      <c r="A32" s="2" t="s">
        <v>13</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row>
    <row r="33" spans="1:78" ht="10.7" customHeight="1" x14ac:dyDescent="0.2">
      <c r="A33" s="3">
        <v>1</v>
      </c>
      <c r="B33" s="2" t="e">
        <f t="shared" si="4"/>
        <v>#REF!</v>
      </c>
      <c r="C33" s="2" t="e">
        <f t="shared" ref="C33:BN34" si="9">ROUND(C17*0.8,)+25</f>
        <v>#REF!</v>
      </c>
      <c r="D33" s="2" t="e">
        <f t="shared" si="9"/>
        <v>#REF!</v>
      </c>
      <c r="E33" s="2" t="e">
        <f t="shared" si="9"/>
        <v>#REF!</v>
      </c>
      <c r="F33" s="2" t="e">
        <f t="shared" si="9"/>
        <v>#REF!</v>
      </c>
      <c r="G33" s="2" t="e">
        <f t="shared" si="9"/>
        <v>#REF!</v>
      </c>
      <c r="H33" s="2" t="e">
        <f t="shared" si="9"/>
        <v>#REF!</v>
      </c>
      <c r="I33" s="2" t="e">
        <f t="shared" si="9"/>
        <v>#REF!</v>
      </c>
      <c r="J33" s="2" t="e">
        <f t="shared" si="9"/>
        <v>#REF!</v>
      </c>
      <c r="K33" s="2" t="e">
        <f t="shared" si="9"/>
        <v>#REF!</v>
      </c>
      <c r="L33" s="2" t="e">
        <f t="shared" si="9"/>
        <v>#REF!</v>
      </c>
      <c r="M33" s="2" t="e">
        <f t="shared" si="9"/>
        <v>#REF!</v>
      </c>
      <c r="N33" s="2" t="e">
        <f t="shared" si="9"/>
        <v>#REF!</v>
      </c>
      <c r="O33" s="2" t="e">
        <f t="shared" si="9"/>
        <v>#REF!</v>
      </c>
      <c r="P33" s="2" t="e">
        <f t="shared" si="9"/>
        <v>#REF!</v>
      </c>
      <c r="Q33" s="2" t="e">
        <f t="shared" si="9"/>
        <v>#REF!</v>
      </c>
      <c r="R33" s="2" t="e">
        <f t="shared" si="9"/>
        <v>#REF!</v>
      </c>
      <c r="S33" s="2" t="e">
        <f t="shared" si="9"/>
        <v>#REF!</v>
      </c>
      <c r="T33" s="2" t="e">
        <f t="shared" si="9"/>
        <v>#REF!</v>
      </c>
      <c r="U33" s="2" t="e">
        <f t="shared" si="9"/>
        <v>#REF!</v>
      </c>
      <c r="V33" s="2" t="e">
        <f t="shared" si="9"/>
        <v>#REF!</v>
      </c>
      <c r="W33" s="2" t="e">
        <f t="shared" si="9"/>
        <v>#REF!</v>
      </c>
      <c r="X33" s="2" t="e">
        <f t="shared" si="9"/>
        <v>#REF!</v>
      </c>
      <c r="Y33" s="2" t="e">
        <f t="shared" si="9"/>
        <v>#REF!</v>
      </c>
      <c r="Z33" s="2" t="e">
        <f t="shared" si="9"/>
        <v>#REF!</v>
      </c>
      <c r="AA33" s="2" t="e">
        <f t="shared" si="9"/>
        <v>#REF!</v>
      </c>
      <c r="AB33" s="2" t="e">
        <f t="shared" si="9"/>
        <v>#REF!</v>
      </c>
      <c r="AC33" s="2" t="e">
        <f t="shared" si="9"/>
        <v>#REF!</v>
      </c>
      <c r="AD33" s="2" t="e">
        <f t="shared" si="9"/>
        <v>#REF!</v>
      </c>
      <c r="AE33" s="2" t="e">
        <f t="shared" si="9"/>
        <v>#REF!</v>
      </c>
      <c r="AF33" s="2" t="e">
        <f t="shared" si="9"/>
        <v>#REF!</v>
      </c>
      <c r="AG33" s="2" t="e">
        <f t="shared" si="9"/>
        <v>#REF!</v>
      </c>
      <c r="AH33" s="2" t="e">
        <f t="shared" si="9"/>
        <v>#REF!</v>
      </c>
      <c r="AI33" s="2" t="e">
        <f t="shared" si="9"/>
        <v>#REF!</v>
      </c>
      <c r="AJ33" s="2" t="e">
        <f t="shared" si="9"/>
        <v>#REF!</v>
      </c>
      <c r="AK33" s="2" t="e">
        <f t="shared" si="9"/>
        <v>#REF!</v>
      </c>
      <c r="AL33" s="2" t="e">
        <f t="shared" si="9"/>
        <v>#REF!</v>
      </c>
      <c r="AM33" s="2" t="e">
        <f t="shared" si="9"/>
        <v>#REF!</v>
      </c>
      <c r="AN33" s="2" t="e">
        <f t="shared" si="9"/>
        <v>#REF!</v>
      </c>
      <c r="AO33" s="2" t="e">
        <f t="shared" si="9"/>
        <v>#REF!</v>
      </c>
      <c r="AP33" s="2" t="e">
        <f t="shared" si="9"/>
        <v>#REF!</v>
      </c>
      <c r="AQ33" s="2" t="e">
        <f t="shared" si="9"/>
        <v>#REF!</v>
      </c>
      <c r="AR33" s="2" t="e">
        <f t="shared" si="9"/>
        <v>#REF!</v>
      </c>
      <c r="AS33" s="2" t="e">
        <f t="shared" si="9"/>
        <v>#REF!</v>
      </c>
      <c r="AT33" s="2" t="e">
        <f t="shared" si="9"/>
        <v>#REF!</v>
      </c>
      <c r="AU33" s="2" t="e">
        <f t="shared" si="9"/>
        <v>#REF!</v>
      </c>
      <c r="AV33" s="2" t="e">
        <f t="shared" si="9"/>
        <v>#REF!</v>
      </c>
      <c r="AW33" s="2" t="e">
        <f t="shared" si="9"/>
        <v>#REF!</v>
      </c>
      <c r="AX33" s="2" t="e">
        <f t="shared" si="9"/>
        <v>#REF!</v>
      </c>
      <c r="AY33" s="2" t="e">
        <f t="shared" si="9"/>
        <v>#REF!</v>
      </c>
      <c r="AZ33" s="2" t="e">
        <f t="shared" si="9"/>
        <v>#REF!</v>
      </c>
      <c r="BA33" s="2" t="e">
        <f t="shared" si="9"/>
        <v>#REF!</v>
      </c>
      <c r="BB33" s="2" t="e">
        <f t="shared" si="9"/>
        <v>#REF!</v>
      </c>
      <c r="BC33" s="2" t="e">
        <f t="shared" si="9"/>
        <v>#REF!</v>
      </c>
      <c r="BD33" s="2" t="e">
        <f t="shared" si="9"/>
        <v>#REF!</v>
      </c>
      <c r="BE33" s="2" t="e">
        <f t="shared" si="9"/>
        <v>#REF!</v>
      </c>
      <c r="BF33" s="2" t="e">
        <f t="shared" si="9"/>
        <v>#REF!</v>
      </c>
      <c r="BG33" s="2" t="e">
        <f t="shared" si="9"/>
        <v>#REF!</v>
      </c>
      <c r="BH33" s="2" t="e">
        <f t="shared" si="9"/>
        <v>#REF!</v>
      </c>
      <c r="BI33" s="2" t="e">
        <f t="shared" si="9"/>
        <v>#REF!</v>
      </c>
      <c r="BJ33" s="2" t="e">
        <f t="shared" si="9"/>
        <v>#REF!</v>
      </c>
      <c r="BK33" s="2" t="e">
        <f t="shared" si="9"/>
        <v>#REF!</v>
      </c>
      <c r="BL33" s="2" t="e">
        <f t="shared" si="9"/>
        <v>#REF!</v>
      </c>
      <c r="BM33" s="2" t="e">
        <f t="shared" si="9"/>
        <v>#REF!</v>
      </c>
      <c r="BN33" s="2" t="e">
        <f t="shared" si="9"/>
        <v>#REF!</v>
      </c>
      <c r="BO33" s="2" t="e">
        <f t="shared" ref="BO33:BZ34" si="10">ROUND(BO17*0.8,)+25</f>
        <v>#REF!</v>
      </c>
      <c r="BP33" s="2" t="e">
        <f t="shared" si="10"/>
        <v>#REF!</v>
      </c>
      <c r="BQ33" s="2" t="e">
        <f t="shared" si="10"/>
        <v>#REF!</v>
      </c>
      <c r="BR33" s="2" t="e">
        <f t="shared" si="10"/>
        <v>#REF!</v>
      </c>
      <c r="BS33" s="2" t="e">
        <f t="shared" si="10"/>
        <v>#REF!</v>
      </c>
      <c r="BT33" s="2" t="e">
        <f t="shared" si="10"/>
        <v>#REF!</v>
      </c>
      <c r="BU33" s="2" t="e">
        <f t="shared" si="10"/>
        <v>#REF!</v>
      </c>
      <c r="BV33" s="2" t="e">
        <f t="shared" si="10"/>
        <v>#REF!</v>
      </c>
      <c r="BW33" s="2" t="e">
        <f t="shared" si="10"/>
        <v>#REF!</v>
      </c>
      <c r="BX33" s="2" t="e">
        <f t="shared" si="10"/>
        <v>#REF!</v>
      </c>
      <c r="BY33" s="2" t="e">
        <f t="shared" si="10"/>
        <v>#REF!</v>
      </c>
      <c r="BZ33" s="2" t="e">
        <f t="shared" si="10"/>
        <v>#REF!</v>
      </c>
    </row>
    <row r="34" spans="1:78" ht="10.7" customHeight="1" x14ac:dyDescent="0.2">
      <c r="A34" s="3">
        <v>2</v>
      </c>
      <c r="B34" s="2" t="e">
        <f t="shared" si="4"/>
        <v>#REF!</v>
      </c>
      <c r="C34" s="2" t="e">
        <f t="shared" si="9"/>
        <v>#REF!</v>
      </c>
      <c r="D34" s="2" t="e">
        <f t="shared" si="9"/>
        <v>#REF!</v>
      </c>
      <c r="E34" s="2" t="e">
        <f t="shared" si="9"/>
        <v>#REF!</v>
      </c>
      <c r="F34" s="2" t="e">
        <f t="shared" si="9"/>
        <v>#REF!</v>
      </c>
      <c r="G34" s="2" t="e">
        <f t="shared" si="9"/>
        <v>#REF!</v>
      </c>
      <c r="H34" s="2" t="e">
        <f t="shared" si="9"/>
        <v>#REF!</v>
      </c>
      <c r="I34" s="2" t="e">
        <f t="shared" si="9"/>
        <v>#REF!</v>
      </c>
      <c r="J34" s="2" t="e">
        <f t="shared" si="9"/>
        <v>#REF!</v>
      </c>
      <c r="K34" s="2" t="e">
        <f t="shared" si="9"/>
        <v>#REF!</v>
      </c>
      <c r="L34" s="2" t="e">
        <f t="shared" si="9"/>
        <v>#REF!</v>
      </c>
      <c r="M34" s="2" t="e">
        <f t="shared" si="9"/>
        <v>#REF!</v>
      </c>
      <c r="N34" s="2" t="e">
        <f t="shared" si="9"/>
        <v>#REF!</v>
      </c>
      <c r="O34" s="2" t="e">
        <f t="shared" si="9"/>
        <v>#REF!</v>
      </c>
      <c r="P34" s="2" t="e">
        <f t="shared" si="9"/>
        <v>#REF!</v>
      </c>
      <c r="Q34" s="2" t="e">
        <f t="shared" si="9"/>
        <v>#REF!</v>
      </c>
      <c r="R34" s="2" t="e">
        <f t="shared" si="9"/>
        <v>#REF!</v>
      </c>
      <c r="S34" s="2" t="e">
        <f t="shared" si="9"/>
        <v>#REF!</v>
      </c>
      <c r="T34" s="2" t="e">
        <f t="shared" si="9"/>
        <v>#REF!</v>
      </c>
      <c r="U34" s="2" t="e">
        <f t="shared" si="9"/>
        <v>#REF!</v>
      </c>
      <c r="V34" s="2" t="e">
        <f t="shared" si="9"/>
        <v>#REF!</v>
      </c>
      <c r="W34" s="2" t="e">
        <f t="shared" si="9"/>
        <v>#REF!</v>
      </c>
      <c r="X34" s="2" t="e">
        <f t="shared" si="9"/>
        <v>#REF!</v>
      </c>
      <c r="Y34" s="2" t="e">
        <f t="shared" si="9"/>
        <v>#REF!</v>
      </c>
      <c r="Z34" s="2" t="e">
        <f t="shared" si="9"/>
        <v>#REF!</v>
      </c>
      <c r="AA34" s="2" t="e">
        <f t="shared" si="9"/>
        <v>#REF!</v>
      </c>
      <c r="AB34" s="2" t="e">
        <f t="shared" si="9"/>
        <v>#REF!</v>
      </c>
      <c r="AC34" s="2" t="e">
        <f t="shared" si="9"/>
        <v>#REF!</v>
      </c>
      <c r="AD34" s="2" t="e">
        <f t="shared" si="9"/>
        <v>#REF!</v>
      </c>
      <c r="AE34" s="2" t="e">
        <f t="shared" si="9"/>
        <v>#REF!</v>
      </c>
      <c r="AF34" s="2" t="e">
        <f t="shared" si="9"/>
        <v>#REF!</v>
      </c>
      <c r="AG34" s="2" t="e">
        <f t="shared" si="9"/>
        <v>#REF!</v>
      </c>
      <c r="AH34" s="2" t="e">
        <f t="shared" si="9"/>
        <v>#REF!</v>
      </c>
      <c r="AI34" s="2" t="e">
        <f t="shared" si="9"/>
        <v>#REF!</v>
      </c>
      <c r="AJ34" s="2" t="e">
        <f t="shared" si="9"/>
        <v>#REF!</v>
      </c>
      <c r="AK34" s="2" t="e">
        <f t="shared" si="9"/>
        <v>#REF!</v>
      </c>
      <c r="AL34" s="2" t="e">
        <f t="shared" si="9"/>
        <v>#REF!</v>
      </c>
      <c r="AM34" s="2" t="e">
        <f t="shared" si="9"/>
        <v>#REF!</v>
      </c>
      <c r="AN34" s="2" t="e">
        <f t="shared" si="9"/>
        <v>#REF!</v>
      </c>
      <c r="AO34" s="2" t="e">
        <f t="shared" si="9"/>
        <v>#REF!</v>
      </c>
      <c r="AP34" s="2" t="e">
        <f t="shared" si="9"/>
        <v>#REF!</v>
      </c>
      <c r="AQ34" s="2" t="e">
        <f t="shared" si="9"/>
        <v>#REF!</v>
      </c>
      <c r="AR34" s="2" t="e">
        <f t="shared" si="9"/>
        <v>#REF!</v>
      </c>
      <c r="AS34" s="2" t="e">
        <f t="shared" si="9"/>
        <v>#REF!</v>
      </c>
      <c r="AT34" s="2" t="e">
        <f t="shared" si="9"/>
        <v>#REF!</v>
      </c>
      <c r="AU34" s="2" t="e">
        <f t="shared" si="9"/>
        <v>#REF!</v>
      </c>
      <c r="AV34" s="2" t="e">
        <f t="shared" si="9"/>
        <v>#REF!</v>
      </c>
      <c r="AW34" s="2" t="e">
        <f t="shared" si="9"/>
        <v>#REF!</v>
      </c>
      <c r="AX34" s="2" t="e">
        <f t="shared" si="9"/>
        <v>#REF!</v>
      </c>
      <c r="AY34" s="2" t="e">
        <f t="shared" si="9"/>
        <v>#REF!</v>
      </c>
      <c r="AZ34" s="2" t="e">
        <f t="shared" si="9"/>
        <v>#REF!</v>
      </c>
      <c r="BA34" s="2" t="e">
        <f t="shared" si="9"/>
        <v>#REF!</v>
      </c>
      <c r="BB34" s="2" t="e">
        <f t="shared" si="9"/>
        <v>#REF!</v>
      </c>
      <c r="BC34" s="2" t="e">
        <f t="shared" si="9"/>
        <v>#REF!</v>
      </c>
      <c r="BD34" s="2" t="e">
        <f t="shared" si="9"/>
        <v>#REF!</v>
      </c>
      <c r="BE34" s="2" t="e">
        <f t="shared" si="9"/>
        <v>#REF!</v>
      </c>
      <c r="BF34" s="2" t="e">
        <f t="shared" si="9"/>
        <v>#REF!</v>
      </c>
      <c r="BG34" s="2" t="e">
        <f t="shared" si="9"/>
        <v>#REF!</v>
      </c>
      <c r="BH34" s="2" t="e">
        <f t="shared" si="9"/>
        <v>#REF!</v>
      </c>
      <c r="BI34" s="2" t="e">
        <f t="shared" si="9"/>
        <v>#REF!</v>
      </c>
      <c r="BJ34" s="2" t="e">
        <f t="shared" si="9"/>
        <v>#REF!</v>
      </c>
      <c r="BK34" s="2" t="e">
        <f t="shared" si="9"/>
        <v>#REF!</v>
      </c>
      <c r="BL34" s="2" t="e">
        <f t="shared" si="9"/>
        <v>#REF!</v>
      </c>
      <c r="BM34" s="2" t="e">
        <f t="shared" si="9"/>
        <v>#REF!</v>
      </c>
      <c r="BN34" s="2" t="e">
        <f t="shared" si="9"/>
        <v>#REF!</v>
      </c>
      <c r="BO34" s="2" t="e">
        <f t="shared" si="10"/>
        <v>#REF!</v>
      </c>
      <c r="BP34" s="2" t="e">
        <f t="shared" si="10"/>
        <v>#REF!</v>
      </c>
      <c r="BQ34" s="2" t="e">
        <f t="shared" si="10"/>
        <v>#REF!</v>
      </c>
      <c r="BR34" s="2" t="e">
        <f t="shared" si="10"/>
        <v>#REF!</v>
      </c>
      <c r="BS34" s="2" t="e">
        <f t="shared" si="10"/>
        <v>#REF!</v>
      </c>
      <c r="BT34" s="2" t="e">
        <f t="shared" si="10"/>
        <v>#REF!</v>
      </c>
      <c r="BU34" s="2" t="e">
        <f t="shared" si="10"/>
        <v>#REF!</v>
      </c>
      <c r="BV34" s="2" t="e">
        <f t="shared" si="10"/>
        <v>#REF!</v>
      </c>
      <c r="BW34" s="2" t="e">
        <f t="shared" si="10"/>
        <v>#REF!</v>
      </c>
      <c r="BX34" s="2" t="e">
        <f t="shared" si="10"/>
        <v>#REF!</v>
      </c>
      <c r="BY34" s="2" t="e">
        <f t="shared" si="10"/>
        <v>#REF!</v>
      </c>
      <c r="BZ34" s="2" t="e">
        <f t="shared" si="10"/>
        <v>#REF!</v>
      </c>
    </row>
    <row r="35" spans="1:78" ht="11.45" customHeight="1" x14ac:dyDescent="0.2">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row>
    <row r="36" spans="1:78" x14ac:dyDescent="0.2">
      <c r="A36" s="36" t="s">
        <v>3</v>
      </c>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row>
    <row r="37" spans="1:78" x14ac:dyDescent="0.2">
      <c r="A37" s="20" t="s">
        <v>4</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row>
    <row r="38" spans="1:78" x14ac:dyDescent="0.2">
      <c r="A38" s="20" t="s">
        <v>5</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row>
    <row r="39" spans="1:78" ht="12" customHeight="1" x14ac:dyDescent="0.2">
      <c r="A39" s="21" t="s">
        <v>6</v>
      </c>
    </row>
    <row r="40" spans="1:78" x14ac:dyDescent="0.2">
      <c r="A40" s="90" t="s">
        <v>70</v>
      </c>
    </row>
    <row r="41" spans="1:78" ht="10.7" customHeight="1" thickBot="1" x14ac:dyDescent="0.25">
      <c r="A41" s="20"/>
    </row>
    <row r="42" spans="1:78" ht="22.5" customHeight="1" thickBot="1" x14ac:dyDescent="0.25">
      <c r="A42" s="35" t="s">
        <v>8</v>
      </c>
    </row>
    <row r="43" spans="1:78" ht="144.75" thickBot="1" x14ac:dyDescent="0.25">
      <c r="A43" s="91" t="s">
        <v>68</v>
      </c>
    </row>
  </sheetData>
  <pageMargins left="0.7" right="0.7" top="0.75" bottom="0.75" header="0.3" footer="0.3"/>
  <pageSetup paperSize="9"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46"/>
  <sheetViews>
    <sheetView zoomScaleNormal="100" workbookViewId="0">
      <pane xSplit="1" topLeftCell="B1" activePane="topRight" state="frozen"/>
      <selection pane="topRight" activeCell="E9" sqref="E9"/>
    </sheetView>
  </sheetViews>
  <sheetFormatPr defaultColWidth="8.5703125" defaultRowHeight="12" x14ac:dyDescent="0.2"/>
  <cols>
    <col min="1" max="1" width="84.85546875" style="1" customWidth="1"/>
    <col min="2" max="3" width="9.85546875" style="1" bestFit="1" customWidth="1"/>
    <col min="4" max="16384" width="8.5703125" style="1"/>
  </cols>
  <sheetData>
    <row r="1" spans="1:3" ht="11.45" customHeight="1" x14ac:dyDescent="0.2">
      <c r="A1" s="9" t="s">
        <v>74</v>
      </c>
    </row>
    <row r="2" spans="1:3" ht="11.45" customHeight="1" x14ac:dyDescent="0.2">
      <c r="A2" s="19" t="s">
        <v>16</v>
      </c>
    </row>
    <row r="3" spans="1:3" ht="11.45" customHeight="1" x14ac:dyDescent="0.2">
      <c r="A3" s="9"/>
    </row>
    <row r="4" spans="1:3" ht="11.25" customHeight="1" x14ac:dyDescent="0.2">
      <c r="A4" s="95" t="s">
        <v>1</v>
      </c>
    </row>
    <row r="5" spans="1:3" s="12" customFormat="1" ht="25.5" customHeight="1" x14ac:dyDescent="0.2">
      <c r="A5" s="8" t="s">
        <v>0</v>
      </c>
      <c r="B5" s="47" t="e">
        <f>'C завтраками| Bed and breakfast'!#REF!</f>
        <v>#REF!</v>
      </c>
      <c r="C5" s="47" t="e">
        <f>'C завтраками| Bed and breakfast'!#REF!</f>
        <v>#REF!</v>
      </c>
    </row>
    <row r="6" spans="1:3" s="12" customFormat="1" ht="25.5" customHeight="1" x14ac:dyDescent="0.2">
      <c r="A6" s="37"/>
      <c r="B6" s="47" t="e">
        <f>'C завтраками| Bed and breakfast'!#REF!</f>
        <v>#REF!</v>
      </c>
      <c r="C6" s="47" t="e">
        <f>'C завтраками| Bed and breakfast'!#REF!</f>
        <v>#REF!</v>
      </c>
    </row>
    <row r="7" spans="1:3" ht="11.45" customHeight="1" x14ac:dyDescent="0.2">
      <c r="A7" s="11" t="s">
        <v>11</v>
      </c>
    </row>
    <row r="8" spans="1:3" ht="11.45" customHeight="1" x14ac:dyDescent="0.2">
      <c r="A8" s="3">
        <v>1</v>
      </c>
      <c r="B8" s="29" t="e">
        <f>'C завтраками| Bed and breakfast'!#REF!*0.9</f>
        <v>#REF!</v>
      </c>
      <c r="C8" s="29" t="e">
        <f>'C завтраками| Bed and breakfast'!#REF!*0.9</f>
        <v>#REF!</v>
      </c>
    </row>
    <row r="9" spans="1:3" ht="11.45" customHeight="1" x14ac:dyDescent="0.2">
      <c r="A9" s="3">
        <v>2</v>
      </c>
      <c r="B9" s="29" t="e">
        <f>'C завтраками| Bed and breakfast'!#REF!*0.9</f>
        <v>#REF!</v>
      </c>
      <c r="C9" s="29" t="e">
        <f>'C завтраками| Bed and breakfast'!#REF!*0.9</f>
        <v>#REF!</v>
      </c>
    </row>
    <row r="10" spans="1:3" ht="11.45" customHeight="1" x14ac:dyDescent="0.2">
      <c r="A10" s="5" t="s">
        <v>86</v>
      </c>
      <c r="B10" s="29"/>
      <c r="C10" s="29"/>
    </row>
    <row r="11" spans="1:3" ht="11.45" customHeight="1" x14ac:dyDescent="0.2">
      <c r="A11" s="3">
        <v>1</v>
      </c>
      <c r="B11" s="29" t="e">
        <f>'C завтраками| Bed and breakfast'!#REF!*0.9</f>
        <v>#REF!</v>
      </c>
      <c r="C11" s="29" t="e">
        <f>'C завтраками| Bed and breakfast'!#REF!*0.9</f>
        <v>#REF!</v>
      </c>
    </row>
    <row r="12" spans="1:3" ht="11.45" customHeight="1" x14ac:dyDescent="0.2">
      <c r="A12" s="3">
        <v>2</v>
      </c>
      <c r="B12" s="29" t="e">
        <f>'C завтраками| Bed and breakfast'!#REF!*0.9</f>
        <v>#REF!</v>
      </c>
      <c r="C12" s="29" t="e">
        <f>'C завтраками| Bed and breakfast'!#REF!*0.9</f>
        <v>#REF!</v>
      </c>
    </row>
    <row r="13" spans="1:3" ht="11.45" customHeight="1" x14ac:dyDescent="0.2">
      <c r="A13" s="4" t="s">
        <v>91</v>
      </c>
      <c r="B13" s="29"/>
      <c r="C13" s="29"/>
    </row>
    <row r="14" spans="1:3" ht="11.45" customHeight="1" x14ac:dyDescent="0.2">
      <c r="A14" s="3">
        <v>1</v>
      </c>
      <c r="B14" s="29" t="e">
        <f>'C завтраками| Bed and breakfast'!#REF!*0.9</f>
        <v>#REF!</v>
      </c>
      <c r="C14" s="29" t="e">
        <f>'C завтраками| Bed and breakfast'!#REF!*0.9</f>
        <v>#REF!</v>
      </c>
    </row>
    <row r="15" spans="1:3" ht="11.45" customHeight="1" x14ac:dyDescent="0.2">
      <c r="A15" s="3">
        <v>2</v>
      </c>
      <c r="B15" s="29" t="e">
        <f>'C завтраками| Bed and breakfast'!#REF!*0.9</f>
        <v>#REF!</v>
      </c>
      <c r="C15" s="29" t="e">
        <f>'C завтраками| Bed and breakfast'!#REF!*0.9</f>
        <v>#REF!</v>
      </c>
    </row>
    <row r="16" spans="1:3" ht="11.45" customHeight="1" x14ac:dyDescent="0.2">
      <c r="A16" s="2" t="s">
        <v>92</v>
      </c>
      <c r="B16" s="29"/>
      <c r="C16" s="29"/>
    </row>
    <row r="17" spans="1:3" ht="11.45" customHeight="1" x14ac:dyDescent="0.2">
      <c r="A17" s="3">
        <v>1</v>
      </c>
      <c r="B17" s="29" t="e">
        <f>'C завтраками| Bed and breakfast'!#REF!*0.9</f>
        <v>#REF!</v>
      </c>
      <c r="C17" s="29" t="e">
        <f>'C завтраками| Bed and breakfast'!#REF!*0.9</f>
        <v>#REF!</v>
      </c>
    </row>
    <row r="18" spans="1:3" ht="11.45" customHeight="1" x14ac:dyDescent="0.2">
      <c r="A18" s="3">
        <v>2</v>
      </c>
      <c r="B18" s="29" t="e">
        <f>'C завтраками| Bed and breakfast'!#REF!*0.9</f>
        <v>#REF!</v>
      </c>
      <c r="C18" s="29" t="e">
        <f>'C завтраками| Bed and breakfast'!#REF!*0.9</f>
        <v>#REF!</v>
      </c>
    </row>
    <row r="19" spans="1:3" ht="11.45" customHeight="1" x14ac:dyDescent="0.2">
      <c r="A19" s="24"/>
      <c r="B19" s="30"/>
      <c r="C19" s="30"/>
    </row>
    <row r="20" spans="1:3" ht="27.6" customHeight="1" x14ac:dyDescent="0.2">
      <c r="A20" s="97" t="s">
        <v>2</v>
      </c>
      <c r="B20" s="30"/>
      <c r="C20" s="30"/>
    </row>
    <row r="21" spans="1:3" ht="24.6" customHeight="1" x14ac:dyDescent="0.2">
      <c r="A21" s="8" t="s">
        <v>0</v>
      </c>
      <c r="B21" s="47" t="e">
        <f t="shared" ref="B21:C21" si="0">B5</f>
        <v>#REF!</v>
      </c>
      <c r="C21" s="47" t="e">
        <f t="shared" si="0"/>
        <v>#REF!</v>
      </c>
    </row>
    <row r="22" spans="1:3" ht="24.6" customHeight="1" x14ac:dyDescent="0.2">
      <c r="A22" s="37"/>
      <c r="B22" s="47" t="e">
        <f t="shared" ref="B22:C22" si="1">B6</f>
        <v>#REF!</v>
      </c>
      <c r="C22" s="47" t="e">
        <f t="shared" si="1"/>
        <v>#REF!</v>
      </c>
    </row>
    <row r="23" spans="1:3" ht="11.45" customHeight="1" x14ac:dyDescent="0.2">
      <c r="A23" s="11" t="s">
        <v>11</v>
      </c>
    </row>
    <row r="24" spans="1:3" ht="11.45" customHeight="1" x14ac:dyDescent="0.2">
      <c r="A24" s="3">
        <v>1</v>
      </c>
      <c r="B24" s="29" t="e">
        <f t="shared" ref="B24:C24" si="2">ROUNDUP(B8*0.9,)</f>
        <v>#REF!</v>
      </c>
      <c r="C24" s="29" t="e">
        <f t="shared" si="2"/>
        <v>#REF!</v>
      </c>
    </row>
    <row r="25" spans="1:3" ht="11.45" customHeight="1" x14ac:dyDescent="0.2">
      <c r="A25" s="3">
        <v>2</v>
      </c>
      <c r="B25" s="29" t="e">
        <f t="shared" ref="B25:C25" si="3">ROUNDUP(B9*0.9,)</f>
        <v>#REF!</v>
      </c>
      <c r="C25" s="29" t="e">
        <f t="shared" si="3"/>
        <v>#REF!</v>
      </c>
    </row>
    <row r="26" spans="1:3" ht="11.45" customHeight="1" x14ac:dyDescent="0.2">
      <c r="A26" s="5" t="s">
        <v>86</v>
      </c>
      <c r="B26" s="29"/>
      <c r="C26" s="29"/>
    </row>
    <row r="27" spans="1:3" ht="11.45" customHeight="1" x14ac:dyDescent="0.2">
      <c r="A27" s="3">
        <v>1</v>
      </c>
      <c r="B27" s="29" t="e">
        <f t="shared" ref="B27:C27" si="4">ROUNDUP(B11*0.9,)</f>
        <v>#REF!</v>
      </c>
      <c r="C27" s="29" t="e">
        <f t="shared" si="4"/>
        <v>#REF!</v>
      </c>
    </row>
    <row r="28" spans="1:3" ht="11.45" customHeight="1" x14ac:dyDescent="0.2">
      <c r="A28" s="3">
        <v>2</v>
      </c>
      <c r="B28" s="29" t="e">
        <f t="shared" ref="B28:C28" si="5">ROUNDUP(B12*0.9,)</f>
        <v>#REF!</v>
      </c>
      <c r="C28" s="29" t="e">
        <f t="shared" si="5"/>
        <v>#REF!</v>
      </c>
    </row>
    <row r="29" spans="1:3" ht="11.45" customHeight="1" x14ac:dyDescent="0.2">
      <c r="A29" s="4" t="s">
        <v>91</v>
      </c>
      <c r="B29" s="29"/>
      <c r="C29" s="29"/>
    </row>
    <row r="30" spans="1:3" ht="11.45" customHeight="1" x14ac:dyDescent="0.2">
      <c r="A30" s="3">
        <v>1</v>
      </c>
      <c r="B30" s="29" t="e">
        <f t="shared" ref="B30:C30" si="6">ROUNDUP(B14*0.9,)</f>
        <v>#REF!</v>
      </c>
      <c r="C30" s="29" t="e">
        <f t="shared" si="6"/>
        <v>#REF!</v>
      </c>
    </row>
    <row r="31" spans="1:3" ht="11.45" customHeight="1" x14ac:dyDescent="0.2">
      <c r="A31" s="3">
        <v>2</v>
      </c>
      <c r="B31" s="29" t="e">
        <f t="shared" ref="B31:C31" si="7">ROUNDUP(B15*0.9,)</f>
        <v>#REF!</v>
      </c>
      <c r="C31" s="29" t="e">
        <f t="shared" si="7"/>
        <v>#REF!</v>
      </c>
    </row>
    <row r="32" spans="1:3" ht="11.45" customHeight="1" x14ac:dyDescent="0.2">
      <c r="A32" s="2" t="s">
        <v>92</v>
      </c>
      <c r="B32" s="29"/>
      <c r="C32" s="29"/>
    </row>
    <row r="33" spans="1:3" ht="11.45" customHeight="1" x14ac:dyDescent="0.2">
      <c r="A33" s="3">
        <v>1</v>
      </c>
      <c r="B33" s="29" t="e">
        <f t="shared" ref="B33:C33" si="8">ROUNDUP(B17*0.9,)</f>
        <v>#REF!</v>
      </c>
      <c r="C33" s="29" t="e">
        <f t="shared" si="8"/>
        <v>#REF!</v>
      </c>
    </row>
    <row r="34" spans="1:3" ht="11.45" customHeight="1" x14ac:dyDescent="0.2">
      <c r="A34" s="3">
        <v>2</v>
      </c>
      <c r="B34" s="29" t="e">
        <f t="shared" ref="B34:C34" si="9">ROUNDUP(B18*0.9,)</f>
        <v>#REF!</v>
      </c>
      <c r="C34" s="29" t="e">
        <f t="shared" si="9"/>
        <v>#REF!</v>
      </c>
    </row>
    <row r="35" spans="1:3" ht="11.45" customHeight="1" x14ac:dyDescent="0.2">
      <c r="A35" s="24"/>
    </row>
    <row r="36" spans="1:3" x14ac:dyDescent="0.2">
      <c r="A36" s="41" t="s">
        <v>18</v>
      </c>
    </row>
    <row r="37" spans="1:3" x14ac:dyDescent="0.2">
      <c r="A37" s="38" t="s">
        <v>22</v>
      </c>
    </row>
    <row r="38" spans="1:3" x14ac:dyDescent="0.2">
      <c r="A38" s="22"/>
    </row>
    <row r="39" spans="1:3" x14ac:dyDescent="0.2">
      <c r="A39" s="41" t="s">
        <v>3</v>
      </c>
    </row>
    <row r="40" spans="1:3" x14ac:dyDescent="0.2">
      <c r="A40" s="42" t="s">
        <v>4</v>
      </c>
    </row>
    <row r="41" spans="1:3" x14ac:dyDescent="0.2">
      <c r="A41" s="42" t="s">
        <v>5</v>
      </c>
    </row>
    <row r="42" spans="1:3" ht="12.6" customHeight="1" x14ac:dyDescent="0.2">
      <c r="A42" s="26" t="s">
        <v>6</v>
      </c>
    </row>
    <row r="43" spans="1:3" x14ac:dyDescent="0.2">
      <c r="A43" s="42" t="s">
        <v>75</v>
      </c>
    </row>
    <row r="44" spans="1:3" x14ac:dyDescent="0.2">
      <c r="A44" s="22"/>
    </row>
    <row r="45" spans="1:3" x14ac:dyDescent="0.2">
      <c r="A45" s="39" t="s">
        <v>8</v>
      </c>
    </row>
    <row r="46" spans="1:3" ht="48" x14ac:dyDescent="0.2">
      <c r="A46" s="40" t="s">
        <v>17</v>
      </c>
    </row>
  </sheetData>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BA59"/>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10" width="9.85546875" style="1" bestFit="1" customWidth="1"/>
    <col min="11" max="18" width="9.85546875" style="187" bestFit="1" customWidth="1"/>
    <col min="19" max="53" width="9.85546875" style="1" bestFit="1" customWidth="1"/>
    <col min="54" max="16384" width="8.5703125" style="1"/>
  </cols>
  <sheetData>
    <row r="1" spans="1:53" ht="11.45" customHeight="1" x14ac:dyDescent="0.2">
      <c r="A1" s="9" t="s">
        <v>172</v>
      </c>
    </row>
    <row r="2" spans="1:53" ht="11.45" customHeight="1" x14ac:dyDescent="0.2">
      <c r="A2" s="165" t="s">
        <v>23</v>
      </c>
    </row>
    <row r="3" spans="1:53" ht="11.45" customHeight="1" x14ac:dyDescent="0.2">
      <c r="A3" s="9"/>
    </row>
    <row r="4" spans="1:53" ht="11.25" customHeight="1" x14ac:dyDescent="0.2">
      <c r="A4" s="95" t="s">
        <v>1</v>
      </c>
    </row>
    <row r="5" spans="1:53" s="12" customFormat="1" ht="25.5" customHeight="1" x14ac:dyDescent="0.2">
      <c r="A5" s="8" t="s">
        <v>0</v>
      </c>
      <c r="B5" s="129">
        <f>'Отдыхай и Катай 25 | COMISSION'!B5</f>
        <v>46003</v>
      </c>
      <c r="C5" s="129">
        <f>'Отдыхай и Катай 25 | COMISSION'!C5</f>
        <v>46010</v>
      </c>
      <c r="D5" s="129">
        <f>'Отдыхай и Катай 25 | COMISSION'!D5</f>
        <v>46012</v>
      </c>
      <c r="E5" s="129">
        <f>'Отдыхай и Катай 25 | COMISSION'!E5</f>
        <v>46013</v>
      </c>
      <c r="F5" s="129">
        <f>'Отдыхай и Катай 25 | COMISSION'!F5</f>
        <v>46014</v>
      </c>
      <c r="G5" s="129">
        <f>'Отдыхай и Катай 25 | COMISSION'!G5</f>
        <v>46015</v>
      </c>
      <c r="H5" s="129">
        <f>'Отдыхай и Катай 25 | COMISSION'!H5</f>
        <v>46017</v>
      </c>
      <c r="I5" s="129">
        <f>'Отдыхай и Катай 25 | COMISSION'!I5</f>
        <v>46019</v>
      </c>
      <c r="J5" s="129">
        <f>'Отдыхай и Катай 25 | COMISSION'!J5</f>
        <v>46020</v>
      </c>
      <c r="K5" s="173">
        <f>'Отдыхай и Катай 25 | COMISSION'!K5</f>
        <v>46021</v>
      </c>
      <c r="L5" s="173">
        <f>'Отдыхай и Катай 25 | COMISSION'!L5</f>
        <v>46022</v>
      </c>
      <c r="M5" s="173">
        <f>'Отдыхай и Катай 25 | COMISSION'!M5</f>
        <v>46023</v>
      </c>
      <c r="N5" s="173">
        <f>'Отдыхай и Катай 25 | COMISSION'!N5</f>
        <v>46026</v>
      </c>
      <c r="O5" s="173">
        <f>'Отдыхай и Катай 25 | COMISSION'!O5</f>
        <v>46027</v>
      </c>
      <c r="P5" s="173">
        <f>'Отдыхай и Катай 25 | COMISSION'!P5</f>
        <v>46028</v>
      </c>
      <c r="Q5" s="173">
        <f>'Отдыхай и Катай 25 | COMISSION'!Q5</f>
        <v>46029</v>
      </c>
      <c r="R5" s="173">
        <f>'Отдыхай и Катай 25 | COMISSION'!R5</f>
        <v>46030</v>
      </c>
      <c r="S5" s="129">
        <f>'Отдыхай и Катай 25 | COMISSION'!S5</f>
        <v>46031</v>
      </c>
      <c r="T5" s="129">
        <f>'Отдыхай и Катай 25 | COMISSION'!T5</f>
        <v>46032</v>
      </c>
      <c r="U5" s="129">
        <f>'Отдыхай и Катай 25 | COMISSION'!U5</f>
        <v>46033</v>
      </c>
      <c r="V5" s="129">
        <f>'Отдыхай и Катай 25 | COMISSION'!V5</f>
        <v>46036</v>
      </c>
      <c r="W5" s="129">
        <f>'Отдыхай и Катай 25 | COMISSION'!W5</f>
        <v>46038</v>
      </c>
      <c r="X5" s="129">
        <f>'Отдыхай и Катай 25 | COMISSION'!X5</f>
        <v>46040</v>
      </c>
      <c r="Y5" s="129">
        <f>'Отдыхай и Катай 25 | COMISSION'!Y5</f>
        <v>46042</v>
      </c>
      <c r="Z5" s="129">
        <f>'Отдыхай и Катай 25 | COMISSION'!Z5</f>
        <v>46043</v>
      </c>
      <c r="AA5" s="129">
        <f>'Отдыхай и Катай 25 | COMISSION'!AA5</f>
        <v>46045</v>
      </c>
      <c r="AB5" s="129">
        <f>'Отдыхай и Катай 25 | COMISSION'!AB5</f>
        <v>46047</v>
      </c>
      <c r="AC5" s="129">
        <f>'Отдыхай и Катай 25 | COMISSION'!AC5</f>
        <v>46052</v>
      </c>
      <c r="AD5" s="129">
        <f>'Отдыхай и Катай 25 | COMISSION'!AD5</f>
        <v>46054</v>
      </c>
      <c r="AE5" s="129">
        <f>'Отдыхай и Катай 25 | COMISSION'!AE5</f>
        <v>46058</v>
      </c>
      <c r="AF5" s="129">
        <f>'Отдыхай и Катай 25 | COMISSION'!AF5</f>
        <v>46059</v>
      </c>
      <c r="AG5" s="129">
        <f>'Отдыхай и Катай 25 | COMISSION'!AG5</f>
        <v>46060</v>
      </c>
      <c r="AH5" s="129">
        <f>'Отдыхай и Катай 25 | COMISSION'!AH5</f>
        <v>46061</v>
      </c>
      <c r="AI5" s="129">
        <f>'Отдыхай и Катай 25 | COMISSION'!AI5</f>
        <v>46066</v>
      </c>
      <c r="AJ5" s="129">
        <f>'Отдыхай и Катай 25 | COMISSION'!AJ5</f>
        <v>46068</v>
      </c>
      <c r="AK5" s="129">
        <f>'Отдыхай и Катай 25 | COMISSION'!AK5</f>
        <v>46069</v>
      </c>
      <c r="AL5" s="129">
        <f>'Отдыхай и Катай 25 | COMISSION'!AL5</f>
        <v>46073</v>
      </c>
      <c r="AM5" s="129">
        <f>'Отдыхай и Катай 25 | COMISSION'!AM5</f>
        <v>46076</v>
      </c>
      <c r="AN5" s="129">
        <f>'Отдыхай и Катай 25 | COMISSION'!AN5</f>
        <v>46077</v>
      </c>
      <c r="AO5" s="129">
        <f>'Отдыхай и Катай 25 | COMISSION'!AO5</f>
        <v>46080</v>
      </c>
      <c r="AP5" s="129">
        <f>'Отдыхай и Катай 25 | COMISSION'!AP5</f>
        <v>46082</v>
      </c>
      <c r="AQ5" s="129">
        <f>'Отдыхай и Катай 25 | COMISSION'!AQ5</f>
        <v>46087</v>
      </c>
      <c r="AR5" s="129">
        <f>'Отдыхай и Катай 25 | COMISSION'!AR5</f>
        <v>46090</v>
      </c>
      <c r="AS5" s="129">
        <f>'Отдыхай и Катай 25 | COMISSION'!AS5</f>
        <v>46091</v>
      </c>
      <c r="AT5" s="129">
        <f>'Отдыхай и Катай 25 | COMISSION'!AT5</f>
        <v>46097</v>
      </c>
      <c r="AU5" s="129">
        <f>'Отдыхай и Катай 25 | COMISSION'!AU5</f>
        <v>46101</v>
      </c>
      <c r="AV5" s="129">
        <f>'Отдыхай и Катай 25 | COMISSION'!AV5</f>
        <v>46103</v>
      </c>
      <c r="AW5" s="129">
        <f>'Отдыхай и Катай 25 | COMISSION'!AW5</f>
        <v>46108</v>
      </c>
      <c r="AX5" s="129">
        <f>'Отдыхай и Катай 25 | COMISSION'!AX5</f>
        <v>46110</v>
      </c>
      <c r="AY5" s="129">
        <f>'Отдыхай и Катай 25 | COMISSION'!AY5</f>
        <v>46113</v>
      </c>
      <c r="AZ5" s="129">
        <f>'Отдыхай и Катай 25 | COMISSION'!AZ5</f>
        <v>46117</v>
      </c>
      <c r="BA5" s="129">
        <f>'Отдыхай и Катай 25 | COMISSION'!BA5</f>
        <v>46124</v>
      </c>
    </row>
    <row r="6" spans="1:53" s="12" customFormat="1" ht="25.5" customHeight="1" x14ac:dyDescent="0.2">
      <c r="A6" s="37"/>
      <c r="B6" s="129">
        <f>'Отдыхай и Катай 25 | COMISSION'!B6</f>
        <v>46009</v>
      </c>
      <c r="C6" s="129">
        <f>'Отдыхай и Катай 25 | COMISSION'!C6</f>
        <v>46011</v>
      </c>
      <c r="D6" s="129">
        <f>'Отдыхай и Катай 25 | COMISSION'!D6</f>
        <v>46012</v>
      </c>
      <c r="E6" s="129">
        <f>'Отдыхай и Катай 25 | COMISSION'!E6</f>
        <v>46013</v>
      </c>
      <c r="F6" s="129">
        <f>'Отдыхай и Катай 25 | COMISSION'!F6</f>
        <v>46014</v>
      </c>
      <c r="G6" s="129">
        <f>'Отдыхай и Катай 25 | COMISSION'!G6</f>
        <v>46016</v>
      </c>
      <c r="H6" s="129">
        <f>'Отдыхай и Катай 25 | COMISSION'!H6</f>
        <v>46018</v>
      </c>
      <c r="I6" s="129">
        <f>'Отдыхай и Катай 25 | COMISSION'!I6</f>
        <v>46019</v>
      </c>
      <c r="J6" s="129">
        <f>'Отдыхай и Катай 25 | COMISSION'!J6</f>
        <v>46020</v>
      </c>
      <c r="K6" s="173">
        <f>'Отдыхай и Катай 25 | COMISSION'!K6</f>
        <v>46021</v>
      </c>
      <c r="L6" s="173">
        <f>'Отдыхай и Катай 25 | COMISSION'!L6</f>
        <v>46022</v>
      </c>
      <c r="M6" s="173">
        <f>'Отдыхай и Катай 25 | COMISSION'!M6</f>
        <v>46025</v>
      </c>
      <c r="N6" s="173">
        <f>'Отдыхай и Катай 25 | COMISSION'!N6</f>
        <v>46026</v>
      </c>
      <c r="O6" s="173">
        <f>'Отдыхай и Катай 25 | COMISSION'!O6</f>
        <v>46027</v>
      </c>
      <c r="P6" s="173">
        <f>'Отдыхай и Катай 25 | COMISSION'!P6</f>
        <v>46028</v>
      </c>
      <c r="Q6" s="173">
        <f>'Отдыхай и Катай 25 | COMISSION'!Q6</f>
        <v>46029</v>
      </c>
      <c r="R6" s="173">
        <f>'Отдыхай и Катай 25 | COMISSION'!R6</f>
        <v>46030</v>
      </c>
      <c r="S6" s="129">
        <f>'Отдыхай и Катай 25 | COMISSION'!S6</f>
        <v>46031</v>
      </c>
      <c r="T6" s="129">
        <f>'Отдыхай и Катай 25 | COMISSION'!T6</f>
        <v>46032</v>
      </c>
      <c r="U6" s="129">
        <f>'Отдыхай и Катай 25 | COMISSION'!U6</f>
        <v>46035</v>
      </c>
      <c r="V6" s="129">
        <f>'Отдыхай и Катай 25 | COMISSION'!V6</f>
        <v>46037</v>
      </c>
      <c r="W6" s="129">
        <f>'Отдыхай и Катай 25 | COMISSION'!W6</f>
        <v>46039</v>
      </c>
      <c r="X6" s="129">
        <f>'Отдыхай и Катай 25 | COMISSION'!X6</f>
        <v>46041</v>
      </c>
      <c r="Y6" s="129">
        <f>'Отдыхай и Катай 25 | COMISSION'!Y6</f>
        <v>46042</v>
      </c>
      <c r="Z6" s="129">
        <f>'Отдыхай и Катай 25 | COMISSION'!Z6</f>
        <v>46044</v>
      </c>
      <c r="AA6" s="129">
        <f>'Отдыхай и Катай 25 | COMISSION'!AA6</f>
        <v>46046</v>
      </c>
      <c r="AB6" s="129">
        <f>'Отдыхай и Катай 25 | COMISSION'!AB6</f>
        <v>46051</v>
      </c>
      <c r="AC6" s="129">
        <f>'Отдыхай и Катай 25 | COMISSION'!AC6</f>
        <v>46053</v>
      </c>
      <c r="AD6" s="129">
        <f>'Отдыхай и Катай 25 | COMISSION'!AD6</f>
        <v>46057</v>
      </c>
      <c r="AE6" s="129">
        <f>'Отдыхай и Катай 25 | COMISSION'!AE6</f>
        <v>46058</v>
      </c>
      <c r="AF6" s="129">
        <f>'Отдыхай и Катай 25 | COMISSION'!AF6</f>
        <v>46059</v>
      </c>
      <c r="AG6" s="129">
        <f>'Отдыхай и Катай 25 | COMISSION'!AG6</f>
        <v>46060</v>
      </c>
      <c r="AH6" s="129">
        <f>'Отдыхай и Катай 25 | COMISSION'!AH6</f>
        <v>46065</v>
      </c>
      <c r="AI6" s="129">
        <f>'Отдыхай и Катай 25 | COMISSION'!AI6</f>
        <v>46067</v>
      </c>
      <c r="AJ6" s="129">
        <f>'Отдыхай и Катай 25 | COMISSION'!AJ6</f>
        <v>46068</v>
      </c>
      <c r="AK6" s="129">
        <f>'Отдыхай и Катай 25 | COMISSION'!AK6</f>
        <v>46072</v>
      </c>
      <c r="AL6" s="129">
        <f>'Отдыхай и Катай 25 | COMISSION'!AL6</f>
        <v>46075</v>
      </c>
      <c r="AM6" s="129">
        <f>'Отдыхай и Катай 25 | COMISSION'!AM6</f>
        <v>46076</v>
      </c>
      <c r="AN6" s="129">
        <f>'Отдыхай и Катай 25 | COMISSION'!AN6</f>
        <v>46079</v>
      </c>
      <c r="AO6" s="129">
        <f>'Отдыхай и Катай 25 | COMISSION'!AO6</f>
        <v>46081</v>
      </c>
      <c r="AP6" s="129">
        <f>'Отдыхай и Катай 25 | COMISSION'!AP6</f>
        <v>46086</v>
      </c>
      <c r="AQ6" s="129">
        <f>'Отдыхай и Катай 25 | COMISSION'!AQ6</f>
        <v>46089</v>
      </c>
      <c r="AR6" s="129">
        <f>'Отдыхай и Катай 25 | COMISSION'!AR6</f>
        <v>46090</v>
      </c>
      <c r="AS6" s="129">
        <f>'Отдыхай и Катай 25 | COMISSION'!AS6</f>
        <v>46096</v>
      </c>
      <c r="AT6" s="129">
        <f>'Отдыхай и Катай 25 | COMISSION'!AT6</f>
        <v>46100</v>
      </c>
      <c r="AU6" s="129">
        <f>'Отдыхай и Катай 25 | COMISSION'!AU6</f>
        <v>46102</v>
      </c>
      <c r="AV6" s="129">
        <f>'Отдыхай и Катай 25 | COMISSION'!AV6</f>
        <v>46107</v>
      </c>
      <c r="AW6" s="129">
        <f>'Отдыхай и Катай 25 | COMISSION'!AW6</f>
        <v>46109</v>
      </c>
      <c r="AX6" s="129">
        <f>'Отдыхай и Катай 25 | COMISSION'!AX6</f>
        <v>46112</v>
      </c>
      <c r="AY6" s="129">
        <f>'Отдыхай и Катай 25 | COMISSION'!AY6</f>
        <v>46116</v>
      </c>
      <c r="AZ6" s="129">
        <f>'Отдыхай и Катай 25 | COMISSION'!AZ6</f>
        <v>46123</v>
      </c>
      <c r="BA6" s="129">
        <f>'Отдыхай и Катай 25 | COMISSION'!BA6</f>
        <v>45759</v>
      </c>
    </row>
    <row r="7" spans="1:53" s="118" customFormat="1" ht="11.45" customHeight="1" x14ac:dyDescent="0.2">
      <c r="A7" s="167" t="s">
        <v>11</v>
      </c>
      <c r="K7" s="172"/>
      <c r="L7" s="172"/>
      <c r="M7" s="172"/>
      <c r="N7" s="172"/>
      <c r="O7" s="172"/>
      <c r="P7" s="172"/>
      <c r="Q7" s="172"/>
      <c r="R7" s="172"/>
    </row>
    <row r="8" spans="1:53" ht="11.45" customHeight="1" x14ac:dyDescent="0.2">
      <c r="A8" s="3">
        <v>1</v>
      </c>
      <c r="B8" s="141">
        <f>'Отдыхай и Катай 25 | COMISSION'!B8</f>
        <v>6300</v>
      </c>
      <c r="C8" s="141">
        <f>'Отдыхай и Катай 25 | COMISSION'!C8</f>
        <v>8100</v>
      </c>
      <c r="D8" s="141">
        <f>'Отдыхай и Катай 25 | COMISSION'!D8</f>
        <v>8100</v>
      </c>
      <c r="E8" s="141">
        <f>'Отдыхай и Катай 25 | COMISSION'!E8</f>
        <v>8640</v>
      </c>
      <c r="F8" s="141">
        <f>'Отдыхай и Катай 25 | COMISSION'!F8</f>
        <v>8640</v>
      </c>
      <c r="G8" s="141">
        <f>'Отдыхай и Катай 25 | COMISSION'!G8</f>
        <v>9180</v>
      </c>
      <c r="H8" s="141">
        <f>'Отдыхай и Катай 25 | COMISSION'!H8</f>
        <v>8640</v>
      </c>
      <c r="I8" s="141">
        <f>'Отдыхай и Катай 25 | COMISSION'!I8</f>
        <v>8640</v>
      </c>
      <c r="J8" s="141">
        <f>'Отдыхай и Катай 25 | COMISSION'!J8</f>
        <v>14400</v>
      </c>
      <c r="K8" s="174">
        <f>'Отдыхай и Катай 25 | COMISSION'!K8</f>
        <v>21150</v>
      </c>
      <c r="L8" s="174">
        <f>'Отдыхай и Катай 25 | COMISSION'!L8</f>
        <v>24750</v>
      </c>
      <c r="M8" s="174">
        <f>'Отдыхай и Катай 25 | COMISSION'!M8</f>
        <v>24750</v>
      </c>
      <c r="N8" s="174">
        <f>'Отдыхай и Катай 25 | COMISSION'!N8</f>
        <v>24750</v>
      </c>
      <c r="O8" s="174">
        <f>'Отдыхай и Катай 25 | COMISSION'!O8</f>
        <v>25830</v>
      </c>
      <c r="P8" s="174">
        <f>'Отдыхай и Катай 25 | COMISSION'!P8</f>
        <v>25830</v>
      </c>
      <c r="Q8" s="174">
        <f>'Отдыхай и Катай 25 | COMISSION'!Q8</f>
        <v>25830</v>
      </c>
      <c r="R8" s="174">
        <f>'Отдыхай и Катай 25 | COMISSION'!R8</f>
        <v>22590</v>
      </c>
      <c r="S8" s="141">
        <f>'Отдыхай и Катай 25 | COMISSION'!S8</f>
        <v>22275</v>
      </c>
      <c r="T8" s="141">
        <f>'Отдыхай и Катай 25 | COMISSION'!T8</f>
        <v>13905</v>
      </c>
      <c r="U8" s="141">
        <f>'Отдыхай и Катай 25 | COMISSION'!U8</f>
        <v>13905</v>
      </c>
      <c r="V8" s="141">
        <f>'Отдыхай и Катай 25 | COMISSION'!V8</f>
        <v>13095</v>
      </c>
      <c r="W8" s="141">
        <f>'Отдыхай и Катай 25 | COMISSION'!W8</f>
        <v>13095</v>
      </c>
      <c r="X8" s="141">
        <f>'Отдыхай и Катай 25 | COMISSION'!X8</f>
        <v>13095</v>
      </c>
      <c r="Y8" s="141">
        <f>'Отдыхай и Катай 25 | COMISSION'!Y8</f>
        <v>13905</v>
      </c>
      <c r="Z8" s="141">
        <f>'Отдыхай и Катай 25 | COMISSION'!Z8</f>
        <v>13905</v>
      </c>
      <c r="AA8" s="141">
        <f>'Отдыхай и Катай 25 | COMISSION'!AA8</f>
        <v>13905</v>
      </c>
      <c r="AB8" s="141">
        <f>'Отдыхай и Катай 25 | COMISSION'!AB8</f>
        <v>14715</v>
      </c>
      <c r="AC8" s="141">
        <f>'Отдыхай и Катай 25 | COMISSION'!AC8</f>
        <v>14715</v>
      </c>
      <c r="AD8" s="141">
        <f>'Отдыхай и Катай 25 | COMISSION'!AD8</f>
        <v>15795</v>
      </c>
      <c r="AE8" s="141">
        <f>'Отдыхай и Катай 25 | COMISSION'!AE8</f>
        <v>16875</v>
      </c>
      <c r="AF8" s="141">
        <f>'Отдыхай и Катай 25 | COMISSION'!AF8</f>
        <v>16875</v>
      </c>
      <c r="AG8" s="141">
        <f>'Отдыхай и Катай 25 | COMISSION'!AG8</f>
        <v>16875</v>
      </c>
      <c r="AH8" s="141">
        <f>'Отдыхай и Катай 25 | COMISSION'!AH8</f>
        <v>15795</v>
      </c>
      <c r="AI8" s="141">
        <f>'Отдыхай и Катай 25 | COMISSION'!AI8</f>
        <v>19035</v>
      </c>
      <c r="AJ8" s="141">
        <f>'Отдыхай и Катай 25 | COMISSION'!AJ8</f>
        <v>19035</v>
      </c>
      <c r="AK8" s="141">
        <f>'Отдыхай и Катай 25 | COMISSION'!AK8</f>
        <v>21195</v>
      </c>
      <c r="AL8" s="141">
        <f>'Отдыхай и Катай 25 | COMISSION'!AL8</f>
        <v>23355</v>
      </c>
      <c r="AM8" s="141">
        <f>'Отдыхай и Катай 25 | COMISSION'!AM8</f>
        <v>23355</v>
      </c>
      <c r="AN8" s="141">
        <f>'Отдыхай и Катай 25 | COMISSION'!AN8</f>
        <v>20115</v>
      </c>
      <c r="AO8" s="141">
        <f>'Отдыхай и Катай 25 | COMISSION'!AO8</f>
        <v>20115</v>
      </c>
      <c r="AP8" s="141">
        <f>'Отдыхай и Катай 25 | COMISSION'!AP8</f>
        <v>12285</v>
      </c>
      <c r="AQ8" s="141">
        <f>'Отдыхай и Катай 25 | COMISSION'!AQ8</f>
        <v>13905</v>
      </c>
      <c r="AR8" s="141">
        <f>'Отдыхай и Катай 25 | COMISSION'!AR8</f>
        <v>13095</v>
      </c>
      <c r="AS8" s="141">
        <f>'Отдыхай и Катай 25 | COMISSION'!AS8</f>
        <v>10125</v>
      </c>
      <c r="AT8" s="141">
        <f>'Отдыхай и Катай 25 | COMISSION'!AT8</f>
        <v>8415</v>
      </c>
      <c r="AU8" s="141">
        <f>'Отдыхай и Катай 25 | COMISSION'!AU8</f>
        <v>9495</v>
      </c>
      <c r="AV8" s="141">
        <f>'Отдыхай и Катай 25 | COMISSION'!AV8</f>
        <v>8415</v>
      </c>
      <c r="AW8" s="141">
        <f>'Отдыхай и Катай 25 | COMISSION'!AW8</f>
        <v>9495</v>
      </c>
      <c r="AX8" s="141">
        <f>'Отдыхай и Катай 25 | COMISSION'!AX8</f>
        <v>8415</v>
      </c>
      <c r="AY8" s="141">
        <f>'Отдыхай и Катай 25 | COMISSION'!AY8</f>
        <v>8235</v>
      </c>
      <c r="AZ8" s="141">
        <f>'Отдыхай и Катай 25 | COMISSION'!AZ8</f>
        <v>7335</v>
      </c>
      <c r="BA8" s="141">
        <f>'Отдыхай и Катай 25 | COMISSION'!BA8</f>
        <v>5625</v>
      </c>
    </row>
    <row r="9" spans="1:53" ht="11.45" customHeight="1" x14ac:dyDescent="0.2">
      <c r="A9" s="3">
        <v>2</v>
      </c>
      <c r="B9" s="141">
        <f>'Отдыхай и Катай 25 | COMISSION'!B9</f>
        <v>7560</v>
      </c>
      <c r="C9" s="141">
        <f>'Отдыхай и Катай 25 | COMISSION'!C9</f>
        <v>9360</v>
      </c>
      <c r="D9" s="141">
        <f>'Отдыхай и Катай 25 | COMISSION'!D9</f>
        <v>9360</v>
      </c>
      <c r="E9" s="141">
        <f>'Отдыхай и Катай 25 | COMISSION'!E9</f>
        <v>9900</v>
      </c>
      <c r="F9" s="141">
        <f>'Отдыхай и Катай 25 | COMISSION'!F9</f>
        <v>9900</v>
      </c>
      <c r="G9" s="141">
        <f>'Отдыхай и Катай 25 | COMISSION'!G9</f>
        <v>10440</v>
      </c>
      <c r="H9" s="141">
        <f>'Отдыхай и Катай 25 | COMISSION'!H9</f>
        <v>9900</v>
      </c>
      <c r="I9" s="141">
        <f>'Отдыхай и Катай 25 | COMISSION'!I9</f>
        <v>9900</v>
      </c>
      <c r="J9" s="141">
        <f>'Отдыхай и Катай 25 | COMISSION'!J9</f>
        <v>16200</v>
      </c>
      <c r="K9" s="174">
        <f>'Отдыхай и Катай 25 | COMISSION'!K9</f>
        <v>22950</v>
      </c>
      <c r="L9" s="174">
        <f>'Отдыхай и Катай 25 | COMISSION'!L9</f>
        <v>26550</v>
      </c>
      <c r="M9" s="174">
        <f>'Отдыхай и Катай 25 | COMISSION'!M9</f>
        <v>26550</v>
      </c>
      <c r="N9" s="174">
        <f>'Отдыхай и Катай 25 | COMISSION'!N9</f>
        <v>26550</v>
      </c>
      <c r="O9" s="174">
        <f>'Отдыхай и Катай 25 | COMISSION'!O9</f>
        <v>27630</v>
      </c>
      <c r="P9" s="174">
        <f>'Отдыхай и Катай 25 | COMISSION'!P9</f>
        <v>27630</v>
      </c>
      <c r="Q9" s="174">
        <f>'Отдыхай и Катай 25 | COMISSION'!Q9</f>
        <v>27630</v>
      </c>
      <c r="R9" s="174">
        <f>'Отдыхай и Катай 25 | COMISSION'!R9</f>
        <v>24390</v>
      </c>
      <c r="S9" s="141">
        <f>'Отдыхай и Катай 25 | COMISSION'!S9</f>
        <v>23940</v>
      </c>
      <c r="T9" s="141">
        <f>'Отдыхай и Катай 25 | COMISSION'!T9</f>
        <v>15570</v>
      </c>
      <c r="U9" s="141">
        <f>'Отдыхай и Катай 25 | COMISSION'!U9</f>
        <v>15570</v>
      </c>
      <c r="V9" s="141">
        <f>'Отдыхай и Катай 25 | COMISSION'!V9</f>
        <v>14760</v>
      </c>
      <c r="W9" s="141">
        <f>'Отдыхай и Катай 25 | COMISSION'!W9</f>
        <v>14760</v>
      </c>
      <c r="X9" s="141">
        <f>'Отдыхай и Катай 25 | COMISSION'!X9</f>
        <v>14760</v>
      </c>
      <c r="Y9" s="141">
        <f>'Отдыхай и Катай 25 | COMISSION'!Y9</f>
        <v>15570</v>
      </c>
      <c r="Z9" s="141">
        <f>'Отдыхай и Катай 25 | COMISSION'!Z9</f>
        <v>15570</v>
      </c>
      <c r="AA9" s="141">
        <f>'Отдыхай и Катай 25 | COMISSION'!AA9</f>
        <v>15570</v>
      </c>
      <c r="AB9" s="141">
        <f>'Отдыхай и Катай 25 | COMISSION'!AB9</f>
        <v>16380</v>
      </c>
      <c r="AC9" s="141">
        <f>'Отдыхай и Катай 25 | COMISSION'!AC9</f>
        <v>16380</v>
      </c>
      <c r="AD9" s="141">
        <f>'Отдыхай и Катай 25 | COMISSION'!AD9</f>
        <v>17460</v>
      </c>
      <c r="AE9" s="141">
        <f>'Отдыхай и Катай 25 | COMISSION'!AE9</f>
        <v>18540</v>
      </c>
      <c r="AF9" s="141">
        <f>'Отдыхай и Катай 25 | COMISSION'!AF9</f>
        <v>18540</v>
      </c>
      <c r="AG9" s="141">
        <f>'Отдыхай и Катай 25 | COMISSION'!AG9</f>
        <v>18540</v>
      </c>
      <c r="AH9" s="141">
        <f>'Отдыхай и Катай 25 | COMISSION'!AH9</f>
        <v>17460</v>
      </c>
      <c r="AI9" s="141">
        <f>'Отдыхай и Катай 25 | COMISSION'!AI9</f>
        <v>20700</v>
      </c>
      <c r="AJ9" s="141">
        <f>'Отдыхай и Катай 25 | COMISSION'!AJ9</f>
        <v>20700</v>
      </c>
      <c r="AK9" s="141">
        <f>'Отдыхай и Катай 25 | COMISSION'!AK9</f>
        <v>22860</v>
      </c>
      <c r="AL9" s="141">
        <f>'Отдыхай и Катай 25 | COMISSION'!AL9</f>
        <v>25020</v>
      </c>
      <c r="AM9" s="141">
        <f>'Отдыхай и Катай 25 | COMISSION'!AM9</f>
        <v>25020</v>
      </c>
      <c r="AN9" s="141">
        <f>'Отдыхай и Катай 25 | COMISSION'!AN9</f>
        <v>21780</v>
      </c>
      <c r="AO9" s="141">
        <f>'Отдыхай и Катай 25 | COMISSION'!AO9</f>
        <v>21780</v>
      </c>
      <c r="AP9" s="141">
        <f>'Отдыхай и Катай 25 | COMISSION'!AP9</f>
        <v>13950</v>
      </c>
      <c r="AQ9" s="141">
        <f>'Отдыхай и Катай 25 | COMISSION'!AQ9</f>
        <v>15570</v>
      </c>
      <c r="AR9" s="141">
        <f>'Отдыхай и Катай 25 | COMISSION'!AR9</f>
        <v>14760</v>
      </c>
      <c r="AS9" s="141">
        <f>'Отдыхай и Катай 25 | COMISSION'!AS9</f>
        <v>11790</v>
      </c>
      <c r="AT9" s="141">
        <f>'Отдыхай и Катай 25 | COMISSION'!AT9</f>
        <v>10080</v>
      </c>
      <c r="AU9" s="141">
        <f>'Отдыхай и Катай 25 | COMISSION'!AU9</f>
        <v>11160</v>
      </c>
      <c r="AV9" s="141">
        <f>'Отдыхай и Катай 25 | COMISSION'!AV9</f>
        <v>10080</v>
      </c>
      <c r="AW9" s="141">
        <f>'Отдыхай и Катай 25 | COMISSION'!AW9</f>
        <v>11160</v>
      </c>
      <c r="AX9" s="141">
        <f>'Отдыхай и Катай 25 | COMISSION'!AX9</f>
        <v>10080</v>
      </c>
      <c r="AY9" s="141">
        <f>'Отдыхай и Катай 25 | COMISSION'!AY9</f>
        <v>9720</v>
      </c>
      <c r="AZ9" s="141">
        <f>'Отдыхай и Катай 25 | COMISSION'!AZ9</f>
        <v>8820</v>
      </c>
      <c r="BA9" s="141">
        <f>'Отдыхай и Катай 25 | COMISSION'!BA9</f>
        <v>7110</v>
      </c>
    </row>
    <row r="10" spans="1:53" s="118" customFormat="1" ht="11.45" customHeight="1" x14ac:dyDescent="0.2">
      <c r="A10" s="120" t="s">
        <v>107</v>
      </c>
      <c r="B10" s="141"/>
      <c r="C10" s="141"/>
      <c r="D10" s="141"/>
      <c r="E10" s="141"/>
      <c r="F10" s="141"/>
      <c r="G10" s="141"/>
      <c r="H10" s="141"/>
      <c r="I10" s="141"/>
      <c r="J10" s="141"/>
      <c r="K10" s="174"/>
      <c r="L10" s="174"/>
      <c r="M10" s="174"/>
      <c r="N10" s="174"/>
      <c r="O10" s="174"/>
      <c r="P10" s="174"/>
      <c r="Q10" s="174"/>
      <c r="R10" s="174"/>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row>
    <row r="11" spans="1:53" ht="11.45" customHeight="1" x14ac:dyDescent="0.2">
      <c r="A11" s="3">
        <v>1</v>
      </c>
      <c r="B11" s="141">
        <f>'Отдыхай и Катай 25 | COMISSION'!B11</f>
        <v>7650</v>
      </c>
      <c r="C11" s="141">
        <f>'Отдыхай и Катай 25 | COMISSION'!C11</f>
        <v>9450</v>
      </c>
      <c r="D11" s="141">
        <f>'Отдыхай и Катай 25 | COMISSION'!D11</f>
        <v>9450</v>
      </c>
      <c r="E11" s="141">
        <f>'Отдыхай и Катай 25 | COMISSION'!E11</f>
        <v>9990</v>
      </c>
      <c r="F11" s="141">
        <f>'Отдыхай и Катай 25 | COMISSION'!F11</f>
        <v>9990</v>
      </c>
      <c r="G11" s="141">
        <f>'Отдыхай и Катай 25 | COMISSION'!G11</f>
        <v>10530</v>
      </c>
      <c r="H11" s="141">
        <f>'Отдыхай и Катай 25 | COMISSION'!H11</f>
        <v>9990</v>
      </c>
      <c r="I11" s="141">
        <f>'Отдыхай и Катай 25 | COMISSION'!I11</f>
        <v>9990</v>
      </c>
      <c r="J11" s="141">
        <f>'Отдыхай и Катай 25 | COMISSION'!J11</f>
        <v>16200</v>
      </c>
      <c r="K11" s="174">
        <f>'Отдыхай и Катай 25 | COMISSION'!K11</f>
        <v>22950</v>
      </c>
      <c r="L11" s="174">
        <f>'Отдыхай и Катай 25 | COMISSION'!L11</f>
        <v>26550</v>
      </c>
      <c r="M11" s="174">
        <f>'Отдыхай и Катай 25 | COMISSION'!M11</f>
        <v>26550</v>
      </c>
      <c r="N11" s="174">
        <f>'Отдыхай и Катай 25 | COMISSION'!N11</f>
        <v>26550</v>
      </c>
      <c r="O11" s="174">
        <f>'Отдыхай и Катай 25 | COMISSION'!O11</f>
        <v>27630</v>
      </c>
      <c r="P11" s="174">
        <f>'Отдыхай и Катай 25 | COMISSION'!P11</f>
        <v>27630</v>
      </c>
      <c r="Q11" s="174">
        <f>'Отдыхай и Катай 25 | COMISSION'!Q11</f>
        <v>27630</v>
      </c>
      <c r="R11" s="174">
        <f>'Отдыхай и Катай 25 | COMISSION'!R11</f>
        <v>24390</v>
      </c>
      <c r="S11" s="141">
        <f>'Отдыхай и Катай 25 | COMISSION'!S11</f>
        <v>23895</v>
      </c>
      <c r="T11" s="141">
        <f>'Отдыхай и Катай 25 | COMISSION'!T11</f>
        <v>15525</v>
      </c>
      <c r="U11" s="141">
        <f>'Отдыхай и Катай 25 | COMISSION'!U11</f>
        <v>15525</v>
      </c>
      <c r="V11" s="141">
        <f>'Отдыхай и Катай 25 | COMISSION'!V11</f>
        <v>14715</v>
      </c>
      <c r="W11" s="141">
        <f>'Отдыхай и Катай 25 | COMISSION'!W11</f>
        <v>14715</v>
      </c>
      <c r="X11" s="141">
        <f>'Отдыхай и Катай 25 | COMISSION'!X11</f>
        <v>14715</v>
      </c>
      <c r="Y11" s="141">
        <f>'Отдыхай и Катай 25 | COMISSION'!Y11</f>
        <v>15525</v>
      </c>
      <c r="Z11" s="141">
        <f>'Отдыхай и Катай 25 | COMISSION'!Z11</f>
        <v>15525</v>
      </c>
      <c r="AA11" s="141">
        <f>'Отдыхай и Катай 25 | COMISSION'!AA11</f>
        <v>15525</v>
      </c>
      <c r="AB11" s="141">
        <f>'Отдыхай и Катай 25 | COMISSION'!AB11</f>
        <v>16335</v>
      </c>
      <c r="AC11" s="141">
        <f>'Отдыхай и Катай 25 | COMISSION'!AC11</f>
        <v>16335</v>
      </c>
      <c r="AD11" s="141">
        <f>'Отдыхай и Катай 25 | COMISSION'!AD11</f>
        <v>17415</v>
      </c>
      <c r="AE11" s="141">
        <f>'Отдыхай и Катай 25 | COMISSION'!AE11</f>
        <v>18495</v>
      </c>
      <c r="AF11" s="141">
        <f>'Отдыхай и Катай 25 | COMISSION'!AF11</f>
        <v>18495</v>
      </c>
      <c r="AG11" s="141">
        <f>'Отдыхай и Катай 25 | COMISSION'!AG11</f>
        <v>18495</v>
      </c>
      <c r="AH11" s="141">
        <f>'Отдыхай и Катай 25 | COMISSION'!AH11</f>
        <v>17415</v>
      </c>
      <c r="AI11" s="141">
        <f>'Отдыхай и Катай 25 | COMISSION'!AI11</f>
        <v>20655</v>
      </c>
      <c r="AJ11" s="141">
        <f>'Отдыхай и Катай 25 | COMISSION'!AJ11</f>
        <v>20655</v>
      </c>
      <c r="AK11" s="141">
        <f>'Отдыхай и Катай 25 | COMISSION'!AK11</f>
        <v>22815</v>
      </c>
      <c r="AL11" s="141">
        <f>'Отдыхай и Катай 25 | COMISSION'!AL11</f>
        <v>24975</v>
      </c>
      <c r="AM11" s="141">
        <f>'Отдыхай и Катай 25 | COMISSION'!AM11</f>
        <v>24975</v>
      </c>
      <c r="AN11" s="141">
        <f>'Отдыхай и Катай 25 | COMISSION'!AN11</f>
        <v>21735</v>
      </c>
      <c r="AO11" s="141">
        <f>'Отдыхай и Катай 25 | COMISSION'!AO11</f>
        <v>21735</v>
      </c>
      <c r="AP11" s="141">
        <f>'Отдыхай и Катай 25 | COMISSION'!AP11</f>
        <v>13905</v>
      </c>
      <c r="AQ11" s="141">
        <f>'Отдыхай и Катай 25 | COMISSION'!AQ11</f>
        <v>15525</v>
      </c>
      <c r="AR11" s="141">
        <f>'Отдыхай и Катай 25 | COMISSION'!AR11</f>
        <v>14715</v>
      </c>
      <c r="AS11" s="141">
        <f>'Отдыхай и Катай 25 | COMISSION'!AS11</f>
        <v>11475</v>
      </c>
      <c r="AT11" s="141">
        <f>'Отдыхай и Катай 25 | COMISSION'!AT11</f>
        <v>9765</v>
      </c>
      <c r="AU11" s="141">
        <f>'Отдыхай и Катай 25 | COMISSION'!AU11</f>
        <v>10845</v>
      </c>
      <c r="AV11" s="141">
        <f>'Отдыхай и Катай 25 | COMISSION'!AV11</f>
        <v>9765</v>
      </c>
      <c r="AW11" s="141">
        <f>'Отдыхай и Катай 25 | COMISSION'!AW11</f>
        <v>10845</v>
      </c>
      <c r="AX11" s="141">
        <f>'Отдыхай и Катай 25 | COMISSION'!AX11</f>
        <v>9765</v>
      </c>
      <c r="AY11" s="141">
        <f>'Отдыхай и Катай 25 | COMISSION'!AY11</f>
        <v>9135</v>
      </c>
      <c r="AZ11" s="141">
        <f>'Отдыхай и Катай 25 | COMISSION'!AZ11</f>
        <v>8235</v>
      </c>
      <c r="BA11" s="141">
        <f>'Отдыхай и Катай 25 | COMISSION'!BA11</f>
        <v>6525</v>
      </c>
    </row>
    <row r="12" spans="1:53" ht="11.45" customHeight="1" x14ac:dyDescent="0.2">
      <c r="A12" s="3">
        <v>2</v>
      </c>
      <c r="B12" s="141">
        <f>'Отдыхай и Катай 25 | COMISSION'!B12</f>
        <v>8910</v>
      </c>
      <c r="C12" s="141">
        <f>'Отдыхай и Катай 25 | COMISSION'!C12</f>
        <v>10710</v>
      </c>
      <c r="D12" s="141">
        <f>'Отдыхай и Катай 25 | COMISSION'!D12</f>
        <v>10710</v>
      </c>
      <c r="E12" s="141">
        <f>'Отдыхай и Катай 25 | COMISSION'!E12</f>
        <v>11250</v>
      </c>
      <c r="F12" s="141">
        <f>'Отдыхай и Катай 25 | COMISSION'!F12</f>
        <v>11250</v>
      </c>
      <c r="G12" s="141">
        <f>'Отдыхай и Катай 25 | COMISSION'!G12</f>
        <v>11790</v>
      </c>
      <c r="H12" s="141">
        <f>'Отдыхай и Катай 25 | COMISSION'!H12</f>
        <v>11250</v>
      </c>
      <c r="I12" s="141">
        <f>'Отдыхай и Катай 25 | COMISSION'!I12</f>
        <v>11250</v>
      </c>
      <c r="J12" s="141">
        <f>'Отдыхай и Катай 25 | COMISSION'!J12</f>
        <v>18000</v>
      </c>
      <c r="K12" s="174">
        <f>'Отдыхай и Катай 25 | COMISSION'!K12</f>
        <v>24750</v>
      </c>
      <c r="L12" s="174">
        <f>'Отдыхай и Катай 25 | COMISSION'!L12</f>
        <v>28350</v>
      </c>
      <c r="M12" s="174">
        <f>'Отдыхай и Катай 25 | COMISSION'!M12</f>
        <v>28350</v>
      </c>
      <c r="N12" s="174">
        <f>'Отдыхай и Катай 25 | COMISSION'!N12</f>
        <v>28350</v>
      </c>
      <c r="O12" s="174">
        <f>'Отдыхай и Катай 25 | COMISSION'!O12</f>
        <v>29430</v>
      </c>
      <c r="P12" s="174">
        <f>'Отдыхай и Катай 25 | COMISSION'!P12</f>
        <v>29430</v>
      </c>
      <c r="Q12" s="174">
        <f>'Отдыхай и Катай 25 | COMISSION'!Q12</f>
        <v>29430</v>
      </c>
      <c r="R12" s="174">
        <f>'Отдыхай и Катай 25 | COMISSION'!R12</f>
        <v>26190</v>
      </c>
      <c r="S12" s="141">
        <f>'Отдыхай и Катай 25 | COMISSION'!S12</f>
        <v>25560</v>
      </c>
      <c r="T12" s="141">
        <f>'Отдыхай и Катай 25 | COMISSION'!T12</f>
        <v>17190</v>
      </c>
      <c r="U12" s="141">
        <f>'Отдыхай и Катай 25 | COMISSION'!U12</f>
        <v>17190</v>
      </c>
      <c r="V12" s="141">
        <f>'Отдыхай и Катай 25 | COMISSION'!V12</f>
        <v>16380</v>
      </c>
      <c r="W12" s="141">
        <f>'Отдыхай и Катай 25 | COMISSION'!W12</f>
        <v>16380</v>
      </c>
      <c r="X12" s="141">
        <f>'Отдыхай и Катай 25 | COMISSION'!X12</f>
        <v>16380</v>
      </c>
      <c r="Y12" s="141">
        <f>'Отдыхай и Катай 25 | COMISSION'!Y12</f>
        <v>17190</v>
      </c>
      <c r="Z12" s="141">
        <f>'Отдыхай и Катай 25 | COMISSION'!Z12</f>
        <v>17190</v>
      </c>
      <c r="AA12" s="141">
        <f>'Отдыхай и Катай 25 | COMISSION'!AA12</f>
        <v>17190</v>
      </c>
      <c r="AB12" s="141">
        <f>'Отдыхай и Катай 25 | COMISSION'!AB12</f>
        <v>18000</v>
      </c>
      <c r="AC12" s="141">
        <f>'Отдыхай и Катай 25 | COMISSION'!AC12</f>
        <v>18000</v>
      </c>
      <c r="AD12" s="141">
        <f>'Отдыхай и Катай 25 | COMISSION'!AD12</f>
        <v>19080</v>
      </c>
      <c r="AE12" s="141">
        <f>'Отдыхай и Катай 25 | COMISSION'!AE12</f>
        <v>20160</v>
      </c>
      <c r="AF12" s="141">
        <f>'Отдыхай и Катай 25 | COMISSION'!AF12</f>
        <v>20160</v>
      </c>
      <c r="AG12" s="141">
        <f>'Отдыхай и Катай 25 | COMISSION'!AG12</f>
        <v>20160</v>
      </c>
      <c r="AH12" s="141">
        <f>'Отдыхай и Катай 25 | COMISSION'!AH12</f>
        <v>19080</v>
      </c>
      <c r="AI12" s="141">
        <f>'Отдыхай и Катай 25 | COMISSION'!AI12</f>
        <v>22320</v>
      </c>
      <c r="AJ12" s="141">
        <f>'Отдыхай и Катай 25 | COMISSION'!AJ12</f>
        <v>22320</v>
      </c>
      <c r="AK12" s="141">
        <f>'Отдыхай и Катай 25 | COMISSION'!AK12</f>
        <v>24480</v>
      </c>
      <c r="AL12" s="141">
        <f>'Отдыхай и Катай 25 | COMISSION'!AL12</f>
        <v>26640</v>
      </c>
      <c r="AM12" s="141">
        <f>'Отдыхай и Катай 25 | COMISSION'!AM12</f>
        <v>26640</v>
      </c>
      <c r="AN12" s="141">
        <f>'Отдыхай и Катай 25 | COMISSION'!AN12</f>
        <v>23400</v>
      </c>
      <c r="AO12" s="141">
        <f>'Отдыхай и Катай 25 | COMISSION'!AO12</f>
        <v>23400</v>
      </c>
      <c r="AP12" s="141">
        <f>'Отдыхай и Катай 25 | COMISSION'!AP12</f>
        <v>15570</v>
      </c>
      <c r="AQ12" s="141">
        <f>'Отдыхай и Катай 25 | COMISSION'!AQ12</f>
        <v>17190</v>
      </c>
      <c r="AR12" s="141">
        <f>'Отдыхай и Катай 25 | COMISSION'!AR12</f>
        <v>16380</v>
      </c>
      <c r="AS12" s="141">
        <f>'Отдыхай и Катай 25 | COMISSION'!AS12</f>
        <v>13140</v>
      </c>
      <c r="AT12" s="141">
        <f>'Отдыхай и Катай 25 | COMISSION'!AT12</f>
        <v>11430</v>
      </c>
      <c r="AU12" s="141">
        <f>'Отдыхай и Катай 25 | COMISSION'!AU12</f>
        <v>12510</v>
      </c>
      <c r="AV12" s="141">
        <f>'Отдыхай и Катай 25 | COMISSION'!AV12</f>
        <v>11430</v>
      </c>
      <c r="AW12" s="141">
        <f>'Отдыхай и Катай 25 | COMISSION'!AW12</f>
        <v>12510</v>
      </c>
      <c r="AX12" s="141">
        <f>'Отдыхай и Катай 25 | COMISSION'!AX12</f>
        <v>11430</v>
      </c>
      <c r="AY12" s="141">
        <f>'Отдыхай и Катай 25 | COMISSION'!AY12</f>
        <v>10620</v>
      </c>
      <c r="AZ12" s="141">
        <f>'Отдыхай и Катай 25 | COMISSION'!AZ12</f>
        <v>9720</v>
      </c>
      <c r="BA12" s="141">
        <f>'Отдыхай и Катай 25 | COMISSION'!BA12</f>
        <v>8010</v>
      </c>
    </row>
    <row r="13" spans="1:53" s="118" customFormat="1" ht="11.45" customHeight="1" x14ac:dyDescent="0.2">
      <c r="A13" s="120" t="s">
        <v>86</v>
      </c>
      <c r="B13" s="141"/>
      <c r="C13" s="141"/>
      <c r="D13" s="141"/>
      <c r="E13" s="141"/>
      <c r="F13" s="141"/>
      <c r="G13" s="141"/>
      <c r="H13" s="141"/>
      <c r="I13" s="141"/>
      <c r="J13" s="141"/>
      <c r="K13" s="174"/>
      <c r="L13" s="174"/>
      <c r="M13" s="174"/>
      <c r="N13" s="174"/>
      <c r="O13" s="174"/>
      <c r="P13" s="174"/>
      <c r="Q13" s="174"/>
      <c r="R13" s="174"/>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row>
    <row r="14" spans="1:53" ht="11.45" customHeight="1" x14ac:dyDescent="0.2">
      <c r="A14" s="3">
        <v>1</v>
      </c>
      <c r="B14" s="141">
        <f>'Отдыхай и Катай 25 | COMISSION'!B14</f>
        <v>9450</v>
      </c>
      <c r="C14" s="141">
        <f>'Отдыхай и Катай 25 | COMISSION'!C14</f>
        <v>11250</v>
      </c>
      <c r="D14" s="141">
        <f>'Отдыхай и Катай 25 | COMISSION'!D14</f>
        <v>11250</v>
      </c>
      <c r="E14" s="141">
        <f>'Отдыхай и Катай 25 | COMISSION'!E14</f>
        <v>11790</v>
      </c>
      <c r="F14" s="141">
        <f>'Отдыхай и Катай 25 | COMISSION'!F14</f>
        <v>11790</v>
      </c>
      <c r="G14" s="141">
        <f>'Отдыхай и Катай 25 | COMISSION'!G14</f>
        <v>12330</v>
      </c>
      <c r="H14" s="141">
        <f>'Отдыхай и Катай 25 | COMISSION'!H14</f>
        <v>11790</v>
      </c>
      <c r="I14" s="141">
        <f>'Отдыхай и Катай 25 | COMISSION'!I14</f>
        <v>11790</v>
      </c>
      <c r="J14" s="141">
        <f>'Отдыхай и Катай 25 | COMISSION'!J14</f>
        <v>18000</v>
      </c>
      <c r="K14" s="174">
        <f>'Отдыхай и Катай 25 | COMISSION'!K14</f>
        <v>24750</v>
      </c>
      <c r="L14" s="174">
        <f>'Отдыхай и Катай 25 | COMISSION'!L14</f>
        <v>28350</v>
      </c>
      <c r="M14" s="174">
        <f>'Отдыхай и Катай 25 | COMISSION'!M14</f>
        <v>28350</v>
      </c>
      <c r="N14" s="174">
        <f>'Отдыхай и Катай 25 | COMISSION'!N14</f>
        <v>28350</v>
      </c>
      <c r="O14" s="174">
        <f>'Отдыхай и Катай 25 | COMISSION'!O14</f>
        <v>29430</v>
      </c>
      <c r="P14" s="174">
        <f>'Отдыхай и Катай 25 | COMISSION'!P14</f>
        <v>29430</v>
      </c>
      <c r="Q14" s="174">
        <f>'Отдыхай и Катай 25 | COMISSION'!Q14</f>
        <v>29430</v>
      </c>
      <c r="R14" s="174">
        <f>'Отдыхай и Катай 25 | COMISSION'!R14</f>
        <v>26190</v>
      </c>
      <c r="S14" s="141">
        <f>'Отдыхай и Катай 25 | COMISSION'!S14</f>
        <v>25875</v>
      </c>
      <c r="T14" s="141">
        <f>'Отдыхай и Катай 25 | COMISSION'!T14</f>
        <v>17505</v>
      </c>
      <c r="U14" s="141">
        <f>'Отдыхай и Катай 25 | COMISSION'!U14</f>
        <v>17505</v>
      </c>
      <c r="V14" s="141">
        <f>'Отдыхай и Катай 25 | COMISSION'!V14</f>
        <v>16695</v>
      </c>
      <c r="W14" s="141">
        <f>'Отдыхай и Катай 25 | COMISSION'!W14</f>
        <v>16695</v>
      </c>
      <c r="X14" s="141">
        <f>'Отдыхай и Катай 25 | COMISSION'!X14</f>
        <v>16695</v>
      </c>
      <c r="Y14" s="141">
        <f>'Отдыхай и Катай 25 | COMISSION'!Y14</f>
        <v>17505</v>
      </c>
      <c r="Z14" s="141">
        <f>'Отдыхай и Катай 25 | COMISSION'!Z14</f>
        <v>17505</v>
      </c>
      <c r="AA14" s="141">
        <f>'Отдыхай и Катай 25 | COMISSION'!AA14</f>
        <v>17505</v>
      </c>
      <c r="AB14" s="141">
        <f>'Отдыхай и Катай 25 | COMISSION'!AB14</f>
        <v>18315</v>
      </c>
      <c r="AC14" s="141">
        <f>'Отдыхай и Катай 25 | COMISSION'!AC14</f>
        <v>18315</v>
      </c>
      <c r="AD14" s="141">
        <f>'Отдыхай и Катай 25 | COMISSION'!AD14</f>
        <v>19395</v>
      </c>
      <c r="AE14" s="141">
        <f>'Отдыхай и Катай 25 | COMISSION'!AE14</f>
        <v>20475</v>
      </c>
      <c r="AF14" s="141">
        <f>'Отдыхай и Катай 25 | COMISSION'!AF14</f>
        <v>20475</v>
      </c>
      <c r="AG14" s="141">
        <f>'Отдыхай и Катай 25 | COMISSION'!AG14</f>
        <v>20475</v>
      </c>
      <c r="AH14" s="141">
        <f>'Отдыхай и Катай 25 | COMISSION'!AH14</f>
        <v>19395</v>
      </c>
      <c r="AI14" s="141">
        <f>'Отдыхай и Катай 25 | COMISSION'!AI14</f>
        <v>22635</v>
      </c>
      <c r="AJ14" s="141">
        <f>'Отдыхай и Катай 25 | COMISSION'!AJ14</f>
        <v>22635</v>
      </c>
      <c r="AK14" s="141">
        <f>'Отдыхай и Катай 25 | COMISSION'!AK14</f>
        <v>24795</v>
      </c>
      <c r="AL14" s="141">
        <f>'Отдыхай и Катай 25 | COMISSION'!AL14</f>
        <v>26955</v>
      </c>
      <c r="AM14" s="141">
        <f>'Отдыхай и Катай 25 | COMISSION'!AM14</f>
        <v>26955</v>
      </c>
      <c r="AN14" s="141">
        <f>'Отдыхай и Катай 25 | COMISSION'!AN14</f>
        <v>23715</v>
      </c>
      <c r="AO14" s="141">
        <f>'Отдыхай и Катай 25 | COMISSION'!AO14</f>
        <v>23715</v>
      </c>
      <c r="AP14" s="141">
        <f>'Отдыхай и Катай 25 | COMISSION'!AP14</f>
        <v>15885</v>
      </c>
      <c r="AQ14" s="141">
        <f>'Отдыхай и Катай 25 | COMISSION'!AQ14</f>
        <v>17505</v>
      </c>
      <c r="AR14" s="141">
        <f>'Отдыхай и Катай 25 | COMISSION'!AR14</f>
        <v>16695</v>
      </c>
      <c r="AS14" s="141">
        <f>'Отдыхай и Катай 25 | COMISSION'!AS14</f>
        <v>13275</v>
      </c>
      <c r="AT14" s="141">
        <f>'Отдыхай и Катай 25 | COMISSION'!AT14</f>
        <v>11565</v>
      </c>
      <c r="AU14" s="141">
        <f>'Отдыхай и Катай 25 | COMISSION'!AU14</f>
        <v>12645</v>
      </c>
      <c r="AV14" s="141">
        <f>'Отдыхай и Катай 25 | COMISSION'!AV14</f>
        <v>11565</v>
      </c>
      <c r="AW14" s="141">
        <f>'Отдыхай и Катай 25 | COMISSION'!AW14</f>
        <v>12645</v>
      </c>
      <c r="AX14" s="141">
        <f>'Отдыхай и Катай 25 | COMISSION'!AX14</f>
        <v>11565</v>
      </c>
      <c r="AY14" s="141">
        <f>'Отдыхай и Катай 25 | COMISSION'!AY14</f>
        <v>11385</v>
      </c>
      <c r="AZ14" s="141">
        <f>'Отдыхай и Катай 25 | COMISSION'!AZ14</f>
        <v>10485</v>
      </c>
      <c r="BA14" s="141">
        <f>'Отдыхай и Катай 25 | COMISSION'!BA14</f>
        <v>8775</v>
      </c>
    </row>
    <row r="15" spans="1:53" ht="11.45" customHeight="1" x14ac:dyDescent="0.2">
      <c r="A15" s="3">
        <v>2</v>
      </c>
      <c r="B15" s="141">
        <f>'Отдыхай и Катай 25 | COMISSION'!B15</f>
        <v>10710</v>
      </c>
      <c r="C15" s="141">
        <f>'Отдыхай и Катай 25 | COMISSION'!C15</f>
        <v>12510</v>
      </c>
      <c r="D15" s="141">
        <f>'Отдыхай и Катай 25 | COMISSION'!D15</f>
        <v>12510</v>
      </c>
      <c r="E15" s="141">
        <f>'Отдыхай и Катай 25 | COMISSION'!E15</f>
        <v>13050</v>
      </c>
      <c r="F15" s="141">
        <f>'Отдыхай и Катай 25 | COMISSION'!F15</f>
        <v>13050</v>
      </c>
      <c r="G15" s="141">
        <f>'Отдыхай и Катай 25 | COMISSION'!G15</f>
        <v>13590</v>
      </c>
      <c r="H15" s="141">
        <f>'Отдыхай и Катай 25 | COMISSION'!H15</f>
        <v>13050</v>
      </c>
      <c r="I15" s="141">
        <f>'Отдыхай и Катай 25 | COMISSION'!I15</f>
        <v>13050</v>
      </c>
      <c r="J15" s="141">
        <f>'Отдыхай и Катай 25 | COMISSION'!J15</f>
        <v>19800</v>
      </c>
      <c r="K15" s="174">
        <f>'Отдыхай и Катай 25 | COMISSION'!K15</f>
        <v>26550</v>
      </c>
      <c r="L15" s="174">
        <f>'Отдыхай и Катай 25 | COMISSION'!L15</f>
        <v>30150</v>
      </c>
      <c r="M15" s="174">
        <f>'Отдыхай и Катай 25 | COMISSION'!M15</f>
        <v>30150</v>
      </c>
      <c r="N15" s="174">
        <f>'Отдыхай и Катай 25 | COMISSION'!N15</f>
        <v>30150</v>
      </c>
      <c r="O15" s="174">
        <f>'Отдыхай и Катай 25 | COMISSION'!O15</f>
        <v>31230</v>
      </c>
      <c r="P15" s="174">
        <f>'Отдыхай и Катай 25 | COMISSION'!P15</f>
        <v>31230</v>
      </c>
      <c r="Q15" s="174">
        <f>'Отдыхай и Катай 25 | COMISSION'!Q15</f>
        <v>31230</v>
      </c>
      <c r="R15" s="174">
        <f>'Отдыхай и Катай 25 | COMISSION'!R15</f>
        <v>27990</v>
      </c>
      <c r="S15" s="141">
        <f>'Отдыхай и Катай 25 | COMISSION'!S15</f>
        <v>27540</v>
      </c>
      <c r="T15" s="141">
        <f>'Отдыхай и Катай 25 | COMISSION'!T15</f>
        <v>19170</v>
      </c>
      <c r="U15" s="141">
        <f>'Отдыхай и Катай 25 | COMISSION'!U15</f>
        <v>19170</v>
      </c>
      <c r="V15" s="141">
        <f>'Отдыхай и Катай 25 | COMISSION'!V15</f>
        <v>18360</v>
      </c>
      <c r="W15" s="141">
        <f>'Отдыхай и Катай 25 | COMISSION'!W15</f>
        <v>18360</v>
      </c>
      <c r="X15" s="141">
        <f>'Отдыхай и Катай 25 | COMISSION'!X15</f>
        <v>18360</v>
      </c>
      <c r="Y15" s="141">
        <f>'Отдыхай и Катай 25 | COMISSION'!Y15</f>
        <v>19170</v>
      </c>
      <c r="Z15" s="141">
        <f>'Отдыхай и Катай 25 | COMISSION'!Z15</f>
        <v>19170</v>
      </c>
      <c r="AA15" s="141">
        <f>'Отдыхай и Катай 25 | COMISSION'!AA15</f>
        <v>19170</v>
      </c>
      <c r="AB15" s="141">
        <f>'Отдыхай и Катай 25 | COMISSION'!AB15</f>
        <v>19980</v>
      </c>
      <c r="AC15" s="141">
        <f>'Отдыхай и Катай 25 | COMISSION'!AC15</f>
        <v>19980</v>
      </c>
      <c r="AD15" s="141">
        <f>'Отдыхай и Катай 25 | COMISSION'!AD15</f>
        <v>21060</v>
      </c>
      <c r="AE15" s="141">
        <f>'Отдыхай и Катай 25 | COMISSION'!AE15</f>
        <v>22140</v>
      </c>
      <c r="AF15" s="141">
        <f>'Отдыхай и Катай 25 | COMISSION'!AF15</f>
        <v>22140</v>
      </c>
      <c r="AG15" s="141">
        <f>'Отдыхай и Катай 25 | COMISSION'!AG15</f>
        <v>22140</v>
      </c>
      <c r="AH15" s="141">
        <f>'Отдыхай и Катай 25 | COMISSION'!AH15</f>
        <v>21060</v>
      </c>
      <c r="AI15" s="141">
        <f>'Отдыхай и Катай 25 | COMISSION'!AI15</f>
        <v>24300</v>
      </c>
      <c r="AJ15" s="141">
        <f>'Отдыхай и Катай 25 | COMISSION'!AJ15</f>
        <v>24300</v>
      </c>
      <c r="AK15" s="141">
        <f>'Отдыхай и Катай 25 | COMISSION'!AK15</f>
        <v>26460</v>
      </c>
      <c r="AL15" s="141">
        <f>'Отдыхай и Катай 25 | COMISSION'!AL15</f>
        <v>28620</v>
      </c>
      <c r="AM15" s="141">
        <f>'Отдыхай и Катай 25 | COMISSION'!AM15</f>
        <v>28620</v>
      </c>
      <c r="AN15" s="141">
        <f>'Отдыхай и Катай 25 | COMISSION'!AN15</f>
        <v>25380</v>
      </c>
      <c r="AO15" s="141">
        <f>'Отдыхай и Катай 25 | COMISSION'!AO15</f>
        <v>25380</v>
      </c>
      <c r="AP15" s="141">
        <f>'Отдыхай и Катай 25 | COMISSION'!AP15</f>
        <v>17550</v>
      </c>
      <c r="AQ15" s="141">
        <f>'Отдыхай и Катай 25 | COMISSION'!AQ15</f>
        <v>19170</v>
      </c>
      <c r="AR15" s="141">
        <f>'Отдыхай и Катай 25 | COMISSION'!AR15</f>
        <v>18360</v>
      </c>
      <c r="AS15" s="141">
        <f>'Отдыхай и Катай 25 | COMISSION'!AS15</f>
        <v>14940</v>
      </c>
      <c r="AT15" s="141">
        <f>'Отдыхай и Катай 25 | COMISSION'!AT15</f>
        <v>13230</v>
      </c>
      <c r="AU15" s="141">
        <f>'Отдыхай и Катай 25 | COMISSION'!AU15</f>
        <v>14310</v>
      </c>
      <c r="AV15" s="141">
        <f>'Отдыхай и Катай 25 | COMISSION'!AV15</f>
        <v>13230</v>
      </c>
      <c r="AW15" s="141">
        <f>'Отдыхай и Катай 25 | COMISSION'!AW15</f>
        <v>14310</v>
      </c>
      <c r="AX15" s="141">
        <f>'Отдыхай и Катай 25 | COMISSION'!AX15</f>
        <v>13230</v>
      </c>
      <c r="AY15" s="141">
        <f>'Отдыхай и Катай 25 | COMISSION'!AY15</f>
        <v>12870</v>
      </c>
      <c r="AZ15" s="141">
        <f>'Отдыхай и Катай 25 | COMISSION'!AZ15</f>
        <v>11970</v>
      </c>
      <c r="BA15" s="141">
        <f>'Отдыхай и Катай 25 | COMISSION'!BA15</f>
        <v>10260</v>
      </c>
    </row>
    <row r="16" spans="1:53" s="118" customFormat="1" ht="11.45" customHeight="1" x14ac:dyDescent="0.2">
      <c r="A16" s="122" t="s">
        <v>91</v>
      </c>
      <c r="B16" s="141"/>
      <c r="C16" s="141"/>
      <c r="D16" s="141"/>
      <c r="E16" s="141"/>
      <c r="F16" s="141"/>
      <c r="G16" s="141"/>
      <c r="H16" s="141"/>
      <c r="I16" s="141"/>
      <c r="J16" s="141"/>
      <c r="K16" s="174"/>
      <c r="L16" s="174"/>
      <c r="M16" s="174"/>
      <c r="N16" s="174"/>
      <c r="O16" s="174"/>
      <c r="P16" s="174"/>
      <c r="Q16" s="174"/>
      <c r="R16" s="174"/>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row>
    <row r="17" spans="1:53" ht="11.45" customHeight="1" x14ac:dyDescent="0.2">
      <c r="A17" s="3">
        <v>1</v>
      </c>
      <c r="B17" s="141">
        <f>'Отдыхай и Катай 25 | COMISSION'!B17</f>
        <v>10350</v>
      </c>
      <c r="C17" s="141">
        <f>'Отдыхай и Катай 25 | COMISSION'!C17</f>
        <v>12150</v>
      </c>
      <c r="D17" s="141">
        <f>'Отдыхай и Катай 25 | COMISSION'!D17</f>
        <v>12150</v>
      </c>
      <c r="E17" s="141">
        <f>'Отдыхай и Катай 25 | COMISSION'!E17</f>
        <v>12690</v>
      </c>
      <c r="F17" s="141">
        <f>'Отдыхай и Катай 25 | COMISSION'!F17</f>
        <v>12690</v>
      </c>
      <c r="G17" s="141">
        <f>'Отдыхай и Катай 25 | COMISSION'!G17</f>
        <v>13230</v>
      </c>
      <c r="H17" s="141">
        <f>'Отдыхай и Катай 25 | COMISSION'!H17</f>
        <v>12690</v>
      </c>
      <c r="I17" s="141">
        <f>'Отдыхай и Катай 25 | COMISSION'!I17</f>
        <v>12690</v>
      </c>
      <c r="J17" s="141">
        <f>'Отдыхай и Катай 25 | COMISSION'!J17</f>
        <v>19800</v>
      </c>
      <c r="K17" s="174">
        <f>'Отдыхай и Катай 25 | COMISSION'!K17</f>
        <v>26550</v>
      </c>
      <c r="L17" s="174">
        <f>'Отдыхай и Катай 25 | COMISSION'!L17</f>
        <v>30150</v>
      </c>
      <c r="M17" s="174">
        <f>'Отдыхай и Катай 25 | COMISSION'!M17</f>
        <v>30150</v>
      </c>
      <c r="N17" s="174">
        <f>'Отдыхай и Катай 25 | COMISSION'!N17</f>
        <v>30150</v>
      </c>
      <c r="O17" s="174">
        <f>'Отдыхай и Катай 25 | COMISSION'!O17</f>
        <v>31230</v>
      </c>
      <c r="P17" s="174">
        <f>'Отдыхай и Катай 25 | COMISSION'!P17</f>
        <v>31230</v>
      </c>
      <c r="Q17" s="174">
        <f>'Отдыхай и Катай 25 | COMISSION'!Q17</f>
        <v>31230</v>
      </c>
      <c r="R17" s="174">
        <f>'Отдыхай и Катай 25 | COMISSION'!R17</f>
        <v>27990</v>
      </c>
      <c r="S17" s="141">
        <f>'Отдыхай и Катай 25 | COMISSION'!S17</f>
        <v>27675</v>
      </c>
      <c r="T17" s="141">
        <f>'Отдыхай и Катай 25 | COMISSION'!T17</f>
        <v>19305</v>
      </c>
      <c r="U17" s="141">
        <f>'Отдыхай и Катай 25 | COMISSION'!U17</f>
        <v>19305</v>
      </c>
      <c r="V17" s="141">
        <f>'Отдыхай и Катай 25 | COMISSION'!V17</f>
        <v>18495</v>
      </c>
      <c r="W17" s="141">
        <f>'Отдыхай и Катай 25 | COMISSION'!W17</f>
        <v>18495</v>
      </c>
      <c r="X17" s="141">
        <f>'Отдыхай и Катай 25 | COMISSION'!X17</f>
        <v>18495</v>
      </c>
      <c r="Y17" s="141">
        <f>'Отдыхай и Катай 25 | COMISSION'!Y17</f>
        <v>19305</v>
      </c>
      <c r="Z17" s="141">
        <f>'Отдыхай и Катай 25 | COMISSION'!Z17</f>
        <v>19305</v>
      </c>
      <c r="AA17" s="141">
        <f>'Отдыхай и Катай 25 | COMISSION'!AA17</f>
        <v>19305</v>
      </c>
      <c r="AB17" s="141">
        <f>'Отдыхай и Катай 25 | COMISSION'!AB17</f>
        <v>20115</v>
      </c>
      <c r="AC17" s="141">
        <f>'Отдыхай и Катай 25 | COMISSION'!AC17</f>
        <v>20115</v>
      </c>
      <c r="AD17" s="141">
        <f>'Отдыхай и Катай 25 | COMISSION'!AD17</f>
        <v>21195</v>
      </c>
      <c r="AE17" s="141">
        <f>'Отдыхай и Катай 25 | COMISSION'!AE17</f>
        <v>22275</v>
      </c>
      <c r="AF17" s="141">
        <f>'Отдыхай и Катай 25 | COMISSION'!AF17</f>
        <v>22275</v>
      </c>
      <c r="AG17" s="141">
        <f>'Отдыхай и Катай 25 | COMISSION'!AG17</f>
        <v>22275</v>
      </c>
      <c r="AH17" s="141">
        <f>'Отдыхай и Катай 25 | COMISSION'!AH17</f>
        <v>21195</v>
      </c>
      <c r="AI17" s="141">
        <f>'Отдыхай и Катай 25 | COMISSION'!AI17</f>
        <v>24435</v>
      </c>
      <c r="AJ17" s="141">
        <f>'Отдыхай и Катай 25 | COMISSION'!AJ17</f>
        <v>24435</v>
      </c>
      <c r="AK17" s="141">
        <f>'Отдыхай и Катай 25 | COMISSION'!AK17</f>
        <v>26595</v>
      </c>
      <c r="AL17" s="141">
        <f>'Отдыхай и Катай 25 | COMISSION'!AL17</f>
        <v>28755</v>
      </c>
      <c r="AM17" s="141">
        <f>'Отдыхай и Катай 25 | COMISSION'!AM17</f>
        <v>28755</v>
      </c>
      <c r="AN17" s="141">
        <f>'Отдыхай и Катай 25 | COMISSION'!AN17</f>
        <v>25515</v>
      </c>
      <c r="AO17" s="141">
        <f>'Отдыхай и Катай 25 | COMISSION'!AO17</f>
        <v>25515</v>
      </c>
      <c r="AP17" s="141">
        <f>'Отдыхай и Катай 25 | COMISSION'!AP17</f>
        <v>17685</v>
      </c>
      <c r="AQ17" s="141">
        <f>'Отдыхай и Катай 25 | COMISSION'!AQ17</f>
        <v>19305</v>
      </c>
      <c r="AR17" s="141">
        <f>'Отдыхай и Катай 25 | COMISSION'!AR17</f>
        <v>18495</v>
      </c>
      <c r="AS17" s="141">
        <f>'Отдыхай и Катай 25 | COMISSION'!AS17</f>
        <v>14625</v>
      </c>
      <c r="AT17" s="141">
        <f>'Отдыхай и Катай 25 | COMISSION'!AT17</f>
        <v>12915</v>
      </c>
      <c r="AU17" s="141">
        <f>'Отдыхай и Катай 25 | COMISSION'!AU17</f>
        <v>13995</v>
      </c>
      <c r="AV17" s="141">
        <f>'Отдыхай и Катай 25 | COMISSION'!AV17</f>
        <v>12915</v>
      </c>
      <c r="AW17" s="141">
        <f>'Отдыхай и Катай 25 | COMISSION'!AW17</f>
        <v>13995</v>
      </c>
      <c r="AX17" s="141">
        <f>'Отдыхай и Катай 25 | COMISSION'!AX17</f>
        <v>12915</v>
      </c>
      <c r="AY17" s="141">
        <f>'Отдыхай и Катай 25 | COMISSION'!AY17</f>
        <v>12285</v>
      </c>
      <c r="AZ17" s="141">
        <f>'Отдыхай и Катай 25 | COMISSION'!AZ17</f>
        <v>11385</v>
      </c>
      <c r="BA17" s="141">
        <f>'Отдыхай и Катай 25 | COMISSION'!BA17</f>
        <v>9675</v>
      </c>
    </row>
    <row r="18" spans="1:53" ht="11.45" customHeight="1" x14ac:dyDescent="0.2">
      <c r="A18" s="3">
        <v>2</v>
      </c>
      <c r="B18" s="141">
        <f>'Отдыхай и Катай 25 | COMISSION'!B18</f>
        <v>11610</v>
      </c>
      <c r="C18" s="141">
        <f>'Отдыхай и Катай 25 | COMISSION'!C18</f>
        <v>13410</v>
      </c>
      <c r="D18" s="141">
        <f>'Отдыхай и Катай 25 | COMISSION'!D18</f>
        <v>13410</v>
      </c>
      <c r="E18" s="141">
        <f>'Отдыхай и Катай 25 | COMISSION'!E18</f>
        <v>13950</v>
      </c>
      <c r="F18" s="141">
        <f>'Отдыхай и Катай 25 | COMISSION'!F18</f>
        <v>13950</v>
      </c>
      <c r="G18" s="141">
        <f>'Отдыхай и Катай 25 | COMISSION'!G18</f>
        <v>14490</v>
      </c>
      <c r="H18" s="141">
        <f>'Отдыхай и Катай 25 | COMISSION'!H18</f>
        <v>13950</v>
      </c>
      <c r="I18" s="141">
        <f>'Отдыхай и Катай 25 | COMISSION'!I18</f>
        <v>13950</v>
      </c>
      <c r="J18" s="141">
        <f>'Отдыхай и Катай 25 | COMISSION'!J18</f>
        <v>21600</v>
      </c>
      <c r="K18" s="174">
        <f>'Отдыхай и Катай 25 | COMISSION'!K18</f>
        <v>28350</v>
      </c>
      <c r="L18" s="174">
        <f>'Отдыхай и Катай 25 | COMISSION'!L18</f>
        <v>31950</v>
      </c>
      <c r="M18" s="174">
        <f>'Отдыхай и Катай 25 | COMISSION'!M18</f>
        <v>31950</v>
      </c>
      <c r="N18" s="174">
        <f>'Отдыхай и Катай 25 | COMISSION'!N18</f>
        <v>31950</v>
      </c>
      <c r="O18" s="174">
        <f>'Отдыхай и Катай 25 | COMISSION'!O18</f>
        <v>33030</v>
      </c>
      <c r="P18" s="174">
        <f>'Отдыхай и Катай 25 | COMISSION'!P18</f>
        <v>33030</v>
      </c>
      <c r="Q18" s="174">
        <f>'Отдыхай и Катай 25 | COMISSION'!Q18</f>
        <v>33030</v>
      </c>
      <c r="R18" s="174">
        <f>'Отдыхай и Катай 25 | COMISSION'!R18</f>
        <v>29790</v>
      </c>
      <c r="S18" s="141">
        <f>'Отдыхай и Катай 25 | COMISSION'!S18</f>
        <v>29340</v>
      </c>
      <c r="T18" s="141">
        <f>'Отдыхай и Катай 25 | COMISSION'!T18</f>
        <v>20970</v>
      </c>
      <c r="U18" s="141">
        <f>'Отдыхай и Катай 25 | COMISSION'!U18</f>
        <v>20970</v>
      </c>
      <c r="V18" s="141">
        <f>'Отдыхай и Катай 25 | COMISSION'!V18</f>
        <v>20160</v>
      </c>
      <c r="W18" s="141">
        <f>'Отдыхай и Катай 25 | COMISSION'!W18</f>
        <v>20160</v>
      </c>
      <c r="X18" s="141">
        <f>'Отдыхай и Катай 25 | COMISSION'!X18</f>
        <v>20160</v>
      </c>
      <c r="Y18" s="141">
        <f>'Отдыхай и Катай 25 | COMISSION'!Y18</f>
        <v>20970</v>
      </c>
      <c r="Z18" s="141">
        <f>'Отдыхай и Катай 25 | COMISSION'!Z18</f>
        <v>20970</v>
      </c>
      <c r="AA18" s="141">
        <f>'Отдыхай и Катай 25 | COMISSION'!AA18</f>
        <v>20970</v>
      </c>
      <c r="AB18" s="141">
        <f>'Отдыхай и Катай 25 | COMISSION'!AB18</f>
        <v>21780</v>
      </c>
      <c r="AC18" s="141">
        <f>'Отдыхай и Катай 25 | COMISSION'!AC18</f>
        <v>21780</v>
      </c>
      <c r="AD18" s="141">
        <f>'Отдыхай и Катай 25 | COMISSION'!AD18</f>
        <v>22860</v>
      </c>
      <c r="AE18" s="141">
        <f>'Отдыхай и Катай 25 | COMISSION'!AE18</f>
        <v>23940</v>
      </c>
      <c r="AF18" s="141">
        <f>'Отдыхай и Катай 25 | COMISSION'!AF18</f>
        <v>23940</v>
      </c>
      <c r="AG18" s="141">
        <f>'Отдыхай и Катай 25 | COMISSION'!AG18</f>
        <v>23940</v>
      </c>
      <c r="AH18" s="141">
        <f>'Отдыхай и Катай 25 | COMISSION'!AH18</f>
        <v>22860</v>
      </c>
      <c r="AI18" s="141">
        <f>'Отдыхай и Катай 25 | COMISSION'!AI18</f>
        <v>26100</v>
      </c>
      <c r="AJ18" s="141">
        <f>'Отдыхай и Катай 25 | COMISSION'!AJ18</f>
        <v>26100</v>
      </c>
      <c r="AK18" s="141">
        <f>'Отдыхай и Катай 25 | COMISSION'!AK18</f>
        <v>28260</v>
      </c>
      <c r="AL18" s="141">
        <f>'Отдыхай и Катай 25 | COMISSION'!AL18</f>
        <v>30420</v>
      </c>
      <c r="AM18" s="141">
        <f>'Отдыхай и Катай 25 | COMISSION'!AM18</f>
        <v>30420</v>
      </c>
      <c r="AN18" s="141">
        <f>'Отдыхай и Катай 25 | COMISSION'!AN18</f>
        <v>27180</v>
      </c>
      <c r="AO18" s="141">
        <f>'Отдыхай и Катай 25 | COMISSION'!AO18</f>
        <v>27180</v>
      </c>
      <c r="AP18" s="141">
        <f>'Отдыхай и Катай 25 | COMISSION'!AP18</f>
        <v>19350</v>
      </c>
      <c r="AQ18" s="141">
        <f>'Отдыхай и Катай 25 | COMISSION'!AQ18</f>
        <v>20970</v>
      </c>
      <c r="AR18" s="141">
        <f>'Отдыхай и Катай 25 | COMISSION'!AR18</f>
        <v>20160</v>
      </c>
      <c r="AS18" s="141">
        <f>'Отдыхай и Катай 25 | COMISSION'!AS18</f>
        <v>16290</v>
      </c>
      <c r="AT18" s="141">
        <f>'Отдыхай и Катай 25 | COMISSION'!AT18</f>
        <v>14580</v>
      </c>
      <c r="AU18" s="141">
        <f>'Отдыхай и Катай 25 | COMISSION'!AU18</f>
        <v>15660</v>
      </c>
      <c r="AV18" s="141">
        <f>'Отдыхай и Катай 25 | COMISSION'!AV18</f>
        <v>14580</v>
      </c>
      <c r="AW18" s="141">
        <f>'Отдыхай и Катай 25 | COMISSION'!AW18</f>
        <v>15660</v>
      </c>
      <c r="AX18" s="141">
        <f>'Отдыхай и Катай 25 | COMISSION'!AX18</f>
        <v>14580</v>
      </c>
      <c r="AY18" s="141">
        <f>'Отдыхай и Катай 25 | COMISSION'!AY18</f>
        <v>13770</v>
      </c>
      <c r="AZ18" s="141">
        <f>'Отдыхай и Катай 25 | COMISSION'!AZ18</f>
        <v>12870</v>
      </c>
      <c r="BA18" s="141">
        <f>'Отдыхай и Катай 25 | COMISSION'!BA18</f>
        <v>11160</v>
      </c>
    </row>
    <row r="19" spans="1:53" s="118" customFormat="1" ht="11.45" customHeight="1" x14ac:dyDescent="0.2">
      <c r="A19" s="119" t="s">
        <v>92</v>
      </c>
      <c r="B19" s="141"/>
      <c r="C19" s="141"/>
      <c r="D19" s="141"/>
      <c r="E19" s="141"/>
      <c r="F19" s="141"/>
      <c r="G19" s="141"/>
      <c r="H19" s="141"/>
      <c r="I19" s="141"/>
      <c r="J19" s="141"/>
      <c r="K19" s="174"/>
      <c r="L19" s="174"/>
      <c r="M19" s="174"/>
      <c r="N19" s="174"/>
      <c r="O19" s="174"/>
      <c r="P19" s="174"/>
      <c r="Q19" s="174"/>
      <c r="R19" s="174"/>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row>
    <row r="20" spans="1:53" ht="11.45" customHeight="1" x14ac:dyDescent="0.2">
      <c r="A20" s="3">
        <v>1</v>
      </c>
      <c r="B20" s="141">
        <f>'Отдыхай и Катай 25 | COMISSION'!B20</f>
        <v>11700</v>
      </c>
      <c r="C20" s="141">
        <f>'Отдыхай и Катай 25 | COMISSION'!C20</f>
        <v>13500</v>
      </c>
      <c r="D20" s="141">
        <f>'Отдыхай и Катай 25 | COMISSION'!D20</f>
        <v>13500</v>
      </c>
      <c r="E20" s="141">
        <f>'Отдыхай и Катай 25 | COMISSION'!E20</f>
        <v>14040</v>
      </c>
      <c r="F20" s="141">
        <f>'Отдыхай и Катай 25 | COMISSION'!F20</f>
        <v>14040</v>
      </c>
      <c r="G20" s="141">
        <f>'Отдыхай и Катай 25 | COMISSION'!G20</f>
        <v>14580</v>
      </c>
      <c r="H20" s="141">
        <f>'Отдыхай и Катай 25 | COMISSION'!H20</f>
        <v>14040</v>
      </c>
      <c r="I20" s="141">
        <f>'Отдыхай и Катай 25 | COMISSION'!I20</f>
        <v>14040</v>
      </c>
      <c r="J20" s="141">
        <f>'Отдыхай и Катай 25 | COMISSION'!J20</f>
        <v>21600</v>
      </c>
      <c r="K20" s="174">
        <f>'Отдыхай и Катай 25 | COMISSION'!K20</f>
        <v>28350</v>
      </c>
      <c r="L20" s="174">
        <f>'Отдыхай и Катай 25 | COMISSION'!L20</f>
        <v>31950</v>
      </c>
      <c r="M20" s="174">
        <f>'Отдыхай и Катай 25 | COMISSION'!M20</f>
        <v>31950</v>
      </c>
      <c r="N20" s="174">
        <f>'Отдыхай и Катай 25 | COMISSION'!N20</f>
        <v>31950</v>
      </c>
      <c r="O20" s="174">
        <f>'Отдыхай и Катай 25 | COMISSION'!O20</f>
        <v>33030</v>
      </c>
      <c r="P20" s="174">
        <f>'Отдыхай и Катай 25 | COMISSION'!P20</f>
        <v>33030</v>
      </c>
      <c r="Q20" s="174">
        <f>'Отдыхай и Катай 25 | COMISSION'!Q20</f>
        <v>33030</v>
      </c>
      <c r="R20" s="174">
        <f>'Отдыхай и Катай 25 | COMISSION'!R20</f>
        <v>29790</v>
      </c>
      <c r="S20" s="141">
        <f>'Отдыхай и Катай 25 | COMISSION'!S20</f>
        <v>29475</v>
      </c>
      <c r="T20" s="141">
        <f>'Отдыхай и Катай 25 | COMISSION'!T20</f>
        <v>21105</v>
      </c>
      <c r="U20" s="141">
        <f>'Отдыхай и Катай 25 | COMISSION'!U20</f>
        <v>21105</v>
      </c>
      <c r="V20" s="141">
        <f>'Отдыхай и Катай 25 | COMISSION'!V20</f>
        <v>20295</v>
      </c>
      <c r="W20" s="141">
        <f>'Отдыхай и Катай 25 | COMISSION'!W20</f>
        <v>20295</v>
      </c>
      <c r="X20" s="141">
        <f>'Отдыхай и Катай 25 | COMISSION'!X20</f>
        <v>20295</v>
      </c>
      <c r="Y20" s="141">
        <f>'Отдыхай и Катай 25 | COMISSION'!Y20</f>
        <v>21105</v>
      </c>
      <c r="Z20" s="141">
        <f>'Отдыхай и Катай 25 | COMISSION'!Z20</f>
        <v>21105</v>
      </c>
      <c r="AA20" s="141">
        <f>'Отдыхай и Катай 25 | COMISSION'!AA20</f>
        <v>21105</v>
      </c>
      <c r="AB20" s="141">
        <f>'Отдыхай и Катай 25 | COMISSION'!AB20</f>
        <v>21915</v>
      </c>
      <c r="AC20" s="141">
        <f>'Отдыхай и Катай 25 | COMISSION'!AC20</f>
        <v>21915</v>
      </c>
      <c r="AD20" s="141">
        <f>'Отдыхай и Катай 25 | COMISSION'!AD20</f>
        <v>22995</v>
      </c>
      <c r="AE20" s="141">
        <f>'Отдыхай и Катай 25 | COMISSION'!AE20</f>
        <v>24075</v>
      </c>
      <c r="AF20" s="141">
        <f>'Отдыхай и Катай 25 | COMISSION'!AF20</f>
        <v>24075</v>
      </c>
      <c r="AG20" s="141">
        <f>'Отдыхай и Катай 25 | COMISSION'!AG20</f>
        <v>24075</v>
      </c>
      <c r="AH20" s="141">
        <f>'Отдыхай и Катай 25 | COMISSION'!AH20</f>
        <v>22995</v>
      </c>
      <c r="AI20" s="141">
        <f>'Отдыхай и Катай 25 | COMISSION'!AI20</f>
        <v>26235</v>
      </c>
      <c r="AJ20" s="141">
        <f>'Отдыхай и Катай 25 | COMISSION'!AJ20</f>
        <v>26235</v>
      </c>
      <c r="AK20" s="141">
        <f>'Отдыхай и Катай 25 | COMISSION'!AK20</f>
        <v>28395</v>
      </c>
      <c r="AL20" s="141">
        <f>'Отдыхай и Катай 25 | COMISSION'!AL20</f>
        <v>30555</v>
      </c>
      <c r="AM20" s="141">
        <f>'Отдыхай и Катай 25 | COMISSION'!AM20</f>
        <v>30555</v>
      </c>
      <c r="AN20" s="141">
        <f>'Отдыхай и Катай 25 | COMISSION'!AN20</f>
        <v>27315</v>
      </c>
      <c r="AO20" s="141">
        <f>'Отдыхай и Катай 25 | COMISSION'!AO20</f>
        <v>27315</v>
      </c>
      <c r="AP20" s="141">
        <f>'Отдыхай и Катай 25 | COMISSION'!AP20</f>
        <v>19485</v>
      </c>
      <c r="AQ20" s="141">
        <f>'Отдыхай и Катай 25 | COMISSION'!AQ20</f>
        <v>21105</v>
      </c>
      <c r="AR20" s="141">
        <f>'Отдыхай и Катай 25 | COMISSION'!AR20</f>
        <v>20295</v>
      </c>
      <c r="AS20" s="141">
        <f>'Отдыхай и Катай 25 | COMISSION'!AS20</f>
        <v>15525</v>
      </c>
      <c r="AT20" s="141">
        <f>'Отдыхай и Катай 25 | COMISSION'!AT20</f>
        <v>13815</v>
      </c>
      <c r="AU20" s="141">
        <f>'Отдыхай и Катай 25 | COMISSION'!AU20</f>
        <v>14895</v>
      </c>
      <c r="AV20" s="141">
        <f>'Отдыхай и Катай 25 | COMISSION'!AV20</f>
        <v>13815</v>
      </c>
      <c r="AW20" s="141">
        <f>'Отдыхай и Катай 25 | COMISSION'!AW20</f>
        <v>14895</v>
      </c>
      <c r="AX20" s="141">
        <f>'Отдыхай и Катай 25 | COMISSION'!AX20</f>
        <v>13815</v>
      </c>
      <c r="AY20" s="141">
        <f>'Отдыхай и Катай 25 | COMISSION'!AY20</f>
        <v>13635</v>
      </c>
      <c r="AZ20" s="141">
        <f>'Отдыхай и Катай 25 | COMISSION'!AZ20</f>
        <v>12735</v>
      </c>
      <c r="BA20" s="141">
        <f>'Отдыхай и Катай 25 | COMISSION'!BA20</f>
        <v>11025</v>
      </c>
    </row>
    <row r="21" spans="1:53" ht="11.45" customHeight="1" x14ac:dyDescent="0.2">
      <c r="A21" s="3">
        <v>2</v>
      </c>
      <c r="B21" s="141">
        <f>'Отдыхай и Катай 25 | COMISSION'!B21</f>
        <v>12960</v>
      </c>
      <c r="C21" s="141">
        <f>'Отдыхай и Катай 25 | COMISSION'!C21</f>
        <v>14760</v>
      </c>
      <c r="D21" s="141">
        <f>'Отдыхай и Катай 25 | COMISSION'!D21</f>
        <v>14760</v>
      </c>
      <c r="E21" s="141">
        <f>'Отдыхай и Катай 25 | COMISSION'!E21</f>
        <v>15300</v>
      </c>
      <c r="F21" s="141">
        <f>'Отдыхай и Катай 25 | COMISSION'!F21</f>
        <v>15300</v>
      </c>
      <c r="G21" s="141">
        <f>'Отдыхай и Катай 25 | COMISSION'!G21</f>
        <v>15840</v>
      </c>
      <c r="H21" s="141">
        <f>'Отдыхай и Катай 25 | COMISSION'!H21</f>
        <v>15300</v>
      </c>
      <c r="I21" s="141">
        <f>'Отдыхай и Катай 25 | COMISSION'!I21</f>
        <v>15300</v>
      </c>
      <c r="J21" s="141">
        <f>'Отдыхай и Катай 25 | COMISSION'!J21</f>
        <v>23400</v>
      </c>
      <c r="K21" s="174">
        <f>'Отдыхай и Катай 25 | COMISSION'!K21</f>
        <v>30150</v>
      </c>
      <c r="L21" s="174">
        <f>'Отдыхай и Катай 25 | COMISSION'!L21</f>
        <v>33750</v>
      </c>
      <c r="M21" s="174">
        <f>'Отдыхай и Катай 25 | COMISSION'!M21</f>
        <v>33750</v>
      </c>
      <c r="N21" s="174">
        <f>'Отдыхай и Катай 25 | COMISSION'!N21</f>
        <v>33750</v>
      </c>
      <c r="O21" s="174">
        <f>'Отдыхай и Катай 25 | COMISSION'!O21</f>
        <v>34830</v>
      </c>
      <c r="P21" s="174">
        <f>'Отдыхай и Катай 25 | COMISSION'!P21</f>
        <v>34830</v>
      </c>
      <c r="Q21" s="174">
        <f>'Отдыхай и Катай 25 | COMISSION'!Q21</f>
        <v>34830</v>
      </c>
      <c r="R21" s="174">
        <f>'Отдыхай и Катай 25 | COMISSION'!R21</f>
        <v>31590</v>
      </c>
      <c r="S21" s="141">
        <f>'Отдыхай и Катай 25 | COMISSION'!S21</f>
        <v>31140</v>
      </c>
      <c r="T21" s="141">
        <f>'Отдыхай и Катай 25 | COMISSION'!T21</f>
        <v>22770</v>
      </c>
      <c r="U21" s="141">
        <f>'Отдыхай и Катай 25 | COMISSION'!U21</f>
        <v>22770</v>
      </c>
      <c r="V21" s="141">
        <f>'Отдыхай и Катай 25 | COMISSION'!V21</f>
        <v>21960</v>
      </c>
      <c r="W21" s="141">
        <f>'Отдыхай и Катай 25 | COMISSION'!W21</f>
        <v>21960</v>
      </c>
      <c r="X21" s="141">
        <f>'Отдыхай и Катай 25 | COMISSION'!X21</f>
        <v>21960</v>
      </c>
      <c r="Y21" s="141">
        <f>'Отдыхай и Катай 25 | COMISSION'!Y21</f>
        <v>22770</v>
      </c>
      <c r="Z21" s="141">
        <f>'Отдыхай и Катай 25 | COMISSION'!Z21</f>
        <v>22770</v>
      </c>
      <c r="AA21" s="141">
        <f>'Отдыхай и Катай 25 | COMISSION'!AA21</f>
        <v>22770</v>
      </c>
      <c r="AB21" s="141">
        <f>'Отдыхай и Катай 25 | COMISSION'!AB21</f>
        <v>23580</v>
      </c>
      <c r="AC21" s="141">
        <f>'Отдыхай и Катай 25 | COMISSION'!AC21</f>
        <v>23580</v>
      </c>
      <c r="AD21" s="141">
        <f>'Отдыхай и Катай 25 | COMISSION'!AD21</f>
        <v>24660</v>
      </c>
      <c r="AE21" s="141">
        <f>'Отдыхай и Катай 25 | COMISSION'!AE21</f>
        <v>25740</v>
      </c>
      <c r="AF21" s="141">
        <f>'Отдыхай и Катай 25 | COMISSION'!AF21</f>
        <v>25740</v>
      </c>
      <c r="AG21" s="141">
        <f>'Отдыхай и Катай 25 | COMISSION'!AG21</f>
        <v>25740</v>
      </c>
      <c r="AH21" s="141">
        <f>'Отдыхай и Катай 25 | COMISSION'!AH21</f>
        <v>24660</v>
      </c>
      <c r="AI21" s="141">
        <f>'Отдыхай и Катай 25 | COMISSION'!AI21</f>
        <v>27900</v>
      </c>
      <c r="AJ21" s="141">
        <f>'Отдыхай и Катай 25 | COMISSION'!AJ21</f>
        <v>27900</v>
      </c>
      <c r="AK21" s="141">
        <f>'Отдыхай и Катай 25 | COMISSION'!AK21</f>
        <v>30060</v>
      </c>
      <c r="AL21" s="141">
        <f>'Отдыхай и Катай 25 | COMISSION'!AL21</f>
        <v>32220</v>
      </c>
      <c r="AM21" s="141">
        <f>'Отдыхай и Катай 25 | COMISSION'!AM21</f>
        <v>32220</v>
      </c>
      <c r="AN21" s="141">
        <f>'Отдыхай и Катай 25 | COMISSION'!AN21</f>
        <v>28980</v>
      </c>
      <c r="AO21" s="141">
        <f>'Отдыхай и Катай 25 | COMISSION'!AO21</f>
        <v>28980</v>
      </c>
      <c r="AP21" s="141">
        <f>'Отдыхай и Катай 25 | COMISSION'!AP21</f>
        <v>21150</v>
      </c>
      <c r="AQ21" s="141">
        <f>'Отдыхай и Катай 25 | COMISSION'!AQ21</f>
        <v>22770</v>
      </c>
      <c r="AR21" s="141">
        <f>'Отдыхай и Катай 25 | COMISSION'!AR21</f>
        <v>21960</v>
      </c>
      <c r="AS21" s="141">
        <f>'Отдыхай и Катай 25 | COMISSION'!AS21</f>
        <v>17190</v>
      </c>
      <c r="AT21" s="141">
        <f>'Отдыхай и Катай 25 | COMISSION'!AT21</f>
        <v>15480</v>
      </c>
      <c r="AU21" s="141">
        <f>'Отдыхай и Катай 25 | COMISSION'!AU21</f>
        <v>16560</v>
      </c>
      <c r="AV21" s="141">
        <f>'Отдыхай и Катай 25 | COMISSION'!AV21</f>
        <v>15480</v>
      </c>
      <c r="AW21" s="141">
        <f>'Отдыхай и Катай 25 | COMISSION'!AW21</f>
        <v>16560</v>
      </c>
      <c r="AX21" s="141">
        <f>'Отдыхай и Катай 25 | COMISSION'!AX21</f>
        <v>15480</v>
      </c>
      <c r="AY21" s="141">
        <f>'Отдыхай и Катай 25 | COMISSION'!AY21</f>
        <v>15120</v>
      </c>
      <c r="AZ21" s="141">
        <f>'Отдыхай и Катай 25 | COMISSION'!AZ21</f>
        <v>14220</v>
      </c>
      <c r="BA21" s="141">
        <f>'Отдыхай и Катай 25 | COMISSION'!BA21</f>
        <v>12510</v>
      </c>
    </row>
    <row r="22" spans="1:53" s="118" customFormat="1" ht="11.45" customHeight="1" x14ac:dyDescent="0.2">
      <c r="A22" s="24"/>
      <c r="B22" s="142"/>
      <c r="C22" s="142"/>
      <c r="D22" s="142"/>
      <c r="E22" s="142"/>
      <c r="F22" s="142"/>
      <c r="G22" s="142"/>
      <c r="H22" s="142"/>
      <c r="I22" s="142"/>
      <c r="J22" s="142"/>
      <c r="K22" s="175"/>
      <c r="L22" s="175"/>
      <c r="M22" s="175"/>
      <c r="N22" s="175"/>
      <c r="O22" s="175"/>
      <c r="P22" s="175"/>
      <c r="Q22" s="175"/>
      <c r="R22" s="175"/>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row>
    <row r="23" spans="1:53" s="118" customFormat="1" ht="11.45" customHeight="1" x14ac:dyDescent="0.2">
      <c r="A23" s="97" t="s">
        <v>2</v>
      </c>
      <c r="B23" s="142"/>
      <c r="C23" s="142"/>
      <c r="D23" s="142"/>
      <c r="E23" s="142"/>
      <c r="F23" s="142"/>
      <c r="G23" s="142"/>
      <c r="H23" s="142"/>
      <c r="I23" s="142"/>
      <c r="J23" s="142"/>
      <c r="K23" s="175"/>
      <c r="L23" s="175"/>
      <c r="M23" s="175"/>
      <c r="N23" s="175"/>
      <c r="O23" s="175"/>
      <c r="P23" s="175"/>
      <c r="Q23" s="175"/>
      <c r="R23" s="175"/>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row>
    <row r="24" spans="1:53" ht="24.6" customHeight="1" x14ac:dyDescent="0.2">
      <c r="A24" s="8" t="s">
        <v>0</v>
      </c>
      <c r="B24" s="129">
        <f t="shared" ref="B24" si="0">B5</f>
        <v>46003</v>
      </c>
      <c r="C24" s="129">
        <f t="shared" ref="C24:BA24" si="1">C5</f>
        <v>46010</v>
      </c>
      <c r="D24" s="129">
        <f t="shared" si="1"/>
        <v>46012</v>
      </c>
      <c r="E24" s="129">
        <f t="shared" si="1"/>
        <v>46013</v>
      </c>
      <c r="F24" s="129">
        <f t="shared" si="1"/>
        <v>46014</v>
      </c>
      <c r="G24" s="129">
        <f t="shared" si="1"/>
        <v>46015</v>
      </c>
      <c r="H24" s="129">
        <f t="shared" si="1"/>
        <v>46017</v>
      </c>
      <c r="I24" s="129">
        <f t="shared" si="1"/>
        <v>46019</v>
      </c>
      <c r="J24" s="129">
        <f t="shared" si="1"/>
        <v>46020</v>
      </c>
      <c r="K24" s="173">
        <f t="shared" si="1"/>
        <v>46021</v>
      </c>
      <c r="L24" s="173">
        <f t="shared" si="1"/>
        <v>46022</v>
      </c>
      <c r="M24" s="173">
        <f t="shared" si="1"/>
        <v>46023</v>
      </c>
      <c r="N24" s="173">
        <f t="shared" si="1"/>
        <v>46026</v>
      </c>
      <c r="O24" s="173">
        <f t="shared" si="1"/>
        <v>46027</v>
      </c>
      <c r="P24" s="173">
        <f t="shared" si="1"/>
        <v>46028</v>
      </c>
      <c r="Q24" s="173">
        <f t="shared" si="1"/>
        <v>46029</v>
      </c>
      <c r="R24" s="173">
        <f t="shared" si="1"/>
        <v>46030</v>
      </c>
      <c r="S24" s="129">
        <f t="shared" si="1"/>
        <v>46031</v>
      </c>
      <c r="T24" s="129">
        <f t="shared" si="1"/>
        <v>46032</v>
      </c>
      <c r="U24" s="129">
        <f t="shared" si="1"/>
        <v>46033</v>
      </c>
      <c r="V24" s="129">
        <f t="shared" si="1"/>
        <v>46036</v>
      </c>
      <c r="W24" s="129">
        <f t="shared" si="1"/>
        <v>46038</v>
      </c>
      <c r="X24" s="129">
        <f t="shared" si="1"/>
        <v>46040</v>
      </c>
      <c r="Y24" s="129">
        <f t="shared" si="1"/>
        <v>46042</v>
      </c>
      <c r="Z24" s="129">
        <f t="shared" si="1"/>
        <v>46043</v>
      </c>
      <c r="AA24" s="129">
        <f t="shared" si="1"/>
        <v>46045</v>
      </c>
      <c r="AB24" s="129">
        <f t="shared" si="1"/>
        <v>46047</v>
      </c>
      <c r="AC24" s="129">
        <f t="shared" si="1"/>
        <v>46052</v>
      </c>
      <c r="AD24" s="129">
        <f t="shared" si="1"/>
        <v>46054</v>
      </c>
      <c r="AE24" s="129">
        <f t="shared" si="1"/>
        <v>46058</v>
      </c>
      <c r="AF24" s="129">
        <f t="shared" si="1"/>
        <v>46059</v>
      </c>
      <c r="AG24" s="129">
        <f t="shared" si="1"/>
        <v>46060</v>
      </c>
      <c r="AH24" s="129">
        <f t="shared" si="1"/>
        <v>46061</v>
      </c>
      <c r="AI24" s="129">
        <f t="shared" si="1"/>
        <v>46066</v>
      </c>
      <c r="AJ24" s="129">
        <f t="shared" si="1"/>
        <v>46068</v>
      </c>
      <c r="AK24" s="129">
        <f t="shared" si="1"/>
        <v>46069</v>
      </c>
      <c r="AL24" s="129">
        <f t="shared" si="1"/>
        <v>46073</v>
      </c>
      <c r="AM24" s="129">
        <f t="shared" si="1"/>
        <v>46076</v>
      </c>
      <c r="AN24" s="129">
        <f t="shared" si="1"/>
        <v>46077</v>
      </c>
      <c r="AO24" s="129">
        <f t="shared" si="1"/>
        <v>46080</v>
      </c>
      <c r="AP24" s="129">
        <f t="shared" si="1"/>
        <v>46082</v>
      </c>
      <c r="AQ24" s="129">
        <f t="shared" si="1"/>
        <v>46087</v>
      </c>
      <c r="AR24" s="129">
        <f t="shared" si="1"/>
        <v>46090</v>
      </c>
      <c r="AS24" s="129">
        <f t="shared" si="1"/>
        <v>46091</v>
      </c>
      <c r="AT24" s="129">
        <f t="shared" si="1"/>
        <v>46097</v>
      </c>
      <c r="AU24" s="129">
        <f t="shared" si="1"/>
        <v>46101</v>
      </c>
      <c r="AV24" s="129">
        <f t="shared" si="1"/>
        <v>46103</v>
      </c>
      <c r="AW24" s="129">
        <f t="shared" si="1"/>
        <v>46108</v>
      </c>
      <c r="AX24" s="129">
        <f t="shared" si="1"/>
        <v>46110</v>
      </c>
      <c r="AY24" s="129">
        <f t="shared" si="1"/>
        <v>46113</v>
      </c>
      <c r="AZ24" s="129">
        <f t="shared" si="1"/>
        <v>46117</v>
      </c>
      <c r="BA24" s="129">
        <f t="shared" si="1"/>
        <v>46124</v>
      </c>
    </row>
    <row r="25" spans="1:53" ht="24.6" customHeight="1" x14ac:dyDescent="0.2">
      <c r="A25" s="37"/>
      <c r="B25" s="129">
        <f t="shared" ref="B25" si="2">B6</f>
        <v>46009</v>
      </c>
      <c r="C25" s="129">
        <f t="shared" ref="C25:BA25" si="3">C6</f>
        <v>46011</v>
      </c>
      <c r="D25" s="129">
        <f t="shared" si="3"/>
        <v>46012</v>
      </c>
      <c r="E25" s="129">
        <f t="shared" si="3"/>
        <v>46013</v>
      </c>
      <c r="F25" s="129">
        <f t="shared" si="3"/>
        <v>46014</v>
      </c>
      <c r="G25" s="129">
        <f t="shared" si="3"/>
        <v>46016</v>
      </c>
      <c r="H25" s="129">
        <f t="shared" si="3"/>
        <v>46018</v>
      </c>
      <c r="I25" s="129">
        <f t="shared" si="3"/>
        <v>46019</v>
      </c>
      <c r="J25" s="129">
        <f t="shared" si="3"/>
        <v>46020</v>
      </c>
      <c r="K25" s="173">
        <f t="shared" si="3"/>
        <v>46021</v>
      </c>
      <c r="L25" s="173">
        <f t="shared" si="3"/>
        <v>46022</v>
      </c>
      <c r="M25" s="173">
        <f t="shared" si="3"/>
        <v>46025</v>
      </c>
      <c r="N25" s="173">
        <f t="shared" si="3"/>
        <v>46026</v>
      </c>
      <c r="O25" s="173">
        <f t="shared" si="3"/>
        <v>46027</v>
      </c>
      <c r="P25" s="173">
        <f t="shared" si="3"/>
        <v>46028</v>
      </c>
      <c r="Q25" s="173">
        <f t="shared" si="3"/>
        <v>46029</v>
      </c>
      <c r="R25" s="173">
        <f t="shared" si="3"/>
        <v>46030</v>
      </c>
      <c r="S25" s="129">
        <f t="shared" si="3"/>
        <v>46031</v>
      </c>
      <c r="T25" s="129">
        <f t="shared" si="3"/>
        <v>46032</v>
      </c>
      <c r="U25" s="129">
        <f t="shared" si="3"/>
        <v>46035</v>
      </c>
      <c r="V25" s="129">
        <f t="shared" si="3"/>
        <v>46037</v>
      </c>
      <c r="W25" s="129">
        <f t="shared" si="3"/>
        <v>46039</v>
      </c>
      <c r="X25" s="129">
        <f t="shared" si="3"/>
        <v>46041</v>
      </c>
      <c r="Y25" s="129">
        <f t="shared" si="3"/>
        <v>46042</v>
      </c>
      <c r="Z25" s="129">
        <f t="shared" si="3"/>
        <v>46044</v>
      </c>
      <c r="AA25" s="129">
        <f t="shared" si="3"/>
        <v>46046</v>
      </c>
      <c r="AB25" s="129">
        <f t="shared" si="3"/>
        <v>46051</v>
      </c>
      <c r="AC25" s="129">
        <f t="shared" si="3"/>
        <v>46053</v>
      </c>
      <c r="AD25" s="129">
        <f t="shared" si="3"/>
        <v>46057</v>
      </c>
      <c r="AE25" s="129">
        <f t="shared" si="3"/>
        <v>46058</v>
      </c>
      <c r="AF25" s="129">
        <f t="shared" si="3"/>
        <v>46059</v>
      </c>
      <c r="AG25" s="129">
        <f t="shared" si="3"/>
        <v>46060</v>
      </c>
      <c r="AH25" s="129">
        <f t="shared" si="3"/>
        <v>46065</v>
      </c>
      <c r="AI25" s="129">
        <f t="shared" si="3"/>
        <v>46067</v>
      </c>
      <c r="AJ25" s="129">
        <f t="shared" si="3"/>
        <v>46068</v>
      </c>
      <c r="AK25" s="129">
        <f t="shared" si="3"/>
        <v>46072</v>
      </c>
      <c r="AL25" s="129">
        <f t="shared" si="3"/>
        <v>46075</v>
      </c>
      <c r="AM25" s="129">
        <f t="shared" si="3"/>
        <v>46076</v>
      </c>
      <c r="AN25" s="129">
        <f t="shared" si="3"/>
        <v>46079</v>
      </c>
      <c r="AO25" s="129">
        <f t="shared" si="3"/>
        <v>46081</v>
      </c>
      <c r="AP25" s="129">
        <f t="shared" si="3"/>
        <v>46086</v>
      </c>
      <c r="AQ25" s="129">
        <f t="shared" si="3"/>
        <v>46089</v>
      </c>
      <c r="AR25" s="129">
        <f t="shared" si="3"/>
        <v>46090</v>
      </c>
      <c r="AS25" s="129">
        <f t="shared" si="3"/>
        <v>46096</v>
      </c>
      <c r="AT25" s="129">
        <f t="shared" si="3"/>
        <v>46100</v>
      </c>
      <c r="AU25" s="129">
        <f t="shared" si="3"/>
        <v>46102</v>
      </c>
      <c r="AV25" s="129">
        <f t="shared" si="3"/>
        <v>46107</v>
      </c>
      <c r="AW25" s="129">
        <f t="shared" si="3"/>
        <v>46109</v>
      </c>
      <c r="AX25" s="129">
        <f t="shared" si="3"/>
        <v>46112</v>
      </c>
      <c r="AY25" s="129">
        <f t="shared" si="3"/>
        <v>46116</v>
      </c>
      <c r="AZ25" s="129">
        <f t="shared" si="3"/>
        <v>46123</v>
      </c>
      <c r="BA25" s="129">
        <f t="shared" si="3"/>
        <v>45759</v>
      </c>
    </row>
    <row r="26" spans="1:53" s="118" customFormat="1" ht="11.45" customHeight="1" x14ac:dyDescent="0.2">
      <c r="A26" s="167" t="s">
        <v>11</v>
      </c>
      <c r="K26" s="172"/>
      <c r="L26" s="172"/>
      <c r="M26" s="172"/>
      <c r="N26" s="172"/>
      <c r="O26" s="172"/>
      <c r="P26" s="172"/>
      <c r="Q26" s="172"/>
      <c r="R26" s="172"/>
    </row>
    <row r="27" spans="1:53" ht="11.45" customHeight="1" x14ac:dyDescent="0.2">
      <c r="A27" s="3">
        <v>1</v>
      </c>
      <c r="B27" s="141">
        <f t="shared" ref="B27" si="4">ROUND(B8*0.87,)</f>
        <v>5481</v>
      </c>
      <c r="C27" s="141">
        <f t="shared" ref="C27:BA27" si="5">ROUND(C8*0.87,)</f>
        <v>7047</v>
      </c>
      <c r="D27" s="141">
        <f t="shared" si="5"/>
        <v>7047</v>
      </c>
      <c r="E27" s="141">
        <f t="shared" si="5"/>
        <v>7517</v>
      </c>
      <c r="F27" s="141">
        <f t="shared" si="5"/>
        <v>7517</v>
      </c>
      <c r="G27" s="141">
        <f t="shared" si="5"/>
        <v>7987</v>
      </c>
      <c r="H27" s="141">
        <f t="shared" si="5"/>
        <v>7517</v>
      </c>
      <c r="I27" s="141">
        <f t="shared" si="5"/>
        <v>7517</v>
      </c>
      <c r="J27" s="141">
        <f t="shared" si="5"/>
        <v>12528</v>
      </c>
      <c r="K27" s="174">
        <f t="shared" si="5"/>
        <v>18401</v>
      </c>
      <c r="L27" s="174">
        <f t="shared" si="5"/>
        <v>21533</v>
      </c>
      <c r="M27" s="174">
        <f t="shared" si="5"/>
        <v>21533</v>
      </c>
      <c r="N27" s="174">
        <f t="shared" si="5"/>
        <v>21533</v>
      </c>
      <c r="O27" s="174">
        <f t="shared" si="5"/>
        <v>22472</v>
      </c>
      <c r="P27" s="174">
        <f t="shared" si="5"/>
        <v>22472</v>
      </c>
      <c r="Q27" s="174">
        <f t="shared" si="5"/>
        <v>22472</v>
      </c>
      <c r="R27" s="174">
        <f t="shared" si="5"/>
        <v>19653</v>
      </c>
      <c r="S27" s="141">
        <f t="shared" si="5"/>
        <v>19379</v>
      </c>
      <c r="T27" s="141">
        <f t="shared" si="5"/>
        <v>12097</v>
      </c>
      <c r="U27" s="141">
        <f t="shared" si="5"/>
        <v>12097</v>
      </c>
      <c r="V27" s="141">
        <f t="shared" si="5"/>
        <v>11393</v>
      </c>
      <c r="W27" s="141">
        <f t="shared" si="5"/>
        <v>11393</v>
      </c>
      <c r="X27" s="141">
        <f t="shared" si="5"/>
        <v>11393</v>
      </c>
      <c r="Y27" s="141">
        <f t="shared" si="5"/>
        <v>12097</v>
      </c>
      <c r="Z27" s="141">
        <f t="shared" si="5"/>
        <v>12097</v>
      </c>
      <c r="AA27" s="141">
        <f t="shared" si="5"/>
        <v>12097</v>
      </c>
      <c r="AB27" s="141">
        <f t="shared" si="5"/>
        <v>12802</v>
      </c>
      <c r="AC27" s="141">
        <f t="shared" si="5"/>
        <v>12802</v>
      </c>
      <c r="AD27" s="141">
        <f t="shared" si="5"/>
        <v>13742</v>
      </c>
      <c r="AE27" s="141">
        <f t="shared" si="5"/>
        <v>14681</v>
      </c>
      <c r="AF27" s="141">
        <f t="shared" si="5"/>
        <v>14681</v>
      </c>
      <c r="AG27" s="141">
        <f t="shared" si="5"/>
        <v>14681</v>
      </c>
      <c r="AH27" s="141">
        <f t="shared" si="5"/>
        <v>13742</v>
      </c>
      <c r="AI27" s="141">
        <f t="shared" si="5"/>
        <v>16560</v>
      </c>
      <c r="AJ27" s="141">
        <f t="shared" si="5"/>
        <v>16560</v>
      </c>
      <c r="AK27" s="141">
        <f t="shared" si="5"/>
        <v>18440</v>
      </c>
      <c r="AL27" s="141">
        <f t="shared" si="5"/>
        <v>20319</v>
      </c>
      <c r="AM27" s="141">
        <f t="shared" si="5"/>
        <v>20319</v>
      </c>
      <c r="AN27" s="141">
        <f t="shared" si="5"/>
        <v>17500</v>
      </c>
      <c r="AO27" s="141">
        <f t="shared" si="5"/>
        <v>17500</v>
      </c>
      <c r="AP27" s="141">
        <f t="shared" si="5"/>
        <v>10688</v>
      </c>
      <c r="AQ27" s="141">
        <f t="shared" si="5"/>
        <v>12097</v>
      </c>
      <c r="AR27" s="141">
        <f t="shared" si="5"/>
        <v>11393</v>
      </c>
      <c r="AS27" s="141">
        <f t="shared" si="5"/>
        <v>8809</v>
      </c>
      <c r="AT27" s="141">
        <f t="shared" si="5"/>
        <v>7321</v>
      </c>
      <c r="AU27" s="141">
        <f t="shared" si="5"/>
        <v>8261</v>
      </c>
      <c r="AV27" s="141">
        <f t="shared" si="5"/>
        <v>7321</v>
      </c>
      <c r="AW27" s="141">
        <f t="shared" si="5"/>
        <v>8261</v>
      </c>
      <c r="AX27" s="141">
        <f t="shared" si="5"/>
        <v>7321</v>
      </c>
      <c r="AY27" s="141">
        <f t="shared" si="5"/>
        <v>7164</v>
      </c>
      <c r="AZ27" s="141">
        <f t="shared" si="5"/>
        <v>6381</v>
      </c>
      <c r="BA27" s="141">
        <f t="shared" si="5"/>
        <v>4894</v>
      </c>
    </row>
    <row r="28" spans="1:53" ht="11.45" customHeight="1" x14ac:dyDescent="0.2">
      <c r="A28" s="3">
        <v>2</v>
      </c>
      <c r="B28" s="141">
        <f>ROUND(B9*0.87,)</f>
        <v>6577</v>
      </c>
      <c r="C28" s="141">
        <f t="shared" ref="C28:BA28" si="6">ROUND(C9*0.87,)</f>
        <v>8143</v>
      </c>
      <c r="D28" s="141">
        <f t="shared" si="6"/>
        <v>8143</v>
      </c>
      <c r="E28" s="141">
        <f t="shared" si="6"/>
        <v>8613</v>
      </c>
      <c r="F28" s="141">
        <f t="shared" si="6"/>
        <v>8613</v>
      </c>
      <c r="G28" s="141">
        <f t="shared" si="6"/>
        <v>9083</v>
      </c>
      <c r="H28" s="141">
        <f t="shared" si="6"/>
        <v>8613</v>
      </c>
      <c r="I28" s="141">
        <f t="shared" si="6"/>
        <v>8613</v>
      </c>
      <c r="J28" s="141">
        <f t="shared" si="6"/>
        <v>14094</v>
      </c>
      <c r="K28" s="174">
        <f t="shared" si="6"/>
        <v>19967</v>
      </c>
      <c r="L28" s="174">
        <f t="shared" si="6"/>
        <v>23099</v>
      </c>
      <c r="M28" s="174">
        <f t="shared" si="6"/>
        <v>23099</v>
      </c>
      <c r="N28" s="174">
        <f t="shared" si="6"/>
        <v>23099</v>
      </c>
      <c r="O28" s="174">
        <f t="shared" si="6"/>
        <v>24038</v>
      </c>
      <c r="P28" s="174">
        <f t="shared" si="6"/>
        <v>24038</v>
      </c>
      <c r="Q28" s="174">
        <f t="shared" si="6"/>
        <v>24038</v>
      </c>
      <c r="R28" s="174">
        <f t="shared" si="6"/>
        <v>21219</v>
      </c>
      <c r="S28" s="141">
        <f t="shared" si="6"/>
        <v>20828</v>
      </c>
      <c r="T28" s="141">
        <f t="shared" si="6"/>
        <v>13546</v>
      </c>
      <c r="U28" s="141">
        <f t="shared" si="6"/>
        <v>13546</v>
      </c>
      <c r="V28" s="141">
        <f t="shared" si="6"/>
        <v>12841</v>
      </c>
      <c r="W28" s="141">
        <f t="shared" si="6"/>
        <v>12841</v>
      </c>
      <c r="X28" s="141">
        <f t="shared" si="6"/>
        <v>12841</v>
      </c>
      <c r="Y28" s="141">
        <f t="shared" si="6"/>
        <v>13546</v>
      </c>
      <c r="Z28" s="141">
        <f t="shared" si="6"/>
        <v>13546</v>
      </c>
      <c r="AA28" s="141">
        <f t="shared" si="6"/>
        <v>13546</v>
      </c>
      <c r="AB28" s="141">
        <f t="shared" si="6"/>
        <v>14251</v>
      </c>
      <c r="AC28" s="141">
        <f t="shared" si="6"/>
        <v>14251</v>
      </c>
      <c r="AD28" s="141">
        <f t="shared" si="6"/>
        <v>15190</v>
      </c>
      <c r="AE28" s="141">
        <f t="shared" si="6"/>
        <v>16130</v>
      </c>
      <c r="AF28" s="141">
        <f t="shared" si="6"/>
        <v>16130</v>
      </c>
      <c r="AG28" s="141">
        <f t="shared" si="6"/>
        <v>16130</v>
      </c>
      <c r="AH28" s="141">
        <f t="shared" si="6"/>
        <v>15190</v>
      </c>
      <c r="AI28" s="141">
        <f t="shared" si="6"/>
        <v>18009</v>
      </c>
      <c r="AJ28" s="141">
        <f t="shared" si="6"/>
        <v>18009</v>
      </c>
      <c r="AK28" s="141">
        <f t="shared" si="6"/>
        <v>19888</v>
      </c>
      <c r="AL28" s="141">
        <f t="shared" si="6"/>
        <v>21767</v>
      </c>
      <c r="AM28" s="141">
        <f t="shared" si="6"/>
        <v>21767</v>
      </c>
      <c r="AN28" s="141">
        <f t="shared" si="6"/>
        <v>18949</v>
      </c>
      <c r="AO28" s="141">
        <f t="shared" si="6"/>
        <v>18949</v>
      </c>
      <c r="AP28" s="141">
        <f t="shared" si="6"/>
        <v>12137</v>
      </c>
      <c r="AQ28" s="141">
        <f t="shared" si="6"/>
        <v>13546</v>
      </c>
      <c r="AR28" s="141">
        <f t="shared" si="6"/>
        <v>12841</v>
      </c>
      <c r="AS28" s="141">
        <f t="shared" si="6"/>
        <v>10257</v>
      </c>
      <c r="AT28" s="141">
        <f t="shared" si="6"/>
        <v>8770</v>
      </c>
      <c r="AU28" s="141">
        <f t="shared" si="6"/>
        <v>9709</v>
      </c>
      <c r="AV28" s="141">
        <f t="shared" si="6"/>
        <v>8770</v>
      </c>
      <c r="AW28" s="141">
        <f t="shared" si="6"/>
        <v>9709</v>
      </c>
      <c r="AX28" s="141">
        <f t="shared" si="6"/>
        <v>8770</v>
      </c>
      <c r="AY28" s="141">
        <f t="shared" si="6"/>
        <v>8456</v>
      </c>
      <c r="AZ28" s="141">
        <f t="shared" si="6"/>
        <v>7673</v>
      </c>
      <c r="BA28" s="141">
        <f t="shared" si="6"/>
        <v>6186</v>
      </c>
    </row>
    <row r="29" spans="1:53" s="118" customFormat="1" ht="11.45" customHeight="1" x14ac:dyDescent="0.2">
      <c r="A29" s="120" t="s">
        <v>107</v>
      </c>
      <c r="B29" s="141"/>
      <c r="C29" s="141"/>
      <c r="D29" s="141"/>
      <c r="E29" s="141"/>
      <c r="F29" s="141"/>
      <c r="G29" s="141"/>
      <c r="H29" s="141"/>
      <c r="I29" s="141"/>
      <c r="J29" s="141"/>
      <c r="K29" s="174"/>
      <c r="L29" s="174"/>
      <c r="M29" s="174"/>
      <c r="N29" s="174"/>
      <c r="O29" s="174"/>
      <c r="P29" s="174"/>
      <c r="Q29" s="174"/>
      <c r="R29" s="174"/>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row>
    <row r="30" spans="1:53" ht="11.45" customHeight="1" x14ac:dyDescent="0.2">
      <c r="A30" s="3">
        <v>1</v>
      </c>
      <c r="B30" s="141">
        <f>ROUND(B11*0.87,)</f>
        <v>6656</v>
      </c>
      <c r="C30" s="141">
        <f t="shared" ref="C30:BA30" si="7">ROUND(C11*0.87,)</f>
        <v>8222</v>
      </c>
      <c r="D30" s="141">
        <f t="shared" si="7"/>
        <v>8222</v>
      </c>
      <c r="E30" s="141">
        <f t="shared" si="7"/>
        <v>8691</v>
      </c>
      <c r="F30" s="141">
        <f t="shared" si="7"/>
        <v>8691</v>
      </c>
      <c r="G30" s="141">
        <f t="shared" si="7"/>
        <v>9161</v>
      </c>
      <c r="H30" s="141">
        <f t="shared" si="7"/>
        <v>8691</v>
      </c>
      <c r="I30" s="141">
        <f t="shared" si="7"/>
        <v>8691</v>
      </c>
      <c r="J30" s="141">
        <f t="shared" si="7"/>
        <v>14094</v>
      </c>
      <c r="K30" s="174">
        <f t="shared" si="7"/>
        <v>19967</v>
      </c>
      <c r="L30" s="174">
        <f t="shared" si="7"/>
        <v>23099</v>
      </c>
      <c r="M30" s="174">
        <f t="shared" si="7"/>
        <v>23099</v>
      </c>
      <c r="N30" s="174">
        <f t="shared" si="7"/>
        <v>23099</v>
      </c>
      <c r="O30" s="174">
        <f t="shared" si="7"/>
        <v>24038</v>
      </c>
      <c r="P30" s="174">
        <f t="shared" si="7"/>
        <v>24038</v>
      </c>
      <c r="Q30" s="174">
        <f t="shared" si="7"/>
        <v>24038</v>
      </c>
      <c r="R30" s="174">
        <f t="shared" si="7"/>
        <v>21219</v>
      </c>
      <c r="S30" s="141">
        <f t="shared" si="7"/>
        <v>20789</v>
      </c>
      <c r="T30" s="141">
        <f t="shared" si="7"/>
        <v>13507</v>
      </c>
      <c r="U30" s="141">
        <f t="shared" si="7"/>
        <v>13507</v>
      </c>
      <c r="V30" s="141">
        <f t="shared" si="7"/>
        <v>12802</v>
      </c>
      <c r="W30" s="141">
        <f t="shared" si="7"/>
        <v>12802</v>
      </c>
      <c r="X30" s="141">
        <f t="shared" si="7"/>
        <v>12802</v>
      </c>
      <c r="Y30" s="141">
        <f t="shared" si="7"/>
        <v>13507</v>
      </c>
      <c r="Z30" s="141">
        <f t="shared" si="7"/>
        <v>13507</v>
      </c>
      <c r="AA30" s="141">
        <f t="shared" si="7"/>
        <v>13507</v>
      </c>
      <c r="AB30" s="141">
        <f t="shared" si="7"/>
        <v>14211</v>
      </c>
      <c r="AC30" s="141">
        <f t="shared" si="7"/>
        <v>14211</v>
      </c>
      <c r="AD30" s="141">
        <f t="shared" si="7"/>
        <v>15151</v>
      </c>
      <c r="AE30" s="141">
        <f t="shared" si="7"/>
        <v>16091</v>
      </c>
      <c r="AF30" s="141">
        <f t="shared" si="7"/>
        <v>16091</v>
      </c>
      <c r="AG30" s="141">
        <f t="shared" si="7"/>
        <v>16091</v>
      </c>
      <c r="AH30" s="141">
        <f t="shared" si="7"/>
        <v>15151</v>
      </c>
      <c r="AI30" s="141">
        <f t="shared" si="7"/>
        <v>17970</v>
      </c>
      <c r="AJ30" s="141">
        <f t="shared" si="7"/>
        <v>17970</v>
      </c>
      <c r="AK30" s="141">
        <f t="shared" si="7"/>
        <v>19849</v>
      </c>
      <c r="AL30" s="141">
        <f t="shared" si="7"/>
        <v>21728</v>
      </c>
      <c r="AM30" s="141">
        <f t="shared" si="7"/>
        <v>21728</v>
      </c>
      <c r="AN30" s="141">
        <f t="shared" si="7"/>
        <v>18909</v>
      </c>
      <c r="AO30" s="141">
        <f t="shared" si="7"/>
        <v>18909</v>
      </c>
      <c r="AP30" s="141">
        <f t="shared" si="7"/>
        <v>12097</v>
      </c>
      <c r="AQ30" s="141">
        <f t="shared" si="7"/>
        <v>13507</v>
      </c>
      <c r="AR30" s="141">
        <f t="shared" si="7"/>
        <v>12802</v>
      </c>
      <c r="AS30" s="141">
        <f t="shared" si="7"/>
        <v>9983</v>
      </c>
      <c r="AT30" s="141">
        <f t="shared" si="7"/>
        <v>8496</v>
      </c>
      <c r="AU30" s="141">
        <f t="shared" si="7"/>
        <v>9435</v>
      </c>
      <c r="AV30" s="141">
        <f t="shared" si="7"/>
        <v>8496</v>
      </c>
      <c r="AW30" s="141">
        <f t="shared" si="7"/>
        <v>9435</v>
      </c>
      <c r="AX30" s="141">
        <f t="shared" si="7"/>
        <v>8496</v>
      </c>
      <c r="AY30" s="141">
        <f t="shared" si="7"/>
        <v>7947</v>
      </c>
      <c r="AZ30" s="141">
        <f t="shared" si="7"/>
        <v>7164</v>
      </c>
      <c r="BA30" s="141">
        <f t="shared" si="7"/>
        <v>5677</v>
      </c>
    </row>
    <row r="31" spans="1:53" ht="11.45" customHeight="1" x14ac:dyDescent="0.2">
      <c r="A31" s="3">
        <v>2</v>
      </c>
      <c r="B31" s="141">
        <f>ROUND(B12*0.87,)</f>
        <v>7752</v>
      </c>
      <c r="C31" s="141">
        <f t="shared" ref="C31:BA31" si="8">ROUND(C12*0.87,)</f>
        <v>9318</v>
      </c>
      <c r="D31" s="141">
        <f t="shared" si="8"/>
        <v>9318</v>
      </c>
      <c r="E31" s="141">
        <f t="shared" si="8"/>
        <v>9788</v>
      </c>
      <c r="F31" s="141">
        <f t="shared" si="8"/>
        <v>9788</v>
      </c>
      <c r="G31" s="141">
        <f t="shared" si="8"/>
        <v>10257</v>
      </c>
      <c r="H31" s="141">
        <f t="shared" si="8"/>
        <v>9788</v>
      </c>
      <c r="I31" s="141">
        <f t="shared" si="8"/>
        <v>9788</v>
      </c>
      <c r="J31" s="141">
        <f t="shared" si="8"/>
        <v>15660</v>
      </c>
      <c r="K31" s="174">
        <f t="shared" si="8"/>
        <v>21533</v>
      </c>
      <c r="L31" s="174">
        <f t="shared" si="8"/>
        <v>24665</v>
      </c>
      <c r="M31" s="174">
        <f t="shared" si="8"/>
        <v>24665</v>
      </c>
      <c r="N31" s="174">
        <f t="shared" si="8"/>
        <v>24665</v>
      </c>
      <c r="O31" s="174">
        <f t="shared" si="8"/>
        <v>25604</v>
      </c>
      <c r="P31" s="174">
        <f t="shared" si="8"/>
        <v>25604</v>
      </c>
      <c r="Q31" s="174">
        <f t="shared" si="8"/>
        <v>25604</v>
      </c>
      <c r="R31" s="174">
        <f t="shared" si="8"/>
        <v>22785</v>
      </c>
      <c r="S31" s="141">
        <f t="shared" si="8"/>
        <v>22237</v>
      </c>
      <c r="T31" s="141">
        <f t="shared" si="8"/>
        <v>14955</v>
      </c>
      <c r="U31" s="141">
        <f t="shared" si="8"/>
        <v>14955</v>
      </c>
      <c r="V31" s="141">
        <f t="shared" si="8"/>
        <v>14251</v>
      </c>
      <c r="W31" s="141">
        <f t="shared" si="8"/>
        <v>14251</v>
      </c>
      <c r="X31" s="141">
        <f t="shared" si="8"/>
        <v>14251</v>
      </c>
      <c r="Y31" s="141">
        <f t="shared" si="8"/>
        <v>14955</v>
      </c>
      <c r="Z31" s="141">
        <f t="shared" si="8"/>
        <v>14955</v>
      </c>
      <c r="AA31" s="141">
        <f t="shared" si="8"/>
        <v>14955</v>
      </c>
      <c r="AB31" s="141">
        <f t="shared" si="8"/>
        <v>15660</v>
      </c>
      <c r="AC31" s="141">
        <f t="shared" si="8"/>
        <v>15660</v>
      </c>
      <c r="AD31" s="141">
        <f t="shared" si="8"/>
        <v>16600</v>
      </c>
      <c r="AE31" s="141">
        <f t="shared" si="8"/>
        <v>17539</v>
      </c>
      <c r="AF31" s="141">
        <f t="shared" si="8"/>
        <v>17539</v>
      </c>
      <c r="AG31" s="141">
        <f t="shared" si="8"/>
        <v>17539</v>
      </c>
      <c r="AH31" s="141">
        <f t="shared" si="8"/>
        <v>16600</v>
      </c>
      <c r="AI31" s="141">
        <f t="shared" si="8"/>
        <v>19418</v>
      </c>
      <c r="AJ31" s="141">
        <f t="shared" si="8"/>
        <v>19418</v>
      </c>
      <c r="AK31" s="141">
        <f t="shared" si="8"/>
        <v>21298</v>
      </c>
      <c r="AL31" s="141">
        <f t="shared" si="8"/>
        <v>23177</v>
      </c>
      <c r="AM31" s="141">
        <f t="shared" si="8"/>
        <v>23177</v>
      </c>
      <c r="AN31" s="141">
        <f t="shared" si="8"/>
        <v>20358</v>
      </c>
      <c r="AO31" s="141">
        <f t="shared" si="8"/>
        <v>20358</v>
      </c>
      <c r="AP31" s="141">
        <f t="shared" si="8"/>
        <v>13546</v>
      </c>
      <c r="AQ31" s="141">
        <f t="shared" si="8"/>
        <v>14955</v>
      </c>
      <c r="AR31" s="141">
        <f t="shared" si="8"/>
        <v>14251</v>
      </c>
      <c r="AS31" s="141">
        <f t="shared" si="8"/>
        <v>11432</v>
      </c>
      <c r="AT31" s="141">
        <f t="shared" si="8"/>
        <v>9944</v>
      </c>
      <c r="AU31" s="141">
        <f t="shared" si="8"/>
        <v>10884</v>
      </c>
      <c r="AV31" s="141">
        <f t="shared" si="8"/>
        <v>9944</v>
      </c>
      <c r="AW31" s="141">
        <f t="shared" si="8"/>
        <v>10884</v>
      </c>
      <c r="AX31" s="141">
        <f t="shared" si="8"/>
        <v>9944</v>
      </c>
      <c r="AY31" s="141">
        <f t="shared" si="8"/>
        <v>9239</v>
      </c>
      <c r="AZ31" s="141">
        <f t="shared" si="8"/>
        <v>8456</v>
      </c>
      <c r="BA31" s="141">
        <f t="shared" si="8"/>
        <v>6969</v>
      </c>
    </row>
    <row r="32" spans="1:53" s="118" customFormat="1" ht="11.45" customHeight="1" x14ac:dyDescent="0.2">
      <c r="A32" s="120" t="s">
        <v>86</v>
      </c>
      <c r="B32" s="141"/>
      <c r="C32" s="141"/>
      <c r="D32" s="141"/>
      <c r="E32" s="141"/>
      <c r="F32" s="141"/>
      <c r="G32" s="141"/>
      <c r="H32" s="141"/>
      <c r="I32" s="141"/>
      <c r="J32" s="141"/>
      <c r="K32" s="174"/>
      <c r="L32" s="174"/>
      <c r="M32" s="174"/>
      <c r="N32" s="174"/>
      <c r="O32" s="174"/>
      <c r="P32" s="174"/>
      <c r="Q32" s="174"/>
      <c r="R32" s="174"/>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row>
    <row r="33" spans="1:53" ht="11.45" customHeight="1" x14ac:dyDescent="0.2">
      <c r="A33" s="3">
        <v>1</v>
      </c>
      <c r="B33" s="141">
        <f>ROUND(B14*0.87,)</f>
        <v>8222</v>
      </c>
      <c r="C33" s="141">
        <f t="shared" ref="C33:BA33" si="9">ROUND(C14*0.87,)</f>
        <v>9788</v>
      </c>
      <c r="D33" s="141">
        <f t="shared" si="9"/>
        <v>9788</v>
      </c>
      <c r="E33" s="141">
        <f t="shared" si="9"/>
        <v>10257</v>
      </c>
      <c r="F33" s="141">
        <f t="shared" si="9"/>
        <v>10257</v>
      </c>
      <c r="G33" s="141">
        <f t="shared" si="9"/>
        <v>10727</v>
      </c>
      <c r="H33" s="141">
        <f t="shared" si="9"/>
        <v>10257</v>
      </c>
      <c r="I33" s="141">
        <f t="shared" si="9"/>
        <v>10257</v>
      </c>
      <c r="J33" s="141">
        <f t="shared" si="9"/>
        <v>15660</v>
      </c>
      <c r="K33" s="174">
        <f t="shared" si="9"/>
        <v>21533</v>
      </c>
      <c r="L33" s="174">
        <f t="shared" si="9"/>
        <v>24665</v>
      </c>
      <c r="M33" s="174">
        <f t="shared" si="9"/>
        <v>24665</v>
      </c>
      <c r="N33" s="174">
        <f t="shared" si="9"/>
        <v>24665</v>
      </c>
      <c r="O33" s="174">
        <f t="shared" si="9"/>
        <v>25604</v>
      </c>
      <c r="P33" s="174">
        <f t="shared" si="9"/>
        <v>25604</v>
      </c>
      <c r="Q33" s="174">
        <f t="shared" si="9"/>
        <v>25604</v>
      </c>
      <c r="R33" s="174">
        <f t="shared" si="9"/>
        <v>22785</v>
      </c>
      <c r="S33" s="141">
        <f t="shared" si="9"/>
        <v>22511</v>
      </c>
      <c r="T33" s="141">
        <f t="shared" si="9"/>
        <v>15229</v>
      </c>
      <c r="U33" s="141">
        <f t="shared" si="9"/>
        <v>15229</v>
      </c>
      <c r="V33" s="141">
        <f t="shared" si="9"/>
        <v>14525</v>
      </c>
      <c r="W33" s="141">
        <f t="shared" si="9"/>
        <v>14525</v>
      </c>
      <c r="X33" s="141">
        <f t="shared" si="9"/>
        <v>14525</v>
      </c>
      <c r="Y33" s="141">
        <f t="shared" si="9"/>
        <v>15229</v>
      </c>
      <c r="Z33" s="141">
        <f t="shared" si="9"/>
        <v>15229</v>
      </c>
      <c r="AA33" s="141">
        <f t="shared" si="9"/>
        <v>15229</v>
      </c>
      <c r="AB33" s="141">
        <f t="shared" si="9"/>
        <v>15934</v>
      </c>
      <c r="AC33" s="141">
        <f t="shared" si="9"/>
        <v>15934</v>
      </c>
      <c r="AD33" s="141">
        <f t="shared" si="9"/>
        <v>16874</v>
      </c>
      <c r="AE33" s="141">
        <f t="shared" si="9"/>
        <v>17813</v>
      </c>
      <c r="AF33" s="141">
        <f t="shared" si="9"/>
        <v>17813</v>
      </c>
      <c r="AG33" s="141">
        <f t="shared" si="9"/>
        <v>17813</v>
      </c>
      <c r="AH33" s="141">
        <f t="shared" si="9"/>
        <v>16874</v>
      </c>
      <c r="AI33" s="141">
        <f t="shared" si="9"/>
        <v>19692</v>
      </c>
      <c r="AJ33" s="141">
        <f t="shared" si="9"/>
        <v>19692</v>
      </c>
      <c r="AK33" s="141">
        <f t="shared" si="9"/>
        <v>21572</v>
      </c>
      <c r="AL33" s="141">
        <f t="shared" si="9"/>
        <v>23451</v>
      </c>
      <c r="AM33" s="141">
        <f t="shared" si="9"/>
        <v>23451</v>
      </c>
      <c r="AN33" s="141">
        <f t="shared" si="9"/>
        <v>20632</v>
      </c>
      <c r="AO33" s="141">
        <f t="shared" si="9"/>
        <v>20632</v>
      </c>
      <c r="AP33" s="141">
        <f t="shared" si="9"/>
        <v>13820</v>
      </c>
      <c r="AQ33" s="141">
        <f t="shared" si="9"/>
        <v>15229</v>
      </c>
      <c r="AR33" s="141">
        <f t="shared" si="9"/>
        <v>14525</v>
      </c>
      <c r="AS33" s="141">
        <f t="shared" si="9"/>
        <v>11549</v>
      </c>
      <c r="AT33" s="141">
        <f t="shared" si="9"/>
        <v>10062</v>
      </c>
      <c r="AU33" s="141">
        <f t="shared" si="9"/>
        <v>11001</v>
      </c>
      <c r="AV33" s="141">
        <f t="shared" si="9"/>
        <v>10062</v>
      </c>
      <c r="AW33" s="141">
        <f t="shared" si="9"/>
        <v>11001</v>
      </c>
      <c r="AX33" s="141">
        <f t="shared" si="9"/>
        <v>10062</v>
      </c>
      <c r="AY33" s="141">
        <f t="shared" si="9"/>
        <v>9905</v>
      </c>
      <c r="AZ33" s="141">
        <f t="shared" si="9"/>
        <v>9122</v>
      </c>
      <c r="BA33" s="141">
        <f t="shared" si="9"/>
        <v>7634</v>
      </c>
    </row>
    <row r="34" spans="1:53" ht="11.45" customHeight="1" x14ac:dyDescent="0.2">
      <c r="A34" s="3">
        <v>2</v>
      </c>
      <c r="B34" s="141">
        <f>ROUND(B15*0.87,)</f>
        <v>9318</v>
      </c>
      <c r="C34" s="141">
        <f t="shared" ref="C34:BA34" si="10">ROUND(C15*0.87,)</f>
        <v>10884</v>
      </c>
      <c r="D34" s="141">
        <f t="shared" si="10"/>
        <v>10884</v>
      </c>
      <c r="E34" s="141">
        <f t="shared" si="10"/>
        <v>11354</v>
      </c>
      <c r="F34" s="141">
        <f t="shared" si="10"/>
        <v>11354</v>
      </c>
      <c r="G34" s="141">
        <f t="shared" si="10"/>
        <v>11823</v>
      </c>
      <c r="H34" s="141">
        <f t="shared" si="10"/>
        <v>11354</v>
      </c>
      <c r="I34" s="141">
        <f t="shared" si="10"/>
        <v>11354</v>
      </c>
      <c r="J34" s="141">
        <f t="shared" si="10"/>
        <v>17226</v>
      </c>
      <c r="K34" s="174">
        <f t="shared" si="10"/>
        <v>23099</v>
      </c>
      <c r="L34" s="174">
        <f t="shared" si="10"/>
        <v>26231</v>
      </c>
      <c r="M34" s="174">
        <f t="shared" si="10"/>
        <v>26231</v>
      </c>
      <c r="N34" s="174">
        <f t="shared" si="10"/>
        <v>26231</v>
      </c>
      <c r="O34" s="174">
        <f t="shared" si="10"/>
        <v>27170</v>
      </c>
      <c r="P34" s="174">
        <f t="shared" si="10"/>
        <v>27170</v>
      </c>
      <c r="Q34" s="174">
        <f t="shared" si="10"/>
        <v>27170</v>
      </c>
      <c r="R34" s="174">
        <f t="shared" si="10"/>
        <v>24351</v>
      </c>
      <c r="S34" s="141">
        <f t="shared" si="10"/>
        <v>23960</v>
      </c>
      <c r="T34" s="141">
        <f t="shared" si="10"/>
        <v>16678</v>
      </c>
      <c r="U34" s="141">
        <f t="shared" si="10"/>
        <v>16678</v>
      </c>
      <c r="V34" s="141">
        <f t="shared" si="10"/>
        <v>15973</v>
      </c>
      <c r="W34" s="141">
        <f t="shared" si="10"/>
        <v>15973</v>
      </c>
      <c r="X34" s="141">
        <f t="shared" si="10"/>
        <v>15973</v>
      </c>
      <c r="Y34" s="141">
        <f t="shared" si="10"/>
        <v>16678</v>
      </c>
      <c r="Z34" s="141">
        <f t="shared" si="10"/>
        <v>16678</v>
      </c>
      <c r="AA34" s="141">
        <f t="shared" si="10"/>
        <v>16678</v>
      </c>
      <c r="AB34" s="141">
        <f t="shared" si="10"/>
        <v>17383</v>
      </c>
      <c r="AC34" s="141">
        <f t="shared" si="10"/>
        <v>17383</v>
      </c>
      <c r="AD34" s="141">
        <f t="shared" si="10"/>
        <v>18322</v>
      </c>
      <c r="AE34" s="141">
        <f t="shared" si="10"/>
        <v>19262</v>
      </c>
      <c r="AF34" s="141">
        <f t="shared" si="10"/>
        <v>19262</v>
      </c>
      <c r="AG34" s="141">
        <f t="shared" si="10"/>
        <v>19262</v>
      </c>
      <c r="AH34" s="141">
        <f t="shared" si="10"/>
        <v>18322</v>
      </c>
      <c r="AI34" s="141">
        <f t="shared" si="10"/>
        <v>21141</v>
      </c>
      <c r="AJ34" s="141">
        <f t="shared" si="10"/>
        <v>21141</v>
      </c>
      <c r="AK34" s="141">
        <f t="shared" si="10"/>
        <v>23020</v>
      </c>
      <c r="AL34" s="141">
        <f t="shared" si="10"/>
        <v>24899</v>
      </c>
      <c r="AM34" s="141">
        <f t="shared" si="10"/>
        <v>24899</v>
      </c>
      <c r="AN34" s="141">
        <f t="shared" si="10"/>
        <v>22081</v>
      </c>
      <c r="AO34" s="141">
        <f t="shared" si="10"/>
        <v>22081</v>
      </c>
      <c r="AP34" s="141">
        <f t="shared" si="10"/>
        <v>15269</v>
      </c>
      <c r="AQ34" s="141">
        <f t="shared" si="10"/>
        <v>16678</v>
      </c>
      <c r="AR34" s="141">
        <f t="shared" si="10"/>
        <v>15973</v>
      </c>
      <c r="AS34" s="141">
        <f t="shared" si="10"/>
        <v>12998</v>
      </c>
      <c r="AT34" s="141">
        <f t="shared" si="10"/>
        <v>11510</v>
      </c>
      <c r="AU34" s="141">
        <f t="shared" si="10"/>
        <v>12450</v>
      </c>
      <c r="AV34" s="141">
        <f t="shared" si="10"/>
        <v>11510</v>
      </c>
      <c r="AW34" s="141">
        <f t="shared" si="10"/>
        <v>12450</v>
      </c>
      <c r="AX34" s="141">
        <f t="shared" si="10"/>
        <v>11510</v>
      </c>
      <c r="AY34" s="141">
        <f t="shared" si="10"/>
        <v>11197</v>
      </c>
      <c r="AZ34" s="141">
        <f t="shared" si="10"/>
        <v>10414</v>
      </c>
      <c r="BA34" s="141">
        <f t="shared" si="10"/>
        <v>8926</v>
      </c>
    </row>
    <row r="35" spans="1:53" s="118" customFormat="1" ht="11.45" customHeight="1" x14ac:dyDescent="0.2">
      <c r="A35" s="122" t="s">
        <v>91</v>
      </c>
      <c r="B35" s="141"/>
      <c r="C35" s="141"/>
      <c r="D35" s="141"/>
      <c r="E35" s="141"/>
      <c r="F35" s="141"/>
      <c r="G35" s="141"/>
      <c r="H35" s="141"/>
      <c r="I35" s="141"/>
      <c r="J35" s="141"/>
      <c r="K35" s="174"/>
      <c r="L35" s="174"/>
      <c r="M35" s="174"/>
      <c r="N35" s="174"/>
      <c r="O35" s="174"/>
      <c r="P35" s="174"/>
      <c r="Q35" s="174"/>
      <c r="R35" s="174"/>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row>
    <row r="36" spans="1:53" ht="11.45" customHeight="1" x14ac:dyDescent="0.2">
      <c r="A36" s="3">
        <v>1</v>
      </c>
      <c r="B36" s="141">
        <f>ROUND(B17*0.87,)</f>
        <v>9005</v>
      </c>
      <c r="C36" s="141">
        <f t="shared" ref="C36:BA36" si="11">ROUND(C17*0.87,)</f>
        <v>10571</v>
      </c>
      <c r="D36" s="141">
        <f t="shared" si="11"/>
        <v>10571</v>
      </c>
      <c r="E36" s="141">
        <f t="shared" si="11"/>
        <v>11040</v>
      </c>
      <c r="F36" s="141">
        <f t="shared" si="11"/>
        <v>11040</v>
      </c>
      <c r="G36" s="141">
        <f t="shared" si="11"/>
        <v>11510</v>
      </c>
      <c r="H36" s="141">
        <f t="shared" si="11"/>
        <v>11040</v>
      </c>
      <c r="I36" s="141">
        <f t="shared" si="11"/>
        <v>11040</v>
      </c>
      <c r="J36" s="141">
        <f t="shared" si="11"/>
        <v>17226</v>
      </c>
      <c r="K36" s="174">
        <f t="shared" si="11"/>
        <v>23099</v>
      </c>
      <c r="L36" s="174">
        <f t="shared" si="11"/>
        <v>26231</v>
      </c>
      <c r="M36" s="174">
        <f t="shared" si="11"/>
        <v>26231</v>
      </c>
      <c r="N36" s="174">
        <f t="shared" si="11"/>
        <v>26231</v>
      </c>
      <c r="O36" s="174">
        <f t="shared" si="11"/>
        <v>27170</v>
      </c>
      <c r="P36" s="174">
        <f t="shared" si="11"/>
        <v>27170</v>
      </c>
      <c r="Q36" s="174">
        <f t="shared" si="11"/>
        <v>27170</v>
      </c>
      <c r="R36" s="174">
        <f t="shared" si="11"/>
        <v>24351</v>
      </c>
      <c r="S36" s="141">
        <f t="shared" si="11"/>
        <v>24077</v>
      </c>
      <c r="T36" s="141">
        <f t="shared" si="11"/>
        <v>16795</v>
      </c>
      <c r="U36" s="141">
        <f t="shared" si="11"/>
        <v>16795</v>
      </c>
      <c r="V36" s="141">
        <f t="shared" si="11"/>
        <v>16091</v>
      </c>
      <c r="W36" s="141">
        <f t="shared" si="11"/>
        <v>16091</v>
      </c>
      <c r="X36" s="141">
        <f t="shared" si="11"/>
        <v>16091</v>
      </c>
      <c r="Y36" s="141">
        <f t="shared" si="11"/>
        <v>16795</v>
      </c>
      <c r="Z36" s="141">
        <f t="shared" si="11"/>
        <v>16795</v>
      </c>
      <c r="AA36" s="141">
        <f t="shared" si="11"/>
        <v>16795</v>
      </c>
      <c r="AB36" s="141">
        <f t="shared" si="11"/>
        <v>17500</v>
      </c>
      <c r="AC36" s="141">
        <f t="shared" si="11"/>
        <v>17500</v>
      </c>
      <c r="AD36" s="141">
        <f t="shared" si="11"/>
        <v>18440</v>
      </c>
      <c r="AE36" s="141">
        <f t="shared" si="11"/>
        <v>19379</v>
      </c>
      <c r="AF36" s="141">
        <f t="shared" si="11"/>
        <v>19379</v>
      </c>
      <c r="AG36" s="141">
        <f t="shared" si="11"/>
        <v>19379</v>
      </c>
      <c r="AH36" s="141">
        <f t="shared" si="11"/>
        <v>18440</v>
      </c>
      <c r="AI36" s="141">
        <f t="shared" si="11"/>
        <v>21258</v>
      </c>
      <c r="AJ36" s="141">
        <f t="shared" si="11"/>
        <v>21258</v>
      </c>
      <c r="AK36" s="141">
        <f t="shared" si="11"/>
        <v>23138</v>
      </c>
      <c r="AL36" s="141">
        <f t="shared" si="11"/>
        <v>25017</v>
      </c>
      <c r="AM36" s="141">
        <f t="shared" si="11"/>
        <v>25017</v>
      </c>
      <c r="AN36" s="141">
        <f t="shared" si="11"/>
        <v>22198</v>
      </c>
      <c r="AO36" s="141">
        <f t="shared" si="11"/>
        <v>22198</v>
      </c>
      <c r="AP36" s="141">
        <f t="shared" si="11"/>
        <v>15386</v>
      </c>
      <c r="AQ36" s="141">
        <f t="shared" si="11"/>
        <v>16795</v>
      </c>
      <c r="AR36" s="141">
        <f t="shared" si="11"/>
        <v>16091</v>
      </c>
      <c r="AS36" s="141">
        <f t="shared" si="11"/>
        <v>12724</v>
      </c>
      <c r="AT36" s="141">
        <f t="shared" si="11"/>
        <v>11236</v>
      </c>
      <c r="AU36" s="141">
        <f t="shared" si="11"/>
        <v>12176</v>
      </c>
      <c r="AV36" s="141">
        <f t="shared" si="11"/>
        <v>11236</v>
      </c>
      <c r="AW36" s="141">
        <f t="shared" si="11"/>
        <v>12176</v>
      </c>
      <c r="AX36" s="141">
        <f t="shared" si="11"/>
        <v>11236</v>
      </c>
      <c r="AY36" s="141">
        <f t="shared" si="11"/>
        <v>10688</v>
      </c>
      <c r="AZ36" s="141">
        <f t="shared" si="11"/>
        <v>9905</v>
      </c>
      <c r="BA36" s="141">
        <f t="shared" si="11"/>
        <v>8417</v>
      </c>
    </row>
    <row r="37" spans="1:53" ht="11.45" customHeight="1" x14ac:dyDescent="0.2">
      <c r="A37" s="3">
        <v>2</v>
      </c>
      <c r="B37" s="141">
        <f>ROUND(B18*0.87,)</f>
        <v>10101</v>
      </c>
      <c r="C37" s="141">
        <f t="shared" ref="C37:BA37" si="12">ROUND(C18*0.87,)</f>
        <v>11667</v>
      </c>
      <c r="D37" s="141">
        <f t="shared" si="12"/>
        <v>11667</v>
      </c>
      <c r="E37" s="141">
        <f t="shared" si="12"/>
        <v>12137</v>
      </c>
      <c r="F37" s="141">
        <f t="shared" si="12"/>
        <v>12137</v>
      </c>
      <c r="G37" s="141">
        <f t="shared" si="12"/>
        <v>12606</v>
      </c>
      <c r="H37" s="141">
        <f t="shared" si="12"/>
        <v>12137</v>
      </c>
      <c r="I37" s="141">
        <f t="shared" si="12"/>
        <v>12137</v>
      </c>
      <c r="J37" s="141">
        <f t="shared" si="12"/>
        <v>18792</v>
      </c>
      <c r="K37" s="174">
        <f t="shared" si="12"/>
        <v>24665</v>
      </c>
      <c r="L37" s="174">
        <f t="shared" si="12"/>
        <v>27797</v>
      </c>
      <c r="M37" s="174">
        <f t="shared" si="12"/>
        <v>27797</v>
      </c>
      <c r="N37" s="174">
        <f t="shared" si="12"/>
        <v>27797</v>
      </c>
      <c r="O37" s="174">
        <f t="shared" si="12"/>
        <v>28736</v>
      </c>
      <c r="P37" s="174">
        <f t="shared" si="12"/>
        <v>28736</v>
      </c>
      <c r="Q37" s="174">
        <f t="shared" si="12"/>
        <v>28736</v>
      </c>
      <c r="R37" s="174">
        <f t="shared" si="12"/>
        <v>25917</v>
      </c>
      <c r="S37" s="141">
        <f t="shared" si="12"/>
        <v>25526</v>
      </c>
      <c r="T37" s="141">
        <f t="shared" si="12"/>
        <v>18244</v>
      </c>
      <c r="U37" s="141">
        <f t="shared" si="12"/>
        <v>18244</v>
      </c>
      <c r="V37" s="141">
        <f t="shared" si="12"/>
        <v>17539</v>
      </c>
      <c r="W37" s="141">
        <f t="shared" si="12"/>
        <v>17539</v>
      </c>
      <c r="X37" s="141">
        <f t="shared" si="12"/>
        <v>17539</v>
      </c>
      <c r="Y37" s="141">
        <f t="shared" si="12"/>
        <v>18244</v>
      </c>
      <c r="Z37" s="141">
        <f t="shared" si="12"/>
        <v>18244</v>
      </c>
      <c r="AA37" s="141">
        <f t="shared" si="12"/>
        <v>18244</v>
      </c>
      <c r="AB37" s="141">
        <f t="shared" si="12"/>
        <v>18949</v>
      </c>
      <c r="AC37" s="141">
        <f t="shared" si="12"/>
        <v>18949</v>
      </c>
      <c r="AD37" s="141">
        <f t="shared" si="12"/>
        <v>19888</v>
      </c>
      <c r="AE37" s="141">
        <f t="shared" si="12"/>
        <v>20828</v>
      </c>
      <c r="AF37" s="141">
        <f t="shared" si="12"/>
        <v>20828</v>
      </c>
      <c r="AG37" s="141">
        <f t="shared" si="12"/>
        <v>20828</v>
      </c>
      <c r="AH37" s="141">
        <f t="shared" si="12"/>
        <v>19888</v>
      </c>
      <c r="AI37" s="141">
        <f t="shared" si="12"/>
        <v>22707</v>
      </c>
      <c r="AJ37" s="141">
        <f t="shared" si="12"/>
        <v>22707</v>
      </c>
      <c r="AK37" s="141">
        <f t="shared" si="12"/>
        <v>24586</v>
      </c>
      <c r="AL37" s="141">
        <f t="shared" si="12"/>
        <v>26465</v>
      </c>
      <c r="AM37" s="141">
        <f t="shared" si="12"/>
        <v>26465</v>
      </c>
      <c r="AN37" s="141">
        <f t="shared" si="12"/>
        <v>23647</v>
      </c>
      <c r="AO37" s="141">
        <f t="shared" si="12"/>
        <v>23647</v>
      </c>
      <c r="AP37" s="141">
        <f t="shared" si="12"/>
        <v>16835</v>
      </c>
      <c r="AQ37" s="141">
        <f t="shared" si="12"/>
        <v>18244</v>
      </c>
      <c r="AR37" s="141">
        <f t="shared" si="12"/>
        <v>17539</v>
      </c>
      <c r="AS37" s="141">
        <f t="shared" si="12"/>
        <v>14172</v>
      </c>
      <c r="AT37" s="141">
        <f t="shared" si="12"/>
        <v>12685</v>
      </c>
      <c r="AU37" s="141">
        <f t="shared" si="12"/>
        <v>13624</v>
      </c>
      <c r="AV37" s="141">
        <f t="shared" si="12"/>
        <v>12685</v>
      </c>
      <c r="AW37" s="141">
        <f t="shared" si="12"/>
        <v>13624</v>
      </c>
      <c r="AX37" s="141">
        <f t="shared" si="12"/>
        <v>12685</v>
      </c>
      <c r="AY37" s="141">
        <f t="shared" si="12"/>
        <v>11980</v>
      </c>
      <c r="AZ37" s="141">
        <f t="shared" si="12"/>
        <v>11197</v>
      </c>
      <c r="BA37" s="141">
        <f t="shared" si="12"/>
        <v>9709</v>
      </c>
    </row>
    <row r="38" spans="1:53" s="118" customFormat="1" ht="11.45" customHeight="1" x14ac:dyDescent="0.2">
      <c r="A38" s="119" t="s">
        <v>92</v>
      </c>
      <c r="B38" s="141"/>
      <c r="C38" s="141"/>
      <c r="D38" s="141"/>
      <c r="E38" s="141"/>
      <c r="F38" s="141"/>
      <c r="G38" s="141"/>
      <c r="H38" s="141"/>
      <c r="I38" s="141"/>
      <c r="J38" s="141"/>
      <c r="K38" s="174"/>
      <c r="L38" s="174"/>
      <c r="M38" s="174"/>
      <c r="N38" s="174"/>
      <c r="O38" s="174"/>
      <c r="P38" s="174"/>
      <c r="Q38" s="174"/>
      <c r="R38" s="174"/>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row>
    <row r="39" spans="1:53" ht="11.45" customHeight="1" x14ac:dyDescent="0.2">
      <c r="A39" s="3">
        <v>1</v>
      </c>
      <c r="B39" s="141">
        <f>ROUND(B20*0.87,)</f>
        <v>10179</v>
      </c>
      <c r="C39" s="141">
        <f t="shared" ref="C39:BA39" si="13">ROUND(C20*0.87,)</f>
        <v>11745</v>
      </c>
      <c r="D39" s="141">
        <f t="shared" si="13"/>
        <v>11745</v>
      </c>
      <c r="E39" s="141">
        <f t="shared" si="13"/>
        <v>12215</v>
      </c>
      <c r="F39" s="141">
        <f t="shared" si="13"/>
        <v>12215</v>
      </c>
      <c r="G39" s="141">
        <f t="shared" si="13"/>
        <v>12685</v>
      </c>
      <c r="H39" s="141">
        <f t="shared" si="13"/>
        <v>12215</v>
      </c>
      <c r="I39" s="141">
        <f t="shared" si="13"/>
        <v>12215</v>
      </c>
      <c r="J39" s="141">
        <f t="shared" si="13"/>
        <v>18792</v>
      </c>
      <c r="K39" s="174">
        <f t="shared" si="13"/>
        <v>24665</v>
      </c>
      <c r="L39" s="174">
        <f t="shared" si="13"/>
        <v>27797</v>
      </c>
      <c r="M39" s="174">
        <f t="shared" si="13"/>
        <v>27797</v>
      </c>
      <c r="N39" s="174">
        <f t="shared" si="13"/>
        <v>27797</v>
      </c>
      <c r="O39" s="174">
        <f t="shared" si="13"/>
        <v>28736</v>
      </c>
      <c r="P39" s="174">
        <f t="shared" si="13"/>
        <v>28736</v>
      </c>
      <c r="Q39" s="174">
        <f t="shared" si="13"/>
        <v>28736</v>
      </c>
      <c r="R39" s="174">
        <f t="shared" si="13"/>
        <v>25917</v>
      </c>
      <c r="S39" s="141">
        <f t="shared" si="13"/>
        <v>25643</v>
      </c>
      <c r="T39" s="141">
        <f t="shared" si="13"/>
        <v>18361</v>
      </c>
      <c r="U39" s="141">
        <f t="shared" si="13"/>
        <v>18361</v>
      </c>
      <c r="V39" s="141">
        <f t="shared" si="13"/>
        <v>17657</v>
      </c>
      <c r="W39" s="141">
        <f t="shared" si="13"/>
        <v>17657</v>
      </c>
      <c r="X39" s="141">
        <f t="shared" si="13"/>
        <v>17657</v>
      </c>
      <c r="Y39" s="141">
        <f t="shared" si="13"/>
        <v>18361</v>
      </c>
      <c r="Z39" s="141">
        <f t="shared" si="13"/>
        <v>18361</v>
      </c>
      <c r="AA39" s="141">
        <f t="shared" si="13"/>
        <v>18361</v>
      </c>
      <c r="AB39" s="141">
        <f t="shared" si="13"/>
        <v>19066</v>
      </c>
      <c r="AC39" s="141">
        <f t="shared" si="13"/>
        <v>19066</v>
      </c>
      <c r="AD39" s="141">
        <f t="shared" si="13"/>
        <v>20006</v>
      </c>
      <c r="AE39" s="141">
        <f t="shared" si="13"/>
        <v>20945</v>
      </c>
      <c r="AF39" s="141">
        <f t="shared" si="13"/>
        <v>20945</v>
      </c>
      <c r="AG39" s="141">
        <f t="shared" si="13"/>
        <v>20945</v>
      </c>
      <c r="AH39" s="141">
        <f t="shared" si="13"/>
        <v>20006</v>
      </c>
      <c r="AI39" s="141">
        <f t="shared" si="13"/>
        <v>22824</v>
      </c>
      <c r="AJ39" s="141">
        <f t="shared" si="13"/>
        <v>22824</v>
      </c>
      <c r="AK39" s="141">
        <f t="shared" si="13"/>
        <v>24704</v>
      </c>
      <c r="AL39" s="141">
        <f t="shared" si="13"/>
        <v>26583</v>
      </c>
      <c r="AM39" s="141">
        <f t="shared" si="13"/>
        <v>26583</v>
      </c>
      <c r="AN39" s="141">
        <f t="shared" si="13"/>
        <v>23764</v>
      </c>
      <c r="AO39" s="141">
        <f t="shared" si="13"/>
        <v>23764</v>
      </c>
      <c r="AP39" s="141">
        <f t="shared" si="13"/>
        <v>16952</v>
      </c>
      <c r="AQ39" s="141">
        <f t="shared" si="13"/>
        <v>18361</v>
      </c>
      <c r="AR39" s="141">
        <f t="shared" si="13"/>
        <v>17657</v>
      </c>
      <c r="AS39" s="141">
        <f t="shared" si="13"/>
        <v>13507</v>
      </c>
      <c r="AT39" s="141">
        <f t="shared" si="13"/>
        <v>12019</v>
      </c>
      <c r="AU39" s="141">
        <f t="shared" si="13"/>
        <v>12959</v>
      </c>
      <c r="AV39" s="141">
        <f t="shared" si="13"/>
        <v>12019</v>
      </c>
      <c r="AW39" s="141">
        <f t="shared" si="13"/>
        <v>12959</v>
      </c>
      <c r="AX39" s="141">
        <f t="shared" si="13"/>
        <v>12019</v>
      </c>
      <c r="AY39" s="141">
        <f t="shared" si="13"/>
        <v>11862</v>
      </c>
      <c r="AZ39" s="141">
        <f t="shared" si="13"/>
        <v>11079</v>
      </c>
      <c r="BA39" s="141">
        <f t="shared" si="13"/>
        <v>9592</v>
      </c>
    </row>
    <row r="40" spans="1:53" ht="11.45" customHeight="1" x14ac:dyDescent="0.2">
      <c r="A40" s="3">
        <v>2</v>
      </c>
      <c r="B40" s="141">
        <f>ROUND(B21*0.87,)</f>
        <v>11275</v>
      </c>
      <c r="C40" s="141">
        <f t="shared" ref="C40:BA40" si="14">ROUND(C21*0.87,)</f>
        <v>12841</v>
      </c>
      <c r="D40" s="141">
        <f t="shared" si="14"/>
        <v>12841</v>
      </c>
      <c r="E40" s="141">
        <f t="shared" si="14"/>
        <v>13311</v>
      </c>
      <c r="F40" s="141">
        <f t="shared" si="14"/>
        <v>13311</v>
      </c>
      <c r="G40" s="141">
        <f t="shared" si="14"/>
        <v>13781</v>
      </c>
      <c r="H40" s="141">
        <f t="shared" si="14"/>
        <v>13311</v>
      </c>
      <c r="I40" s="141">
        <f t="shared" si="14"/>
        <v>13311</v>
      </c>
      <c r="J40" s="141">
        <f t="shared" si="14"/>
        <v>20358</v>
      </c>
      <c r="K40" s="174">
        <f t="shared" si="14"/>
        <v>26231</v>
      </c>
      <c r="L40" s="174">
        <f t="shared" si="14"/>
        <v>29363</v>
      </c>
      <c r="M40" s="174">
        <f t="shared" si="14"/>
        <v>29363</v>
      </c>
      <c r="N40" s="174">
        <f t="shared" si="14"/>
        <v>29363</v>
      </c>
      <c r="O40" s="174">
        <f t="shared" si="14"/>
        <v>30302</v>
      </c>
      <c r="P40" s="174">
        <f t="shared" si="14"/>
        <v>30302</v>
      </c>
      <c r="Q40" s="174">
        <f t="shared" si="14"/>
        <v>30302</v>
      </c>
      <c r="R40" s="174">
        <f t="shared" si="14"/>
        <v>27483</v>
      </c>
      <c r="S40" s="141">
        <f t="shared" si="14"/>
        <v>27092</v>
      </c>
      <c r="T40" s="141">
        <f t="shared" si="14"/>
        <v>19810</v>
      </c>
      <c r="U40" s="141">
        <f t="shared" si="14"/>
        <v>19810</v>
      </c>
      <c r="V40" s="141">
        <f t="shared" si="14"/>
        <v>19105</v>
      </c>
      <c r="W40" s="141">
        <f t="shared" si="14"/>
        <v>19105</v>
      </c>
      <c r="X40" s="141">
        <f t="shared" si="14"/>
        <v>19105</v>
      </c>
      <c r="Y40" s="141">
        <f t="shared" si="14"/>
        <v>19810</v>
      </c>
      <c r="Z40" s="141">
        <f t="shared" si="14"/>
        <v>19810</v>
      </c>
      <c r="AA40" s="141">
        <f t="shared" si="14"/>
        <v>19810</v>
      </c>
      <c r="AB40" s="141">
        <f t="shared" si="14"/>
        <v>20515</v>
      </c>
      <c r="AC40" s="141">
        <f t="shared" si="14"/>
        <v>20515</v>
      </c>
      <c r="AD40" s="141">
        <f t="shared" si="14"/>
        <v>21454</v>
      </c>
      <c r="AE40" s="141">
        <f t="shared" si="14"/>
        <v>22394</v>
      </c>
      <c r="AF40" s="141">
        <f t="shared" si="14"/>
        <v>22394</v>
      </c>
      <c r="AG40" s="141">
        <f t="shared" si="14"/>
        <v>22394</v>
      </c>
      <c r="AH40" s="141">
        <f t="shared" si="14"/>
        <v>21454</v>
      </c>
      <c r="AI40" s="141">
        <f t="shared" si="14"/>
        <v>24273</v>
      </c>
      <c r="AJ40" s="141">
        <f t="shared" si="14"/>
        <v>24273</v>
      </c>
      <c r="AK40" s="141">
        <f t="shared" si="14"/>
        <v>26152</v>
      </c>
      <c r="AL40" s="141">
        <f t="shared" si="14"/>
        <v>28031</v>
      </c>
      <c r="AM40" s="141">
        <f t="shared" si="14"/>
        <v>28031</v>
      </c>
      <c r="AN40" s="141">
        <f t="shared" si="14"/>
        <v>25213</v>
      </c>
      <c r="AO40" s="141">
        <f t="shared" si="14"/>
        <v>25213</v>
      </c>
      <c r="AP40" s="141">
        <f t="shared" si="14"/>
        <v>18401</v>
      </c>
      <c r="AQ40" s="141">
        <f t="shared" si="14"/>
        <v>19810</v>
      </c>
      <c r="AR40" s="141">
        <f t="shared" si="14"/>
        <v>19105</v>
      </c>
      <c r="AS40" s="141">
        <f t="shared" si="14"/>
        <v>14955</v>
      </c>
      <c r="AT40" s="141">
        <f t="shared" si="14"/>
        <v>13468</v>
      </c>
      <c r="AU40" s="141">
        <f t="shared" si="14"/>
        <v>14407</v>
      </c>
      <c r="AV40" s="141">
        <f t="shared" si="14"/>
        <v>13468</v>
      </c>
      <c r="AW40" s="141">
        <f t="shared" si="14"/>
        <v>14407</v>
      </c>
      <c r="AX40" s="141">
        <f t="shared" si="14"/>
        <v>13468</v>
      </c>
      <c r="AY40" s="141">
        <f t="shared" si="14"/>
        <v>13154</v>
      </c>
      <c r="AZ40" s="141">
        <f t="shared" si="14"/>
        <v>12371</v>
      </c>
      <c r="BA40" s="141">
        <f t="shared" si="14"/>
        <v>10884</v>
      </c>
    </row>
    <row r="41" spans="1:53" x14ac:dyDescent="0.2">
      <c r="A41" s="22"/>
    </row>
    <row r="42" spans="1:53" customFormat="1" ht="189" x14ac:dyDescent="0.25">
      <c r="A42" s="162" t="s">
        <v>239</v>
      </c>
      <c r="B42" s="206"/>
      <c r="C42" s="206"/>
      <c r="D42" s="206"/>
      <c r="E42" s="206"/>
      <c r="F42" s="206"/>
      <c r="G42" s="206"/>
      <c r="H42" s="206"/>
      <c r="K42" s="211"/>
      <c r="L42" s="211"/>
      <c r="M42" s="211"/>
      <c r="N42" s="211"/>
      <c r="O42" s="211"/>
      <c r="P42" s="211"/>
      <c r="Q42" s="211"/>
      <c r="R42" s="211"/>
    </row>
    <row r="44" spans="1:53" x14ac:dyDescent="0.2">
      <c r="A44" s="41" t="s">
        <v>3</v>
      </c>
    </row>
    <row r="45" spans="1:53" x14ac:dyDescent="0.2">
      <c r="A45" s="42" t="s">
        <v>4</v>
      </c>
    </row>
    <row r="46" spans="1:53" x14ac:dyDescent="0.2">
      <c r="A46" s="42" t="s">
        <v>5</v>
      </c>
    </row>
    <row r="47" spans="1:53" ht="12.6" customHeight="1" x14ac:dyDescent="0.2">
      <c r="A47" s="26" t="s">
        <v>6</v>
      </c>
    </row>
    <row r="48" spans="1:53" x14ac:dyDescent="0.2">
      <c r="A48" s="42" t="s">
        <v>180</v>
      </c>
    </row>
    <row r="49" spans="1:18" x14ac:dyDescent="0.2">
      <c r="A49" s="42" t="s">
        <v>75</v>
      </c>
    </row>
    <row r="50" spans="1:18" s="7" customFormat="1" ht="15" x14ac:dyDescent="0.25">
      <c r="A50" s="6" t="s">
        <v>25</v>
      </c>
      <c r="B50" s="207"/>
      <c r="C50" s="207"/>
      <c r="D50" s="207"/>
      <c r="E50" s="207"/>
      <c r="F50" s="207"/>
      <c r="G50" s="207"/>
      <c r="H50" s="207"/>
      <c r="K50" s="204"/>
      <c r="L50" s="204"/>
      <c r="M50" s="204"/>
      <c r="N50" s="204"/>
      <c r="O50" s="204"/>
      <c r="P50" s="204"/>
      <c r="Q50" s="204"/>
      <c r="R50" s="204"/>
    </row>
    <row r="51" spans="1:18" s="7" customFormat="1" ht="24.75" x14ac:dyDescent="0.25">
      <c r="A51" s="53" t="s">
        <v>240</v>
      </c>
      <c r="B51" s="207"/>
      <c r="C51" s="207"/>
      <c r="D51" s="207"/>
      <c r="E51" s="207"/>
      <c r="F51" s="207"/>
      <c r="G51" s="207"/>
      <c r="H51" s="207"/>
      <c r="K51" s="204"/>
      <c r="L51" s="204"/>
      <c r="M51" s="204"/>
      <c r="N51" s="204"/>
      <c r="O51" s="204"/>
      <c r="P51" s="204"/>
      <c r="Q51" s="204"/>
      <c r="R51" s="204"/>
    </row>
    <row r="52" spans="1:18" ht="12.75" thickBot="1" x14ac:dyDescent="0.25"/>
    <row r="53" spans="1:18" ht="12.75" thickBot="1" x14ac:dyDescent="0.25">
      <c r="A53" s="147" t="s">
        <v>18</v>
      </c>
    </row>
    <row r="54" spans="1:18" x14ac:dyDescent="0.2">
      <c r="A54" s="155" t="s">
        <v>241</v>
      </c>
    </row>
    <row r="55" spans="1:18" ht="24.75" thickBot="1" x14ac:dyDescent="0.25">
      <c r="A55" s="160" t="s">
        <v>242</v>
      </c>
    </row>
    <row r="56" spans="1:18" x14ac:dyDescent="0.2">
      <c r="A56" s="208" t="s">
        <v>243</v>
      </c>
    </row>
    <row r="57" spans="1:18" ht="12.75" thickBot="1" x14ac:dyDescent="0.25"/>
    <row r="58" spans="1:18" x14ac:dyDescent="0.2">
      <c r="A58" s="209" t="s">
        <v>8</v>
      </c>
    </row>
    <row r="59" spans="1:18" ht="60" x14ac:dyDescent="0.2">
      <c r="A59" s="210" t="s">
        <v>150</v>
      </c>
    </row>
  </sheetData>
  <pageMargins left="0.7" right="0.7" top="0.75" bottom="0.75" header="0.3" footer="0.3"/>
  <pageSetup paperSize="9" orientation="portrait" horizontalDpi="4294967295" verticalDpi="4294967295"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C46"/>
  <sheetViews>
    <sheetView zoomScaleNormal="100" workbookViewId="0">
      <pane xSplit="1" topLeftCell="B1" activePane="topRight" state="frozen"/>
      <selection pane="topRight" activeCell="B5" sqref="B5"/>
    </sheetView>
  </sheetViews>
  <sheetFormatPr defaultColWidth="8.5703125" defaultRowHeight="12" x14ac:dyDescent="0.2"/>
  <cols>
    <col min="1" max="1" width="84.85546875" style="1" customWidth="1"/>
    <col min="2" max="3" width="9.85546875" style="1" bestFit="1" customWidth="1"/>
    <col min="4" max="16384" width="8.5703125" style="1"/>
  </cols>
  <sheetData>
    <row r="1" spans="1:3" ht="11.45" customHeight="1" x14ac:dyDescent="0.2">
      <c r="A1" s="9" t="s">
        <v>74</v>
      </c>
    </row>
    <row r="2" spans="1:3" ht="11.45" customHeight="1" x14ac:dyDescent="0.2">
      <c r="A2" s="19" t="s">
        <v>16</v>
      </c>
    </row>
    <row r="3" spans="1:3" ht="11.45" customHeight="1" x14ac:dyDescent="0.2">
      <c r="A3" s="9"/>
    </row>
    <row r="4" spans="1:3" ht="11.25" customHeight="1" x14ac:dyDescent="0.2">
      <c r="A4" s="95" t="s">
        <v>1</v>
      </c>
    </row>
    <row r="5" spans="1:3" s="12" customFormat="1" ht="25.5" customHeight="1" x14ac:dyDescent="0.2">
      <c r="A5" s="8" t="s">
        <v>0</v>
      </c>
      <c r="B5" s="47" t="e">
        <f>'C завтраками| Bed and breakfast'!#REF!</f>
        <v>#REF!</v>
      </c>
      <c r="C5" s="47" t="e">
        <f>'C завтраками| Bed and breakfast'!#REF!</f>
        <v>#REF!</v>
      </c>
    </row>
    <row r="6" spans="1:3" s="12" customFormat="1" ht="25.5" customHeight="1" x14ac:dyDescent="0.2">
      <c r="A6" s="37"/>
      <c r="B6" s="47" t="e">
        <f>'C завтраками| Bed and breakfast'!#REF!</f>
        <v>#REF!</v>
      </c>
      <c r="C6" s="47" t="e">
        <f>'C завтраками| Bed and breakfast'!#REF!</f>
        <v>#REF!</v>
      </c>
    </row>
    <row r="7" spans="1:3" ht="11.45" customHeight="1" x14ac:dyDescent="0.2">
      <c r="A7" s="11" t="s">
        <v>11</v>
      </c>
    </row>
    <row r="8" spans="1:3" ht="11.45" customHeight="1" x14ac:dyDescent="0.2">
      <c r="A8" s="3">
        <v>1</v>
      </c>
      <c r="B8" s="29" t="e">
        <f>'C завтраками| Bed and breakfast'!#REF!*0.9</f>
        <v>#REF!</v>
      </c>
      <c r="C8" s="29" t="e">
        <f>'C завтраками| Bed and breakfast'!#REF!*0.9</f>
        <v>#REF!</v>
      </c>
    </row>
    <row r="9" spans="1:3" ht="11.45" customHeight="1" x14ac:dyDescent="0.2">
      <c r="A9" s="3">
        <v>2</v>
      </c>
      <c r="B9" s="29" t="e">
        <f>'C завтраками| Bed and breakfast'!#REF!*0.9</f>
        <v>#REF!</v>
      </c>
      <c r="C9" s="29" t="e">
        <f>'C завтраками| Bed and breakfast'!#REF!*0.9</f>
        <v>#REF!</v>
      </c>
    </row>
    <row r="10" spans="1:3" ht="11.45" customHeight="1" x14ac:dyDescent="0.2">
      <c r="A10" s="5" t="s">
        <v>86</v>
      </c>
      <c r="B10" s="29"/>
      <c r="C10" s="29"/>
    </row>
    <row r="11" spans="1:3" ht="11.45" customHeight="1" x14ac:dyDescent="0.2">
      <c r="A11" s="3">
        <v>1</v>
      </c>
      <c r="B11" s="29" t="e">
        <f>'C завтраками| Bed and breakfast'!#REF!*0.9</f>
        <v>#REF!</v>
      </c>
      <c r="C11" s="29" t="e">
        <f>'C завтраками| Bed and breakfast'!#REF!*0.9</f>
        <v>#REF!</v>
      </c>
    </row>
    <row r="12" spans="1:3" ht="11.45" customHeight="1" x14ac:dyDescent="0.2">
      <c r="A12" s="3">
        <v>2</v>
      </c>
      <c r="B12" s="29" t="e">
        <f>'C завтраками| Bed and breakfast'!#REF!*0.9</f>
        <v>#REF!</v>
      </c>
      <c r="C12" s="29" t="e">
        <f>'C завтраками| Bed and breakfast'!#REF!*0.9</f>
        <v>#REF!</v>
      </c>
    </row>
    <row r="13" spans="1:3" ht="11.45" customHeight="1" x14ac:dyDescent="0.2">
      <c r="A13" s="4" t="s">
        <v>91</v>
      </c>
      <c r="B13" s="29"/>
      <c r="C13" s="29"/>
    </row>
    <row r="14" spans="1:3" ht="11.45" customHeight="1" x14ac:dyDescent="0.2">
      <c r="A14" s="3">
        <v>1</v>
      </c>
      <c r="B14" s="29" t="e">
        <f>'C завтраками| Bed and breakfast'!#REF!*0.9</f>
        <v>#REF!</v>
      </c>
      <c r="C14" s="29" t="e">
        <f>'C завтраками| Bed and breakfast'!#REF!*0.9</f>
        <v>#REF!</v>
      </c>
    </row>
    <row r="15" spans="1:3" ht="11.45" customHeight="1" x14ac:dyDescent="0.2">
      <c r="A15" s="3">
        <v>2</v>
      </c>
      <c r="B15" s="29" t="e">
        <f>'C завтраками| Bed and breakfast'!#REF!*0.9</f>
        <v>#REF!</v>
      </c>
      <c r="C15" s="29" t="e">
        <f>'C завтраками| Bed and breakfast'!#REF!*0.9</f>
        <v>#REF!</v>
      </c>
    </row>
    <row r="16" spans="1:3" ht="11.45" customHeight="1" x14ac:dyDescent="0.2">
      <c r="A16" s="2" t="s">
        <v>92</v>
      </c>
      <c r="B16" s="29"/>
      <c r="C16" s="29"/>
    </row>
    <row r="17" spans="1:3" ht="11.45" customHeight="1" x14ac:dyDescent="0.2">
      <c r="A17" s="3">
        <v>1</v>
      </c>
      <c r="B17" s="29" t="e">
        <f>'C завтраками| Bed and breakfast'!#REF!*0.9</f>
        <v>#REF!</v>
      </c>
      <c r="C17" s="29" t="e">
        <f>'C завтраками| Bed and breakfast'!#REF!*0.9</f>
        <v>#REF!</v>
      </c>
    </row>
    <row r="18" spans="1:3" ht="11.45" customHeight="1" x14ac:dyDescent="0.2">
      <c r="A18" s="3">
        <v>2</v>
      </c>
      <c r="B18" s="29" t="e">
        <f>'C завтраками| Bed and breakfast'!#REF!*0.9</f>
        <v>#REF!</v>
      </c>
      <c r="C18" s="29" t="e">
        <f>'C завтраками| Bed and breakfast'!#REF!*0.9</f>
        <v>#REF!</v>
      </c>
    </row>
    <row r="19" spans="1:3" ht="11.45" customHeight="1" x14ac:dyDescent="0.2">
      <c r="A19" s="24"/>
      <c r="B19" s="30"/>
      <c r="C19" s="30"/>
    </row>
    <row r="20" spans="1:3" ht="34.9" customHeight="1" x14ac:dyDescent="0.2">
      <c r="A20" s="97" t="s">
        <v>2</v>
      </c>
      <c r="B20" s="30"/>
      <c r="C20" s="30"/>
    </row>
    <row r="21" spans="1:3" ht="24.6" customHeight="1" x14ac:dyDescent="0.2">
      <c r="A21" s="8" t="s">
        <v>0</v>
      </c>
      <c r="B21" s="47" t="e">
        <f t="shared" ref="B21:C21" si="0">B5</f>
        <v>#REF!</v>
      </c>
      <c r="C21" s="47" t="e">
        <f t="shared" si="0"/>
        <v>#REF!</v>
      </c>
    </row>
    <row r="22" spans="1:3" ht="24.6" customHeight="1" x14ac:dyDescent="0.2">
      <c r="A22" s="37"/>
      <c r="B22" s="47" t="e">
        <f t="shared" ref="B22:C22" si="1">B6</f>
        <v>#REF!</v>
      </c>
      <c r="C22" s="47" t="e">
        <f t="shared" si="1"/>
        <v>#REF!</v>
      </c>
    </row>
    <row r="23" spans="1:3" ht="11.45" customHeight="1" x14ac:dyDescent="0.2">
      <c r="A23" s="11" t="s">
        <v>11</v>
      </c>
    </row>
    <row r="24" spans="1:3" ht="11.45" customHeight="1" x14ac:dyDescent="0.2">
      <c r="A24" s="3">
        <v>1</v>
      </c>
      <c r="B24" s="29" t="e">
        <f t="shared" ref="B24:C24" si="2">ROUNDUP(B8*0.87,)</f>
        <v>#REF!</v>
      </c>
      <c r="C24" s="29" t="e">
        <f t="shared" si="2"/>
        <v>#REF!</v>
      </c>
    </row>
    <row r="25" spans="1:3" ht="11.45" customHeight="1" x14ac:dyDescent="0.2">
      <c r="A25" s="3">
        <v>2</v>
      </c>
      <c r="B25" s="29" t="e">
        <f t="shared" ref="B25:C25" si="3">ROUNDUP(B9*0.87,)</f>
        <v>#REF!</v>
      </c>
      <c r="C25" s="29" t="e">
        <f t="shared" si="3"/>
        <v>#REF!</v>
      </c>
    </row>
    <row r="26" spans="1:3" ht="11.45" customHeight="1" x14ac:dyDescent="0.2">
      <c r="A26" s="5" t="s">
        <v>86</v>
      </c>
      <c r="B26" s="29"/>
      <c r="C26" s="29"/>
    </row>
    <row r="27" spans="1:3" ht="11.45" customHeight="1" x14ac:dyDescent="0.2">
      <c r="A27" s="3">
        <v>1</v>
      </c>
      <c r="B27" s="29" t="e">
        <f t="shared" ref="B27:C27" si="4">ROUNDUP(B11*0.87,)</f>
        <v>#REF!</v>
      </c>
      <c r="C27" s="29" t="e">
        <f t="shared" si="4"/>
        <v>#REF!</v>
      </c>
    </row>
    <row r="28" spans="1:3" ht="11.45" customHeight="1" x14ac:dyDescent="0.2">
      <c r="A28" s="3">
        <v>2</v>
      </c>
      <c r="B28" s="29" t="e">
        <f t="shared" ref="B28:C28" si="5">ROUNDUP(B12*0.87,)</f>
        <v>#REF!</v>
      </c>
      <c r="C28" s="29" t="e">
        <f t="shared" si="5"/>
        <v>#REF!</v>
      </c>
    </row>
    <row r="29" spans="1:3" ht="11.45" customHeight="1" x14ac:dyDescent="0.2">
      <c r="A29" s="4" t="s">
        <v>91</v>
      </c>
      <c r="B29" s="29"/>
      <c r="C29" s="29"/>
    </row>
    <row r="30" spans="1:3" ht="11.45" customHeight="1" x14ac:dyDescent="0.2">
      <c r="A30" s="3">
        <v>1</v>
      </c>
      <c r="B30" s="29" t="e">
        <f t="shared" ref="B30:C30" si="6">ROUNDUP(B14*0.87,)</f>
        <v>#REF!</v>
      </c>
      <c r="C30" s="29" t="e">
        <f t="shared" si="6"/>
        <v>#REF!</v>
      </c>
    </row>
    <row r="31" spans="1:3" ht="11.45" customHeight="1" x14ac:dyDescent="0.2">
      <c r="A31" s="3">
        <v>2</v>
      </c>
      <c r="B31" s="29" t="e">
        <f t="shared" ref="B31:C31" si="7">ROUNDUP(B15*0.87,)</f>
        <v>#REF!</v>
      </c>
      <c r="C31" s="29" t="e">
        <f t="shared" si="7"/>
        <v>#REF!</v>
      </c>
    </row>
    <row r="32" spans="1:3" ht="11.45" customHeight="1" x14ac:dyDescent="0.2">
      <c r="A32" s="2" t="s">
        <v>92</v>
      </c>
      <c r="B32" s="29"/>
      <c r="C32" s="29"/>
    </row>
    <row r="33" spans="1:3" ht="11.45" customHeight="1" x14ac:dyDescent="0.2">
      <c r="A33" s="3">
        <v>1</v>
      </c>
      <c r="B33" s="29" t="e">
        <f t="shared" ref="B33:C33" si="8">ROUNDUP(B17*0.87,)</f>
        <v>#REF!</v>
      </c>
      <c r="C33" s="29" t="e">
        <f t="shared" si="8"/>
        <v>#REF!</v>
      </c>
    </row>
    <row r="34" spans="1:3" ht="11.45" customHeight="1" x14ac:dyDescent="0.2">
      <c r="A34" s="3">
        <v>2</v>
      </c>
      <c r="B34" s="29" t="e">
        <f t="shared" ref="B34:C34" si="9">ROUNDUP(B18*0.87,)</f>
        <v>#REF!</v>
      </c>
      <c r="C34" s="29" t="e">
        <f t="shared" si="9"/>
        <v>#REF!</v>
      </c>
    </row>
    <row r="35" spans="1:3" ht="11.45" customHeight="1" x14ac:dyDescent="0.2">
      <c r="A35" s="24"/>
      <c r="B35" s="30"/>
      <c r="C35" s="30"/>
    </row>
    <row r="36" spans="1:3" x14ac:dyDescent="0.2">
      <c r="A36" s="41" t="s">
        <v>18</v>
      </c>
    </row>
    <row r="37" spans="1:3" x14ac:dyDescent="0.2">
      <c r="A37" s="38" t="s">
        <v>22</v>
      </c>
    </row>
    <row r="38" spans="1:3" x14ac:dyDescent="0.2">
      <c r="A38" s="22"/>
    </row>
    <row r="39" spans="1:3" x14ac:dyDescent="0.2">
      <c r="A39" s="41" t="s">
        <v>3</v>
      </c>
    </row>
    <row r="40" spans="1:3" x14ac:dyDescent="0.2">
      <c r="A40" s="23" t="s">
        <v>4</v>
      </c>
    </row>
    <row r="41" spans="1:3" x14ac:dyDescent="0.2">
      <c r="A41" s="23" t="s">
        <v>5</v>
      </c>
    </row>
    <row r="42" spans="1:3" ht="12.6" customHeight="1" x14ac:dyDescent="0.2">
      <c r="A42" s="26" t="s">
        <v>6</v>
      </c>
    </row>
    <row r="43" spans="1:3" x14ac:dyDescent="0.2">
      <c r="A43" s="42" t="s">
        <v>75</v>
      </c>
    </row>
    <row r="44" spans="1:3" x14ac:dyDescent="0.2">
      <c r="A44" s="22"/>
    </row>
    <row r="45" spans="1:3" x14ac:dyDescent="0.2">
      <c r="A45" s="39" t="s">
        <v>8</v>
      </c>
    </row>
    <row r="46" spans="1:3" ht="48" x14ac:dyDescent="0.2">
      <c r="A46" s="40" t="s">
        <v>17</v>
      </c>
    </row>
  </sheetData>
  <pageMargins left="0.7" right="0.7" top="0.75" bottom="0.75" header="0.3" footer="0.3"/>
  <pageSetup paperSize="9" orientation="portrait" horizontalDpi="4294967295" verticalDpi="4294967295"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FF00"/>
  </sheetPr>
  <dimension ref="A1:AY46"/>
  <sheetViews>
    <sheetView topLeftCell="A7" zoomScaleNormal="100" workbookViewId="0">
      <pane xSplit="1" topLeftCell="B1" activePane="topRight" state="frozen"/>
      <selection pane="topRight" activeCell="B24" sqref="B24:AY34"/>
    </sheetView>
  </sheetViews>
  <sheetFormatPr defaultColWidth="8.5703125" defaultRowHeight="12" x14ac:dyDescent="0.2"/>
  <cols>
    <col min="1" max="1" width="84.85546875" style="1" customWidth="1"/>
    <col min="2" max="51" width="9.85546875" style="1" bestFit="1" customWidth="1"/>
    <col min="52" max="16384" width="8.5703125" style="1"/>
  </cols>
  <sheetData>
    <row r="1" spans="1:51" ht="11.45" customHeight="1" x14ac:dyDescent="0.2">
      <c r="A1" s="9" t="s">
        <v>14</v>
      </c>
    </row>
    <row r="2" spans="1:51" ht="11.45" customHeight="1" x14ac:dyDescent="0.2">
      <c r="A2" s="19" t="s">
        <v>16</v>
      </c>
    </row>
    <row r="3" spans="1:51" ht="11.45" customHeight="1" x14ac:dyDescent="0.2">
      <c r="A3" s="9"/>
    </row>
    <row r="4" spans="1:51" ht="11.25" customHeight="1" x14ac:dyDescent="0.2">
      <c r="A4" s="31" t="s">
        <v>1</v>
      </c>
    </row>
    <row r="5" spans="1:51" s="12" customFormat="1" ht="25.5" customHeight="1" x14ac:dyDescent="0.2">
      <c r="A5" s="8" t="s">
        <v>0</v>
      </c>
      <c r="B5" s="47" t="e">
        <f>'C завтраками| Bed and breakfast'!#REF!</f>
        <v>#REF!</v>
      </c>
      <c r="C5" s="47" t="e">
        <f>'C завтраками| Bed and breakfast'!#REF!</f>
        <v>#REF!</v>
      </c>
      <c r="D5" s="47" t="e">
        <f>'C завтраками| Bed and breakfast'!#REF!</f>
        <v>#REF!</v>
      </c>
      <c r="E5" s="47" t="e">
        <f>'C завтраками| Bed and breakfast'!#REF!</f>
        <v>#REF!</v>
      </c>
      <c r="F5" s="47" t="e">
        <f>'C завтраками| Bed and breakfast'!#REF!</f>
        <v>#REF!</v>
      </c>
      <c r="G5" s="47" t="e">
        <f>'C завтраками| Bed and breakfast'!#REF!</f>
        <v>#REF!</v>
      </c>
      <c r="H5" s="47" t="e">
        <f>'C завтраками| Bed and breakfast'!#REF!</f>
        <v>#REF!</v>
      </c>
      <c r="I5" s="47" t="e">
        <f>'C завтраками| Bed and breakfast'!#REF!</f>
        <v>#REF!</v>
      </c>
      <c r="J5" s="47" t="e">
        <f>'C завтраками| Bed and breakfast'!#REF!</f>
        <v>#REF!</v>
      </c>
      <c r="K5" s="47" t="e">
        <f>'C завтраками| Bed and breakfast'!#REF!</f>
        <v>#REF!</v>
      </c>
      <c r="L5" s="47" t="e">
        <f>'C завтраками| Bed and breakfast'!#REF!</f>
        <v>#REF!</v>
      </c>
      <c r="M5" s="47" t="e">
        <f>'C завтраками| Bed and breakfast'!#REF!</f>
        <v>#REF!</v>
      </c>
      <c r="N5" s="47" t="e">
        <f>'C завтраками| Bed and breakfast'!#REF!</f>
        <v>#REF!</v>
      </c>
      <c r="O5" s="47" t="e">
        <f>'C завтраками| Bed and breakfast'!#REF!</f>
        <v>#REF!</v>
      </c>
      <c r="P5" s="47" t="e">
        <f>'C завтраками| Bed and breakfast'!#REF!</f>
        <v>#REF!</v>
      </c>
      <c r="Q5" s="47" t="e">
        <f>'C завтраками| Bed and breakfast'!#REF!</f>
        <v>#REF!</v>
      </c>
      <c r="R5" s="47" t="e">
        <f>'C завтраками| Bed and breakfast'!#REF!</f>
        <v>#REF!</v>
      </c>
      <c r="S5" s="47" t="e">
        <f>'C завтраками| Bed and breakfast'!#REF!</f>
        <v>#REF!</v>
      </c>
      <c r="T5" s="47" t="e">
        <f>'C завтраками| Bed and breakfast'!#REF!</f>
        <v>#REF!</v>
      </c>
      <c r="U5" s="47" t="e">
        <f>'C завтраками| Bed and breakfast'!#REF!</f>
        <v>#REF!</v>
      </c>
      <c r="V5" s="47" t="e">
        <f>'C завтраками| Bed and breakfast'!#REF!</f>
        <v>#REF!</v>
      </c>
      <c r="W5" s="47" t="e">
        <f>'C завтраками| Bed and breakfast'!#REF!</f>
        <v>#REF!</v>
      </c>
      <c r="X5" s="47" t="e">
        <f>'C завтраками| Bed and breakfast'!#REF!</f>
        <v>#REF!</v>
      </c>
      <c r="Y5" s="47" t="e">
        <f>'C завтраками| Bed and breakfast'!#REF!</f>
        <v>#REF!</v>
      </c>
      <c r="Z5" s="47" t="e">
        <f>'C завтраками| Bed and breakfast'!#REF!</f>
        <v>#REF!</v>
      </c>
      <c r="AA5" s="47" t="e">
        <f>'C завтраками| Bed and breakfast'!#REF!</f>
        <v>#REF!</v>
      </c>
      <c r="AB5" s="47" t="e">
        <f>'C завтраками| Bed and breakfast'!#REF!</f>
        <v>#REF!</v>
      </c>
      <c r="AC5" s="47" t="e">
        <f>'C завтраками| Bed and breakfast'!#REF!</f>
        <v>#REF!</v>
      </c>
      <c r="AD5" s="47" t="e">
        <f>'C завтраками| Bed and breakfast'!#REF!</f>
        <v>#REF!</v>
      </c>
      <c r="AE5" s="47" t="e">
        <f>'C завтраками| Bed and breakfast'!#REF!</f>
        <v>#REF!</v>
      </c>
      <c r="AF5" s="47" t="e">
        <f>'C завтраками| Bed and breakfast'!#REF!</f>
        <v>#REF!</v>
      </c>
      <c r="AG5" s="47" t="e">
        <f>'C завтраками| Bed and breakfast'!#REF!</f>
        <v>#REF!</v>
      </c>
      <c r="AH5" s="47" t="e">
        <f>'C завтраками| Bed and breakfast'!#REF!</f>
        <v>#REF!</v>
      </c>
      <c r="AI5" s="47" t="e">
        <f>'C завтраками| Bed and breakfast'!#REF!</f>
        <v>#REF!</v>
      </c>
      <c r="AJ5" s="47" t="e">
        <f>'C завтраками| Bed and breakfast'!#REF!</f>
        <v>#REF!</v>
      </c>
      <c r="AK5" s="47" t="e">
        <f>'C завтраками| Bed and breakfast'!#REF!</f>
        <v>#REF!</v>
      </c>
      <c r="AL5" s="47" t="e">
        <f>'C завтраками| Bed and breakfast'!#REF!</f>
        <v>#REF!</v>
      </c>
      <c r="AM5" s="47" t="e">
        <f>'C завтраками| Bed and breakfast'!#REF!</f>
        <v>#REF!</v>
      </c>
      <c r="AN5" s="47" t="e">
        <f>'C завтраками| Bed and breakfast'!#REF!</f>
        <v>#REF!</v>
      </c>
      <c r="AO5" s="47" t="e">
        <f>'C завтраками| Bed and breakfast'!#REF!</f>
        <v>#REF!</v>
      </c>
      <c r="AP5" s="47" t="e">
        <f>'C завтраками| Bed and breakfast'!#REF!</f>
        <v>#REF!</v>
      </c>
      <c r="AQ5" s="47" t="e">
        <f>'C завтраками| Bed and breakfast'!#REF!</f>
        <v>#REF!</v>
      </c>
      <c r="AR5" s="47" t="e">
        <f>'C завтраками| Bed and breakfast'!#REF!</f>
        <v>#REF!</v>
      </c>
      <c r="AS5" s="47" t="e">
        <f>'C завтраками| Bed and breakfast'!#REF!</f>
        <v>#REF!</v>
      </c>
      <c r="AT5" s="47" t="e">
        <f>'C завтраками| Bed and breakfast'!#REF!</f>
        <v>#REF!</v>
      </c>
      <c r="AU5" s="47" t="e">
        <f>'C завтраками| Bed and breakfast'!#REF!</f>
        <v>#REF!</v>
      </c>
      <c r="AV5" s="47" t="e">
        <f>'C завтраками| Bed and breakfast'!#REF!</f>
        <v>#REF!</v>
      </c>
      <c r="AW5" s="47" t="e">
        <f>'C завтраками| Bed and breakfast'!#REF!</f>
        <v>#REF!</v>
      </c>
      <c r="AX5" s="47" t="e">
        <f>'C завтраками| Bed and breakfast'!#REF!</f>
        <v>#REF!</v>
      </c>
      <c r="AY5" s="47" t="e">
        <f>'C завтраками| Bed and breakfast'!#REF!</f>
        <v>#REF!</v>
      </c>
    </row>
    <row r="6" spans="1:51" s="12" customFormat="1" ht="25.5" customHeight="1" x14ac:dyDescent="0.2">
      <c r="A6" s="37"/>
      <c r="B6" s="47" t="e">
        <f>'C завтраками| Bed and breakfast'!#REF!</f>
        <v>#REF!</v>
      </c>
      <c r="C6" s="47" t="e">
        <f>'C завтраками| Bed and breakfast'!#REF!</f>
        <v>#REF!</v>
      </c>
      <c r="D6" s="47" t="e">
        <f>'C завтраками| Bed and breakfast'!#REF!</f>
        <v>#REF!</v>
      </c>
      <c r="E6" s="47" t="e">
        <f>'C завтраками| Bed and breakfast'!#REF!</f>
        <v>#REF!</v>
      </c>
      <c r="F6" s="47" t="e">
        <f>'C завтраками| Bed and breakfast'!#REF!</f>
        <v>#REF!</v>
      </c>
      <c r="G6" s="47" t="e">
        <f>'C завтраками| Bed and breakfast'!#REF!</f>
        <v>#REF!</v>
      </c>
      <c r="H6" s="47" t="e">
        <f>'C завтраками| Bed and breakfast'!#REF!</f>
        <v>#REF!</v>
      </c>
      <c r="I6" s="47" t="e">
        <f>'C завтраками| Bed and breakfast'!#REF!</f>
        <v>#REF!</v>
      </c>
      <c r="J6" s="47" t="e">
        <f>'C завтраками| Bed and breakfast'!#REF!</f>
        <v>#REF!</v>
      </c>
      <c r="K6" s="47" t="e">
        <f>'C завтраками| Bed and breakfast'!#REF!</f>
        <v>#REF!</v>
      </c>
      <c r="L6" s="47" t="e">
        <f>'C завтраками| Bed and breakfast'!#REF!</f>
        <v>#REF!</v>
      </c>
      <c r="M6" s="47" t="e">
        <f>'C завтраками| Bed and breakfast'!#REF!</f>
        <v>#REF!</v>
      </c>
      <c r="N6" s="47" t="e">
        <f>'C завтраками| Bed and breakfast'!#REF!</f>
        <v>#REF!</v>
      </c>
      <c r="O6" s="47" t="e">
        <f>'C завтраками| Bed and breakfast'!#REF!</f>
        <v>#REF!</v>
      </c>
      <c r="P6" s="47" t="e">
        <f>'C завтраками| Bed and breakfast'!#REF!</f>
        <v>#REF!</v>
      </c>
      <c r="Q6" s="47" t="e">
        <f>'C завтраками| Bed and breakfast'!#REF!</f>
        <v>#REF!</v>
      </c>
      <c r="R6" s="47" t="e">
        <f>'C завтраками| Bed and breakfast'!#REF!</f>
        <v>#REF!</v>
      </c>
      <c r="S6" s="47" t="e">
        <f>'C завтраками| Bed and breakfast'!#REF!</f>
        <v>#REF!</v>
      </c>
      <c r="T6" s="47" t="e">
        <f>'C завтраками| Bed and breakfast'!#REF!</f>
        <v>#REF!</v>
      </c>
      <c r="U6" s="47" t="e">
        <f>'C завтраками| Bed and breakfast'!#REF!</f>
        <v>#REF!</v>
      </c>
      <c r="V6" s="47" t="e">
        <f>'C завтраками| Bed and breakfast'!#REF!</f>
        <v>#REF!</v>
      </c>
      <c r="W6" s="47" t="e">
        <f>'C завтраками| Bed and breakfast'!#REF!</f>
        <v>#REF!</v>
      </c>
      <c r="X6" s="47" t="e">
        <f>'C завтраками| Bed and breakfast'!#REF!</f>
        <v>#REF!</v>
      </c>
      <c r="Y6" s="47" t="e">
        <f>'C завтраками| Bed and breakfast'!#REF!</f>
        <v>#REF!</v>
      </c>
      <c r="Z6" s="47" t="e">
        <f>'C завтраками| Bed and breakfast'!#REF!</f>
        <v>#REF!</v>
      </c>
      <c r="AA6" s="47" t="e">
        <f>'C завтраками| Bed and breakfast'!#REF!</f>
        <v>#REF!</v>
      </c>
      <c r="AB6" s="47" t="e">
        <f>'C завтраками| Bed and breakfast'!#REF!</f>
        <v>#REF!</v>
      </c>
      <c r="AC6" s="47" t="e">
        <f>'C завтраками| Bed and breakfast'!#REF!</f>
        <v>#REF!</v>
      </c>
      <c r="AD6" s="47" t="e">
        <f>'C завтраками| Bed and breakfast'!#REF!</f>
        <v>#REF!</v>
      </c>
      <c r="AE6" s="47" t="e">
        <f>'C завтраками| Bed and breakfast'!#REF!</f>
        <v>#REF!</v>
      </c>
      <c r="AF6" s="47" t="e">
        <f>'C завтраками| Bed and breakfast'!#REF!</f>
        <v>#REF!</v>
      </c>
      <c r="AG6" s="47" t="e">
        <f>'C завтраками| Bed and breakfast'!#REF!</f>
        <v>#REF!</v>
      </c>
      <c r="AH6" s="47" t="e">
        <f>'C завтраками| Bed and breakfast'!#REF!</f>
        <v>#REF!</v>
      </c>
      <c r="AI6" s="47" t="e">
        <f>'C завтраками| Bed and breakfast'!#REF!</f>
        <v>#REF!</v>
      </c>
      <c r="AJ6" s="47" t="e">
        <f>'C завтраками| Bed and breakfast'!#REF!</f>
        <v>#REF!</v>
      </c>
      <c r="AK6" s="47" t="e">
        <f>'C завтраками| Bed and breakfast'!#REF!</f>
        <v>#REF!</v>
      </c>
      <c r="AL6" s="47" t="e">
        <f>'C завтраками| Bed and breakfast'!#REF!</f>
        <v>#REF!</v>
      </c>
      <c r="AM6" s="47" t="e">
        <f>'C завтраками| Bed and breakfast'!#REF!</f>
        <v>#REF!</v>
      </c>
      <c r="AN6" s="47" t="e">
        <f>'C завтраками| Bed and breakfast'!#REF!</f>
        <v>#REF!</v>
      </c>
      <c r="AO6" s="47" t="e">
        <f>'C завтраками| Bed and breakfast'!#REF!</f>
        <v>#REF!</v>
      </c>
      <c r="AP6" s="47" t="e">
        <f>'C завтраками| Bed and breakfast'!#REF!</f>
        <v>#REF!</v>
      </c>
      <c r="AQ6" s="47" t="e">
        <f>'C завтраками| Bed and breakfast'!#REF!</f>
        <v>#REF!</v>
      </c>
      <c r="AR6" s="47" t="e">
        <f>'C завтраками| Bed and breakfast'!#REF!</f>
        <v>#REF!</v>
      </c>
      <c r="AS6" s="47" t="e">
        <f>'C завтраками| Bed and breakfast'!#REF!</f>
        <v>#REF!</v>
      </c>
      <c r="AT6" s="47" t="e">
        <f>'C завтраками| Bed and breakfast'!#REF!</f>
        <v>#REF!</v>
      </c>
      <c r="AU6" s="47" t="e">
        <f>'C завтраками| Bed and breakfast'!#REF!</f>
        <v>#REF!</v>
      </c>
      <c r="AV6" s="47" t="e">
        <f>'C завтраками| Bed and breakfast'!#REF!</f>
        <v>#REF!</v>
      </c>
      <c r="AW6" s="47" t="e">
        <f>'C завтраками| Bed and breakfast'!#REF!</f>
        <v>#REF!</v>
      </c>
      <c r="AX6" s="47" t="e">
        <f>'C завтраками| Bed and breakfast'!#REF!</f>
        <v>#REF!</v>
      </c>
      <c r="AY6" s="47" t="e">
        <f>'C завтраками| Bed and breakfast'!#REF!</f>
        <v>#REF!</v>
      </c>
    </row>
    <row r="7" spans="1:51" ht="11.45" customHeight="1" x14ac:dyDescent="0.2">
      <c r="A7" s="11" t="s">
        <v>11</v>
      </c>
    </row>
    <row r="8" spans="1:51" ht="11.45" customHeight="1" x14ac:dyDescent="0.2">
      <c r="A8" s="3">
        <v>1</v>
      </c>
      <c r="B8" s="29" t="e">
        <f>'C завтраками| Bed and breakfast'!#REF!*0.9</f>
        <v>#REF!</v>
      </c>
      <c r="C8" s="29" t="e">
        <f>'C завтраками| Bed and breakfast'!#REF!*0.9</f>
        <v>#REF!</v>
      </c>
      <c r="D8" s="29" t="e">
        <f>'C завтраками| Bed and breakfast'!#REF!*0.9</f>
        <v>#REF!</v>
      </c>
      <c r="E8" s="29" t="e">
        <f>'C завтраками| Bed and breakfast'!#REF!*0.9</f>
        <v>#REF!</v>
      </c>
      <c r="F8" s="29" t="e">
        <f>'C завтраками| Bed and breakfast'!#REF!*0.9</f>
        <v>#REF!</v>
      </c>
      <c r="G8" s="29" t="e">
        <f>'C завтраками| Bed and breakfast'!#REF!*0.9</f>
        <v>#REF!</v>
      </c>
      <c r="H8" s="29" t="e">
        <f>'C завтраками| Bed and breakfast'!#REF!*0.9</f>
        <v>#REF!</v>
      </c>
      <c r="I8" s="29" t="e">
        <f>'C завтраками| Bed and breakfast'!#REF!*0.9</f>
        <v>#REF!</v>
      </c>
      <c r="J8" s="29" t="e">
        <f>'C завтраками| Bed and breakfast'!#REF!*0.9</f>
        <v>#REF!</v>
      </c>
      <c r="K8" s="29" t="e">
        <f>'C завтраками| Bed and breakfast'!#REF!*0.9</f>
        <v>#REF!</v>
      </c>
      <c r="L8" s="29" t="e">
        <f>'C завтраками| Bed and breakfast'!#REF!*0.9</f>
        <v>#REF!</v>
      </c>
      <c r="M8" s="29" t="e">
        <f>'C завтраками| Bed and breakfast'!#REF!*0.9</f>
        <v>#REF!</v>
      </c>
      <c r="N8" s="29" t="e">
        <f>'C завтраками| Bed and breakfast'!#REF!*0.9</f>
        <v>#REF!</v>
      </c>
      <c r="O8" s="29" t="e">
        <f>'C завтраками| Bed and breakfast'!#REF!*0.9</f>
        <v>#REF!</v>
      </c>
      <c r="P8" s="29" t="e">
        <f>'C завтраками| Bed and breakfast'!#REF!*0.9</f>
        <v>#REF!</v>
      </c>
      <c r="Q8" s="29" t="e">
        <f>'C завтраками| Bed and breakfast'!#REF!*0.9</f>
        <v>#REF!</v>
      </c>
      <c r="R8" s="29" t="e">
        <f>'C завтраками| Bed and breakfast'!#REF!*0.9</f>
        <v>#REF!</v>
      </c>
      <c r="S8" s="29" t="e">
        <f>'C завтраками| Bed and breakfast'!#REF!*0.9</f>
        <v>#REF!</v>
      </c>
      <c r="T8" s="29" t="e">
        <f>'C завтраками| Bed and breakfast'!#REF!*0.9</f>
        <v>#REF!</v>
      </c>
      <c r="U8" s="29" t="e">
        <f>'C завтраками| Bed and breakfast'!#REF!*0.9</f>
        <v>#REF!</v>
      </c>
      <c r="V8" s="29" t="e">
        <f>'C завтраками| Bed and breakfast'!#REF!*0.9</f>
        <v>#REF!</v>
      </c>
      <c r="W8" s="29" t="e">
        <f>'C завтраками| Bed and breakfast'!#REF!*0.9</f>
        <v>#REF!</v>
      </c>
      <c r="X8" s="29" t="e">
        <f>'C завтраками| Bed and breakfast'!#REF!*0.9</f>
        <v>#REF!</v>
      </c>
      <c r="Y8" s="29" t="e">
        <f>'C завтраками| Bed and breakfast'!#REF!*0.9</f>
        <v>#REF!</v>
      </c>
      <c r="Z8" s="29" t="e">
        <f>'C завтраками| Bed and breakfast'!#REF!*0.9</f>
        <v>#REF!</v>
      </c>
      <c r="AA8" s="29" t="e">
        <f>'C завтраками| Bed and breakfast'!#REF!*0.9</f>
        <v>#REF!</v>
      </c>
      <c r="AB8" s="29" t="e">
        <f>'C завтраками| Bed and breakfast'!#REF!*0.9</f>
        <v>#REF!</v>
      </c>
      <c r="AC8" s="29" t="e">
        <f>'C завтраками| Bed and breakfast'!#REF!*0.9</f>
        <v>#REF!</v>
      </c>
      <c r="AD8" s="29" t="e">
        <f>'C завтраками| Bed and breakfast'!#REF!*0.9</f>
        <v>#REF!</v>
      </c>
      <c r="AE8" s="29" t="e">
        <f>'C завтраками| Bed and breakfast'!#REF!*0.9</f>
        <v>#REF!</v>
      </c>
      <c r="AF8" s="29" t="e">
        <f>'C завтраками| Bed and breakfast'!#REF!*0.9</f>
        <v>#REF!</v>
      </c>
      <c r="AG8" s="29" t="e">
        <f>'C завтраками| Bed and breakfast'!#REF!*0.9</f>
        <v>#REF!</v>
      </c>
      <c r="AH8" s="29" t="e">
        <f>'C завтраками| Bed and breakfast'!#REF!*0.9</f>
        <v>#REF!</v>
      </c>
      <c r="AI8" s="29" t="e">
        <f>'C завтраками| Bed and breakfast'!#REF!*0.9</f>
        <v>#REF!</v>
      </c>
      <c r="AJ8" s="29" t="e">
        <f>'C завтраками| Bed and breakfast'!#REF!*0.9</f>
        <v>#REF!</v>
      </c>
      <c r="AK8" s="29" t="e">
        <f>'C завтраками| Bed and breakfast'!#REF!*0.9</f>
        <v>#REF!</v>
      </c>
      <c r="AL8" s="29" t="e">
        <f>'C завтраками| Bed and breakfast'!#REF!*0.9</f>
        <v>#REF!</v>
      </c>
      <c r="AM8" s="29" t="e">
        <f>'C завтраками| Bed and breakfast'!#REF!*0.9</f>
        <v>#REF!</v>
      </c>
      <c r="AN8" s="29" t="e">
        <f>'C завтраками| Bed and breakfast'!#REF!*0.9</f>
        <v>#REF!</v>
      </c>
      <c r="AO8" s="29" t="e">
        <f>'C завтраками| Bed and breakfast'!#REF!*0.9</f>
        <v>#REF!</v>
      </c>
      <c r="AP8" s="29" t="e">
        <f>'C завтраками| Bed and breakfast'!#REF!*0.9</f>
        <v>#REF!</v>
      </c>
      <c r="AQ8" s="29" t="e">
        <f>'C завтраками| Bed and breakfast'!#REF!*0.9</f>
        <v>#REF!</v>
      </c>
      <c r="AR8" s="29" t="e">
        <f>'C завтраками| Bed and breakfast'!#REF!*0.9</f>
        <v>#REF!</v>
      </c>
      <c r="AS8" s="29" t="e">
        <f>'C завтраками| Bed and breakfast'!#REF!*0.9</f>
        <v>#REF!</v>
      </c>
      <c r="AT8" s="29" t="e">
        <f>'C завтраками| Bed and breakfast'!#REF!*0.9</f>
        <v>#REF!</v>
      </c>
      <c r="AU8" s="29" t="e">
        <f>'C завтраками| Bed and breakfast'!#REF!*0.9</f>
        <v>#REF!</v>
      </c>
      <c r="AV8" s="29" t="e">
        <f>'C завтраками| Bed and breakfast'!#REF!*0.9</f>
        <v>#REF!</v>
      </c>
      <c r="AW8" s="29" t="e">
        <f>'C завтраками| Bed and breakfast'!#REF!*0.9</f>
        <v>#REF!</v>
      </c>
      <c r="AX8" s="29" t="e">
        <f>'C завтраками| Bed and breakfast'!#REF!*0.9</f>
        <v>#REF!</v>
      </c>
      <c r="AY8" s="29" t="e">
        <f>'C завтраками| Bed and breakfast'!#REF!*0.9</f>
        <v>#REF!</v>
      </c>
    </row>
    <row r="9" spans="1:51" ht="11.45" customHeight="1" x14ac:dyDescent="0.2">
      <c r="A9" s="3">
        <v>2</v>
      </c>
      <c r="B9" s="29" t="e">
        <f>'C завтраками| Bed and breakfast'!#REF!*0.9</f>
        <v>#REF!</v>
      </c>
      <c r="C9" s="29" t="e">
        <f>'C завтраками| Bed and breakfast'!#REF!*0.9</f>
        <v>#REF!</v>
      </c>
      <c r="D9" s="29" t="e">
        <f>'C завтраками| Bed and breakfast'!#REF!*0.9</f>
        <v>#REF!</v>
      </c>
      <c r="E9" s="29" t="e">
        <f>'C завтраками| Bed and breakfast'!#REF!*0.9</f>
        <v>#REF!</v>
      </c>
      <c r="F9" s="29" t="e">
        <f>'C завтраками| Bed and breakfast'!#REF!*0.9</f>
        <v>#REF!</v>
      </c>
      <c r="G9" s="29" t="e">
        <f>'C завтраками| Bed and breakfast'!#REF!*0.9</f>
        <v>#REF!</v>
      </c>
      <c r="H9" s="29" t="e">
        <f>'C завтраками| Bed and breakfast'!#REF!*0.9</f>
        <v>#REF!</v>
      </c>
      <c r="I9" s="29" t="e">
        <f>'C завтраками| Bed and breakfast'!#REF!*0.9</f>
        <v>#REF!</v>
      </c>
      <c r="J9" s="29" t="e">
        <f>'C завтраками| Bed and breakfast'!#REF!*0.9</f>
        <v>#REF!</v>
      </c>
      <c r="K9" s="29" t="e">
        <f>'C завтраками| Bed and breakfast'!#REF!*0.9</f>
        <v>#REF!</v>
      </c>
      <c r="L9" s="29" t="e">
        <f>'C завтраками| Bed and breakfast'!#REF!*0.9</f>
        <v>#REF!</v>
      </c>
      <c r="M9" s="29" t="e">
        <f>'C завтраками| Bed and breakfast'!#REF!*0.9</f>
        <v>#REF!</v>
      </c>
      <c r="N9" s="29" t="e">
        <f>'C завтраками| Bed and breakfast'!#REF!*0.9</f>
        <v>#REF!</v>
      </c>
      <c r="O9" s="29" t="e">
        <f>'C завтраками| Bed and breakfast'!#REF!*0.9</f>
        <v>#REF!</v>
      </c>
      <c r="P9" s="29" t="e">
        <f>'C завтраками| Bed and breakfast'!#REF!*0.9</f>
        <v>#REF!</v>
      </c>
      <c r="Q9" s="29" t="e">
        <f>'C завтраками| Bed and breakfast'!#REF!*0.9</f>
        <v>#REF!</v>
      </c>
      <c r="R9" s="29" t="e">
        <f>'C завтраками| Bed and breakfast'!#REF!*0.9</f>
        <v>#REF!</v>
      </c>
      <c r="S9" s="29" t="e">
        <f>'C завтраками| Bed and breakfast'!#REF!*0.9</f>
        <v>#REF!</v>
      </c>
      <c r="T9" s="29" t="e">
        <f>'C завтраками| Bed and breakfast'!#REF!*0.9</f>
        <v>#REF!</v>
      </c>
      <c r="U9" s="29" t="e">
        <f>'C завтраками| Bed and breakfast'!#REF!*0.9</f>
        <v>#REF!</v>
      </c>
      <c r="V9" s="29" t="e">
        <f>'C завтраками| Bed and breakfast'!#REF!*0.9</f>
        <v>#REF!</v>
      </c>
      <c r="W9" s="29" t="e">
        <f>'C завтраками| Bed and breakfast'!#REF!*0.9</f>
        <v>#REF!</v>
      </c>
      <c r="X9" s="29" t="e">
        <f>'C завтраками| Bed and breakfast'!#REF!*0.9</f>
        <v>#REF!</v>
      </c>
      <c r="Y9" s="29" t="e">
        <f>'C завтраками| Bed and breakfast'!#REF!*0.9</f>
        <v>#REF!</v>
      </c>
      <c r="Z9" s="29" t="e">
        <f>'C завтраками| Bed and breakfast'!#REF!*0.9</f>
        <v>#REF!</v>
      </c>
      <c r="AA9" s="29" t="e">
        <f>'C завтраками| Bed and breakfast'!#REF!*0.9</f>
        <v>#REF!</v>
      </c>
      <c r="AB9" s="29" t="e">
        <f>'C завтраками| Bed and breakfast'!#REF!*0.9</f>
        <v>#REF!</v>
      </c>
      <c r="AC9" s="29" t="e">
        <f>'C завтраками| Bed and breakfast'!#REF!*0.9</f>
        <v>#REF!</v>
      </c>
      <c r="AD9" s="29" t="e">
        <f>'C завтраками| Bed and breakfast'!#REF!*0.9</f>
        <v>#REF!</v>
      </c>
      <c r="AE9" s="29" t="e">
        <f>'C завтраками| Bed and breakfast'!#REF!*0.9</f>
        <v>#REF!</v>
      </c>
      <c r="AF9" s="29" t="e">
        <f>'C завтраками| Bed and breakfast'!#REF!*0.9</f>
        <v>#REF!</v>
      </c>
      <c r="AG9" s="29" t="e">
        <f>'C завтраками| Bed and breakfast'!#REF!*0.9</f>
        <v>#REF!</v>
      </c>
      <c r="AH9" s="29" t="e">
        <f>'C завтраками| Bed and breakfast'!#REF!*0.9</f>
        <v>#REF!</v>
      </c>
      <c r="AI9" s="29" t="e">
        <f>'C завтраками| Bed and breakfast'!#REF!*0.9</f>
        <v>#REF!</v>
      </c>
      <c r="AJ9" s="29" t="e">
        <f>'C завтраками| Bed and breakfast'!#REF!*0.9</f>
        <v>#REF!</v>
      </c>
      <c r="AK9" s="29" t="e">
        <f>'C завтраками| Bed and breakfast'!#REF!*0.9</f>
        <v>#REF!</v>
      </c>
      <c r="AL9" s="29" t="e">
        <f>'C завтраками| Bed and breakfast'!#REF!*0.9</f>
        <v>#REF!</v>
      </c>
      <c r="AM9" s="29" t="e">
        <f>'C завтраками| Bed and breakfast'!#REF!*0.9</f>
        <v>#REF!</v>
      </c>
      <c r="AN9" s="29" t="e">
        <f>'C завтраками| Bed and breakfast'!#REF!*0.9</f>
        <v>#REF!</v>
      </c>
      <c r="AO9" s="29" t="e">
        <f>'C завтраками| Bed and breakfast'!#REF!*0.9</f>
        <v>#REF!</v>
      </c>
      <c r="AP9" s="29" t="e">
        <f>'C завтраками| Bed and breakfast'!#REF!*0.9</f>
        <v>#REF!</v>
      </c>
      <c r="AQ9" s="29" t="e">
        <f>'C завтраками| Bed and breakfast'!#REF!*0.9</f>
        <v>#REF!</v>
      </c>
      <c r="AR9" s="29" t="e">
        <f>'C завтраками| Bed and breakfast'!#REF!*0.9</f>
        <v>#REF!</v>
      </c>
      <c r="AS9" s="29" t="e">
        <f>'C завтраками| Bed and breakfast'!#REF!*0.9</f>
        <v>#REF!</v>
      </c>
      <c r="AT9" s="29" t="e">
        <f>'C завтраками| Bed and breakfast'!#REF!*0.9</f>
        <v>#REF!</v>
      </c>
      <c r="AU9" s="29" t="e">
        <f>'C завтраками| Bed and breakfast'!#REF!*0.9</f>
        <v>#REF!</v>
      </c>
      <c r="AV9" s="29" t="e">
        <f>'C завтраками| Bed and breakfast'!#REF!*0.9</f>
        <v>#REF!</v>
      </c>
      <c r="AW9" s="29" t="e">
        <f>'C завтраками| Bed and breakfast'!#REF!*0.9</f>
        <v>#REF!</v>
      </c>
      <c r="AX9" s="29" t="e">
        <f>'C завтраками| Bed and breakfast'!#REF!*0.9</f>
        <v>#REF!</v>
      </c>
      <c r="AY9" s="29" t="e">
        <f>'C завтраками| Bed and breakfast'!#REF!*0.9</f>
        <v>#REF!</v>
      </c>
    </row>
    <row r="10" spans="1:51" ht="11.45" customHeight="1" x14ac:dyDescent="0.2">
      <c r="A10" s="5" t="s">
        <v>12</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row>
    <row r="11" spans="1:51" ht="11.45" customHeight="1" x14ac:dyDescent="0.2">
      <c r="A11" s="3">
        <v>1</v>
      </c>
      <c r="B11" s="29" t="e">
        <f>'C завтраками| Bed and breakfast'!#REF!*0.9</f>
        <v>#REF!</v>
      </c>
      <c r="C11" s="29" t="e">
        <f>'C завтраками| Bed and breakfast'!#REF!*0.9</f>
        <v>#REF!</v>
      </c>
      <c r="D11" s="29" t="e">
        <f>'C завтраками| Bed and breakfast'!#REF!*0.9</f>
        <v>#REF!</v>
      </c>
      <c r="E11" s="29" t="e">
        <f>'C завтраками| Bed and breakfast'!#REF!*0.9</f>
        <v>#REF!</v>
      </c>
      <c r="F11" s="29" t="e">
        <f>'C завтраками| Bed and breakfast'!#REF!*0.9</f>
        <v>#REF!</v>
      </c>
      <c r="G11" s="29" t="e">
        <f>'C завтраками| Bed and breakfast'!#REF!*0.9</f>
        <v>#REF!</v>
      </c>
      <c r="H11" s="29" t="e">
        <f>'C завтраками| Bed and breakfast'!#REF!*0.9</f>
        <v>#REF!</v>
      </c>
      <c r="I11" s="29" t="e">
        <f>'C завтраками| Bed and breakfast'!#REF!*0.9</f>
        <v>#REF!</v>
      </c>
      <c r="J11" s="29" t="e">
        <f>'C завтраками| Bed and breakfast'!#REF!*0.9</f>
        <v>#REF!</v>
      </c>
      <c r="K11" s="29" t="e">
        <f>'C завтраками| Bed and breakfast'!#REF!*0.9</f>
        <v>#REF!</v>
      </c>
      <c r="L11" s="29" t="e">
        <f>'C завтраками| Bed and breakfast'!#REF!*0.9</f>
        <v>#REF!</v>
      </c>
      <c r="M11" s="29" t="e">
        <f>'C завтраками| Bed and breakfast'!#REF!*0.9</f>
        <v>#REF!</v>
      </c>
      <c r="N11" s="29" t="e">
        <f>'C завтраками| Bed and breakfast'!#REF!*0.9</f>
        <v>#REF!</v>
      </c>
      <c r="O11" s="29" t="e">
        <f>'C завтраками| Bed and breakfast'!#REF!*0.9</f>
        <v>#REF!</v>
      </c>
      <c r="P11" s="29" t="e">
        <f>'C завтраками| Bed and breakfast'!#REF!*0.9</f>
        <v>#REF!</v>
      </c>
      <c r="Q11" s="29" t="e">
        <f>'C завтраками| Bed and breakfast'!#REF!*0.9</f>
        <v>#REF!</v>
      </c>
      <c r="R11" s="29" t="e">
        <f>'C завтраками| Bed and breakfast'!#REF!*0.9</f>
        <v>#REF!</v>
      </c>
      <c r="S11" s="29" t="e">
        <f>'C завтраками| Bed and breakfast'!#REF!*0.9</f>
        <v>#REF!</v>
      </c>
      <c r="T11" s="29" t="e">
        <f>'C завтраками| Bed and breakfast'!#REF!*0.9</f>
        <v>#REF!</v>
      </c>
      <c r="U11" s="29" t="e">
        <f>'C завтраками| Bed and breakfast'!#REF!*0.9</f>
        <v>#REF!</v>
      </c>
      <c r="V11" s="29" t="e">
        <f>'C завтраками| Bed and breakfast'!#REF!*0.9</f>
        <v>#REF!</v>
      </c>
      <c r="W11" s="29" t="e">
        <f>'C завтраками| Bed and breakfast'!#REF!*0.9</f>
        <v>#REF!</v>
      </c>
      <c r="X11" s="29" t="e">
        <f>'C завтраками| Bed and breakfast'!#REF!*0.9</f>
        <v>#REF!</v>
      </c>
      <c r="Y11" s="29" t="e">
        <f>'C завтраками| Bed and breakfast'!#REF!*0.9</f>
        <v>#REF!</v>
      </c>
      <c r="Z11" s="29" t="e">
        <f>'C завтраками| Bed and breakfast'!#REF!*0.9</f>
        <v>#REF!</v>
      </c>
      <c r="AA11" s="29" t="e">
        <f>'C завтраками| Bed and breakfast'!#REF!*0.9</f>
        <v>#REF!</v>
      </c>
      <c r="AB11" s="29" t="e">
        <f>'C завтраками| Bed and breakfast'!#REF!*0.9</f>
        <v>#REF!</v>
      </c>
      <c r="AC11" s="29" t="e">
        <f>'C завтраками| Bed and breakfast'!#REF!*0.9</f>
        <v>#REF!</v>
      </c>
      <c r="AD11" s="29" t="e">
        <f>'C завтраками| Bed and breakfast'!#REF!*0.9</f>
        <v>#REF!</v>
      </c>
      <c r="AE11" s="29" t="e">
        <f>'C завтраками| Bed and breakfast'!#REF!*0.9</f>
        <v>#REF!</v>
      </c>
      <c r="AF11" s="29" t="e">
        <f>'C завтраками| Bed and breakfast'!#REF!*0.9</f>
        <v>#REF!</v>
      </c>
      <c r="AG11" s="29" t="e">
        <f>'C завтраками| Bed and breakfast'!#REF!*0.9</f>
        <v>#REF!</v>
      </c>
      <c r="AH11" s="29" t="e">
        <f>'C завтраками| Bed and breakfast'!#REF!*0.9</f>
        <v>#REF!</v>
      </c>
      <c r="AI11" s="29" t="e">
        <f>'C завтраками| Bed and breakfast'!#REF!*0.9</f>
        <v>#REF!</v>
      </c>
      <c r="AJ11" s="29" t="e">
        <f>'C завтраками| Bed and breakfast'!#REF!*0.9</f>
        <v>#REF!</v>
      </c>
      <c r="AK11" s="29" t="e">
        <f>'C завтраками| Bed and breakfast'!#REF!*0.9</f>
        <v>#REF!</v>
      </c>
      <c r="AL11" s="29" t="e">
        <f>'C завтраками| Bed and breakfast'!#REF!*0.9</f>
        <v>#REF!</v>
      </c>
      <c r="AM11" s="29" t="e">
        <f>'C завтраками| Bed and breakfast'!#REF!*0.9</f>
        <v>#REF!</v>
      </c>
      <c r="AN11" s="29" t="e">
        <f>'C завтраками| Bed and breakfast'!#REF!*0.9</f>
        <v>#REF!</v>
      </c>
      <c r="AO11" s="29" t="e">
        <f>'C завтраками| Bed and breakfast'!#REF!*0.9</f>
        <v>#REF!</v>
      </c>
      <c r="AP11" s="29" t="e">
        <f>'C завтраками| Bed and breakfast'!#REF!*0.9</f>
        <v>#REF!</v>
      </c>
      <c r="AQ11" s="29" t="e">
        <f>'C завтраками| Bed and breakfast'!#REF!*0.9</f>
        <v>#REF!</v>
      </c>
      <c r="AR11" s="29" t="e">
        <f>'C завтраками| Bed and breakfast'!#REF!*0.9</f>
        <v>#REF!</v>
      </c>
      <c r="AS11" s="29" t="e">
        <f>'C завтраками| Bed and breakfast'!#REF!*0.9</f>
        <v>#REF!</v>
      </c>
      <c r="AT11" s="29" t="e">
        <f>'C завтраками| Bed and breakfast'!#REF!*0.9</f>
        <v>#REF!</v>
      </c>
      <c r="AU11" s="29" t="e">
        <f>'C завтраками| Bed and breakfast'!#REF!*0.9</f>
        <v>#REF!</v>
      </c>
      <c r="AV11" s="29" t="e">
        <f>'C завтраками| Bed and breakfast'!#REF!*0.9</f>
        <v>#REF!</v>
      </c>
      <c r="AW11" s="29" t="e">
        <f>'C завтраками| Bed and breakfast'!#REF!*0.9</f>
        <v>#REF!</v>
      </c>
      <c r="AX11" s="29" t="e">
        <f>'C завтраками| Bed and breakfast'!#REF!*0.9</f>
        <v>#REF!</v>
      </c>
      <c r="AY11" s="29" t="e">
        <f>'C завтраками| Bed and breakfast'!#REF!*0.9</f>
        <v>#REF!</v>
      </c>
    </row>
    <row r="12" spans="1:51" ht="11.45" customHeight="1" x14ac:dyDescent="0.2">
      <c r="A12" s="3">
        <v>2</v>
      </c>
      <c r="B12" s="29" t="e">
        <f>'C завтраками| Bed and breakfast'!#REF!*0.9</f>
        <v>#REF!</v>
      </c>
      <c r="C12" s="29" t="e">
        <f>'C завтраками| Bed and breakfast'!#REF!*0.9</f>
        <v>#REF!</v>
      </c>
      <c r="D12" s="29" t="e">
        <f>'C завтраками| Bed and breakfast'!#REF!*0.9</f>
        <v>#REF!</v>
      </c>
      <c r="E12" s="29" t="e">
        <f>'C завтраками| Bed and breakfast'!#REF!*0.9</f>
        <v>#REF!</v>
      </c>
      <c r="F12" s="29" t="e">
        <f>'C завтраками| Bed and breakfast'!#REF!*0.9</f>
        <v>#REF!</v>
      </c>
      <c r="G12" s="29" t="e">
        <f>'C завтраками| Bed and breakfast'!#REF!*0.9</f>
        <v>#REF!</v>
      </c>
      <c r="H12" s="29" t="e">
        <f>'C завтраками| Bed and breakfast'!#REF!*0.9</f>
        <v>#REF!</v>
      </c>
      <c r="I12" s="29" t="e">
        <f>'C завтраками| Bed and breakfast'!#REF!*0.9</f>
        <v>#REF!</v>
      </c>
      <c r="J12" s="29" t="e">
        <f>'C завтраками| Bed and breakfast'!#REF!*0.9</f>
        <v>#REF!</v>
      </c>
      <c r="K12" s="29" t="e">
        <f>'C завтраками| Bed and breakfast'!#REF!*0.9</f>
        <v>#REF!</v>
      </c>
      <c r="L12" s="29" t="e">
        <f>'C завтраками| Bed and breakfast'!#REF!*0.9</f>
        <v>#REF!</v>
      </c>
      <c r="M12" s="29" t="e">
        <f>'C завтраками| Bed and breakfast'!#REF!*0.9</f>
        <v>#REF!</v>
      </c>
      <c r="N12" s="29" t="e">
        <f>'C завтраками| Bed and breakfast'!#REF!*0.9</f>
        <v>#REF!</v>
      </c>
      <c r="O12" s="29" t="e">
        <f>'C завтраками| Bed and breakfast'!#REF!*0.9</f>
        <v>#REF!</v>
      </c>
      <c r="P12" s="29" t="e">
        <f>'C завтраками| Bed and breakfast'!#REF!*0.9</f>
        <v>#REF!</v>
      </c>
      <c r="Q12" s="29" t="e">
        <f>'C завтраками| Bed and breakfast'!#REF!*0.9</f>
        <v>#REF!</v>
      </c>
      <c r="R12" s="29" t="e">
        <f>'C завтраками| Bed and breakfast'!#REF!*0.9</f>
        <v>#REF!</v>
      </c>
      <c r="S12" s="29" t="e">
        <f>'C завтраками| Bed and breakfast'!#REF!*0.9</f>
        <v>#REF!</v>
      </c>
      <c r="T12" s="29" t="e">
        <f>'C завтраками| Bed and breakfast'!#REF!*0.9</f>
        <v>#REF!</v>
      </c>
      <c r="U12" s="29" t="e">
        <f>'C завтраками| Bed and breakfast'!#REF!*0.9</f>
        <v>#REF!</v>
      </c>
      <c r="V12" s="29" t="e">
        <f>'C завтраками| Bed and breakfast'!#REF!*0.9</f>
        <v>#REF!</v>
      </c>
      <c r="W12" s="29" t="e">
        <f>'C завтраками| Bed and breakfast'!#REF!*0.9</f>
        <v>#REF!</v>
      </c>
      <c r="X12" s="29" t="e">
        <f>'C завтраками| Bed and breakfast'!#REF!*0.9</f>
        <v>#REF!</v>
      </c>
      <c r="Y12" s="29" t="e">
        <f>'C завтраками| Bed and breakfast'!#REF!*0.9</f>
        <v>#REF!</v>
      </c>
      <c r="Z12" s="29" t="e">
        <f>'C завтраками| Bed and breakfast'!#REF!*0.9</f>
        <v>#REF!</v>
      </c>
      <c r="AA12" s="29" t="e">
        <f>'C завтраками| Bed and breakfast'!#REF!*0.9</f>
        <v>#REF!</v>
      </c>
      <c r="AB12" s="29" t="e">
        <f>'C завтраками| Bed and breakfast'!#REF!*0.9</f>
        <v>#REF!</v>
      </c>
      <c r="AC12" s="29" t="e">
        <f>'C завтраками| Bed and breakfast'!#REF!*0.9</f>
        <v>#REF!</v>
      </c>
      <c r="AD12" s="29" t="e">
        <f>'C завтраками| Bed and breakfast'!#REF!*0.9</f>
        <v>#REF!</v>
      </c>
      <c r="AE12" s="29" t="e">
        <f>'C завтраками| Bed and breakfast'!#REF!*0.9</f>
        <v>#REF!</v>
      </c>
      <c r="AF12" s="29" t="e">
        <f>'C завтраками| Bed and breakfast'!#REF!*0.9</f>
        <v>#REF!</v>
      </c>
      <c r="AG12" s="29" t="e">
        <f>'C завтраками| Bed and breakfast'!#REF!*0.9</f>
        <v>#REF!</v>
      </c>
      <c r="AH12" s="29" t="e">
        <f>'C завтраками| Bed and breakfast'!#REF!*0.9</f>
        <v>#REF!</v>
      </c>
      <c r="AI12" s="29" t="e">
        <f>'C завтраками| Bed and breakfast'!#REF!*0.9</f>
        <v>#REF!</v>
      </c>
      <c r="AJ12" s="29" t="e">
        <f>'C завтраками| Bed and breakfast'!#REF!*0.9</f>
        <v>#REF!</v>
      </c>
      <c r="AK12" s="29" t="e">
        <f>'C завтраками| Bed and breakfast'!#REF!*0.9</f>
        <v>#REF!</v>
      </c>
      <c r="AL12" s="29" t="e">
        <f>'C завтраками| Bed and breakfast'!#REF!*0.9</f>
        <v>#REF!</v>
      </c>
      <c r="AM12" s="29" t="e">
        <f>'C завтраками| Bed and breakfast'!#REF!*0.9</f>
        <v>#REF!</v>
      </c>
      <c r="AN12" s="29" t="e">
        <f>'C завтраками| Bed and breakfast'!#REF!*0.9</f>
        <v>#REF!</v>
      </c>
      <c r="AO12" s="29" t="e">
        <f>'C завтраками| Bed and breakfast'!#REF!*0.9</f>
        <v>#REF!</v>
      </c>
      <c r="AP12" s="29" t="e">
        <f>'C завтраками| Bed and breakfast'!#REF!*0.9</f>
        <v>#REF!</v>
      </c>
      <c r="AQ12" s="29" t="e">
        <f>'C завтраками| Bed and breakfast'!#REF!*0.9</f>
        <v>#REF!</v>
      </c>
      <c r="AR12" s="29" t="e">
        <f>'C завтраками| Bed and breakfast'!#REF!*0.9</f>
        <v>#REF!</v>
      </c>
      <c r="AS12" s="29" t="e">
        <f>'C завтраками| Bed and breakfast'!#REF!*0.9</f>
        <v>#REF!</v>
      </c>
      <c r="AT12" s="29" t="e">
        <f>'C завтраками| Bed and breakfast'!#REF!*0.9</f>
        <v>#REF!</v>
      </c>
      <c r="AU12" s="29" t="e">
        <f>'C завтраками| Bed and breakfast'!#REF!*0.9</f>
        <v>#REF!</v>
      </c>
      <c r="AV12" s="29" t="e">
        <f>'C завтраками| Bed and breakfast'!#REF!*0.9</f>
        <v>#REF!</v>
      </c>
      <c r="AW12" s="29" t="e">
        <f>'C завтраками| Bed and breakfast'!#REF!*0.9</f>
        <v>#REF!</v>
      </c>
      <c r="AX12" s="29" t="e">
        <f>'C завтраками| Bed and breakfast'!#REF!*0.9</f>
        <v>#REF!</v>
      </c>
      <c r="AY12" s="29" t="e">
        <f>'C завтраками| Bed and breakfast'!#REF!*0.9</f>
        <v>#REF!</v>
      </c>
    </row>
    <row r="13" spans="1:51" ht="11.45" customHeight="1" x14ac:dyDescent="0.2">
      <c r="A13" s="4" t="s">
        <v>9</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row>
    <row r="14" spans="1:51" ht="11.45" customHeight="1" x14ac:dyDescent="0.2">
      <c r="A14" s="3">
        <v>1</v>
      </c>
      <c r="B14" s="29" t="e">
        <f>'C завтраками| Bed and breakfast'!#REF!*0.9</f>
        <v>#REF!</v>
      </c>
      <c r="C14" s="29" t="e">
        <f>'C завтраками| Bed and breakfast'!#REF!*0.9</f>
        <v>#REF!</v>
      </c>
      <c r="D14" s="29" t="e">
        <f>'C завтраками| Bed and breakfast'!#REF!*0.9</f>
        <v>#REF!</v>
      </c>
      <c r="E14" s="29" t="e">
        <f>'C завтраками| Bed and breakfast'!#REF!*0.9</f>
        <v>#REF!</v>
      </c>
      <c r="F14" s="29" t="e">
        <f>'C завтраками| Bed and breakfast'!#REF!*0.9</f>
        <v>#REF!</v>
      </c>
      <c r="G14" s="29" t="e">
        <f>'C завтраками| Bed and breakfast'!#REF!*0.9</f>
        <v>#REF!</v>
      </c>
      <c r="H14" s="29" t="e">
        <f>'C завтраками| Bed and breakfast'!#REF!*0.9</f>
        <v>#REF!</v>
      </c>
      <c r="I14" s="29" t="e">
        <f>'C завтраками| Bed and breakfast'!#REF!*0.9</f>
        <v>#REF!</v>
      </c>
      <c r="J14" s="29" t="e">
        <f>'C завтраками| Bed and breakfast'!#REF!*0.9</f>
        <v>#REF!</v>
      </c>
      <c r="K14" s="29" t="e">
        <f>'C завтраками| Bed and breakfast'!#REF!*0.9</f>
        <v>#REF!</v>
      </c>
      <c r="L14" s="29" t="e">
        <f>'C завтраками| Bed and breakfast'!#REF!*0.9</f>
        <v>#REF!</v>
      </c>
      <c r="M14" s="29" t="e">
        <f>'C завтраками| Bed and breakfast'!#REF!*0.9</f>
        <v>#REF!</v>
      </c>
      <c r="N14" s="29" t="e">
        <f>'C завтраками| Bed and breakfast'!#REF!*0.9</f>
        <v>#REF!</v>
      </c>
      <c r="O14" s="29" t="e">
        <f>'C завтраками| Bed and breakfast'!#REF!*0.9</f>
        <v>#REF!</v>
      </c>
      <c r="P14" s="29" t="e">
        <f>'C завтраками| Bed and breakfast'!#REF!*0.9</f>
        <v>#REF!</v>
      </c>
      <c r="Q14" s="29" t="e">
        <f>'C завтраками| Bed and breakfast'!#REF!*0.9</f>
        <v>#REF!</v>
      </c>
      <c r="R14" s="29" t="e">
        <f>'C завтраками| Bed and breakfast'!#REF!*0.9</f>
        <v>#REF!</v>
      </c>
      <c r="S14" s="29" t="e">
        <f>'C завтраками| Bed and breakfast'!#REF!*0.9</f>
        <v>#REF!</v>
      </c>
      <c r="T14" s="29" t="e">
        <f>'C завтраками| Bed and breakfast'!#REF!*0.9</f>
        <v>#REF!</v>
      </c>
      <c r="U14" s="29" t="e">
        <f>'C завтраками| Bed and breakfast'!#REF!*0.9</f>
        <v>#REF!</v>
      </c>
      <c r="V14" s="29" t="e">
        <f>'C завтраками| Bed and breakfast'!#REF!*0.9</f>
        <v>#REF!</v>
      </c>
      <c r="W14" s="29" t="e">
        <f>'C завтраками| Bed and breakfast'!#REF!*0.9</f>
        <v>#REF!</v>
      </c>
      <c r="X14" s="29" t="e">
        <f>'C завтраками| Bed and breakfast'!#REF!*0.9</f>
        <v>#REF!</v>
      </c>
      <c r="Y14" s="29" t="e">
        <f>'C завтраками| Bed and breakfast'!#REF!*0.9</f>
        <v>#REF!</v>
      </c>
      <c r="Z14" s="29" t="e">
        <f>'C завтраками| Bed and breakfast'!#REF!*0.9</f>
        <v>#REF!</v>
      </c>
      <c r="AA14" s="29" t="e">
        <f>'C завтраками| Bed and breakfast'!#REF!*0.9</f>
        <v>#REF!</v>
      </c>
      <c r="AB14" s="29" t="e">
        <f>'C завтраками| Bed and breakfast'!#REF!*0.9</f>
        <v>#REF!</v>
      </c>
      <c r="AC14" s="29" t="e">
        <f>'C завтраками| Bed and breakfast'!#REF!*0.9</f>
        <v>#REF!</v>
      </c>
      <c r="AD14" s="29" t="e">
        <f>'C завтраками| Bed and breakfast'!#REF!*0.9</f>
        <v>#REF!</v>
      </c>
      <c r="AE14" s="29" t="e">
        <f>'C завтраками| Bed and breakfast'!#REF!*0.9</f>
        <v>#REF!</v>
      </c>
      <c r="AF14" s="29" t="e">
        <f>'C завтраками| Bed and breakfast'!#REF!*0.9</f>
        <v>#REF!</v>
      </c>
      <c r="AG14" s="29" t="e">
        <f>'C завтраками| Bed and breakfast'!#REF!*0.9</f>
        <v>#REF!</v>
      </c>
      <c r="AH14" s="29" t="e">
        <f>'C завтраками| Bed and breakfast'!#REF!*0.9</f>
        <v>#REF!</v>
      </c>
      <c r="AI14" s="29" t="e">
        <f>'C завтраками| Bed and breakfast'!#REF!*0.9</f>
        <v>#REF!</v>
      </c>
      <c r="AJ14" s="29" t="e">
        <f>'C завтраками| Bed and breakfast'!#REF!*0.9</f>
        <v>#REF!</v>
      </c>
      <c r="AK14" s="29" t="e">
        <f>'C завтраками| Bed and breakfast'!#REF!*0.9</f>
        <v>#REF!</v>
      </c>
      <c r="AL14" s="29" t="e">
        <f>'C завтраками| Bed and breakfast'!#REF!*0.9</f>
        <v>#REF!</v>
      </c>
      <c r="AM14" s="29" t="e">
        <f>'C завтраками| Bed and breakfast'!#REF!*0.9</f>
        <v>#REF!</v>
      </c>
      <c r="AN14" s="29" t="e">
        <f>'C завтраками| Bed and breakfast'!#REF!*0.9</f>
        <v>#REF!</v>
      </c>
      <c r="AO14" s="29" t="e">
        <f>'C завтраками| Bed and breakfast'!#REF!*0.9</f>
        <v>#REF!</v>
      </c>
      <c r="AP14" s="29" t="e">
        <f>'C завтраками| Bed and breakfast'!#REF!*0.9</f>
        <v>#REF!</v>
      </c>
      <c r="AQ14" s="29" t="e">
        <f>'C завтраками| Bed and breakfast'!#REF!*0.9</f>
        <v>#REF!</v>
      </c>
      <c r="AR14" s="29" t="e">
        <f>'C завтраками| Bed and breakfast'!#REF!*0.9</f>
        <v>#REF!</v>
      </c>
      <c r="AS14" s="29" t="e">
        <f>'C завтраками| Bed and breakfast'!#REF!*0.9</f>
        <v>#REF!</v>
      </c>
      <c r="AT14" s="29" t="e">
        <f>'C завтраками| Bed and breakfast'!#REF!*0.9</f>
        <v>#REF!</v>
      </c>
      <c r="AU14" s="29" t="e">
        <f>'C завтраками| Bed and breakfast'!#REF!*0.9</f>
        <v>#REF!</v>
      </c>
      <c r="AV14" s="29" t="e">
        <f>'C завтраками| Bed and breakfast'!#REF!*0.9</f>
        <v>#REF!</v>
      </c>
      <c r="AW14" s="29" t="e">
        <f>'C завтраками| Bed and breakfast'!#REF!*0.9</f>
        <v>#REF!</v>
      </c>
      <c r="AX14" s="29" t="e">
        <f>'C завтраками| Bed and breakfast'!#REF!*0.9</f>
        <v>#REF!</v>
      </c>
      <c r="AY14" s="29" t="e">
        <f>'C завтраками| Bed and breakfast'!#REF!*0.9</f>
        <v>#REF!</v>
      </c>
    </row>
    <row r="15" spans="1:51" ht="11.45" customHeight="1" x14ac:dyDescent="0.2">
      <c r="A15" s="3">
        <v>2</v>
      </c>
      <c r="B15" s="29" t="e">
        <f>'C завтраками| Bed and breakfast'!#REF!*0.9</f>
        <v>#REF!</v>
      </c>
      <c r="C15" s="29" t="e">
        <f>'C завтраками| Bed and breakfast'!#REF!*0.9</f>
        <v>#REF!</v>
      </c>
      <c r="D15" s="29" t="e">
        <f>'C завтраками| Bed and breakfast'!#REF!*0.9</f>
        <v>#REF!</v>
      </c>
      <c r="E15" s="29" t="e">
        <f>'C завтраками| Bed and breakfast'!#REF!*0.9</f>
        <v>#REF!</v>
      </c>
      <c r="F15" s="29" t="e">
        <f>'C завтраками| Bed and breakfast'!#REF!*0.9</f>
        <v>#REF!</v>
      </c>
      <c r="G15" s="29" t="e">
        <f>'C завтраками| Bed and breakfast'!#REF!*0.9</f>
        <v>#REF!</v>
      </c>
      <c r="H15" s="29" t="e">
        <f>'C завтраками| Bed and breakfast'!#REF!*0.9</f>
        <v>#REF!</v>
      </c>
      <c r="I15" s="29" t="e">
        <f>'C завтраками| Bed and breakfast'!#REF!*0.9</f>
        <v>#REF!</v>
      </c>
      <c r="J15" s="29" t="e">
        <f>'C завтраками| Bed and breakfast'!#REF!*0.9</f>
        <v>#REF!</v>
      </c>
      <c r="K15" s="29" t="e">
        <f>'C завтраками| Bed and breakfast'!#REF!*0.9</f>
        <v>#REF!</v>
      </c>
      <c r="L15" s="29" t="e">
        <f>'C завтраками| Bed and breakfast'!#REF!*0.9</f>
        <v>#REF!</v>
      </c>
      <c r="M15" s="29" t="e">
        <f>'C завтраками| Bed and breakfast'!#REF!*0.9</f>
        <v>#REF!</v>
      </c>
      <c r="N15" s="29" t="e">
        <f>'C завтраками| Bed and breakfast'!#REF!*0.9</f>
        <v>#REF!</v>
      </c>
      <c r="O15" s="29" t="e">
        <f>'C завтраками| Bed and breakfast'!#REF!*0.9</f>
        <v>#REF!</v>
      </c>
      <c r="P15" s="29" t="e">
        <f>'C завтраками| Bed and breakfast'!#REF!*0.9</f>
        <v>#REF!</v>
      </c>
      <c r="Q15" s="29" t="e">
        <f>'C завтраками| Bed and breakfast'!#REF!*0.9</f>
        <v>#REF!</v>
      </c>
      <c r="R15" s="29" t="e">
        <f>'C завтраками| Bed and breakfast'!#REF!*0.9</f>
        <v>#REF!</v>
      </c>
      <c r="S15" s="29" t="e">
        <f>'C завтраками| Bed and breakfast'!#REF!*0.9</f>
        <v>#REF!</v>
      </c>
      <c r="T15" s="29" t="e">
        <f>'C завтраками| Bed and breakfast'!#REF!*0.9</f>
        <v>#REF!</v>
      </c>
      <c r="U15" s="29" t="e">
        <f>'C завтраками| Bed and breakfast'!#REF!*0.9</f>
        <v>#REF!</v>
      </c>
      <c r="V15" s="29" t="e">
        <f>'C завтраками| Bed and breakfast'!#REF!*0.9</f>
        <v>#REF!</v>
      </c>
      <c r="W15" s="29" t="e">
        <f>'C завтраками| Bed and breakfast'!#REF!*0.9</f>
        <v>#REF!</v>
      </c>
      <c r="X15" s="29" t="e">
        <f>'C завтраками| Bed and breakfast'!#REF!*0.9</f>
        <v>#REF!</v>
      </c>
      <c r="Y15" s="29" t="e">
        <f>'C завтраками| Bed and breakfast'!#REF!*0.9</f>
        <v>#REF!</v>
      </c>
      <c r="Z15" s="29" t="e">
        <f>'C завтраками| Bed and breakfast'!#REF!*0.9</f>
        <v>#REF!</v>
      </c>
      <c r="AA15" s="29" t="e">
        <f>'C завтраками| Bed and breakfast'!#REF!*0.9</f>
        <v>#REF!</v>
      </c>
      <c r="AB15" s="29" t="e">
        <f>'C завтраками| Bed and breakfast'!#REF!*0.9</f>
        <v>#REF!</v>
      </c>
      <c r="AC15" s="29" t="e">
        <f>'C завтраками| Bed and breakfast'!#REF!*0.9</f>
        <v>#REF!</v>
      </c>
      <c r="AD15" s="29" t="e">
        <f>'C завтраками| Bed and breakfast'!#REF!*0.9</f>
        <v>#REF!</v>
      </c>
      <c r="AE15" s="29" t="e">
        <f>'C завтраками| Bed and breakfast'!#REF!*0.9</f>
        <v>#REF!</v>
      </c>
      <c r="AF15" s="29" t="e">
        <f>'C завтраками| Bed and breakfast'!#REF!*0.9</f>
        <v>#REF!</v>
      </c>
      <c r="AG15" s="29" t="e">
        <f>'C завтраками| Bed and breakfast'!#REF!*0.9</f>
        <v>#REF!</v>
      </c>
      <c r="AH15" s="29" t="e">
        <f>'C завтраками| Bed and breakfast'!#REF!*0.9</f>
        <v>#REF!</v>
      </c>
      <c r="AI15" s="29" t="e">
        <f>'C завтраками| Bed and breakfast'!#REF!*0.9</f>
        <v>#REF!</v>
      </c>
      <c r="AJ15" s="29" t="e">
        <f>'C завтраками| Bed and breakfast'!#REF!*0.9</f>
        <v>#REF!</v>
      </c>
      <c r="AK15" s="29" t="e">
        <f>'C завтраками| Bed and breakfast'!#REF!*0.9</f>
        <v>#REF!</v>
      </c>
      <c r="AL15" s="29" t="e">
        <f>'C завтраками| Bed and breakfast'!#REF!*0.9</f>
        <v>#REF!</v>
      </c>
      <c r="AM15" s="29" t="e">
        <f>'C завтраками| Bed and breakfast'!#REF!*0.9</f>
        <v>#REF!</v>
      </c>
      <c r="AN15" s="29" t="e">
        <f>'C завтраками| Bed and breakfast'!#REF!*0.9</f>
        <v>#REF!</v>
      </c>
      <c r="AO15" s="29" t="e">
        <f>'C завтраками| Bed and breakfast'!#REF!*0.9</f>
        <v>#REF!</v>
      </c>
      <c r="AP15" s="29" t="e">
        <f>'C завтраками| Bed and breakfast'!#REF!*0.9</f>
        <v>#REF!</v>
      </c>
      <c r="AQ15" s="29" t="e">
        <f>'C завтраками| Bed and breakfast'!#REF!*0.9</f>
        <v>#REF!</v>
      </c>
      <c r="AR15" s="29" t="e">
        <f>'C завтраками| Bed and breakfast'!#REF!*0.9</f>
        <v>#REF!</v>
      </c>
      <c r="AS15" s="29" t="e">
        <f>'C завтраками| Bed and breakfast'!#REF!*0.9</f>
        <v>#REF!</v>
      </c>
      <c r="AT15" s="29" t="e">
        <f>'C завтраками| Bed and breakfast'!#REF!*0.9</f>
        <v>#REF!</v>
      </c>
      <c r="AU15" s="29" t="e">
        <f>'C завтраками| Bed and breakfast'!#REF!*0.9</f>
        <v>#REF!</v>
      </c>
      <c r="AV15" s="29" t="e">
        <f>'C завтраками| Bed and breakfast'!#REF!*0.9</f>
        <v>#REF!</v>
      </c>
      <c r="AW15" s="29" t="e">
        <f>'C завтраками| Bed and breakfast'!#REF!*0.9</f>
        <v>#REF!</v>
      </c>
      <c r="AX15" s="29" t="e">
        <f>'C завтраками| Bed and breakfast'!#REF!*0.9</f>
        <v>#REF!</v>
      </c>
      <c r="AY15" s="29" t="e">
        <f>'C завтраками| Bed and breakfast'!#REF!*0.9</f>
        <v>#REF!</v>
      </c>
    </row>
    <row r="16" spans="1:51" ht="11.45" customHeight="1" x14ac:dyDescent="0.2">
      <c r="A16" s="2" t="s">
        <v>13</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row>
    <row r="17" spans="1:51" ht="11.45" customHeight="1" x14ac:dyDescent="0.2">
      <c r="A17" s="3">
        <v>1</v>
      </c>
      <c r="B17" s="29" t="e">
        <f>'C завтраками| Bed and breakfast'!#REF!*0.9</f>
        <v>#REF!</v>
      </c>
      <c r="C17" s="29" t="e">
        <f>'C завтраками| Bed and breakfast'!#REF!*0.9</f>
        <v>#REF!</v>
      </c>
      <c r="D17" s="29" t="e">
        <f>'C завтраками| Bed and breakfast'!#REF!*0.9</f>
        <v>#REF!</v>
      </c>
      <c r="E17" s="29" t="e">
        <f>'C завтраками| Bed and breakfast'!#REF!*0.9</f>
        <v>#REF!</v>
      </c>
      <c r="F17" s="29" t="e">
        <f>'C завтраками| Bed and breakfast'!#REF!*0.9</f>
        <v>#REF!</v>
      </c>
      <c r="G17" s="29" t="e">
        <f>'C завтраками| Bed and breakfast'!#REF!*0.9</f>
        <v>#REF!</v>
      </c>
      <c r="H17" s="29" t="e">
        <f>'C завтраками| Bed and breakfast'!#REF!*0.9</f>
        <v>#REF!</v>
      </c>
      <c r="I17" s="29" t="e">
        <f>'C завтраками| Bed and breakfast'!#REF!*0.9</f>
        <v>#REF!</v>
      </c>
      <c r="J17" s="29" t="e">
        <f>'C завтраками| Bed and breakfast'!#REF!*0.9</f>
        <v>#REF!</v>
      </c>
      <c r="K17" s="29" t="e">
        <f>'C завтраками| Bed and breakfast'!#REF!*0.9</f>
        <v>#REF!</v>
      </c>
      <c r="L17" s="29" t="e">
        <f>'C завтраками| Bed and breakfast'!#REF!*0.9</f>
        <v>#REF!</v>
      </c>
      <c r="M17" s="29" t="e">
        <f>'C завтраками| Bed and breakfast'!#REF!*0.9</f>
        <v>#REF!</v>
      </c>
      <c r="N17" s="29" t="e">
        <f>'C завтраками| Bed and breakfast'!#REF!*0.9</f>
        <v>#REF!</v>
      </c>
      <c r="O17" s="29" t="e">
        <f>'C завтраками| Bed and breakfast'!#REF!*0.9</f>
        <v>#REF!</v>
      </c>
      <c r="P17" s="29" t="e">
        <f>'C завтраками| Bed and breakfast'!#REF!*0.9</f>
        <v>#REF!</v>
      </c>
      <c r="Q17" s="29" t="e">
        <f>'C завтраками| Bed and breakfast'!#REF!*0.9</f>
        <v>#REF!</v>
      </c>
      <c r="R17" s="29" t="e">
        <f>'C завтраками| Bed and breakfast'!#REF!*0.9</f>
        <v>#REF!</v>
      </c>
      <c r="S17" s="29" t="e">
        <f>'C завтраками| Bed and breakfast'!#REF!*0.9</f>
        <v>#REF!</v>
      </c>
      <c r="T17" s="29" t="e">
        <f>'C завтраками| Bed and breakfast'!#REF!*0.9</f>
        <v>#REF!</v>
      </c>
      <c r="U17" s="29" t="e">
        <f>'C завтраками| Bed and breakfast'!#REF!*0.9</f>
        <v>#REF!</v>
      </c>
      <c r="V17" s="29" t="e">
        <f>'C завтраками| Bed and breakfast'!#REF!*0.9</f>
        <v>#REF!</v>
      </c>
      <c r="W17" s="29" t="e">
        <f>'C завтраками| Bed and breakfast'!#REF!*0.9</f>
        <v>#REF!</v>
      </c>
      <c r="X17" s="29" t="e">
        <f>'C завтраками| Bed and breakfast'!#REF!*0.9</f>
        <v>#REF!</v>
      </c>
      <c r="Y17" s="29" t="e">
        <f>'C завтраками| Bed and breakfast'!#REF!*0.9</f>
        <v>#REF!</v>
      </c>
      <c r="Z17" s="29" t="e">
        <f>'C завтраками| Bed and breakfast'!#REF!*0.9</f>
        <v>#REF!</v>
      </c>
      <c r="AA17" s="29" t="e">
        <f>'C завтраками| Bed and breakfast'!#REF!*0.9</f>
        <v>#REF!</v>
      </c>
      <c r="AB17" s="29" t="e">
        <f>'C завтраками| Bed and breakfast'!#REF!*0.9</f>
        <v>#REF!</v>
      </c>
      <c r="AC17" s="29" t="e">
        <f>'C завтраками| Bed and breakfast'!#REF!*0.9</f>
        <v>#REF!</v>
      </c>
      <c r="AD17" s="29" t="e">
        <f>'C завтраками| Bed and breakfast'!#REF!*0.9</f>
        <v>#REF!</v>
      </c>
      <c r="AE17" s="29" t="e">
        <f>'C завтраками| Bed and breakfast'!#REF!*0.9</f>
        <v>#REF!</v>
      </c>
      <c r="AF17" s="29" t="e">
        <f>'C завтраками| Bed and breakfast'!#REF!*0.9</f>
        <v>#REF!</v>
      </c>
      <c r="AG17" s="29" t="e">
        <f>'C завтраками| Bed and breakfast'!#REF!*0.9</f>
        <v>#REF!</v>
      </c>
      <c r="AH17" s="29" t="e">
        <f>'C завтраками| Bed and breakfast'!#REF!*0.9</f>
        <v>#REF!</v>
      </c>
      <c r="AI17" s="29" t="e">
        <f>'C завтраками| Bed and breakfast'!#REF!*0.9</f>
        <v>#REF!</v>
      </c>
      <c r="AJ17" s="29" t="e">
        <f>'C завтраками| Bed and breakfast'!#REF!*0.9</f>
        <v>#REF!</v>
      </c>
      <c r="AK17" s="29" t="e">
        <f>'C завтраками| Bed and breakfast'!#REF!*0.9</f>
        <v>#REF!</v>
      </c>
      <c r="AL17" s="29" t="e">
        <f>'C завтраками| Bed and breakfast'!#REF!*0.9</f>
        <v>#REF!</v>
      </c>
      <c r="AM17" s="29" t="e">
        <f>'C завтраками| Bed and breakfast'!#REF!*0.9</f>
        <v>#REF!</v>
      </c>
      <c r="AN17" s="29" t="e">
        <f>'C завтраками| Bed and breakfast'!#REF!*0.9</f>
        <v>#REF!</v>
      </c>
      <c r="AO17" s="29" t="e">
        <f>'C завтраками| Bed and breakfast'!#REF!*0.9</f>
        <v>#REF!</v>
      </c>
      <c r="AP17" s="29" t="e">
        <f>'C завтраками| Bed and breakfast'!#REF!*0.9</f>
        <v>#REF!</v>
      </c>
      <c r="AQ17" s="29" t="e">
        <f>'C завтраками| Bed and breakfast'!#REF!*0.9</f>
        <v>#REF!</v>
      </c>
      <c r="AR17" s="29" t="e">
        <f>'C завтраками| Bed and breakfast'!#REF!*0.9</f>
        <v>#REF!</v>
      </c>
      <c r="AS17" s="29" t="e">
        <f>'C завтраками| Bed and breakfast'!#REF!*0.9</f>
        <v>#REF!</v>
      </c>
      <c r="AT17" s="29" t="e">
        <f>'C завтраками| Bed and breakfast'!#REF!*0.9</f>
        <v>#REF!</v>
      </c>
      <c r="AU17" s="29" t="e">
        <f>'C завтраками| Bed and breakfast'!#REF!*0.9</f>
        <v>#REF!</v>
      </c>
      <c r="AV17" s="29" t="e">
        <f>'C завтраками| Bed and breakfast'!#REF!*0.9</f>
        <v>#REF!</v>
      </c>
      <c r="AW17" s="29" t="e">
        <f>'C завтраками| Bed and breakfast'!#REF!*0.9</f>
        <v>#REF!</v>
      </c>
      <c r="AX17" s="29" t="e">
        <f>'C завтраками| Bed and breakfast'!#REF!*0.9</f>
        <v>#REF!</v>
      </c>
      <c r="AY17" s="29" t="e">
        <f>'C завтраками| Bed and breakfast'!#REF!*0.9</f>
        <v>#REF!</v>
      </c>
    </row>
    <row r="18" spans="1:51" ht="11.45" customHeight="1" x14ac:dyDescent="0.2">
      <c r="A18" s="3">
        <v>2</v>
      </c>
      <c r="B18" s="29" t="e">
        <f>'C завтраками| Bed and breakfast'!#REF!*0.9</f>
        <v>#REF!</v>
      </c>
      <c r="C18" s="29" t="e">
        <f>'C завтраками| Bed and breakfast'!#REF!*0.9</f>
        <v>#REF!</v>
      </c>
      <c r="D18" s="29" t="e">
        <f>'C завтраками| Bed and breakfast'!#REF!*0.9</f>
        <v>#REF!</v>
      </c>
      <c r="E18" s="29" t="e">
        <f>'C завтраками| Bed and breakfast'!#REF!*0.9</f>
        <v>#REF!</v>
      </c>
      <c r="F18" s="29" t="e">
        <f>'C завтраками| Bed and breakfast'!#REF!*0.9</f>
        <v>#REF!</v>
      </c>
      <c r="G18" s="29" t="e">
        <f>'C завтраками| Bed and breakfast'!#REF!*0.9</f>
        <v>#REF!</v>
      </c>
      <c r="H18" s="29" t="e">
        <f>'C завтраками| Bed and breakfast'!#REF!*0.9</f>
        <v>#REF!</v>
      </c>
      <c r="I18" s="29" t="e">
        <f>'C завтраками| Bed and breakfast'!#REF!*0.9</f>
        <v>#REF!</v>
      </c>
      <c r="J18" s="29" t="e">
        <f>'C завтраками| Bed and breakfast'!#REF!*0.9</f>
        <v>#REF!</v>
      </c>
      <c r="K18" s="29" t="e">
        <f>'C завтраками| Bed and breakfast'!#REF!*0.9</f>
        <v>#REF!</v>
      </c>
      <c r="L18" s="29" t="e">
        <f>'C завтраками| Bed and breakfast'!#REF!*0.9</f>
        <v>#REF!</v>
      </c>
      <c r="M18" s="29" t="e">
        <f>'C завтраками| Bed and breakfast'!#REF!*0.9</f>
        <v>#REF!</v>
      </c>
      <c r="N18" s="29" t="e">
        <f>'C завтраками| Bed and breakfast'!#REF!*0.9</f>
        <v>#REF!</v>
      </c>
      <c r="O18" s="29" t="e">
        <f>'C завтраками| Bed and breakfast'!#REF!*0.9</f>
        <v>#REF!</v>
      </c>
      <c r="P18" s="29" t="e">
        <f>'C завтраками| Bed and breakfast'!#REF!*0.9</f>
        <v>#REF!</v>
      </c>
      <c r="Q18" s="29" t="e">
        <f>'C завтраками| Bed and breakfast'!#REF!*0.9</f>
        <v>#REF!</v>
      </c>
      <c r="R18" s="29" t="e">
        <f>'C завтраками| Bed and breakfast'!#REF!*0.9</f>
        <v>#REF!</v>
      </c>
      <c r="S18" s="29" t="e">
        <f>'C завтраками| Bed and breakfast'!#REF!*0.9</f>
        <v>#REF!</v>
      </c>
      <c r="T18" s="29" t="e">
        <f>'C завтраками| Bed and breakfast'!#REF!*0.9</f>
        <v>#REF!</v>
      </c>
      <c r="U18" s="29" t="e">
        <f>'C завтраками| Bed and breakfast'!#REF!*0.9</f>
        <v>#REF!</v>
      </c>
      <c r="V18" s="29" t="e">
        <f>'C завтраками| Bed and breakfast'!#REF!*0.9</f>
        <v>#REF!</v>
      </c>
      <c r="W18" s="29" t="e">
        <f>'C завтраками| Bed and breakfast'!#REF!*0.9</f>
        <v>#REF!</v>
      </c>
      <c r="X18" s="29" t="e">
        <f>'C завтраками| Bed and breakfast'!#REF!*0.9</f>
        <v>#REF!</v>
      </c>
      <c r="Y18" s="29" t="e">
        <f>'C завтраками| Bed and breakfast'!#REF!*0.9</f>
        <v>#REF!</v>
      </c>
      <c r="Z18" s="29" t="e">
        <f>'C завтраками| Bed and breakfast'!#REF!*0.9</f>
        <v>#REF!</v>
      </c>
      <c r="AA18" s="29" t="e">
        <f>'C завтраками| Bed and breakfast'!#REF!*0.9</f>
        <v>#REF!</v>
      </c>
      <c r="AB18" s="29" t="e">
        <f>'C завтраками| Bed and breakfast'!#REF!*0.9</f>
        <v>#REF!</v>
      </c>
      <c r="AC18" s="29" t="e">
        <f>'C завтраками| Bed and breakfast'!#REF!*0.9</f>
        <v>#REF!</v>
      </c>
      <c r="AD18" s="29" t="e">
        <f>'C завтраками| Bed and breakfast'!#REF!*0.9</f>
        <v>#REF!</v>
      </c>
      <c r="AE18" s="29" t="e">
        <f>'C завтраками| Bed and breakfast'!#REF!*0.9</f>
        <v>#REF!</v>
      </c>
      <c r="AF18" s="29" t="e">
        <f>'C завтраками| Bed and breakfast'!#REF!*0.9</f>
        <v>#REF!</v>
      </c>
      <c r="AG18" s="29" t="e">
        <f>'C завтраками| Bed and breakfast'!#REF!*0.9</f>
        <v>#REF!</v>
      </c>
      <c r="AH18" s="29" t="e">
        <f>'C завтраками| Bed and breakfast'!#REF!*0.9</f>
        <v>#REF!</v>
      </c>
      <c r="AI18" s="29" t="e">
        <f>'C завтраками| Bed and breakfast'!#REF!*0.9</f>
        <v>#REF!</v>
      </c>
      <c r="AJ18" s="29" t="e">
        <f>'C завтраками| Bed and breakfast'!#REF!*0.9</f>
        <v>#REF!</v>
      </c>
      <c r="AK18" s="29" t="e">
        <f>'C завтраками| Bed and breakfast'!#REF!*0.9</f>
        <v>#REF!</v>
      </c>
      <c r="AL18" s="29" t="e">
        <f>'C завтраками| Bed and breakfast'!#REF!*0.9</f>
        <v>#REF!</v>
      </c>
      <c r="AM18" s="29" t="e">
        <f>'C завтраками| Bed and breakfast'!#REF!*0.9</f>
        <v>#REF!</v>
      </c>
      <c r="AN18" s="29" t="e">
        <f>'C завтраками| Bed and breakfast'!#REF!*0.9</f>
        <v>#REF!</v>
      </c>
      <c r="AO18" s="29" t="e">
        <f>'C завтраками| Bed and breakfast'!#REF!*0.9</f>
        <v>#REF!</v>
      </c>
      <c r="AP18" s="29" t="e">
        <f>'C завтраками| Bed and breakfast'!#REF!*0.9</f>
        <v>#REF!</v>
      </c>
      <c r="AQ18" s="29" t="e">
        <f>'C завтраками| Bed and breakfast'!#REF!*0.9</f>
        <v>#REF!</v>
      </c>
      <c r="AR18" s="29" t="e">
        <f>'C завтраками| Bed and breakfast'!#REF!*0.9</f>
        <v>#REF!</v>
      </c>
      <c r="AS18" s="29" t="e">
        <f>'C завтраками| Bed and breakfast'!#REF!*0.9</f>
        <v>#REF!</v>
      </c>
      <c r="AT18" s="29" t="e">
        <f>'C завтраками| Bed and breakfast'!#REF!*0.9</f>
        <v>#REF!</v>
      </c>
      <c r="AU18" s="29" t="e">
        <f>'C завтраками| Bed and breakfast'!#REF!*0.9</f>
        <v>#REF!</v>
      </c>
      <c r="AV18" s="29" t="e">
        <f>'C завтраками| Bed and breakfast'!#REF!*0.9</f>
        <v>#REF!</v>
      </c>
      <c r="AW18" s="29" t="e">
        <f>'C завтраками| Bed and breakfast'!#REF!*0.9</f>
        <v>#REF!</v>
      </c>
      <c r="AX18" s="29" t="e">
        <f>'C завтраками| Bed and breakfast'!#REF!*0.9</f>
        <v>#REF!</v>
      </c>
      <c r="AY18" s="29" t="e">
        <f>'C завтраками| Bed and breakfast'!#REF!*0.9</f>
        <v>#REF!</v>
      </c>
    </row>
    <row r="19" spans="1:51" ht="11.45" customHeight="1" x14ac:dyDescent="0.2">
      <c r="A19" s="24"/>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row>
    <row r="20" spans="1:51" ht="11.45" customHeight="1" x14ac:dyDescent="0.2">
      <c r="A20" s="32" t="s">
        <v>2</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row>
    <row r="21" spans="1:51" ht="24.6" customHeight="1" x14ac:dyDescent="0.2">
      <c r="A21" s="8" t="s">
        <v>0</v>
      </c>
      <c r="B21" s="47" t="e">
        <f t="shared" ref="B21:AY22" si="0">B5</f>
        <v>#REF!</v>
      </c>
      <c r="C21" s="47" t="e">
        <f t="shared" si="0"/>
        <v>#REF!</v>
      </c>
      <c r="D21" s="47" t="e">
        <f t="shared" si="0"/>
        <v>#REF!</v>
      </c>
      <c r="E21" s="47" t="e">
        <f t="shared" si="0"/>
        <v>#REF!</v>
      </c>
      <c r="F21" s="47" t="e">
        <f t="shared" si="0"/>
        <v>#REF!</v>
      </c>
      <c r="G21" s="47" t="e">
        <f t="shared" si="0"/>
        <v>#REF!</v>
      </c>
      <c r="H21" s="47" t="e">
        <f t="shared" si="0"/>
        <v>#REF!</v>
      </c>
      <c r="I21" s="47" t="e">
        <f t="shared" si="0"/>
        <v>#REF!</v>
      </c>
      <c r="J21" s="47" t="e">
        <f t="shared" si="0"/>
        <v>#REF!</v>
      </c>
      <c r="K21" s="47" t="e">
        <f t="shared" si="0"/>
        <v>#REF!</v>
      </c>
      <c r="L21" s="47" t="e">
        <f t="shared" si="0"/>
        <v>#REF!</v>
      </c>
      <c r="M21" s="47" t="e">
        <f t="shared" si="0"/>
        <v>#REF!</v>
      </c>
      <c r="N21" s="47" t="e">
        <f t="shared" si="0"/>
        <v>#REF!</v>
      </c>
      <c r="O21" s="47" t="e">
        <f t="shared" si="0"/>
        <v>#REF!</v>
      </c>
      <c r="P21" s="47" t="e">
        <f t="shared" si="0"/>
        <v>#REF!</v>
      </c>
      <c r="Q21" s="47" t="e">
        <f t="shared" si="0"/>
        <v>#REF!</v>
      </c>
      <c r="R21" s="47" t="e">
        <f t="shared" si="0"/>
        <v>#REF!</v>
      </c>
      <c r="S21" s="47" t="e">
        <f t="shared" si="0"/>
        <v>#REF!</v>
      </c>
      <c r="T21" s="47" t="e">
        <f t="shared" si="0"/>
        <v>#REF!</v>
      </c>
      <c r="U21" s="47" t="e">
        <f t="shared" si="0"/>
        <v>#REF!</v>
      </c>
      <c r="V21" s="47" t="e">
        <f t="shared" si="0"/>
        <v>#REF!</v>
      </c>
      <c r="W21" s="47" t="e">
        <f t="shared" si="0"/>
        <v>#REF!</v>
      </c>
      <c r="X21" s="47" t="e">
        <f t="shared" si="0"/>
        <v>#REF!</v>
      </c>
      <c r="Y21" s="47" t="e">
        <f t="shared" si="0"/>
        <v>#REF!</v>
      </c>
      <c r="Z21" s="47" t="e">
        <f t="shared" si="0"/>
        <v>#REF!</v>
      </c>
      <c r="AA21" s="47" t="e">
        <f t="shared" si="0"/>
        <v>#REF!</v>
      </c>
      <c r="AB21" s="47" t="e">
        <f t="shared" si="0"/>
        <v>#REF!</v>
      </c>
      <c r="AC21" s="47" t="e">
        <f t="shared" si="0"/>
        <v>#REF!</v>
      </c>
      <c r="AD21" s="47" t="e">
        <f t="shared" si="0"/>
        <v>#REF!</v>
      </c>
      <c r="AE21" s="47" t="e">
        <f t="shared" si="0"/>
        <v>#REF!</v>
      </c>
      <c r="AF21" s="47" t="e">
        <f t="shared" si="0"/>
        <v>#REF!</v>
      </c>
      <c r="AG21" s="47" t="e">
        <f t="shared" si="0"/>
        <v>#REF!</v>
      </c>
      <c r="AH21" s="47" t="e">
        <f t="shared" si="0"/>
        <v>#REF!</v>
      </c>
      <c r="AI21" s="47" t="e">
        <f t="shared" si="0"/>
        <v>#REF!</v>
      </c>
      <c r="AJ21" s="47" t="e">
        <f t="shared" si="0"/>
        <v>#REF!</v>
      </c>
      <c r="AK21" s="47" t="e">
        <f t="shared" si="0"/>
        <v>#REF!</v>
      </c>
      <c r="AL21" s="47" t="e">
        <f t="shared" si="0"/>
        <v>#REF!</v>
      </c>
      <c r="AM21" s="47" t="e">
        <f t="shared" si="0"/>
        <v>#REF!</v>
      </c>
      <c r="AN21" s="47" t="e">
        <f t="shared" si="0"/>
        <v>#REF!</v>
      </c>
      <c r="AO21" s="47" t="e">
        <f t="shared" si="0"/>
        <v>#REF!</v>
      </c>
      <c r="AP21" s="47" t="e">
        <f t="shared" si="0"/>
        <v>#REF!</v>
      </c>
      <c r="AQ21" s="47" t="e">
        <f t="shared" si="0"/>
        <v>#REF!</v>
      </c>
      <c r="AR21" s="47" t="e">
        <f t="shared" si="0"/>
        <v>#REF!</v>
      </c>
      <c r="AS21" s="47" t="e">
        <f t="shared" si="0"/>
        <v>#REF!</v>
      </c>
      <c r="AT21" s="47" t="e">
        <f t="shared" si="0"/>
        <v>#REF!</v>
      </c>
      <c r="AU21" s="47" t="e">
        <f t="shared" si="0"/>
        <v>#REF!</v>
      </c>
      <c r="AV21" s="47" t="e">
        <f t="shared" si="0"/>
        <v>#REF!</v>
      </c>
      <c r="AW21" s="47" t="e">
        <f t="shared" si="0"/>
        <v>#REF!</v>
      </c>
      <c r="AX21" s="47" t="e">
        <f t="shared" si="0"/>
        <v>#REF!</v>
      </c>
      <c r="AY21" s="47" t="e">
        <f t="shared" si="0"/>
        <v>#REF!</v>
      </c>
    </row>
    <row r="22" spans="1:51" ht="24.6" customHeight="1" x14ac:dyDescent="0.2">
      <c r="A22" s="37"/>
      <c r="B22" s="47" t="e">
        <f t="shared" si="0"/>
        <v>#REF!</v>
      </c>
      <c r="C22" s="47" t="e">
        <f t="shared" si="0"/>
        <v>#REF!</v>
      </c>
      <c r="D22" s="47" t="e">
        <f t="shared" si="0"/>
        <v>#REF!</v>
      </c>
      <c r="E22" s="47" t="e">
        <f t="shared" si="0"/>
        <v>#REF!</v>
      </c>
      <c r="F22" s="47" t="e">
        <f t="shared" si="0"/>
        <v>#REF!</v>
      </c>
      <c r="G22" s="47" t="e">
        <f t="shared" si="0"/>
        <v>#REF!</v>
      </c>
      <c r="H22" s="47" t="e">
        <f t="shared" si="0"/>
        <v>#REF!</v>
      </c>
      <c r="I22" s="47" t="e">
        <f t="shared" si="0"/>
        <v>#REF!</v>
      </c>
      <c r="J22" s="47" t="e">
        <f t="shared" si="0"/>
        <v>#REF!</v>
      </c>
      <c r="K22" s="47" t="e">
        <f t="shared" si="0"/>
        <v>#REF!</v>
      </c>
      <c r="L22" s="47" t="e">
        <f t="shared" si="0"/>
        <v>#REF!</v>
      </c>
      <c r="M22" s="47" t="e">
        <f t="shared" si="0"/>
        <v>#REF!</v>
      </c>
      <c r="N22" s="47" t="e">
        <f t="shared" si="0"/>
        <v>#REF!</v>
      </c>
      <c r="O22" s="47" t="e">
        <f t="shared" si="0"/>
        <v>#REF!</v>
      </c>
      <c r="P22" s="47" t="e">
        <f t="shared" si="0"/>
        <v>#REF!</v>
      </c>
      <c r="Q22" s="47" t="e">
        <f t="shared" si="0"/>
        <v>#REF!</v>
      </c>
      <c r="R22" s="47" t="e">
        <f t="shared" si="0"/>
        <v>#REF!</v>
      </c>
      <c r="S22" s="47" t="e">
        <f t="shared" si="0"/>
        <v>#REF!</v>
      </c>
      <c r="T22" s="47" t="e">
        <f t="shared" si="0"/>
        <v>#REF!</v>
      </c>
      <c r="U22" s="47" t="e">
        <f t="shared" si="0"/>
        <v>#REF!</v>
      </c>
      <c r="V22" s="47" t="e">
        <f t="shared" si="0"/>
        <v>#REF!</v>
      </c>
      <c r="W22" s="47" t="e">
        <f t="shared" si="0"/>
        <v>#REF!</v>
      </c>
      <c r="X22" s="47" t="e">
        <f t="shared" si="0"/>
        <v>#REF!</v>
      </c>
      <c r="Y22" s="47" t="e">
        <f t="shared" si="0"/>
        <v>#REF!</v>
      </c>
      <c r="Z22" s="47" t="e">
        <f t="shared" si="0"/>
        <v>#REF!</v>
      </c>
      <c r="AA22" s="47" t="e">
        <f t="shared" si="0"/>
        <v>#REF!</v>
      </c>
      <c r="AB22" s="47" t="e">
        <f t="shared" si="0"/>
        <v>#REF!</v>
      </c>
      <c r="AC22" s="47" t="e">
        <f t="shared" si="0"/>
        <v>#REF!</v>
      </c>
      <c r="AD22" s="47" t="e">
        <f t="shared" si="0"/>
        <v>#REF!</v>
      </c>
      <c r="AE22" s="47" t="e">
        <f t="shared" si="0"/>
        <v>#REF!</v>
      </c>
      <c r="AF22" s="47" t="e">
        <f t="shared" si="0"/>
        <v>#REF!</v>
      </c>
      <c r="AG22" s="47" t="e">
        <f t="shared" si="0"/>
        <v>#REF!</v>
      </c>
      <c r="AH22" s="47" t="e">
        <f t="shared" si="0"/>
        <v>#REF!</v>
      </c>
      <c r="AI22" s="47" t="e">
        <f t="shared" si="0"/>
        <v>#REF!</v>
      </c>
      <c r="AJ22" s="47" t="e">
        <f t="shared" si="0"/>
        <v>#REF!</v>
      </c>
      <c r="AK22" s="47" t="e">
        <f t="shared" si="0"/>
        <v>#REF!</v>
      </c>
      <c r="AL22" s="47" t="e">
        <f t="shared" si="0"/>
        <v>#REF!</v>
      </c>
      <c r="AM22" s="47" t="e">
        <f t="shared" si="0"/>
        <v>#REF!</v>
      </c>
      <c r="AN22" s="47" t="e">
        <f t="shared" si="0"/>
        <v>#REF!</v>
      </c>
      <c r="AO22" s="47" t="e">
        <f t="shared" si="0"/>
        <v>#REF!</v>
      </c>
      <c r="AP22" s="47" t="e">
        <f t="shared" si="0"/>
        <v>#REF!</v>
      </c>
      <c r="AQ22" s="47" t="e">
        <f t="shared" si="0"/>
        <v>#REF!</v>
      </c>
      <c r="AR22" s="47" t="e">
        <f t="shared" si="0"/>
        <v>#REF!</v>
      </c>
      <c r="AS22" s="47" t="e">
        <f t="shared" si="0"/>
        <v>#REF!</v>
      </c>
      <c r="AT22" s="47" t="e">
        <f t="shared" si="0"/>
        <v>#REF!</v>
      </c>
      <c r="AU22" s="47" t="e">
        <f t="shared" si="0"/>
        <v>#REF!</v>
      </c>
      <c r="AV22" s="47" t="e">
        <f t="shared" si="0"/>
        <v>#REF!</v>
      </c>
      <c r="AW22" s="47" t="e">
        <f t="shared" si="0"/>
        <v>#REF!</v>
      </c>
      <c r="AX22" s="47" t="e">
        <f t="shared" si="0"/>
        <v>#REF!</v>
      </c>
      <c r="AY22" s="47" t="e">
        <f t="shared" si="0"/>
        <v>#REF!</v>
      </c>
    </row>
    <row r="23" spans="1:51" ht="11.45" customHeight="1" x14ac:dyDescent="0.2">
      <c r="A23" s="11" t="s">
        <v>11</v>
      </c>
    </row>
    <row r="24" spans="1:51" ht="11.45" customHeight="1" x14ac:dyDescent="0.2">
      <c r="A24" s="3">
        <v>1</v>
      </c>
      <c r="B24" s="29" t="e">
        <f>ROUND(B8*0.87,)+25</f>
        <v>#REF!</v>
      </c>
      <c r="C24" s="29" t="e">
        <f t="shared" ref="C24:AY31" si="1">ROUND(C8*0.87,)+25</f>
        <v>#REF!</v>
      </c>
      <c r="D24" s="29" t="e">
        <f t="shared" si="1"/>
        <v>#REF!</v>
      </c>
      <c r="E24" s="29" t="e">
        <f t="shared" si="1"/>
        <v>#REF!</v>
      </c>
      <c r="F24" s="29" t="e">
        <f t="shared" si="1"/>
        <v>#REF!</v>
      </c>
      <c r="G24" s="29" t="e">
        <f t="shared" si="1"/>
        <v>#REF!</v>
      </c>
      <c r="H24" s="29" t="e">
        <f t="shared" si="1"/>
        <v>#REF!</v>
      </c>
      <c r="I24" s="29" t="e">
        <f t="shared" si="1"/>
        <v>#REF!</v>
      </c>
      <c r="J24" s="29" t="e">
        <f t="shared" si="1"/>
        <v>#REF!</v>
      </c>
      <c r="K24" s="29" t="e">
        <f t="shared" si="1"/>
        <v>#REF!</v>
      </c>
      <c r="L24" s="29" t="e">
        <f t="shared" si="1"/>
        <v>#REF!</v>
      </c>
      <c r="M24" s="29" t="e">
        <f t="shared" si="1"/>
        <v>#REF!</v>
      </c>
      <c r="N24" s="29" t="e">
        <f t="shared" si="1"/>
        <v>#REF!</v>
      </c>
      <c r="O24" s="29" t="e">
        <f t="shared" si="1"/>
        <v>#REF!</v>
      </c>
      <c r="P24" s="29" t="e">
        <f t="shared" si="1"/>
        <v>#REF!</v>
      </c>
      <c r="Q24" s="29" t="e">
        <f t="shared" si="1"/>
        <v>#REF!</v>
      </c>
      <c r="R24" s="29" t="e">
        <f t="shared" si="1"/>
        <v>#REF!</v>
      </c>
      <c r="S24" s="29" t="e">
        <f t="shared" si="1"/>
        <v>#REF!</v>
      </c>
      <c r="T24" s="29" t="e">
        <f t="shared" si="1"/>
        <v>#REF!</v>
      </c>
      <c r="U24" s="29" t="e">
        <f t="shared" si="1"/>
        <v>#REF!</v>
      </c>
      <c r="V24" s="29" t="e">
        <f t="shared" si="1"/>
        <v>#REF!</v>
      </c>
      <c r="W24" s="29" t="e">
        <f t="shared" si="1"/>
        <v>#REF!</v>
      </c>
      <c r="X24" s="29" t="e">
        <f t="shared" si="1"/>
        <v>#REF!</v>
      </c>
      <c r="Y24" s="29" t="e">
        <f t="shared" si="1"/>
        <v>#REF!</v>
      </c>
      <c r="Z24" s="29" t="e">
        <f t="shared" si="1"/>
        <v>#REF!</v>
      </c>
      <c r="AA24" s="29" t="e">
        <f t="shared" si="1"/>
        <v>#REF!</v>
      </c>
      <c r="AB24" s="29" t="e">
        <f t="shared" si="1"/>
        <v>#REF!</v>
      </c>
      <c r="AC24" s="29" t="e">
        <f t="shared" si="1"/>
        <v>#REF!</v>
      </c>
      <c r="AD24" s="29" t="e">
        <f t="shared" si="1"/>
        <v>#REF!</v>
      </c>
      <c r="AE24" s="29" t="e">
        <f t="shared" si="1"/>
        <v>#REF!</v>
      </c>
      <c r="AF24" s="29" t="e">
        <f t="shared" si="1"/>
        <v>#REF!</v>
      </c>
      <c r="AG24" s="29" t="e">
        <f t="shared" si="1"/>
        <v>#REF!</v>
      </c>
      <c r="AH24" s="29" t="e">
        <f t="shared" si="1"/>
        <v>#REF!</v>
      </c>
      <c r="AI24" s="29" t="e">
        <f t="shared" si="1"/>
        <v>#REF!</v>
      </c>
      <c r="AJ24" s="29" t="e">
        <f t="shared" si="1"/>
        <v>#REF!</v>
      </c>
      <c r="AK24" s="29" t="e">
        <f t="shared" si="1"/>
        <v>#REF!</v>
      </c>
      <c r="AL24" s="29" t="e">
        <f t="shared" si="1"/>
        <v>#REF!</v>
      </c>
      <c r="AM24" s="29" t="e">
        <f t="shared" si="1"/>
        <v>#REF!</v>
      </c>
      <c r="AN24" s="29" t="e">
        <f t="shared" si="1"/>
        <v>#REF!</v>
      </c>
      <c r="AO24" s="29" t="e">
        <f t="shared" si="1"/>
        <v>#REF!</v>
      </c>
      <c r="AP24" s="29" t="e">
        <f t="shared" si="1"/>
        <v>#REF!</v>
      </c>
      <c r="AQ24" s="29" t="e">
        <f t="shared" si="1"/>
        <v>#REF!</v>
      </c>
      <c r="AR24" s="29" t="e">
        <f t="shared" si="1"/>
        <v>#REF!</v>
      </c>
      <c r="AS24" s="29" t="e">
        <f t="shared" si="1"/>
        <v>#REF!</v>
      </c>
      <c r="AT24" s="29" t="e">
        <f t="shared" si="1"/>
        <v>#REF!</v>
      </c>
      <c r="AU24" s="29" t="e">
        <f t="shared" si="1"/>
        <v>#REF!</v>
      </c>
      <c r="AV24" s="29" t="e">
        <f t="shared" si="1"/>
        <v>#REF!</v>
      </c>
      <c r="AW24" s="29" t="e">
        <f t="shared" si="1"/>
        <v>#REF!</v>
      </c>
      <c r="AX24" s="29" t="e">
        <f t="shared" si="1"/>
        <v>#REF!</v>
      </c>
      <c r="AY24" s="29" t="e">
        <f t="shared" si="1"/>
        <v>#REF!</v>
      </c>
    </row>
    <row r="25" spans="1:51" ht="11.45" customHeight="1" x14ac:dyDescent="0.2">
      <c r="A25" s="3">
        <v>2</v>
      </c>
      <c r="B25" s="29" t="e">
        <f t="shared" ref="B25:Q34" si="2">ROUND(B9*0.87,)+25</f>
        <v>#REF!</v>
      </c>
      <c r="C25" s="29" t="e">
        <f t="shared" si="2"/>
        <v>#REF!</v>
      </c>
      <c r="D25" s="29" t="e">
        <f t="shared" si="2"/>
        <v>#REF!</v>
      </c>
      <c r="E25" s="29" t="e">
        <f t="shared" si="2"/>
        <v>#REF!</v>
      </c>
      <c r="F25" s="29" t="e">
        <f t="shared" si="2"/>
        <v>#REF!</v>
      </c>
      <c r="G25" s="29" t="e">
        <f t="shared" si="2"/>
        <v>#REF!</v>
      </c>
      <c r="H25" s="29" t="e">
        <f t="shared" si="2"/>
        <v>#REF!</v>
      </c>
      <c r="I25" s="29" t="e">
        <f t="shared" si="2"/>
        <v>#REF!</v>
      </c>
      <c r="J25" s="29" t="e">
        <f t="shared" si="2"/>
        <v>#REF!</v>
      </c>
      <c r="K25" s="29" t="e">
        <f t="shared" si="2"/>
        <v>#REF!</v>
      </c>
      <c r="L25" s="29" t="e">
        <f t="shared" si="2"/>
        <v>#REF!</v>
      </c>
      <c r="M25" s="29" t="e">
        <f t="shared" si="2"/>
        <v>#REF!</v>
      </c>
      <c r="N25" s="29" t="e">
        <f t="shared" si="2"/>
        <v>#REF!</v>
      </c>
      <c r="O25" s="29" t="e">
        <f t="shared" si="2"/>
        <v>#REF!</v>
      </c>
      <c r="P25" s="29" t="e">
        <f t="shared" si="2"/>
        <v>#REF!</v>
      </c>
      <c r="Q25" s="29" t="e">
        <f t="shared" si="2"/>
        <v>#REF!</v>
      </c>
      <c r="R25" s="29" t="e">
        <f t="shared" si="1"/>
        <v>#REF!</v>
      </c>
      <c r="S25" s="29" t="e">
        <f t="shared" si="1"/>
        <v>#REF!</v>
      </c>
      <c r="T25" s="29" t="e">
        <f t="shared" si="1"/>
        <v>#REF!</v>
      </c>
      <c r="U25" s="29" t="e">
        <f t="shared" si="1"/>
        <v>#REF!</v>
      </c>
      <c r="V25" s="29" t="e">
        <f t="shared" si="1"/>
        <v>#REF!</v>
      </c>
      <c r="W25" s="29" t="e">
        <f t="shared" si="1"/>
        <v>#REF!</v>
      </c>
      <c r="X25" s="29" t="e">
        <f t="shared" si="1"/>
        <v>#REF!</v>
      </c>
      <c r="Y25" s="29" t="e">
        <f t="shared" si="1"/>
        <v>#REF!</v>
      </c>
      <c r="Z25" s="29" t="e">
        <f t="shared" si="1"/>
        <v>#REF!</v>
      </c>
      <c r="AA25" s="29" t="e">
        <f t="shared" si="1"/>
        <v>#REF!</v>
      </c>
      <c r="AB25" s="29" t="e">
        <f t="shared" si="1"/>
        <v>#REF!</v>
      </c>
      <c r="AC25" s="29" t="e">
        <f t="shared" si="1"/>
        <v>#REF!</v>
      </c>
      <c r="AD25" s="29" t="e">
        <f t="shared" si="1"/>
        <v>#REF!</v>
      </c>
      <c r="AE25" s="29" t="e">
        <f t="shared" si="1"/>
        <v>#REF!</v>
      </c>
      <c r="AF25" s="29" t="e">
        <f t="shared" si="1"/>
        <v>#REF!</v>
      </c>
      <c r="AG25" s="29" t="e">
        <f t="shared" si="1"/>
        <v>#REF!</v>
      </c>
      <c r="AH25" s="29" t="e">
        <f t="shared" si="1"/>
        <v>#REF!</v>
      </c>
      <c r="AI25" s="29" t="e">
        <f t="shared" si="1"/>
        <v>#REF!</v>
      </c>
      <c r="AJ25" s="29" t="e">
        <f t="shared" si="1"/>
        <v>#REF!</v>
      </c>
      <c r="AK25" s="29" t="e">
        <f t="shared" si="1"/>
        <v>#REF!</v>
      </c>
      <c r="AL25" s="29" t="e">
        <f t="shared" si="1"/>
        <v>#REF!</v>
      </c>
      <c r="AM25" s="29" t="e">
        <f t="shared" si="1"/>
        <v>#REF!</v>
      </c>
      <c r="AN25" s="29" t="e">
        <f t="shared" si="1"/>
        <v>#REF!</v>
      </c>
      <c r="AO25" s="29" t="e">
        <f t="shared" si="1"/>
        <v>#REF!</v>
      </c>
      <c r="AP25" s="29" t="e">
        <f t="shared" si="1"/>
        <v>#REF!</v>
      </c>
      <c r="AQ25" s="29" t="e">
        <f t="shared" si="1"/>
        <v>#REF!</v>
      </c>
      <c r="AR25" s="29" t="e">
        <f t="shared" si="1"/>
        <v>#REF!</v>
      </c>
      <c r="AS25" s="29" t="e">
        <f t="shared" si="1"/>
        <v>#REF!</v>
      </c>
      <c r="AT25" s="29" t="e">
        <f t="shared" si="1"/>
        <v>#REF!</v>
      </c>
      <c r="AU25" s="29" t="e">
        <f t="shared" si="1"/>
        <v>#REF!</v>
      </c>
      <c r="AV25" s="29" t="e">
        <f t="shared" si="1"/>
        <v>#REF!</v>
      </c>
      <c r="AW25" s="29" t="e">
        <f t="shared" si="1"/>
        <v>#REF!</v>
      </c>
      <c r="AX25" s="29" t="e">
        <f t="shared" si="1"/>
        <v>#REF!</v>
      </c>
      <c r="AY25" s="29" t="e">
        <f t="shared" si="1"/>
        <v>#REF!</v>
      </c>
    </row>
    <row r="26" spans="1:51" ht="11.45" customHeight="1" x14ac:dyDescent="0.2">
      <c r="A26" s="5" t="s">
        <v>12</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row>
    <row r="27" spans="1:51" ht="11.45" customHeight="1" x14ac:dyDescent="0.2">
      <c r="A27" s="3">
        <v>1</v>
      </c>
      <c r="B27" s="29" t="e">
        <f t="shared" si="2"/>
        <v>#REF!</v>
      </c>
      <c r="C27" s="29" t="e">
        <f t="shared" si="1"/>
        <v>#REF!</v>
      </c>
      <c r="D27" s="29" t="e">
        <f t="shared" si="1"/>
        <v>#REF!</v>
      </c>
      <c r="E27" s="29" t="e">
        <f t="shared" si="1"/>
        <v>#REF!</v>
      </c>
      <c r="F27" s="29" t="e">
        <f t="shared" si="1"/>
        <v>#REF!</v>
      </c>
      <c r="G27" s="29" t="e">
        <f t="shared" si="1"/>
        <v>#REF!</v>
      </c>
      <c r="H27" s="29" t="e">
        <f t="shared" si="1"/>
        <v>#REF!</v>
      </c>
      <c r="I27" s="29" t="e">
        <f t="shared" si="1"/>
        <v>#REF!</v>
      </c>
      <c r="J27" s="29" t="e">
        <f t="shared" si="1"/>
        <v>#REF!</v>
      </c>
      <c r="K27" s="29" t="e">
        <f t="shared" si="1"/>
        <v>#REF!</v>
      </c>
      <c r="L27" s="29" t="e">
        <f t="shared" si="1"/>
        <v>#REF!</v>
      </c>
      <c r="M27" s="29" t="e">
        <f t="shared" si="1"/>
        <v>#REF!</v>
      </c>
      <c r="N27" s="29" t="e">
        <f t="shared" si="1"/>
        <v>#REF!</v>
      </c>
      <c r="O27" s="29" t="e">
        <f t="shared" si="1"/>
        <v>#REF!</v>
      </c>
      <c r="P27" s="29" t="e">
        <f t="shared" si="1"/>
        <v>#REF!</v>
      </c>
      <c r="Q27" s="29" t="e">
        <f t="shared" si="1"/>
        <v>#REF!</v>
      </c>
      <c r="R27" s="29" t="e">
        <f t="shared" si="1"/>
        <v>#REF!</v>
      </c>
      <c r="S27" s="29" t="e">
        <f t="shared" si="1"/>
        <v>#REF!</v>
      </c>
      <c r="T27" s="29" t="e">
        <f t="shared" si="1"/>
        <v>#REF!</v>
      </c>
      <c r="U27" s="29" t="e">
        <f t="shared" si="1"/>
        <v>#REF!</v>
      </c>
      <c r="V27" s="29" t="e">
        <f t="shared" si="1"/>
        <v>#REF!</v>
      </c>
      <c r="W27" s="29" t="e">
        <f t="shared" si="1"/>
        <v>#REF!</v>
      </c>
      <c r="X27" s="29" t="e">
        <f t="shared" si="1"/>
        <v>#REF!</v>
      </c>
      <c r="Y27" s="29" t="e">
        <f t="shared" si="1"/>
        <v>#REF!</v>
      </c>
      <c r="Z27" s="29" t="e">
        <f t="shared" si="1"/>
        <v>#REF!</v>
      </c>
      <c r="AA27" s="29" t="e">
        <f t="shared" si="1"/>
        <v>#REF!</v>
      </c>
      <c r="AB27" s="29" t="e">
        <f t="shared" si="1"/>
        <v>#REF!</v>
      </c>
      <c r="AC27" s="29" t="e">
        <f t="shared" si="1"/>
        <v>#REF!</v>
      </c>
      <c r="AD27" s="29" t="e">
        <f t="shared" si="1"/>
        <v>#REF!</v>
      </c>
      <c r="AE27" s="29" t="e">
        <f t="shared" si="1"/>
        <v>#REF!</v>
      </c>
      <c r="AF27" s="29" t="e">
        <f t="shared" si="1"/>
        <v>#REF!</v>
      </c>
      <c r="AG27" s="29" t="e">
        <f t="shared" si="1"/>
        <v>#REF!</v>
      </c>
      <c r="AH27" s="29" t="e">
        <f t="shared" si="1"/>
        <v>#REF!</v>
      </c>
      <c r="AI27" s="29" t="e">
        <f t="shared" si="1"/>
        <v>#REF!</v>
      </c>
      <c r="AJ27" s="29" t="e">
        <f t="shared" si="1"/>
        <v>#REF!</v>
      </c>
      <c r="AK27" s="29" t="e">
        <f t="shared" si="1"/>
        <v>#REF!</v>
      </c>
      <c r="AL27" s="29" t="e">
        <f t="shared" si="1"/>
        <v>#REF!</v>
      </c>
      <c r="AM27" s="29" t="e">
        <f t="shared" si="1"/>
        <v>#REF!</v>
      </c>
      <c r="AN27" s="29" t="e">
        <f t="shared" si="1"/>
        <v>#REF!</v>
      </c>
      <c r="AO27" s="29" t="e">
        <f t="shared" si="1"/>
        <v>#REF!</v>
      </c>
      <c r="AP27" s="29" t="e">
        <f t="shared" si="1"/>
        <v>#REF!</v>
      </c>
      <c r="AQ27" s="29" t="e">
        <f t="shared" si="1"/>
        <v>#REF!</v>
      </c>
      <c r="AR27" s="29" t="e">
        <f t="shared" si="1"/>
        <v>#REF!</v>
      </c>
      <c r="AS27" s="29" t="e">
        <f t="shared" si="1"/>
        <v>#REF!</v>
      </c>
      <c r="AT27" s="29" t="e">
        <f t="shared" si="1"/>
        <v>#REF!</v>
      </c>
      <c r="AU27" s="29" t="e">
        <f t="shared" si="1"/>
        <v>#REF!</v>
      </c>
      <c r="AV27" s="29" t="e">
        <f t="shared" si="1"/>
        <v>#REF!</v>
      </c>
      <c r="AW27" s="29" t="e">
        <f t="shared" si="1"/>
        <v>#REF!</v>
      </c>
      <c r="AX27" s="29" t="e">
        <f t="shared" si="1"/>
        <v>#REF!</v>
      </c>
      <c r="AY27" s="29" t="e">
        <f t="shared" si="1"/>
        <v>#REF!</v>
      </c>
    </row>
    <row r="28" spans="1:51" ht="11.45" customHeight="1" x14ac:dyDescent="0.2">
      <c r="A28" s="3">
        <v>2</v>
      </c>
      <c r="B28" s="29" t="e">
        <f t="shared" si="2"/>
        <v>#REF!</v>
      </c>
      <c r="C28" s="29" t="e">
        <f t="shared" si="1"/>
        <v>#REF!</v>
      </c>
      <c r="D28" s="29" t="e">
        <f t="shared" si="1"/>
        <v>#REF!</v>
      </c>
      <c r="E28" s="29" t="e">
        <f t="shared" si="1"/>
        <v>#REF!</v>
      </c>
      <c r="F28" s="29" t="e">
        <f t="shared" si="1"/>
        <v>#REF!</v>
      </c>
      <c r="G28" s="29" t="e">
        <f t="shared" si="1"/>
        <v>#REF!</v>
      </c>
      <c r="H28" s="29" t="e">
        <f t="shared" si="1"/>
        <v>#REF!</v>
      </c>
      <c r="I28" s="29" t="e">
        <f t="shared" si="1"/>
        <v>#REF!</v>
      </c>
      <c r="J28" s="29" t="e">
        <f t="shared" si="1"/>
        <v>#REF!</v>
      </c>
      <c r="K28" s="29" t="e">
        <f t="shared" si="1"/>
        <v>#REF!</v>
      </c>
      <c r="L28" s="29" t="e">
        <f t="shared" si="1"/>
        <v>#REF!</v>
      </c>
      <c r="M28" s="29" t="e">
        <f t="shared" si="1"/>
        <v>#REF!</v>
      </c>
      <c r="N28" s="29" t="e">
        <f t="shared" si="1"/>
        <v>#REF!</v>
      </c>
      <c r="O28" s="29" t="e">
        <f t="shared" si="1"/>
        <v>#REF!</v>
      </c>
      <c r="P28" s="29" t="e">
        <f t="shared" si="1"/>
        <v>#REF!</v>
      </c>
      <c r="Q28" s="29" t="e">
        <f t="shared" si="1"/>
        <v>#REF!</v>
      </c>
      <c r="R28" s="29" t="e">
        <f t="shared" si="1"/>
        <v>#REF!</v>
      </c>
      <c r="S28" s="29" t="e">
        <f t="shared" si="1"/>
        <v>#REF!</v>
      </c>
      <c r="T28" s="29" t="e">
        <f t="shared" si="1"/>
        <v>#REF!</v>
      </c>
      <c r="U28" s="29" t="e">
        <f t="shared" si="1"/>
        <v>#REF!</v>
      </c>
      <c r="V28" s="29" t="e">
        <f t="shared" si="1"/>
        <v>#REF!</v>
      </c>
      <c r="W28" s="29" t="e">
        <f t="shared" si="1"/>
        <v>#REF!</v>
      </c>
      <c r="X28" s="29" t="e">
        <f t="shared" si="1"/>
        <v>#REF!</v>
      </c>
      <c r="Y28" s="29" t="e">
        <f t="shared" si="1"/>
        <v>#REF!</v>
      </c>
      <c r="Z28" s="29" t="e">
        <f t="shared" si="1"/>
        <v>#REF!</v>
      </c>
      <c r="AA28" s="29" t="e">
        <f t="shared" si="1"/>
        <v>#REF!</v>
      </c>
      <c r="AB28" s="29" t="e">
        <f t="shared" si="1"/>
        <v>#REF!</v>
      </c>
      <c r="AC28" s="29" t="e">
        <f t="shared" si="1"/>
        <v>#REF!</v>
      </c>
      <c r="AD28" s="29" t="e">
        <f t="shared" si="1"/>
        <v>#REF!</v>
      </c>
      <c r="AE28" s="29" t="e">
        <f t="shared" si="1"/>
        <v>#REF!</v>
      </c>
      <c r="AF28" s="29" t="e">
        <f t="shared" si="1"/>
        <v>#REF!</v>
      </c>
      <c r="AG28" s="29" t="e">
        <f t="shared" si="1"/>
        <v>#REF!</v>
      </c>
      <c r="AH28" s="29" t="e">
        <f t="shared" si="1"/>
        <v>#REF!</v>
      </c>
      <c r="AI28" s="29" t="e">
        <f t="shared" si="1"/>
        <v>#REF!</v>
      </c>
      <c r="AJ28" s="29" t="e">
        <f t="shared" si="1"/>
        <v>#REF!</v>
      </c>
      <c r="AK28" s="29" t="e">
        <f t="shared" si="1"/>
        <v>#REF!</v>
      </c>
      <c r="AL28" s="29" t="e">
        <f t="shared" si="1"/>
        <v>#REF!</v>
      </c>
      <c r="AM28" s="29" t="e">
        <f t="shared" si="1"/>
        <v>#REF!</v>
      </c>
      <c r="AN28" s="29" t="e">
        <f t="shared" si="1"/>
        <v>#REF!</v>
      </c>
      <c r="AO28" s="29" t="e">
        <f t="shared" si="1"/>
        <v>#REF!</v>
      </c>
      <c r="AP28" s="29" t="e">
        <f t="shared" si="1"/>
        <v>#REF!</v>
      </c>
      <c r="AQ28" s="29" t="e">
        <f t="shared" si="1"/>
        <v>#REF!</v>
      </c>
      <c r="AR28" s="29" t="e">
        <f t="shared" si="1"/>
        <v>#REF!</v>
      </c>
      <c r="AS28" s="29" t="e">
        <f t="shared" si="1"/>
        <v>#REF!</v>
      </c>
      <c r="AT28" s="29" t="e">
        <f t="shared" si="1"/>
        <v>#REF!</v>
      </c>
      <c r="AU28" s="29" t="e">
        <f t="shared" si="1"/>
        <v>#REF!</v>
      </c>
      <c r="AV28" s="29" t="e">
        <f t="shared" si="1"/>
        <v>#REF!</v>
      </c>
      <c r="AW28" s="29" t="e">
        <f t="shared" si="1"/>
        <v>#REF!</v>
      </c>
      <c r="AX28" s="29" t="e">
        <f t="shared" si="1"/>
        <v>#REF!</v>
      </c>
      <c r="AY28" s="29" t="e">
        <f t="shared" si="1"/>
        <v>#REF!</v>
      </c>
    </row>
    <row r="29" spans="1:51" ht="11.45" customHeight="1" x14ac:dyDescent="0.2">
      <c r="A29" s="4" t="s">
        <v>9</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row>
    <row r="30" spans="1:51" ht="11.45" customHeight="1" x14ac:dyDescent="0.2">
      <c r="A30" s="3">
        <v>1</v>
      </c>
      <c r="B30" s="29" t="e">
        <f t="shared" si="2"/>
        <v>#REF!</v>
      </c>
      <c r="C30" s="29" t="e">
        <f t="shared" si="1"/>
        <v>#REF!</v>
      </c>
      <c r="D30" s="29" t="e">
        <f t="shared" si="1"/>
        <v>#REF!</v>
      </c>
      <c r="E30" s="29" t="e">
        <f t="shared" si="1"/>
        <v>#REF!</v>
      </c>
      <c r="F30" s="29" t="e">
        <f t="shared" si="1"/>
        <v>#REF!</v>
      </c>
      <c r="G30" s="29" t="e">
        <f t="shared" si="1"/>
        <v>#REF!</v>
      </c>
      <c r="H30" s="29" t="e">
        <f t="shared" si="1"/>
        <v>#REF!</v>
      </c>
      <c r="I30" s="29" t="e">
        <f t="shared" si="1"/>
        <v>#REF!</v>
      </c>
      <c r="J30" s="29" t="e">
        <f t="shared" si="1"/>
        <v>#REF!</v>
      </c>
      <c r="K30" s="29" t="e">
        <f t="shared" si="1"/>
        <v>#REF!</v>
      </c>
      <c r="L30" s="29" t="e">
        <f t="shared" si="1"/>
        <v>#REF!</v>
      </c>
      <c r="M30" s="29" t="e">
        <f t="shared" si="1"/>
        <v>#REF!</v>
      </c>
      <c r="N30" s="29" t="e">
        <f t="shared" si="1"/>
        <v>#REF!</v>
      </c>
      <c r="O30" s="29" t="e">
        <f t="shared" si="1"/>
        <v>#REF!</v>
      </c>
      <c r="P30" s="29" t="e">
        <f t="shared" si="1"/>
        <v>#REF!</v>
      </c>
      <c r="Q30" s="29" t="e">
        <f t="shared" si="1"/>
        <v>#REF!</v>
      </c>
      <c r="R30" s="29" t="e">
        <f t="shared" si="1"/>
        <v>#REF!</v>
      </c>
      <c r="S30" s="29" t="e">
        <f t="shared" si="1"/>
        <v>#REF!</v>
      </c>
      <c r="T30" s="29" t="e">
        <f t="shared" si="1"/>
        <v>#REF!</v>
      </c>
      <c r="U30" s="29" t="e">
        <f t="shared" si="1"/>
        <v>#REF!</v>
      </c>
      <c r="V30" s="29" t="e">
        <f t="shared" si="1"/>
        <v>#REF!</v>
      </c>
      <c r="W30" s="29" t="e">
        <f t="shared" si="1"/>
        <v>#REF!</v>
      </c>
      <c r="X30" s="29" t="e">
        <f t="shared" si="1"/>
        <v>#REF!</v>
      </c>
      <c r="Y30" s="29" t="e">
        <f t="shared" si="1"/>
        <v>#REF!</v>
      </c>
      <c r="Z30" s="29" t="e">
        <f t="shared" si="1"/>
        <v>#REF!</v>
      </c>
      <c r="AA30" s="29" t="e">
        <f t="shared" si="1"/>
        <v>#REF!</v>
      </c>
      <c r="AB30" s="29" t="e">
        <f t="shared" si="1"/>
        <v>#REF!</v>
      </c>
      <c r="AC30" s="29" t="e">
        <f t="shared" si="1"/>
        <v>#REF!</v>
      </c>
      <c r="AD30" s="29" t="e">
        <f t="shared" si="1"/>
        <v>#REF!</v>
      </c>
      <c r="AE30" s="29" t="e">
        <f t="shared" si="1"/>
        <v>#REF!</v>
      </c>
      <c r="AF30" s="29" t="e">
        <f t="shared" si="1"/>
        <v>#REF!</v>
      </c>
      <c r="AG30" s="29" t="e">
        <f t="shared" si="1"/>
        <v>#REF!</v>
      </c>
      <c r="AH30" s="29" t="e">
        <f t="shared" si="1"/>
        <v>#REF!</v>
      </c>
      <c r="AI30" s="29" t="e">
        <f t="shared" si="1"/>
        <v>#REF!</v>
      </c>
      <c r="AJ30" s="29" t="e">
        <f t="shared" si="1"/>
        <v>#REF!</v>
      </c>
      <c r="AK30" s="29" t="e">
        <f t="shared" si="1"/>
        <v>#REF!</v>
      </c>
      <c r="AL30" s="29" t="e">
        <f t="shared" si="1"/>
        <v>#REF!</v>
      </c>
      <c r="AM30" s="29" t="e">
        <f t="shared" si="1"/>
        <v>#REF!</v>
      </c>
      <c r="AN30" s="29" t="e">
        <f t="shared" si="1"/>
        <v>#REF!</v>
      </c>
      <c r="AO30" s="29" t="e">
        <f t="shared" si="1"/>
        <v>#REF!</v>
      </c>
      <c r="AP30" s="29" t="e">
        <f t="shared" si="1"/>
        <v>#REF!</v>
      </c>
      <c r="AQ30" s="29" t="e">
        <f t="shared" si="1"/>
        <v>#REF!</v>
      </c>
      <c r="AR30" s="29" t="e">
        <f t="shared" si="1"/>
        <v>#REF!</v>
      </c>
      <c r="AS30" s="29" t="e">
        <f t="shared" si="1"/>
        <v>#REF!</v>
      </c>
      <c r="AT30" s="29" t="e">
        <f t="shared" si="1"/>
        <v>#REF!</v>
      </c>
      <c r="AU30" s="29" t="e">
        <f t="shared" si="1"/>
        <v>#REF!</v>
      </c>
      <c r="AV30" s="29" t="e">
        <f t="shared" si="1"/>
        <v>#REF!</v>
      </c>
      <c r="AW30" s="29" t="e">
        <f t="shared" si="1"/>
        <v>#REF!</v>
      </c>
      <c r="AX30" s="29" t="e">
        <f t="shared" si="1"/>
        <v>#REF!</v>
      </c>
      <c r="AY30" s="29" t="e">
        <f t="shared" si="1"/>
        <v>#REF!</v>
      </c>
    </row>
    <row r="31" spans="1:51" ht="11.45" customHeight="1" x14ac:dyDescent="0.2">
      <c r="A31" s="3">
        <v>2</v>
      </c>
      <c r="B31" s="29" t="e">
        <f t="shared" si="2"/>
        <v>#REF!</v>
      </c>
      <c r="C31" s="29" t="e">
        <f t="shared" si="1"/>
        <v>#REF!</v>
      </c>
      <c r="D31" s="29" t="e">
        <f t="shared" si="1"/>
        <v>#REF!</v>
      </c>
      <c r="E31" s="29" t="e">
        <f t="shared" si="1"/>
        <v>#REF!</v>
      </c>
      <c r="F31" s="29" t="e">
        <f t="shared" si="1"/>
        <v>#REF!</v>
      </c>
      <c r="G31" s="29" t="e">
        <f t="shared" si="1"/>
        <v>#REF!</v>
      </c>
      <c r="H31" s="29" t="e">
        <f t="shared" si="1"/>
        <v>#REF!</v>
      </c>
      <c r="I31" s="29" t="e">
        <f t="shared" si="1"/>
        <v>#REF!</v>
      </c>
      <c r="J31" s="29" t="e">
        <f t="shared" si="1"/>
        <v>#REF!</v>
      </c>
      <c r="K31" s="29" t="e">
        <f t="shared" si="1"/>
        <v>#REF!</v>
      </c>
      <c r="L31" s="29" t="e">
        <f t="shared" si="1"/>
        <v>#REF!</v>
      </c>
      <c r="M31" s="29" t="e">
        <f t="shared" si="1"/>
        <v>#REF!</v>
      </c>
      <c r="N31" s="29" t="e">
        <f t="shared" si="1"/>
        <v>#REF!</v>
      </c>
      <c r="O31" s="29" t="e">
        <f t="shared" si="1"/>
        <v>#REF!</v>
      </c>
      <c r="P31" s="29" t="e">
        <f t="shared" si="1"/>
        <v>#REF!</v>
      </c>
      <c r="Q31" s="29" t="e">
        <f t="shared" si="1"/>
        <v>#REF!</v>
      </c>
      <c r="R31" s="29" t="e">
        <f t="shared" si="1"/>
        <v>#REF!</v>
      </c>
      <c r="S31" s="29" t="e">
        <f t="shared" si="1"/>
        <v>#REF!</v>
      </c>
      <c r="T31" s="29" t="e">
        <f t="shared" si="1"/>
        <v>#REF!</v>
      </c>
      <c r="U31" s="29" t="e">
        <f t="shared" si="1"/>
        <v>#REF!</v>
      </c>
      <c r="V31" s="29" t="e">
        <f t="shared" si="1"/>
        <v>#REF!</v>
      </c>
      <c r="W31" s="29" t="e">
        <f t="shared" si="1"/>
        <v>#REF!</v>
      </c>
      <c r="X31" s="29" t="e">
        <f t="shared" si="1"/>
        <v>#REF!</v>
      </c>
      <c r="Y31" s="29" t="e">
        <f t="shared" si="1"/>
        <v>#REF!</v>
      </c>
      <c r="Z31" s="29" t="e">
        <f t="shared" si="1"/>
        <v>#REF!</v>
      </c>
      <c r="AA31" s="29" t="e">
        <f t="shared" si="1"/>
        <v>#REF!</v>
      </c>
      <c r="AB31" s="29" t="e">
        <f t="shared" ref="C31:AY34" si="3">ROUND(AB15*0.87,)+25</f>
        <v>#REF!</v>
      </c>
      <c r="AC31" s="29" t="e">
        <f t="shared" si="3"/>
        <v>#REF!</v>
      </c>
      <c r="AD31" s="29" t="e">
        <f t="shared" si="3"/>
        <v>#REF!</v>
      </c>
      <c r="AE31" s="29" t="e">
        <f t="shared" si="3"/>
        <v>#REF!</v>
      </c>
      <c r="AF31" s="29" t="e">
        <f t="shared" si="3"/>
        <v>#REF!</v>
      </c>
      <c r="AG31" s="29" t="e">
        <f t="shared" si="3"/>
        <v>#REF!</v>
      </c>
      <c r="AH31" s="29" t="e">
        <f t="shared" si="3"/>
        <v>#REF!</v>
      </c>
      <c r="AI31" s="29" t="e">
        <f t="shared" si="3"/>
        <v>#REF!</v>
      </c>
      <c r="AJ31" s="29" t="e">
        <f t="shared" si="3"/>
        <v>#REF!</v>
      </c>
      <c r="AK31" s="29" t="e">
        <f t="shared" si="3"/>
        <v>#REF!</v>
      </c>
      <c r="AL31" s="29" t="e">
        <f t="shared" si="3"/>
        <v>#REF!</v>
      </c>
      <c r="AM31" s="29" t="e">
        <f t="shared" si="3"/>
        <v>#REF!</v>
      </c>
      <c r="AN31" s="29" t="e">
        <f t="shared" si="3"/>
        <v>#REF!</v>
      </c>
      <c r="AO31" s="29" t="e">
        <f t="shared" si="3"/>
        <v>#REF!</v>
      </c>
      <c r="AP31" s="29" t="e">
        <f t="shared" si="3"/>
        <v>#REF!</v>
      </c>
      <c r="AQ31" s="29" t="e">
        <f t="shared" si="3"/>
        <v>#REF!</v>
      </c>
      <c r="AR31" s="29" t="e">
        <f t="shared" si="3"/>
        <v>#REF!</v>
      </c>
      <c r="AS31" s="29" t="e">
        <f t="shared" si="3"/>
        <v>#REF!</v>
      </c>
      <c r="AT31" s="29" t="e">
        <f t="shared" si="3"/>
        <v>#REF!</v>
      </c>
      <c r="AU31" s="29" t="e">
        <f t="shared" si="3"/>
        <v>#REF!</v>
      </c>
      <c r="AV31" s="29" t="e">
        <f t="shared" si="3"/>
        <v>#REF!</v>
      </c>
      <c r="AW31" s="29" t="e">
        <f t="shared" si="3"/>
        <v>#REF!</v>
      </c>
      <c r="AX31" s="29" t="e">
        <f t="shared" si="3"/>
        <v>#REF!</v>
      </c>
      <c r="AY31" s="29" t="e">
        <f t="shared" si="3"/>
        <v>#REF!</v>
      </c>
    </row>
    <row r="32" spans="1:51" ht="11.45" customHeight="1" x14ac:dyDescent="0.2">
      <c r="A32" s="2" t="s">
        <v>13</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row>
    <row r="33" spans="1:51" ht="11.45" customHeight="1" x14ac:dyDescent="0.2">
      <c r="A33" s="3">
        <v>1</v>
      </c>
      <c r="B33" s="29" t="e">
        <f t="shared" si="2"/>
        <v>#REF!</v>
      </c>
      <c r="C33" s="29" t="e">
        <f t="shared" si="3"/>
        <v>#REF!</v>
      </c>
      <c r="D33" s="29" t="e">
        <f t="shared" si="3"/>
        <v>#REF!</v>
      </c>
      <c r="E33" s="29" t="e">
        <f t="shared" si="3"/>
        <v>#REF!</v>
      </c>
      <c r="F33" s="29" t="e">
        <f t="shared" si="3"/>
        <v>#REF!</v>
      </c>
      <c r="G33" s="29" t="e">
        <f t="shared" si="3"/>
        <v>#REF!</v>
      </c>
      <c r="H33" s="29" t="e">
        <f t="shared" si="3"/>
        <v>#REF!</v>
      </c>
      <c r="I33" s="29" t="e">
        <f t="shared" si="3"/>
        <v>#REF!</v>
      </c>
      <c r="J33" s="29" t="e">
        <f t="shared" si="3"/>
        <v>#REF!</v>
      </c>
      <c r="K33" s="29" t="e">
        <f t="shared" si="3"/>
        <v>#REF!</v>
      </c>
      <c r="L33" s="29" t="e">
        <f t="shared" si="3"/>
        <v>#REF!</v>
      </c>
      <c r="M33" s="29" t="e">
        <f t="shared" si="3"/>
        <v>#REF!</v>
      </c>
      <c r="N33" s="29" t="e">
        <f t="shared" si="3"/>
        <v>#REF!</v>
      </c>
      <c r="O33" s="29" t="e">
        <f t="shared" si="3"/>
        <v>#REF!</v>
      </c>
      <c r="P33" s="29" t="e">
        <f t="shared" si="3"/>
        <v>#REF!</v>
      </c>
      <c r="Q33" s="29" t="e">
        <f t="shared" si="3"/>
        <v>#REF!</v>
      </c>
      <c r="R33" s="29" t="e">
        <f t="shared" si="3"/>
        <v>#REF!</v>
      </c>
      <c r="S33" s="29" t="e">
        <f t="shared" si="3"/>
        <v>#REF!</v>
      </c>
      <c r="T33" s="29" t="e">
        <f t="shared" si="3"/>
        <v>#REF!</v>
      </c>
      <c r="U33" s="29" t="e">
        <f t="shared" si="3"/>
        <v>#REF!</v>
      </c>
      <c r="V33" s="29" t="e">
        <f t="shared" si="3"/>
        <v>#REF!</v>
      </c>
      <c r="W33" s="29" t="e">
        <f t="shared" si="3"/>
        <v>#REF!</v>
      </c>
      <c r="X33" s="29" t="e">
        <f t="shared" si="3"/>
        <v>#REF!</v>
      </c>
      <c r="Y33" s="29" t="e">
        <f t="shared" si="3"/>
        <v>#REF!</v>
      </c>
      <c r="Z33" s="29" t="e">
        <f t="shared" si="3"/>
        <v>#REF!</v>
      </c>
      <c r="AA33" s="29" t="e">
        <f t="shared" si="3"/>
        <v>#REF!</v>
      </c>
      <c r="AB33" s="29" t="e">
        <f t="shared" si="3"/>
        <v>#REF!</v>
      </c>
      <c r="AC33" s="29" t="e">
        <f t="shared" si="3"/>
        <v>#REF!</v>
      </c>
      <c r="AD33" s="29" t="e">
        <f t="shared" si="3"/>
        <v>#REF!</v>
      </c>
      <c r="AE33" s="29" t="e">
        <f t="shared" si="3"/>
        <v>#REF!</v>
      </c>
      <c r="AF33" s="29" t="e">
        <f t="shared" si="3"/>
        <v>#REF!</v>
      </c>
      <c r="AG33" s="29" t="e">
        <f t="shared" si="3"/>
        <v>#REF!</v>
      </c>
      <c r="AH33" s="29" t="e">
        <f t="shared" si="3"/>
        <v>#REF!</v>
      </c>
      <c r="AI33" s="29" t="e">
        <f t="shared" si="3"/>
        <v>#REF!</v>
      </c>
      <c r="AJ33" s="29" t="e">
        <f t="shared" si="3"/>
        <v>#REF!</v>
      </c>
      <c r="AK33" s="29" t="e">
        <f t="shared" si="3"/>
        <v>#REF!</v>
      </c>
      <c r="AL33" s="29" t="e">
        <f t="shared" si="3"/>
        <v>#REF!</v>
      </c>
      <c r="AM33" s="29" t="e">
        <f t="shared" si="3"/>
        <v>#REF!</v>
      </c>
      <c r="AN33" s="29" t="e">
        <f t="shared" si="3"/>
        <v>#REF!</v>
      </c>
      <c r="AO33" s="29" t="e">
        <f t="shared" si="3"/>
        <v>#REF!</v>
      </c>
      <c r="AP33" s="29" t="e">
        <f t="shared" si="3"/>
        <v>#REF!</v>
      </c>
      <c r="AQ33" s="29" t="e">
        <f t="shared" si="3"/>
        <v>#REF!</v>
      </c>
      <c r="AR33" s="29" t="e">
        <f t="shared" si="3"/>
        <v>#REF!</v>
      </c>
      <c r="AS33" s="29" t="e">
        <f t="shared" si="3"/>
        <v>#REF!</v>
      </c>
      <c r="AT33" s="29" t="e">
        <f t="shared" si="3"/>
        <v>#REF!</v>
      </c>
      <c r="AU33" s="29" t="e">
        <f t="shared" si="3"/>
        <v>#REF!</v>
      </c>
      <c r="AV33" s="29" t="e">
        <f t="shared" si="3"/>
        <v>#REF!</v>
      </c>
      <c r="AW33" s="29" t="e">
        <f t="shared" si="3"/>
        <v>#REF!</v>
      </c>
      <c r="AX33" s="29" t="e">
        <f t="shared" si="3"/>
        <v>#REF!</v>
      </c>
      <c r="AY33" s="29" t="e">
        <f t="shared" si="3"/>
        <v>#REF!</v>
      </c>
    </row>
    <row r="34" spans="1:51" ht="11.45" customHeight="1" x14ac:dyDescent="0.2">
      <c r="A34" s="3">
        <v>2</v>
      </c>
      <c r="B34" s="29" t="e">
        <f t="shared" si="2"/>
        <v>#REF!</v>
      </c>
      <c r="C34" s="29" t="e">
        <f t="shared" si="3"/>
        <v>#REF!</v>
      </c>
      <c r="D34" s="29" t="e">
        <f t="shared" si="3"/>
        <v>#REF!</v>
      </c>
      <c r="E34" s="29" t="e">
        <f t="shared" si="3"/>
        <v>#REF!</v>
      </c>
      <c r="F34" s="29" t="e">
        <f t="shared" si="3"/>
        <v>#REF!</v>
      </c>
      <c r="G34" s="29" t="e">
        <f t="shared" si="3"/>
        <v>#REF!</v>
      </c>
      <c r="H34" s="29" t="e">
        <f t="shared" si="3"/>
        <v>#REF!</v>
      </c>
      <c r="I34" s="29" t="e">
        <f t="shared" si="3"/>
        <v>#REF!</v>
      </c>
      <c r="J34" s="29" t="e">
        <f t="shared" si="3"/>
        <v>#REF!</v>
      </c>
      <c r="K34" s="29" t="e">
        <f t="shared" si="3"/>
        <v>#REF!</v>
      </c>
      <c r="L34" s="29" t="e">
        <f t="shared" si="3"/>
        <v>#REF!</v>
      </c>
      <c r="M34" s="29" t="e">
        <f t="shared" si="3"/>
        <v>#REF!</v>
      </c>
      <c r="N34" s="29" t="e">
        <f t="shared" si="3"/>
        <v>#REF!</v>
      </c>
      <c r="O34" s="29" t="e">
        <f t="shared" si="3"/>
        <v>#REF!</v>
      </c>
      <c r="P34" s="29" t="e">
        <f t="shared" si="3"/>
        <v>#REF!</v>
      </c>
      <c r="Q34" s="29" t="e">
        <f t="shared" si="3"/>
        <v>#REF!</v>
      </c>
      <c r="R34" s="29" t="e">
        <f t="shared" si="3"/>
        <v>#REF!</v>
      </c>
      <c r="S34" s="29" t="e">
        <f t="shared" si="3"/>
        <v>#REF!</v>
      </c>
      <c r="T34" s="29" t="e">
        <f t="shared" si="3"/>
        <v>#REF!</v>
      </c>
      <c r="U34" s="29" t="e">
        <f t="shared" si="3"/>
        <v>#REF!</v>
      </c>
      <c r="V34" s="29" t="e">
        <f t="shared" si="3"/>
        <v>#REF!</v>
      </c>
      <c r="W34" s="29" t="e">
        <f t="shared" si="3"/>
        <v>#REF!</v>
      </c>
      <c r="X34" s="29" t="e">
        <f t="shared" si="3"/>
        <v>#REF!</v>
      </c>
      <c r="Y34" s="29" t="e">
        <f t="shared" si="3"/>
        <v>#REF!</v>
      </c>
      <c r="Z34" s="29" t="e">
        <f t="shared" si="3"/>
        <v>#REF!</v>
      </c>
      <c r="AA34" s="29" t="e">
        <f t="shared" si="3"/>
        <v>#REF!</v>
      </c>
      <c r="AB34" s="29" t="e">
        <f t="shared" si="3"/>
        <v>#REF!</v>
      </c>
      <c r="AC34" s="29" t="e">
        <f t="shared" si="3"/>
        <v>#REF!</v>
      </c>
      <c r="AD34" s="29" t="e">
        <f t="shared" si="3"/>
        <v>#REF!</v>
      </c>
      <c r="AE34" s="29" t="e">
        <f t="shared" si="3"/>
        <v>#REF!</v>
      </c>
      <c r="AF34" s="29" t="e">
        <f t="shared" si="3"/>
        <v>#REF!</v>
      </c>
      <c r="AG34" s="29" t="e">
        <f t="shared" si="3"/>
        <v>#REF!</v>
      </c>
      <c r="AH34" s="29" t="e">
        <f t="shared" si="3"/>
        <v>#REF!</v>
      </c>
      <c r="AI34" s="29" t="e">
        <f t="shared" si="3"/>
        <v>#REF!</v>
      </c>
      <c r="AJ34" s="29" t="e">
        <f t="shared" si="3"/>
        <v>#REF!</v>
      </c>
      <c r="AK34" s="29" t="e">
        <f t="shared" si="3"/>
        <v>#REF!</v>
      </c>
      <c r="AL34" s="29" t="e">
        <f t="shared" si="3"/>
        <v>#REF!</v>
      </c>
      <c r="AM34" s="29" t="e">
        <f t="shared" si="3"/>
        <v>#REF!</v>
      </c>
      <c r="AN34" s="29" t="e">
        <f t="shared" si="3"/>
        <v>#REF!</v>
      </c>
      <c r="AO34" s="29" t="e">
        <f t="shared" si="3"/>
        <v>#REF!</v>
      </c>
      <c r="AP34" s="29" t="e">
        <f t="shared" si="3"/>
        <v>#REF!</v>
      </c>
      <c r="AQ34" s="29" t="e">
        <f t="shared" si="3"/>
        <v>#REF!</v>
      </c>
      <c r="AR34" s="29" t="e">
        <f t="shared" si="3"/>
        <v>#REF!</v>
      </c>
      <c r="AS34" s="29" t="e">
        <f t="shared" si="3"/>
        <v>#REF!</v>
      </c>
      <c r="AT34" s="29" t="e">
        <f t="shared" si="3"/>
        <v>#REF!</v>
      </c>
      <c r="AU34" s="29" t="e">
        <f t="shared" si="3"/>
        <v>#REF!</v>
      </c>
      <c r="AV34" s="29" t="e">
        <f t="shared" si="3"/>
        <v>#REF!</v>
      </c>
      <c r="AW34" s="29" t="e">
        <f t="shared" si="3"/>
        <v>#REF!</v>
      </c>
      <c r="AX34" s="29" t="e">
        <f t="shared" si="3"/>
        <v>#REF!</v>
      </c>
      <c r="AY34" s="29" t="e">
        <f t="shared" si="3"/>
        <v>#REF!</v>
      </c>
    </row>
    <row r="35" spans="1:51" ht="11.45" customHeight="1" x14ac:dyDescent="0.2">
      <c r="A35" s="24"/>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row>
    <row r="36" spans="1:51" x14ac:dyDescent="0.2">
      <c r="A36" s="41" t="s">
        <v>18</v>
      </c>
    </row>
    <row r="37" spans="1:51" x14ac:dyDescent="0.2">
      <c r="A37" s="38" t="s">
        <v>22</v>
      </c>
    </row>
    <row r="38" spans="1:51" x14ac:dyDescent="0.2">
      <c r="A38" s="22"/>
    </row>
    <row r="39" spans="1:51" x14ac:dyDescent="0.2">
      <c r="A39" s="41" t="s">
        <v>3</v>
      </c>
    </row>
    <row r="40" spans="1:51" x14ac:dyDescent="0.2">
      <c r="A40" s="42" t="s">
        <v>4</v>
      </c>
    </row>
    <row r="41" spans="1:51" x14ac:dyDescent="0.2">
      <c r="A41" s="42" t="s">
        <v>5</v>
      </c>
    </row>
    <row r="42" spans="1:51" ht="12.6" customHeight="1" x14ac:dyDescent="0.2">
      <c r="A42" s="26" t="s">
        <v>6</v>
      </c>
    </row>
    <row r="43" spans="1:51" x14ac:dyDescent="0.2">
      <c r="A43" s="90" t="s">
        <v>70</v>
      </c>
    </row>
    <row r="44" spans="1:51" x14ac:dyDescent="0.2">
      <c r="A44" s="22"/>
    </row>
    <row r="45" spans="1:51" x14ac:dyDescent="0.2">
      <c r="A45" s="39" t="s">
        <v>8</v>
      </c>
    </row>
    <row r="46" spans="1:51" ht="48" x14ac:dyDescent="0.2">
      <c r="A46" s="40" t="s">
        <v>17</v>
      </c>
    </row>
  </sheetData>
  <pageMargins left="0.7" right="0.7" top="0.75" bottom="0.75" header="0.3" footer="0.3"/>
  <pageSetup paperSize="9" orientation="portrait" horizontalDpi="4294967295" verticalDpi="4294967295"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C31"/>
  <sheetViews>
    <sheetView zoomScaleNormal="100" workbookViewId="0">
      <pane xSplit="1" topLeftCell="B1" activePane="topRight" state="frozen"/>
      <selection pane="topRight" activeCell="C14" sqref="C14"/>
    </sheetView>
  </sheetViews>
  <sheetFormatPr defaultColWidth="8.5703125" defaultRowHeight="12" x14ac:dyDescent="0.2"/>
  <cols>
    <col min="1" max="1" width="84.85546875" style="1" customWidth="1"/>
    <col min="2" max="3" width="9.85546875" style="1" bestFit="1" customWidth="1"/>
    <col min="4" max="16384" width="8.5703125" style="1"/>
  </cols>
  <sheetData>
    <row r="1" spans="1:3" ht="11.45" customHeight="1" x14ac:dyDescent="0.2">
      <c r="A1" s="9" t="s">
        <v>74</v>
      </c>
    </row>
    <row r="2" spans="1:3" ht="11.45" customHeight="1" x14ac:dyDescent="0.2">
      <c r="A2" s="19" t="s">
        <v>16</v>
      </c>
    </row>
    <row r="3" spans="1:3" ht="11.45" customHeight="1" x14ac:dyDescent="0.2">
      <c r="A3" s="9"/>
    </row>
    <row r="4" spans="1:3" ht="11.25" customHeight="1" x14ac:dyDescent="0.2">
      <c r="A4" s="95" t="s">
        <v>1</v>
      </c>
    </row>
    <row r="5" spans="1:3" s="12" customFormat="1" ht="25.5" customHeight="1" x14ac:dyDescent="0.2">
      <c r="A5" s="8" t="s">
        <v>0</v>
      </c>
      <c r="B5" s="47" t="e">
        <f>'C завтраками| Bed and breakfast'!#REF!</f>
        <v>#REF!</v>
      </c>
      <c r="C5" s="47" t="e">
        <f>'C завтраками| Bed and breakfast'!#REF!</f>
        <v>#REF!</v>
      </c>
    </row>
    <row r="6" spans="1:3" s="12" customFormat="1" ht="25.5" customHeight="1" x14ac:dyDescent="0.2">
      <c r="A6" s="37"/>
      <c r="B6" s="47" t="e">
        <f>'C завтраками| Bed and breakfast'!#REF!</f>
        <v>#REF!</v>
      </c>
      <c r="C6" s="47" t="e">
        <f>'C завтраками| Bed and breakfast'!#REF!</f>
        <v>#REF!</v>
      </c>
    </row>
    <row r="7" spans="1:3" ht="11.45" customHeight="1" x14ac:dyDescent="0.2">
      <c r="A7" s="11" t="s">
        <v>11</v>
      </c>
    </row>
    <row r="8" spans="1:3" ht="11.45" customHeight="1" x14ac:dyDescent="0.2">
      <c r="A8" s="3">
        <v>1</v>
      </c>
      <c r="B8" s="29" t="e">
        <f>'C завтраками| Bed and breakfast'!#REF!*0.9</f>
        <v>#REF!</v>
      </c>
      <c r="C8" s="29" t="e">
        <f>'C завтраками| Bed and breakfast'!#REF!*0.9</f>
        <v>#REF!</v>
      </c>
    </row>
    <row r="9" spans="1:3" ht="11.45" customHeight="1" x14ac:dyDescent="0.2">
      <c r="A9" s="3">
        <v>2</v>
      </c>
      <c r="B9" s="29" t="e">
        <f>'C завтраками| Bed and breakfast'!#REF!*0.9</f>
        <v>#REF!</v>
      </c>
      <c r="C9" s="29" t="e">
        <f>'C завтраками| Bed and breakfast'!#REF!*0.9</f>
        <v>#REF!</v>
      </c>
    </row>
    <row r="10" spans="1:3" ht="11.45" customHeight="1" x14ac:dyDescent="0.2">
      <c r="A10" s="5" t="s">
        <v>86</v>
      </c>
      <c r="B10" s="29"/>
      <c r="C10" s="29"/>
    </row>
    <row r="11" spans="1:3" ht="11.45" customHeight="1" x14ac:dyDescent="0.2">
      <c r="A11" s="3">
        <v>1</v>
      </c>
      <c r="B11" s="29" t="e">
        <f>'C завтраками| Bed and breakfast'!#REF!*0.9</f>
        <v>#REF!</v>
      </c>
      <c r="C11" s="29" t="e">
        <f>'C завтраками| Bed and breakfast'!#REF!*0.9</f>
        <v>#REF!</v>
      </c>
    </row>
    <row r="12" spans="1:3" ht="11.45" customHeight="1" x14ac:dyDescent="0.2">
      <c r="A12" s="3">
        <v>2</v>
      </c>
      <c r="B12" s="29" t="e">
        <f>'C завтраками| Bed and breakfast'!#REF!*0.9</f>
        <v>#REF!</v>
      </c>
      <c r="C12" s="29" t="e">
        <f>'C завтраками| Bed and breakfast'!#REF!*0.9</f>
        <v>#REF!</v>
      </c>
    </row>
    <row r="13" spans="1:3" ht="11.45" customHeight="1" x14ac:dyDescent="0.2">
      <c r="A13" s="4" t="s">
        <v>91</v>
      </c>
      <c r="B13" s="29"/>
      <c r="C13" s="29"/>
    </row>
    <row r="14" spans="1:3" ht="11.45" customHeight="1" x14ac:dyDescent="0.2">
      <c r="A14" s="3">
        <v>1</v>
      </c>
      <c r="B14" s="29" t="e">
        <f>'C завтраками| Bed and breakfast'!#REF!*0.9</f>
        <v>#REF!</v>
      </c>
      <c r="C14" s="29" t="e">
        <f>'C завтраками| Bed and breakfast'!#REF!*0.9</f>
        <v>#REF!</v>
      </c>
    </row>
    <row r="15" spans="1:3" ht="11.45" customHeight="1" x14ac:dyDescent="0.2">
      <c r="A15" s="3">
        <v>2</v>
      </c>
      <c r="B15" s="29" t="e">
        <f>'C завтраками| Bed and breakfast'!#REF!*0.9</f>
        <v>#REF!</v>
      </c>
      <c r="C15" s="29" t="e">
        <f>'C завтраками| Bed and breakfast'!#REF!*0.9</f>
        <v>#REF!</v>
      </c>
    </row>
    <row r="16" spans="1:3" ht="11.45" customHeight="1" x14ac:dyDescent="0.2">
      <c r="A16" s="2" t="s">
        <v>92</v>
      </c>
      <c r="B16" s="29"/>
      <c r="C16" s="29"/>
    </row>
    <row r="17" spans="1:3" ht="11.45" customHeight="1" x14ac:dyDescent="0.2">
      <c r="A17" s="3">
        <v>1</v>
      </c>
      <c r="B17" s="29" t="e">
        <f>'C завтраками| Bed and breakfast'!#REF!*0.9</f>
        <v>#REF!</v>
      </c>
      <c r="C17" s="29" t="e">
        <f>'C завтраками| Bed and breakfast'!#REF!*0.9</f>
        <v>#REF!</v>
      </c>
    </row>
    <row r="18" spans="1:3" ht="11.45" customHeight="1" x14ac:dyDescent="0.2">
      <c r="A18" s="3">
        <v>2</v>
      </c>
      <c r="B18" s="29" t="e">
        <f>'C завтраками| Bed and breakfast'!#REF!*0.9</f>
        <v>#REF!</v>
      </c>
      <c r="C18" s="29" t="e">
        <f>'C завтраками| Bed and breakfast'!#REF!*0.9</f>
        <v>#REF!</v>
      </c>
    </row>
    <row r="19" spans="1:3" ht="11.45" customHeight="1" x14ac:dyDescent="0.2">
      <c r="A19" s="24"/>
    </row>
    <row r="20" spans="1:3" ht="11.45" customHeight="1" x14ac:dyDescent="0.2">
      <c r="A20" s="24"/>
    </row>
    <row r="21" spans="1:3" x14ac:dyDescent="0.2">
      <c r="A21" s="41" t="s">
        <v>18</v>
      </c>
    </row>
    <row r="22" spans="1:3" x14ac:dyDescent="0.2">
      <c r="A22" s="38" t="s">
        <v>22</v>
      </c>
    </row>
    <row r="23" spans="1:3" x14ac:dyDescent="0.2">
      <c r="A23" s="22"/>
    </row>
    <row r="24" spans="1:3" x14ac:dyDescent="0.2">
      <c r="A24" s="41" t="s">
        <v>3</v>
      </c>
    </row>
    <row r="25" spans="1:3" x14ac:dyDescent="0.2">
      <c r="A25" s="42" t="s">
        <v>4</v>
      </c>
    </row>
    <row r="26" spans="1:3" x14ac:dyDescent="0.2">
      <c r="A26" s="42" t="s">
        <v>5</v>
      </c>
    </row>
    <row r="27" spans="1:3" ht="12.6" customHeight="1" x14ac:dyDescent="0.2">
      <c r="A27" s="26" t="s">
        <v>6</v>
      </c>
    </row>
    <row r="28" spans="1:3" x14ac:dyDescent="0.2">
      <c r="A28" s="42" t="s">
        <v>75</v>
      </c>
    </row>
    <row r="29" spans="1:3" x14ac:dyDescent="0.2">
      <c r="A29" s="22"/>
    </row>
    <row r="30" spans="1:3" x14ac:dyDescent="0.2">
      <c r="A30" s="39" t="s">
        <v>8</v>
      </c>
    </row>
    <row r="31" spans="1:3" ht="48" x14ac:dyDescent="0.2">
      <c r="A31" s="40" t="s">
        <v>17</v>
      </c>
    </row>
  </sheetData>
  <pageMargins left="0.7" right="0.7" top="0.75" bottom="0.75" header="0.3" footer="0.3"/>
  <pageSetup paperSize="9"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00"/>
  </sheetPr>
  <dimension ref="A1:Y46"/>
  <sheetViews>
    <sheetView topLeftCell="A13" zoomScaleNormal="100" workbookViewId="0">
      <pane xSplit="1" topLeftCell="B1" activePane="topRight" state="frozen"/>
      <selection pane="topRight" activeCell="B24" sqref="B24:Y35"/>
    </sheetView>
  </sheetViews>
  <sheetFormatPr defaultColWidth="8.5703125" defaultRowHeight="12" x14ac:dyDescent="0.2"/>
  <cols>
    <col min="1" max="1" width="84.85546875" style="1" customWidth="1"/>
    <col min="2" max="25" width="9.85546875" style="1" bestFit="1" customWidth="1"/>
    <col min="26" max="16384" width="8.5703125" style="1"/>
  </cols>
  <sheetData>
    <row r="1" spans="1:25" ht="11.45" customHeight="1" x14ac:dyDescent="0.2">
      <c r="A1" s="9" t="s">
        <v>14</v>
      </c>
    </row>
    <row r="2" spans="1:25" ht="11.45" customHeight="1" x14ac:dyDescent="0.2">
      <c r="A2" s="19" t="s">
        <v>16</v>
      </c>
    </row>
    <row r="3" spans="1:25" ht="11.45" customHeight="1" x14ac:dyDescent="0.2">
      <c r="A3" s="9"/>
    </row>
    <row r="4" spans="1:25" ht="11.25" customHeight="1" x14ac:dyDescent="0.2">
      <c r="A4" s="31" t="s">
        <v>1</v>
      </c>
    </row>
    <row r="5" spans="1:25" s="12" customFormat="1" ht="25.5" customHeight="1" x14ac:dyDescent="0.2">
      <c r="A5" s="8" t="s">
        <v>0</v>
      </c>
      <c r="B5" s="47" t="e">
        <f>'C завтраками| Bed and breakfast'!#REF!</f>
        <v>#REF!</v>
      </c>
      <c r="C5" s="47" t="e">
        <f>'C завтраками| Bed and breakfast'!#REF!</f>
        <v>#REF!</v>
      </c>
      <c r="D5" s="47" t="e">
        <f>'C завтраками| Bed and breakfast'!#REF!</f>
        <v>#REF!</v>
      </c>
      <c r="E5" s="47" t="e">
        <f>'C завтраками| Bed and breakfast'!#REF!</f>
        <v>#REF!</v>
      </c>
      <c r="F5" s="47" t="e">
        <f>'C завтраками| Bed and breakfast'!#REF!</f>
        <v>#REF!</v>
      </c>
      <c r="G5" s="47" t="e">
        <f>'C завтраками| Bed and breakfast'!#REF!</f>
        <v>#REF!</v>
      </c>
      <c r="H5" s="47" t="e">
        <f>'C завтраками| Bed and breakfast'!#REF!</f>
        <v>#REF!</v>
      </c>
      <c r="I5" s="47" t="e">
        <f>'C завтраками| Bed and breakfast'!#REF!</f>
        <v>#REF!</v>
      </c>
      <c r="J5" s="47" t="e">
        <f>'C завтраками| Bed and breakfast'!#REF!</f>
        <v>#REF!</v>
      </c>
      <c r="K5" s="47" t="e">
        <f>'C завтраками| Bed and breakfast'!#REF!</f>
        <v>#REF!</v>
      </c>
      <c r="L5" s="47" t="e">
        <f>'C завтраками| Bed and breakfast'!#REF!</f>
        <v>#REF!</v>
      </c>
      <c r="M5" s="47" t="e">
        <f>'C завтраками| Bed and breakfast'!#REF!</f>
        <v>#REF!</v>
      </c>
      <c r="N5" s="47" t="e">
        <f>'C завтраками| Bed and breakfast'!#REF!</f>
        <v>#REF!</v>
      </c>
      <c r="O5" s="47" t="e">
        <f>'C завтраками| Bed and breakfast'!#REF!</f>
        <v>#REF!</v>
      </c>
      <c r="P5" s="47" t="e">
        <f>'C завтраками| Bed and breakfast'!#REF!</f>
        <v>#REF!</v>
      </c>
      <c r="Q5" s="47" t="e">
        <f>'C завтраками| Bed and breakfast'!#REF!</f>
        <v>#REF!</v>
      </c>
      <c r="R5" s="47" t="e">
        <f>'C завтраками| Bed and breakfast'!#REF!</f>
        <v>#REF!</v>
      </c>
      <c r="S5" s="47" t="e">
        <f>'C завтраками| Bed and breakfast'!#REF!</f>
        <v>#REF!</v>
      </c>
      <c r="T5" s="47" t="e">
        <f>'C завтраками| Bed and breakfast'!#REF!</f>
        <v>#REF!</v>
      </c>
      <c r="U5" s="47" t="e">
        <f>'C завтраками| Bed and breakfast'!#REF!</f>
        <v>#REF!</v>
      </c>
      <c r="V5" s="47" t="e">
        <f>'C завтраками| Bed and breakfast'!#REF!</f>
        <v>#REF!</v>
      </c>
      <c r="W5" s="47" t="e">
        <f>'C завтраками| Bed and breakfast'!#REF!</f>
        <v>#REF!</v>
      </c>
      <c r="X5" s="47" t="e">
        <f>'C завтраками| Bed and breakfast'!#REF!</f>
        <v>#REF!</v>
      </c>
      <c r="Y5" s="47" t="e">
        <f>'C завтраками| Bed and breakfast'!#REF!</f>
        <v>#REF!</v>
      </c>
    </row>
    <row r="6" spans="1:25" s="12" customFormat="1" ht="25.5" customHeight="1" x14ac:dyDescent="0.2">
      <c r="A6" s="37"/>
      <c r="B6" s="47" t="e">
        <f>'C завтраками| Bed and breakfast'!#REF!</f>
        <v>#REF!</v>
      </c>
      <c r="C6" s="47" t="e">
        <f>'C завтраками| Bed and breakfast'!#REF!</f>
        <v>#REF!</v>
      </c>
      <c r="D6" s="47" t="e">
        <f>'C завтраками| Bed and breakfast'!#REF!</f>
        <v>#REF!</v>
      </c>
      <c r="E6" s="47" t="e">
        <f>'C завтраками| Bed and breakfast'!#REF!</f>
        <v>#REF!</v>
      </c>
      <c r="F6" s="47" t="e">
        <f>'C завтраками| Bed and breakfast'!#REF!</f>
        <v>#REF!</v>
      </c>
      <c r="G6" s="47" t="e">
        <f>'C завтраками| Bed and breakfast'!#REF!</f>
        <v>#REF!</v>
      </c>
      <c r="H6" s="47" t="e">
        <f>'C завтраками| Bed and breakfast'!#REF!</f>
        <v>#REF!</v>
      </c>
      <c r="I6" s="47" t="e">
        <f>'C завтраками| Bed and breakfast'!#REF!</f>
        <v>#REF!</v>
      </c>
      <c r="J6" s="47" t="e">
        <f>'C завтраками| Bed and breakfast'!#REF!</f>
        <v>#REF!</v>
      </c>
      <c r="K6" s="47" t="e">
        <f>'C завтраками| Bed and breakfast'!#REF!</f>
        <v>#REF!</v>
      </c>
      <c r="L6" s="47" t="e">
        <f>'C завтраками| Bed and breakfast'!#REF!</f>
        <v>#REF!</v>
      </c>
      <c r="M6" s="47" t="e">
        <f>'C завтраками| Bed and breakfast'!#REF!</f>
        <v>#REF!</v>
      </c>
      <c r="N6" s="47" t="e">
        <f>'C завтраками| Bed and breakfast'!#REF!</f>
        <v>#REF!</v>
      </c>
      <c r="O6" s="47" t="e">
        <f>'C завтраками| Bed and breakfast'!#REF!</f>
        <v>#REF!</v>
      </c>
      <c r="P6" s="47" t="e">
        <f>'C завтраками| Bed and breakfast'!#REF!</f>
        <v>#REF!</v>
      </c>
      <c r="Q6" s="47" t="e">
        <f>'C завтраками| Bed and breakfast'!#REF!</f>
        <v>#REF!</v>
      </c>
      <c r="R6" s="47" t="e">
        <f>'C завтраками| Bed and breakfast'!#REF!</f>
        <v>#REF!</v>
      </c>
      <c r="S6" s="47" t="e">
        <f>'C завтраками| Bed and breakfast'!#REF!</f>
        <v>#REF!</v>
      </c>
      <c r="T6" s="47" t="e">
        <f>'C завтраками| Bed and breakfast'!#REF!</f>
        <v>#REF!</v>
      </c>
      <c r="U6" s="47" t="e">
        <f>'C завтраками| Bed and breakfast'!#REF!</f>
        <v>#REF!</v>
      </c>
      <c r="V6" s="47" t="e">
        <f>'C завтраками| Bed and breakfast'!#REF!</f>
        <v>#REF!</v>
      </c>
      <c r="W6" s="47" t="e">
        <f>'C завтраками| Bed and breakfast'!#REF!</f>
        <v>#REF!</v>
      </c>
      <c r="X6" s="47" t="e">
        <f>'C завтраками| Bed and breakfast'!#REF!</f>
        <v>#REF!</v>
      </c>
      <c r="Y6" s="47" t="e">
        <f>'C завтраками| Bed and breakfast'!#REF!</f>
        <v>#REF!</v>
      </c>
    </row>
    <row r="7" spans="1:25" ht="11.45" customHeight="1" x14ac:dyDescent="0.2">
      <c r="A7" s="11" t="s">
        <v>11</v>
      </c>
    </row>
    <row r="8" spans="1:25" ht="11.45" customHeight="1" x14ac:dyDescent="0.2">
      <c r="A8" s="3">
        <v>1</v>
      </c>
      <c r="B8" s="29" t="e">
        <f>'C завтраками| Bed and breakfast'!#REF!*0.9</f>
        <v>#REF!</v>
      </c>
      <c r="C8" s="29" t="e">
        <f>'C завтраками| Bed and breakfast'!#REF!*0.9</f>
        <v>#REF!</v>
      </c>
      <c r="D8" s="29" t="e">
        <f>'C завтраками| Bed and breakfast'!#REF!*0.9</f>
        <v>#REF!</v>
      </c>
      <c r="E8" s="29" t="e">
        <f>'C завтраками| Bed and breakfast'!#REF!*0.9</f>
        <v>#REF!</v>
      </c>
      <c r="F8" s="29" t="e">
        <f>'C завтраками| Bed and breakfast'!#REF!*0.9</f>
        <v>#REF!</v>
      </c>
      <c r="G8" s="29" t="e">
        <f>'C завтраками| Bed and breakfast'!#REF!*0.9</f>
        <v>#REF!</v>
      </c>
      <c r="H8" s="29" t="e">
        <f>'C завтраками| Bed and breakfast'!#REF!*0.9</f>
        <v>#REF!</v>
      </c>
      <c r="I8" s="29" t="e">
        <f>'C завтраками| Bed and breakfast'!#REF!*0.9</f>
        <v>#REF!</v>
      </c>
      <c r="J8" s="29" t="e">
        <f>'C завтраками| Bed and breakfast'!#REF!*0.9</f>
        <v>#REF!</v>
      </c>
      <c r="K8" s="29" t="e">
        <f>'C завтраками| Bed and breakfast'!#REF!*0.9</f>
        <v>#REF!</v>
      </c>
      <c r="L8" s="29" t="e">
        <f>'C завтраками| Bed and breakfast'!#REF!*0.9</f>
        <v>#REF!</v>
      </c>
      <c r="M8" s="29" t="e">
        <f>'C завтраками| Bed and breakfast'!#REF!*0.9</f>
        <v>#REF!</v>
      </c>
      <c r="N8" s="29" t="e">
        <f>'C завтраками| Bed and breakfast'!#REF!*0.9</f>
        <v>#REF!</v>
      </c>
      <c r="O8" s="29" t="e">
        <f>'C завтраками| Bed and breakfast'!#REF!*0.9</f>
        <v>#REF!</v>
      </c>
      <c r="P8" s="29" t="e">
        <f>'C завтраками| Bed and breakfast'!#REF!*0.9</f>
        <v>#REF!</v>
      </c>
      <c r="Q8" s="29" t="e">
        <f>'C завтраками| Bed and breakfast'!#REF!*0.9</f>
        <v>#REF!</v>
      </c>
      <c r="R8" s="29" t="e">
        <f>'C завтраками| Bed and breakfast'!#REF!*0.9</f>
        <v>#REF!</v>
      </c>
      <c r="S8" s="29" t="e">
        <f>'C завтраками| Bed and breakfast'!#REF!*0.9</f>
        <v>#REF!</v>
      </c>
      <c r="T8" s="29" t="e">
        <f>'C завтраками| Bed and breakfast'!#REF!*0.9</f>
        <v>#REF!</v>
      </c>
      <c r="U8" s="29" t="e">
        <f>'C завтраками| Bed and breakfast'!#REF!*0.9</f>
        <v>#REF!</v>
      </c>
      <c r="V8" s="29" t="e">
        <f>'C завтраками| Bed and breakfast'!#REF!*0.9</f>
        <v>#REF!</v>
      </c>
      <c r="W8" s="29" t="e">
        <f>'C завтраками| Bed and breakfast'!#REF!*0.9</f>
        <v>#REF!</v>
      </c>
      <c r="X8" s="29" t="e">
        <f>'C завтраками| Bed and breakfast'!#REF!*0.9</f>
        <v>#REF!</v>
      </c>
      <c r="Y8" s="29" t="e">
        <f>'C завтраками| Bed and breakfast'!#REF!*0.9</f>
        <v>#REF!</v>
      </c>
    </row>
    <row r="9" spans="1:25" ht="11.45" customHeight="1" x14ac:dyDescent="0.2">
      <c r="A9" s="3">
        <v>2</v>
      </c>
      <c r="B9" s="29" t="e">
        <f>'C завтраками| Bed and breakfast'!#REF!*0.9</f>
        <v>#REF!</v>
      </c>
      <c r="C9" s="29" t="e">
        <f>'C завтраками| Bed and breakfast'!#REF!*0.9</f>
        <v>#REF!</v>
      </c>
      <c r="D9" s="29" t="e">
        <f>'C завтраками| Bed and breakfast'!#REF!*0.9</f>
        <v>#REF!</v>
      </c>
      <c r="E9" s="29" t="e">
        <f>'C завтраками| Bed and breakfast'!#REF!*0.9</f>
        <v>#REF!</v>
      </c>
      <c r="F9" s="29" t="e">
        <f>'C завтраками| Bed and breakfast'!#REF!*0.9</f>
        <v>#REF!</v>
      </c>
      <c r="G9" s="29" t="e">
        <f>'C завтраками| Bed and breakfast'!#REF!*0.9</f>
        <v>#REF!</v>
      </c>
      <c r="H9" s="29" t="e">
        <f>'C завтраками| Bed and breakfast'!#REF!*0.9</f>
        <v>#REF!</v>
      </c>
      <c r="I9" s="29" t="e">
        <f>'C завтраками| Bed and breakfast'!#REF!*0.9</f>
        <v>#REF!</v>
      </c>
      <c r="J9" s="29" t="e">
        <f>'C завтраками| Bed and breakfast'!#REF!*0.9</f>
        <v>#REF!</v>
      </c>
      <c r="K9" s="29" t="e">
        <f>'C завтраками| Bed and breakfast'!#REF!*0.9</f>
        <v>#REF!</v>
      </c>
      <c r="L9" s="29" t="e">
        <f>'C завтраками| Bed and breakfast'!#REF!*0.9</f>
        <v>#REF!</v>
      </c>
      <c r="M9" s="29" t="e">
        <f>'C завтраками| Bed and breakfast'!#REF!*0.9</f>
        <v>#REF!</v>
      </c>
      <c r="N9" s="29" t="e">
        <f>'C завтраками| Bed and breakfast'!#REF!*0.9</f>
        <v>#REF!</v>
      </c>
      <c r="O9" s="29" t="e">
        <f>'C завтраками| Bed and breakfast'!#REF!*0.9</f>
        <v>#REF!</v>
      </c>
      <c r="P9" s="29" t="e">
        <f>'C завтраками| Bed and breakfast'!#REF!*0.9</f>
        <v>#REF!</v>
      </c>
      <c r="Q9" s="29" t="e">
        <f>'C завтраками| Bed and breakfast'!#REF!*0.9</f>
        <v>#REF!</v>
      </c>
      <c r="R9" s="29" t="e">
        <f>'C завтраками| Bed and breakfast'!#REF!*0.9</f>
        <v>#REF!</v>
      </c>
      <c r="S9" s="29" t="e">
        <f>'C завтраками| Bed and breakfast'!#REF!*0.9</f>
        <v>#REF!</v>
      </c>
      <c r="T9" s="29" t="e">
        <f>'C завтраками| Bed and breakfast'!#REF!*0.9</f>
        <v>#REF!</v>
      </c>
      <c r="U9" s="29" t="e">
        <f>'C завтраками| Bed and breakfast'!#REF!*0.9</f>
        <v>#REF!</v>
      </c>
      <c r="V9" s="29" t="e">
        <f>'C завтраками| Bed and breakfast'!#REF!*0.9</f>
        <v>#REF!</v>
      </c>
      <c r="W9" s="29" t="e">
        <f>'C завтраками| Bed and breakfast'!#REF!*0.9</f>
        <v>#REF!</v>
      </c>
      <c r="X9" s="29" t="e">
        <f>'C завтраками| Bed and breakfast'!#REF!*0.9</f>
        <v>#REF!</v>
      </c>
      <c r="Y9" s="29" t="e">
        <f>'C завтраками| Bed and breakfast'!#REF!*0.9</f>
        <v>#REF!</v>
      </c>
    </row>
    <row r="10" spans="1:25" ht="11.45" customHeight="1" x14ac:dyDescent="0.2">
      <c r="A10" s="5" t="s">
        <v>12</v>
      </c>
      <c r="B10" s="29"/>
      <c r="C10" s="29"/>
      <c r="D10" s="29"/>
      <c r="E10" s="29"/>
      <c r="F10" s="29"/>
      <c r="G10" s="29"/>
      <c r="H10" s="29"/>
      <c r="I10" s="29"/>
      <c r="J10" s="29"/>
      <c r="K10" s="29"/>
      <c r="L10" s="29"/>
      <c r="M10" s="29"/>
      <c r="N10" s="29"/>
      <c r="O10" s="29"/>
      <c r="P10" s="29"/>
      <c r="Q10" s="29"/>
      <c r="R10" s="29"/>
      <c r="S10" s="29"/>
      <c r="T10" s="29"/>
      <c r="U10" s="29"/>
      <c r="V10" s="29"/>
      <c r="W10" s="29"/>
      <c r="X10" s="29"/>
      <c r="Y10" s="29"/>
    </row>
    <row r="11" spans="1:25" ht="11.45" customHeight="1" x14ac:dyDescent="0.2">
      <c r="A11" s="3">
        <v>1</v>
      </c>
      <c r="B11" s="29" t="e">
        <f>'C завтраками| Bed and breakfast'!#REF!*0.9</f>
        <v>#REF!</v>
      </c>
      <c r="C11" s="29" t="e">
        <f>'C завтраками| Bed and breakfast'!#REF!*0.9</f>
        <v>#REF!</v>
      </c>
      <c r="D11" s="29" t="e">
        <f>'C завтраками| Bed and breakfast'!#REF!*0.9</f>
        <v>#REF!</v>
      </c>
      <c r="E11" s="29" t="e">
        <f>'C завтраками| Bed and breakfast'!#REF!*0.9</f>
        <v>#REF!</v>
      </c>
      <c r="F11" s="29" t="e">
        <f>'C завтраками| Bed and breakfast'!#REF!*0.9</f>
        <v>#REF!</v>
      </c>
      <c r="G11" s="29" t="e">
        <f>'C завтраками| Bed and breakfast'!#REF!*0.9</f>
        <v>#REF!</v>
      </c>
      <c r="H11" s="29" t="e">
        <f>'C завтраками| Bed and breakfast'!#REF!*0.9</f>
        <v>#REF!</v>
      </c>
      <c r="I11" s="29" t="e">
        <f>'C завтраками| Bed and breakfast'!#REF!*0.9</f>
        <v>#REF!</v>
      </c>
      <c r="J11" s="29" t="e">
        <f>'C завтраками| Bed and breakfast'!#REF!*0.9</f>
        <v>#REF!</v>
      </c>
      <c r="K11" s="29" t="e">
        <f>'C завтраками| Bed and breakfast'!#REF!*0.9</f>
        <v>#REF!</v>
      </c>
      <c r="L11" s="29" t="e">
        <f>'C завтраками| Bed and breakfast'!#REF!*0.9</f>
        <v>#REF!</v>
      </c>
      <c r="M11" s="29" t="e">
        <f>'C завтраками| Bed and breakfast'!#REF!*0.9</f>
        <v>#REF!</v>
      </c>
      <c r="N11" s="29" t="e">
        <f>'C завтраками| Bed and breakfast'!#REF!*0.9</f>
        <v>#REF!</v>
      </c>
      <c r="O11" s="29" t="e">
        <f>'C завтраками| Bed and breakfast'!#REF!*0.9</f>
        <v>#REF!</v>
      </c>
      <c r="P11" s="29" t="e">
        <f>'C завтраками| Bed and breakfast'!#REF!*0.9</f>
        <v>#REF!</v>
      </c>
      <c r="Q11" s="29" t="e">
        <f>'C завтраками| Bed and breakfast'!#REF!*0.9</f>
        <v>#REF!</v>
      </c>
      <c r="R11" s="29" t="e">
        <f>'C завтраками| Bed and breakfast'!#REF!*0.9</f>
        <v>#REF!</v>
      </c>
      <c r="S11" s="29" t="e">
        <f>'C завтраками| Bed and breakfast'!#REF!*0.9</f>
        <v>#REF!</v>
      </c>
      <c r="T11" s="29" t="e">
        <f>'C завтраками| Bed and breakfast'!#REF!*0.9</f>
        <v>#REF!</v>
      </c>
      <c r="U11" s="29" t="e">
        <f>'C завтраками| Bed and breakfast'!#REF!*0.9</f>
        <v>#REF!</v>
      </c>
      <c r="V11" s="29" t="e">
        <f>'C завтраками| Bed and breakfast'!#REF!*0.9</f>
        <v>#REF!</v>
      </c>
      <c r="W11" s="29" t="e">
        <f>'C завтраками| Bed and breakfast'!#REF!*0.9</f>
        <v>#REF!</v>
      </c>
      <c r="X11" s="29" t="e">
        <f>'C завтраками| Bed and breakfast'!#REF!*0.9</f>
        <v>#REF!</v>
      </c>
      <c r="Y11" s="29" t="e">
        <f>'C завтраками| Bed and breakfast'!#REF!*0.9</f>
        <v>#REF!</v>
      </c>
    </row>
    <row r="12" spans="1:25" ht="11.45" customHeight="1" x14ac:dyDescent="0.2">
      <c r="A12" s="3">
        <v>2</v>
      </c>
      <c r="B12" s="29" t="e">
        <f>'C завтраками| Bed and breakfast'!#REF!*0.9</f>
        <v>#REF!</v>
      </c>
      <c r="C12" s="29" t="e">
        <f>'C завтраками| Bed and breakfast'!#REF!*0.9</f>
        <v>#REF!</v>
      </c>
      <c r="D12" s="29" t="e">
        <f>'C завтраками| Bed and breakfast'!#REF!*0.9</f>
        <v>#REF!</v>
      </c>
      <c r="E12" s="29" t="e">
        <f>'C завтраками| Bed and breakfast'!#REF!*0.9</f>
        <v>#REF!</v>
      </c>
      <c r="F12" s="29" t="e">
        <f>'C завтраками| Bed and breakfast'!#REF!*0.9</f>
        <v>#REF!</v>
      </c>
      <c r="G12" s="29" t="e">
        <f>'C завтраками| Bed and breakfast'!#REF!*0.9</f>
        <v>#REF!</v>
      </c>
      <c r="H12" s="29" t="e">
        <f>'C завтраками| Bed and breakfast'!#REF!*0.9</f>
        <v>#REF!</v>
      </c>
      <c r="I12" s="29" t="e">
        <f>'C завтраками| Bed and breakfast'!#REF!*0.9</f>
        <v>#REF!</v>
      </c>
      <c r="J12" s="29" t="e">
        <f>'C завтраками| Bed and breakfast'!#REF!*0.9</f>
        <v>#REF!</v>
      </c>
      <c r="K12" s="29" t="e">
        <f>'C завтраками| Bed and breakfast'!#REF!*0.9</f>
        <v>#REF!</v>
      </c>
      <c r="L12" s="29" t="e">
        <f>'C завтраками| Bed and breakfast'!#REF!*0.9</f>
        <v>#REF!</v>
      </c>
      <c r="M12" s="29" t="e">
        <f>'C завтраками| Bed and breakfast'!#REF!*0.9</f>
        <v>#REF!</v>
      </c>
      <c r="N12" s="29" t="e">
        <f>'C завтраками| Bed and breakfast'!#REF!*0.9</f>
        <v>#REF!</v>
      </c>
      <c r="O12" s="29" t="e">
        <f>'C завтраками| Bed and breakfast'!#REF!*0.9</f>
        <v>#REF!</v>
      </c>
      <c r="P12" s="29" t="e">
        <f>'C завтраками| Bed and breakfast'!#REF!*0.9</f>
        <v>#REF!</v>
      </c>
      <c r="Q12" s="29" t="e">
        <f>'C завтраками| Bed and breakfast'!#REF!*0.9</f>
        <v>#REF!</v>
      </c>
      <c r="R12" s="29" t="e">
        <f>'C завтраками| Bed and breakfast'!#REF!*0.9</f>
        <v>#REF!</v>
      </c>
      <c r="S12" s="29" t="e">
        <f>'C завтраками| Bed and breakfast'!#REF!*0.9</f>
        <v>#REF!</v>
      </c>
      <c r="T12" s="29" t="e">
        <f>'C завтраками| Bed and breakfast'!#REF!*0.9</f>
        <v>#REF!</v>
      </c>
      <c r="U12" s="29" t="e">
        <f>'C завтраками| Bed and breakfast'!#REF!*0.9</f>
        <v>#REF!</v>
      </c>
      <c r="V12" s="29" t="e">
        <f>'C завтраками| Bed and breakfast'!#REF!*0.9</f>
        <v>#REF!</v>
      </c>
      <c r="W12" s="29" t="e">
        <f>'C завтраками| Bed and breakfast'!#REF!*0.9</f>
        <v>#REF!</v>
      </c>
      <c r="X12" s="29" t="e">
        <f>'C завтраками| Bed and breakfast'!#REF!*0.9</f>
        <v>#REF!</v>
      </c>
      <c r="Y12" s="29" t="e">
        <f>'C завтраками| Bed and breakfast'!#REF!*0.9</f>
        <v>#REF!</v>
      </c>
    </row>
    <row r="13" spans="1:25" ht="11.45" customHeight="1" x14ac:dyDescent="0.2">
      <c r="A13" s="4" t="s">
        <v>9</v>
      </c>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25" ht="11.45" customHeight="1" x14ac:dyDescent="0.2">
      <c r="A14" s="3">
        <v>1</v>
      </c>
      <c r="B14" s="29" t="e">
        <f>'C завтраками| Bed and breakfast'!#REF!*0.9</f>
        <v>#REF!</v>
      </c>
      <c r="C14" s="29" t="e">
        <f>'C завтраками| Bed and breakfast'!#REF!*0.9</f>
        <v>#REF!</v>
      </c>
      <c r="D14" s="29" t="e">
        <f>'C завтраками| Bed and breakfast'!#REF!*0.9</f>
        <v>#REF!</v>
      </c>
      <c r="E14" s="29" t="e">
        <f>'C завтраками| Bed and breakfast'!#REF!*0.9</f>
        <v>#REF!</v>
      </c>
      <c r="F14" s="29" t="e">
        <f>'C завтраками| Bed and breakfast'!#REF!*0.9</f>
        <v>#REF!</v>
      </c>
      <c r="G14" s="29" t="e">
        <f>'C завтраками| Bed and breakfast'!#REF!*0.9</f>
        <v>#REF!</v>
      </c>
      <c r="H14" s="29" t="e">
        <f>'C завтраками| Bed and breakfast'!#REF!*0.9</f>
        <v>#REF!</v>
      </c>
      <c r="I14" s="29" t="e">
        <f>'C завтраками| Bed and breakfast'!#REF!*0.9</f>
        <v>#REF!</v>
      </c>
      <c r="J14" s="29" t="e">
        <f>'C завтраками| Bed and breakfast'!#REF!*0.9</f>
        <v>#REF!</v>
      </c>
      <c r="K14" s="29" t="e">
        <f>'C завтраками| Bed and breakfast'!#REF!*0.9</f>
        <v>#REF!</v>
      </c>
      <c r="L14" s="29" t="e">
        <f>'C завтраками| Bed and breakfast'!#REF!*0.9</f>
        <v>#REF!</v>
      </c>
      <c r="M14" s="29" t="e">
        <f>'C завтраками| Bed and breakfast'!#REF!*0.9</f>
        <v>#REF!</v>
      </c>
      <c r="N14" s="29" t="e">
        <f>'C завтраками| Bed and breakfast'!#REF!*0.9</f>
        <v>#REF!</v>
      </c>
      <c r="O14" s="29" t="e">
        <f>'C завтраками| Bed and breakfast'!#REF!*0.9</f>
        <v>#REF!</v>
      </c>
      <c r="P14" s="29" t="e">
        <f>'C завтраками| Bed and breakfast'!#REF!*0.9</f>
        <v>#REF!</v>
      </c>
      <c r="Q14" s="29" t="e">
        <f>'C завтраками| Bed and breakfast'!#REF!*0.9</f>
        <v>#REF!</v>
      </c>
      <c r="R14" s="29" t="e">
        <f>'C завтраками| Bed and breakfast'!#REF!*0.9</f>
        <v>#REF!</v>
      </c>
      <c r="S14" s="29" t="e">
        <f>'C завтраками| Bed and breakfast'!#REF!*0.9</f>
        <v>#REF!</v>
      </c>
      <c r="T14" s="29" t="e">
        <f>'C завтраками| Bed and breakfast'!#REF!*0.9</f>
        <v>#REF!</v>
      </c>
      <c r="U14" s="29" t="e">
        <f>'C завтраками| Bed and breakfast'!#REF!*0.9</f>
        <v>#REF!</v>
      </c>
      <c r="V14" s="29" t="e">
        <f>'C завтраками| Bed and breakfast'!#REF!*0.9</f>
        <v>#REF!</v>
      </c>
      <c r="W14" s="29" t="e">
        <f>'C завтраками| Bed and breakfast'!#REF!*0.9</f>
        <v>#REF!</v>
      </c>
      <c r="X14" s="29" t="e">
        <f>'C завтраками| Bed and breakfast'!#REF!*0.9</f>
        <v>#REF!</v>
      </c>
      <c r="Y14" s="29" t="e">
        <f>'C завтраками| Bed and breakfast'!#REF!*0.9</f>
        <v>#REF!</v>
      </c>
    </row>
    <row r="15" spans="1:25" ht="11.45" customHeight="1" x14ac:dyDescent="0.2">
      <c r="A15" s="3">
        <v>2</v>
      </c>
      <c r="B15" s="29" t="e">
        <f>'C завтраками| Bed and breakfast'!#REF!*0.9</f>
        <v>#REF!</v>
      </c>
      <c r="C15" s="29" t="e">
        <f>'C завтраками| Bed and breakfast'!#REF!*0.9</f>
        <v>#REF!</v>
      </c>
      <c r="D15" s="29" t="e">
        <f>'C завтраками| Bed and breakfast'!#REF!*0.9</f>
        <v>#REF!</v>
      </c>
      <c r="E15" s="29" t="e">
        <f>'C завтраками| Bed and breakfast'!#REF!*0.9</f>
        <v>#REF!</v>
      </c>
      <c r="F15" s="29" t="e">
        <f>'C завтраками| Bed and breakfast'!#REF!*0.9</f>
        <v>#REF!</v>
      </c>
      <c r="G15" s="29" t="e">
        <f>'C завтраками| Bed and breakfast'!#REF!*0.9</f>
        <v>#REF!</v>
      </c>
      <c r="H15" s="29" t="e">
        <f>'C завтраками| Bed and breakfast'!#REF!*0.9</f>
        <v>#REF!</v>
      </c>
      <c r="I15" s="29" t="e">
        <f>'C завтраками| Bed and breakfast'!#REF!*0.9</f>
        <v>#REF!</v>
      </c>
      <c r="J15" s="29" t="e">
        <f>'C завтраками| Bed and breakfast'!#REF!*0.9</f>
        <v>#REF!</v>
      </c>
      <c r="K15" s="29" t="e">
        <f>'C завтраками| Bed and breakfast'!#REF!*0.9</f>
        <v>#REF!</v>
      </c>
      <c r="L15" s="29" t="e">
        <f>'C завтраками| Bed and breakfast'!#REF!*0.9</f>
        <v>#REF!</v>
      </c>
      <c r="M15" s="29" t="e">
        <f>'C завтраками| Bed and breakfast'!#REF!*0.9</f>
        <v>#REF!</v>
      </c>
      <c r="N15" s="29" t="e">
        <f>'C завтраками| Bed and breakfast'!#REF!*0.9</f>
        <v>#REF!</v>
      </c>
      <c r="O15" s="29" t="e">
        <f>'C завтраками| Bed and breakfast'!#REF!*0.9</f>
        <v>#REF!</v>
      </c>
      <c r="P15" s="29" t="e">
        <f>'C завтраками| Bed and breakfast'!#REF!*0.9</f>
        <v>#REF!</v>
      </c>
      <c r="Q15" s="29" t="e">
        <f>'C завтраками| Bed and breakfast'!#REF!*0.9</f>
        <v>#REF!</v>
      </c>
      <c r="R15" s="29" t="e">
        <f>'C завтраками| Bed and breakfast'!#REF!*0.9</f>
        <v>#REF!</v>
      </c>
      <c r="S15" s="29" t="e">
        <f>'C завтраками| Bed and breakfast'!#REF!*0.9</f>
        <v>#REF!</v>
      </c>
      <c r="T15" s="29" t="e">
        <f>'C завтраками| Bed and breakfast'!#REF!*0.9</f>
        <v>#REF!</v>
      </c>
      <c r="U15" s="29" t="e">
        <f>'C завтраками| Bed and breakfast'!#REF!*0.9</f>
        <v>#REF!</v>
      </c>
      <c r="V15" s="29" t="e">
        <f>'C завтраками| Bed and breakfast'!#REF!*0.9</f>
        <v>#REF!</v>
      </c>
      <c r="W15" s="29" t="e">
        <f>'C завтраками| Bed and breakfast'!#REF!*0.9</f>
        <v>#REF!</v>
      </c>
      <c r="X15" s="29" t="e">
        <f>'C завтраками| Bed and breakfast'!#REF!*0.9</f>
        <v>#REF!</v>
      </c>
      <c r="Y15" s="29" t="e">
        <f>'C завтраками| Bed and breakfast'!#REF!*0.9</f>
        <v>#REF!</v>
      </c>
    </row>
    <row r="16" spans="1:25" ht="11.45" customHeight="1" x14ac:dyDescent="0.2">
      <c r="A16" s="2" t="s">
        <v>13</v>
      </c>
      <c r="B16" s="29"/>
      <c r="C16" s="29"/>
      <c r="D16" s="29"/>
      <c r="E16" s="29"/>
      <c r="F16" s="29"/>
      <c r="G16" s="29"/>
      <c r="H16" s="29"/>
      <c r="I16" s="29"/>
      <c r="J16" s="29"/>
      <c r="K16" s="29"/>
      <c r="L16" s="29"/>
      <c r="M16" s="29"/>
      <c r="N16" s="29"/>
      <c r="O16" s="29"/>
      <c r="P16" s="29"/>
      <c r="Q16" s="29"/>
      <c r="R16" s="29"/>
      <c r="S16" s="29"/>
      <c r="T16" s="29"/>
      <c r="U16" s="29"/>
      <c r="V16" s="29"/>
      <c r="W16" s="29"/>
      <c r="X16" s="29"/>
      <c r="Y16" s="29"/>
    </row>
    <row r="17" spans="1:25" ht="11.45" customHeight="1" x14ac:dyDescent="0.2">
      <c r="A17" s="3">
        <v>1</v>
      </c>
      <c r="B17" s="29" t="e">
        <f>'C завтраками| Bed and breakfast'!#REF!*0.9</f>
        <v>#REF!</v>
      </c>
      <c r="C17" s="29" t="e">
        <f>'C завтраками| Bed and breakfast'!#REF!*0.9</f>
        <v>#REF!</v>
      </c>
      <c r="D17" s="29" t="e">
        <f>'C завтраками| Bed and breakfast'!#REF!*0.9</f>
        <v>#REF!</v>
      </c>
      <c r="E17" s="29" t="e">
        <f>'C завтраками| Bed and breakfast'!#REF!*0.9</f>
        <v>#REF!</v>
      </c>
      <c r="F17" s="29" t="e">
        <f>'C завтраками| Bed and breakfast'!#REF!*0.9</f>
        <v>#REF!</v>
      </c>
      <c r="G17" s="29" t="e">
        <f>'C завтраками| Bed and breakfast'!#REF!*0.9</f>
        <v>#REF!</v>
      </c>
      <c r="H17" s="29" t="e">
        <f>'C завтраками| Bed and breakfast'!#REF!*0.9</f>
        <v>#REF!</v>
      </c>
      <c r="I17" s="29" t="e">
        <f>'C завтраками| Bed and breakfast'!#REF!*0.9</f>
        <v>#REF!</v>
      </c>
      <c r="J17" s="29" t="e">
        <f>'C завтраками| Bed and breakfast'!#REF!*0.9</f>
        <v>#REF!</v>
      </c>
      <c r="K17" s="29" t="e">
        <f>'C завтраками| Bed and breakfast'!#REF!*0.9</f>
        <v>#REF!</v>
      </c>
      <c r="L17" s="29" t="e">
        <f>'C завтраками| Bed and breakfast'!#REF!*0.9</f>
        <v>#REF!</v>
      </c>
      <c r="M17" s="29" t="e">
        <f>'C завтраками| Bed and breakfast'!#REF!*0.9</f>
        <v>#REF!</v>
      </c>
      <c r="N17" s="29" t="e">
        <f>'C завтраками| Bed and breakfast'!#REF!*0.9</f>
        <v>#REF!</v>
      </c>
      <c r="O17" s="29" t="e">
        <f>'C завтраками| Bed and breakfast'!#REF!*0.9</f>
        <v>#REF!</v>
      </c>
      <c r="P17" s="29" t="e">
        <f>'C завтраками| Bed and breakfast'!#REF!*0.9</f>
        <v>#REF!</v>
      </c>
      <c r="Q17" s="29" t="e">
        <f>'C завтраками| Bed and breakfast'!#REF!*0.9</f>
        <v>#REF!</v>
      </c>
      <c r="R17" s="29" t="e">
        <f>'C завтраками| Bed and breakfast'!#REF!*0.9</f>
        <v>#REF!</v>
      </c>
      <c r="S17" s="29" t="e">
        <f>'C завтраками| Bed and breakfast'!#REF!*0.9</f>
        <v>#REF!</v>
      </c>
      <c r="T17" s="29" t="e">
        <f>'C завтраками| Bed and breakfast'!#REF!*0.9</f>
        <v>#REF!</v>
      </c>
      <c r="U17" s="29" t="e">
        <f>'C завтраками| Bed and breakfast'!#REF!*0.9</f>
        <v>#REF!</v>
      </c>
      <c r="V17" s="29" t="e">
        <f>'C завтраками| Bed and breakfast'!#REF!*0.9</f>
        <v>#REF!</v>
      </c>
      <c r="W17" s="29" t="e">
        <f>'C завтраками| Bed and breakfast'!#REF!*0.9</f>
        <v>#REF!</v>
      </c>
      <c r="X17" s="29" t="e">
        <f>'C завтраками| Bed and breakfast'!#REF!*0.9</f>
        <v>#REF!</v>
      </c>
      <c r="Y17" s="29" t="e">
        <f>'C завтраками| Bed and breakfast'!#REF!*0.9</f>
        <v>#REF!</v>
      </c>
    </row>
    <row r="18" spans="1:25" ht="11.45" customHeight="1" x14ac:dyDescent="0.2">
      <c r="A18" s="3">
        <v>2</v>
      </c>
      <c r="B18" s="29" t="e">
        <f>'C завтраками| Bed and breakfast'!#REF!*0.9</f>
        <v>#REF!</v>
      </c>
      <c r="C18" s="29" t="e">
        <f>'C завтраками| Bed and breakfast'!#REF!*0.9</f>
        <v>#REF!</v>
      </c>
      <c r="D18" s="29" t="e">
        <f>'C завтраками| Bed and breakfast'!#REF!*0.9</f>
        <v>#REF!</v>
      </c>
      <c r="E18" s="29" t="e">
        <f>'C завтраками| Bed and breakfast'!#REF!*0.9</f>
        <v>#REF!</v>
      </c>
      <c r="F18" s="29" t="e">
        <f>'C завтраками| Bed and breakfast'!#REF!*0.9</f>
        <v>#REF!</v>
      </c>
      <c r="G18" s="29" t="e">
        <f>'C завтраками| Bed and breakfast'!#REF!*0.9</f>
        <v>#REF!</v>
      </c>
      <c r="H18" s="29" t="e">
        <f>'C завтраками| Bed and breakfast'!#REF!*0.9</f>
        <v>#REF!</v>
      </c>
      <c r="I18" s="29" t="e">
        <f>'C завтраками| Bed and breakfast'!#REF!*0.9</f>
        <v>#REF!</v>
      </c>
      <c r="J18" s="29" t="e">
        <f>'C завтраками| Bed and breakfast'!#REF!*0.9</f>
        <v>#REF!</v>
      </c>
      <c r="K18" s="29" t="e">
        <f>'C завтраками| Bed and breakfast'!#REF!*0.9</f>
        <v>#REF!</v>
      </c>
      <c r="L18" s="29" t="e">
        <f>'C завтраками| Bed and breakfast'!#REF!*0.9</f>
        <v>#REF!</v>
      </c>
      <c r="M18" s="29" t="e">
        <f>'C завтраками| Bed and breakfast'!#REF!*0.9</f>
        <v>#REF!</v>
      </c>
      <c r="N18" s="29" t="e">
        <f>'C завтраками| Bed and breakfast'!#REF!*0.9</f>
        <v>#REF!</v>
      </c>
      <c r="O18" s="29" t="e">
        <f>'C завтраками| Bed and breakfast'!#REF!*0.9</f>
        <v>#REF!</v>
      </c>
      <c r="P18" s="29" t="e">
        <f>'C завтраками| Bed and breakfast'!#REF!*0.9</f>
        <v>#REF!</v>
      </c>
      <c r="Q18" s="29" t="e">
        <f>'C завтраками| Bed and breakfast'!#REF!*0.9</f>
        <v>#REF!</v>
      </c>
      <c r="R18" s="29" t="e">
        <f>'C завтраками| Bed and breakfast'!#REF!*0.9</f>
        <v>#REF!</v>
      </c>
      <c r="S18" s="29" t="e">
        <f>'C завтраками| Bed and breakfast'!#REF!*0.9</f>
        <v>#REF!</v>
      </c>
      <c r="T18" s="29" t="e">
        <f>'C завтраками| Bed and breakfast'!#REF!*0.9</f>
        <v>#REF!</v>
      </c>
      <c r="U18" s="29" t="e">
        <f>'C завтраками| Bed and breakfast'!#REF!*0.9</f>
        <v>#REF!</v>
      </c>
      <c r="V18" s="29" t="e">
        <f>'C завтраками| Bed and breakfast'!#REF!*0.9</f>
        <v>#REF!</v>
      </c>
      <c r="W18" s="29" t="e">
        <f>'C завтраками| Bed and breakfast'!#REF!*0.9</f>
        <v>#REF!</v>
      </c>
      <c r="X18" s="29" t="e">
        <f>'C завтраками| Bed and breakfast'!#REF!*0.9</f>
        <v>#REF!</v>
      </c>
      <c r="Y18" s="29" t="e">
        <f>'C завтраками| Bed and breakfast'!#REF!*0.9</f>
        <v>#REF!</v>
      </c>
    </row>
    <row r="19" spans="1:25" ht="11.45" customHeight="1" x14ac:dyDescent="0.2">
      <c r="A19" s="24"/>
      <c r="B19" s="30"/>
      <c r="C19" s="30"/>
      <c r="D19" s="30"/>
      <c r="E19" s="30"/>
      <c r="F19" s="30"/>
      <c r="G19" s="30"/>
      <c r="H19" s="30"/>
      <c r="I19" s="30"/>
      <c r="J19" s="30"/>
      <c r="K19" s="30"/>
      <c r="L19" s="30"/>
      <c r="M19" s="30"/>
      <c r="N19" s="30"/>
      <c r="O19" s="30"/>
      <c r="P19" s="30"/>
      <c r="Q19" s="30"/>
      <c r="R19" s="30"/>
      <c r="S19" s="30"/>
      <c r="T19" s="30"/>
      <c r="U19" s="30"/>
      <c r="V19" s="30"/>
      <c r="W19" s="30"/>
      <c r="X19" s="30"/>
      <c r="Y19" s="30"/>
    </row>
    <row r="20" spans="1:25" ht="11.45" customHeight="1" x14ac:dyDescent="0.2">
      <c r="A20" s="32" t="s">
        <v>2</v>
      </c>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ht="24.6" customHeight="1" x14ac:dyDescent="0.2">
      <c r="A21" s="8" t="s">
        <v>0</v>
      </c>
      <c r="B21" s="46" t="e">
        <f t="shared" ref="B21:Y22" si="0">B5</f>
        <v>#REF!</v>
      </c>
      <c r="C21" s="46" t="e">
        <f t="shared" si="0"/>
        <v>#REF!</v>
      </c>
      <c r="D21" s="46" t="e">
        <f t="shared" si="0"/>
        <v>#REF!</v>
      </c>
      <c r="E21" s="46" t="e">
        <f t="shared" si="0"/>
        <v>#REF!</v>
      </c>
      <c r="F21" s="46" t="e">
        <f t="shared" si="0"/>
        <v>#REF!</v>
      </c>
      <c r="G21" s="46" t="e">
        <f t="shared" si="0"/>
        <v>#REF!</v>
      </c>
      <c r="H21" s="46" t="e">
        <f t="shared" si="0"/>
        <v>#REF!</v>
      </c>
      <c r="I21" s="46" t="e">
        <f t="shared" si="0"/>
        <v>#REF!</v>
      </c>
      <c r="J21" s="46" t="e">
        <f t="shared" si="0"/>
        <v>#REF!</v>
      </c>
      <c r="K21" s="46" t="e">
        <f t="shared" si="0"/>
        <v>#REF!</v>
      </c>
      <c r="L21" s="46" t="e">
        <f t="shared" si="0"/>
        <v>#REF!</v>
      </c>
      <c r="M21" s="46" t="e">
        <f t="shared" si="0"/>
        <v>#REF!</v>
      </c>
      <c r="N21" s="46" t="e">
        <f t="shared" si="0"/>
        <v>#REF!</v>
      </c>
      <c r="O21" s="46" t="e">
        <f t="shared" si="0"/>
        <v>#REF!</v>
      </c>
      <c r="P21" s="46" t="e">
        <f t="shared" si="0"/>
        <v>#REF!</v>
      </c>
      <c r="Q21" s="46" t="e">
        <f t="shared" si="0"/>
        <v>#REF!</v>
      </c>
      <c r="R21" s="46" t="e">
        <f t="shared" si="0"/>
        <v>#REF!</v>
      </c>
      <c r="S21" s="46" t="e">
        <f t="shared" si="0"/>
        <v>#REF!</v>
      </c>
      <c r="T21" s="46" t="e">
        <f t="shared" si="0"/>
        <v>#REF!</v>
      </c>
      <c r="U21" s="46" t="e">
        <f t="shared" si="0"/>
        <v>#REF!</v>
      </c>
      <c r="V21" s="46" t="e">
        <f t="shared" si="0"/>
        <v>#REF!</v>
      </c>
      <c r="W21" s="46" t="e">
        <f t="shared" si="0"/>
        <v>#REF!</v>
      </c>
      <c r="X21" s="46" t="e">
        <f t="shared" si="0"/>
        <v>#REF!</v>
      </c>
      <c r="Y21" s="46" t="e">
        <f t="shared" si="0"/>
        <v>#REF!</v>
      </c>
    </row>
    <row r="22" spans="1:25" ht="24.6" customHeight="1" x14ac:dyDescent="0.2">
      <c r="A22" s="37"/>
      <c r="B22" s="46" t="e">
        <f t="shared" si="0"/>
        <v>#REF!</v>
      </c>
      <c r="C22" s="46" t="e">
        <f t="shared" si="0"/>
        <v>#REF!</v>
      </c>
      <c r="D22" s="46" t="e">
        <f t="shared" si="0"/>
        <v>#REF!</v>
      </c>
      <c r="E22" s="46" t="e">
        <f t="shared" si="0"/>
        <v>#REF!</v>
      </c>
      <c r="F22" s="46" t="e">
        <f t="shared" si="0"/>
        <v>#REF!</v>
      </c>
      <c r="G22" s="46" t="e">
        <f t="shared" si="0"/>
        <v>#REF!</v>
      </c>
      <c r="H22" s="46" t="e">
        <f t="shared" si="0"/>
        <v>#REF!</v>
      </c>
      <c r="I22" s="46" t="e">
        <f t="shared" si="0"/>
        <v>#REF!</v>
      </c>
      <c r="J22" s="46" t="e">
        <f t="shared" si="0"/>
        <v>#REF!</v>
      </c>
      <c r="K22" s="46" t="e">
        <f t="shared" si="0"/>
        <v>#REF!</v>
      </c>
      <c r="L22" s="46" t="e">
        <f t="shared" si="0"/>
        <v>#REF!</v>
      </c>
      <c r="M22" s="46" t="e">
        <f t="shared" si="0"/>
        <v>#REF!</v>
      </c>
      <c r="N22" s="46" t="e">
        <f t="shared" si="0"/>
        <v>#REF!</v>
      </c>
      <c r="O22" s="46" t="e">
        <f t="shared" si="0"/>
        <v>#REF!</v>
      </c>
      <c r="P22" s="46" t="e">
        <f t="shared" si="0"/>
        <v>#REF!</v>
      </c>
      <c r="Q22" s="46" t="e">
        <f t="shared" si="0"/>
        <v>#REF!</v>
      </c>
      <c r="R22" s="46" t="e">
        <f t="shared" si="0"/>
        <v>#REF!</v>
      </c>
      <c r="S22" s="46" t="e">
        <f t="shared" si="0"/>
        <v>#REF!</v>
      </c>
      <c r="T22" s="46" t="e">
        <f t="shared" si="0"/>
        <v>#REF!</v>
      </c>
      <c r="U22" s="46" t="e">
        <f t="shared" si="0"/>
        <v>#REF!</v>
      </c>
      <c r="V22" s="46" t="e">
        <f t="shared" si="0"/>
        <v>#REF!</v>
      </c>
      <c r="W22" s="46" t="e">
        <f t="shared" si="0"/>
        <v>#REF!</v>
      </c>
      <c r="X22" s="46" t="e">
        <f t="shared" si="0"/>
        <v>#REF!</v>
      </c>
      <c r="Y22" s="46" t="e">
        <f t="shared" si="0"/>
        <v>#REF!</v>
      </c>
    </row>
    <row r="23" spans="1:25" ht="11.45" customHeight="1" x14ac:dyDescent="0.2">
      <c r="A23" s="11" t="s">
        <v>11</v>
      </c>
    </row>
    <row r="24" spans="1:25" ht="11.45" customHeight="1" x14ac:dyDescent="0.2">
      <c r="A24" s="3">
        <v>1</v>
      </c>
      <c r="B24" s="29" t="e">
        <f>ROUNDUP(B8*0.87,)+25</f>
        <v>#REF!</v>
      </c>
      <c r="C24" s="29" t="e">
        <f t="shared" ref="C24:Y34" si="1">ROUNDUP(C8*0.87,)+25</f>
        <v>#REF!</v>
      </c>
      <c r="D24" s="29" t="e">
        <f t="shared" si="1"/>
        <v>#REF!</v>
      </c>
      <c r="E24" s="29" t="e">
        <f t="shared" si="1"/>
        <v>#REF!</v>
      </c>
      <c r="F24" s="29" t="e">
        <f t="shared" si="1"/>
        <v>#REF!</v>
      </c>
      <c r="G24" s="29" t="e">
        <f t="shared" si="1"/>
        <v>#REF!</v>
      </c>
      <c r="H24" s="29" t="e">
        <f t="shared" si="1"/>
        <v>#REF!</v>
      </c>
      <c r="I24" s="29" t="e">
        <f t="shared" si="1"/>
        <v>#REF!</v>
      </c>
      <c r="J24" s="29" t="e">
        <f t="shared" si="1"/>
        <v>#REF!</v>
      </c>
      <c r="K24" s="29" t="e">
        <f t="shared" si="1"/>
        <v>#REF!</v>
      </c>
      <c r="L24" s="29" t="e">
        <f t="shared" si="1"/>
        <v>#REF!</v>
      </c>
      <c r="M24" s="29" t="e">
        <f t="shared" si="1"/>
        <v>#REF!</v>
      </c>
      <c r="N24" s="29" t="e">
        <f t="shared" si="1"/>
        <v>#REF!</v>
      </c>
      <c r="O24" s="29" t="e">
        <f t="shared" si="1"/>
        <v>#REF!</v>
      </c>
      <c r="P24" s="29" t="e">
        <f t="shared" si="1"/>
        <v>#REF!</v>
      </c>
      <c r="Q24" s="29" t="e">
        <f t="shared" si="1"/>
        <v>#REF!</v>
      </c>
      <c r="R24" s="29" t="e">
        <f t="shared" si="1"/>
        <v>#REF!</v>
      </c>
      <c r="S24" s="29" t="e">
        <f t="shared" si="1"/>
        <v>#REF!</v>
      </c>
      <c r="T24" s="29" t="e">
        <f t="shared" si="1"/>
        <v>#REF!</v>
      </c>
      <c r="U24" s="29" t="e">
        <f t="shared" si="1"/>
        <v>#REF!</v>
      </c>
      <c r="V24" s="29" t="e">
        <f t="shared" si="1"/>
        <v>#REF!</v>
      </c>
      <c r="W24" s="29" t="e">
        <f t="shared" si="1"/>
        <v>#REF!</v>
      </c>
      <c r="X24" s="29" t="e">
        <f t="shared" si="1"/>
        <v>#REF!</v>
      </c>
      <c r="Y24" s="29" t="e">
        <f t="shared" si="1"/>
        <v>#REF!</v>
      </c>
    </row>
    <row r="25" spans="1:25" ht="11.45" customHeight="1" x14ac:dyDescent="0.2">
      <c r="A25" s="3">
        <v>2</v>
      </c>
      <c r="B25" s="29" t="e">
        <f t="shared" ref="B25:Q34" si="2">ROUNDUP(B9*0.87,)+25</f>
        <v>#REF!</v>
      </c>
      <c r="C25" s="29" t="e">
        <f t="shared" si="2"/>
        <v>#REF!</v>
      </c>
      <c r="D25" s="29" t="e">
        <f t="shared" si="2"/>
        <v>#REF!</v>
      </c>
      <c r="E25" s="29" t="e">
        <f t="shared" si="2"/>
        <v>#REF!</v>
      </c>
      <c r="F25" s="29" t="e">
        <f t="shared" si="2"/>
        <v>#REF!</v>
      </c>
      <c r="G25" s="29" t="e">
        <f t="shared" si="2"/>
        <v>#REF!</v>
      </c>
      <c r="H25" s="29" t="e">
        <f t="shared" si="2"/>
        <v>#REF!</v>
      </c>
      <c r="I25" s="29" t="e">
        <f t="shared" si="2"/>
        <v>#REF!</v>
      </c>
      <c r="J25" s="29" t="e">
        <f t="shared" si="2"/>
        <v>#REF!</v>
      </c>
      <c r="K25" s="29" t="e">
        <f t="shared" si="2"/>
        <v>#REF!</v>
      </c>
      <c r="L25" s="29" t="e">
        <f t="shared" si="2"/>
        <v>#REF!</v>
      </c>
      <c r="M25" s="29" t="e">
        <f t="shared" si="2"/>
        <v>#REF!</v>
      </c>
      <c r="N25" s="29" t="e">
        <f t="shared" si="2"/>
        <v>#REF!</v>
      </c>
      <c r="O25" s="29" t="e">
        <f t="shared" si="2"/>
        <v>#REF!</v>
      </c>
      <c r="P25" s="29" t="e">
        <f t="shared" si="2"/>
        <v>#REF!</v>
      </c>
      <c r="Q25" s="29" t="e">
        <f t="shared" si="2"/>
        <v>#REF!</v>
      </c>
      <c r="R25" s="29" t="e">
        <f t="shared" si="1"/>
        <v>#REF!</v>
      </c>
      <c r="S25" s="29" t="e">
        <f t="shared" si="1"/>
        <v>#REF!</v>
      </c>
      <c r="T25" s="29" t="e">
        <f t="shared" si="1"/>
        <v>#REF!</v>
      </c>
      <c r="U25" s="29" t="e">
        <f t="shared" si="1"/>
        <v>#REF!</v>
      </c>
      <c r="V25" s="29" t="e">
        <f t="shared" si="1"/>
        <v>#REF!</v>
      </c>
      <c r="W25" s="29" t="e">
        <f t="shared" si="1"/>
        <v>#REF!</v>
      </c>
      <c r="X25" s="29" t="e">
        <f t="shared" si="1"/>
        <v>#REF!</v>
      </c>
      <c r="Y25" s="29" t="e">
        <f t="shared" si="1"/>
        <v>#REF!</v>
      </c>
    </row>
    <row r="26" spans="1:25" ht="11.45" customHeight="1" x14ac:dyDescent="0.2">
      <c r="A26" s="5" t="s">
        <v>12</v>
      </c>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5" ht="11.45" customHeight="1" x14ac:dyDescent="0.2">
      <c r="A27" s="3">
        <v>1</v>
      </c>
      <c r="B27" s="29" t="e">
        <f t="shared" si="2"/>
        <v>#REF!</v>
      </c>
      <c r="C27" s="29" t="e">
        <f t="shared" si="1"/>
        <v>#REF!</v>
      </c>
      <c r="D27" s="29" t="e">
        <f t="shared" si="1"/>
        <v>#REF!</v>
      </c>
      <c r="E27" s="29" t="e">
        <f t="shared" si="1"/>
        <v>#REF!</v>
      </c>
      <c r="F27" s="29" t="e">
        <f t="shared" si="1"/>
        <v>#REF!</v>
      </c>
      <c r="G27" s="29" t="e">
        <f t="shared" si="1"/>
        <v>#REF!</v>
      </c>
      <c r="H27" s="29" t="e">
        <f t="shared" si="1"/>
        <v>#REF!</v>
      </c>
      <c r="I27" s="29" t="e">
        <f t="shared" si="1"/>
        <v>#REF!</v>
      </c>
      <c r="J27" s="29" t="e">
        <f t="shared" si="1"/>
        <v>#REF!</v>
      </c>
      <c r="K27" s="29" t="e">
        <f t="shared" si="1"/>
        <v>#REF!</v>
      </c>
      <c r="L27" s="29" t="e">
        <f t="shared" si="1"/>
        <v>#REF!</v>
      </c>
      <c r="M27" s="29" t="e">
        <f t="shared" si="1"/>
        <v>#REF!</v>
      </c>
      <c r="N27" s="29" t="e">
        <f t="shared" si="1"/>
        <v>#REF!</v>
      </c>
      <c r="O27" s="29" t="e">
        <f t="shared" si="1"/>
        <v>#REF!</v>
      </c>
      <c r="P27" s="29" t="e">
        <f t="shared" si="1"/>
        <v>#REF!</v>
      </c>
      <c r="Q27" s="29" t="e">
        <f t="shared" si="1"/>
        <v>#REF!</v>
      </c>
      <c r="R27" s="29" t="e">
        <f t="shared" si="1"/>
        <v>#REF!</v>
      </c>
      <c r="S27" s="29" t="e">
        <f t="shared" si="1"/>
        <v>#REF!</v>
      </c>
      <c r="T27" s="29" t="e">
        <f t="shared" si="1"/>
        <v>#REF!</v>
      </c>
      <c r="U27" s="29" t="e">
        <f t="shared" si="1"/>
        <v>#REF!</v>
      </c>
      <c r="V27" s="29" t="e">
        <f t="shared" si="1"/>
        <v>#REF!</v>
      </c>
      <c r="W27" s="29" t="e">
        <f t="shared" si="1"/>
        <v>#REF!</v>
      </c>
      <c r="X27" s="29" t="e">
        <f t="shared" si="1"/>
        <v>#REF!</v>
      </c>
      <c r="Y27" s="29" t="e">
        <f t="shared" si="1"/>
        <v>#REF!</v>
      </c>
    </row>
    <row r="28" spans="1:25" ht="11.45" customHeight="1" x14ac:dyDescent="0.2">
      <c r="A28" s="3">
        <v>2</v>
      </c>
      <c r="B28" s="29" t="e">
        <f t="shared" si="2"/>
        <v>#REF!</v>
      </c>
      <c r="C28" s="29" t="e">
        <f t="shared" si="1"/>
        <v>#REF!</v>
      </c>
      <c r="D28" s="29" t="e">
        <f t="shared" si="1"/>
        <v>#REF!</v>
      </c>
      <c r="E28" s="29" t="e">
        <f t="shared" si="1"/>
        <v>#REF!</v>
      </c>
      <c r="F28" s="29" t="e">
        <f t="shared" si="1"/>
        <v>#REF!</v>
      </c>
      <c r="G28" s="29" t="e">
        <f t="shared" si="1"/>
        <v>#REF!</v>
      </c>
      <c r="H28" s="29" t="e">
        <f t="shared" si="1"/>
        <v>#REF!</v>
      </c>
      <c r="I28" s="29" t="e">
        <f t="shared" si="1"/>
        <v>#REF!</v>
      </c>
      <c r="J28" s="29" t="e">
        <f t="shared" si="1"/>
        <v>#REF!</v>
      </c>
      <c r="K28" s="29" t="e">
        <f t="shared" si="1"/>
        <v>#REF!</v>
      </c>
      <c r="L28" s="29" t="e">
        <f t="shared" si="1"/>
        <v>#REF!</v>
      </c>
      <c r="M28" s="29" t="e">
        <f t="shared" si="1"/>
        <v>#REF!</v>
      </c>
      <c r="N28" s="29" t="e">
        <f t="shared" si="1"/>
        <v>#REF!</v>
      </c>
      <c r="O28" s="29" t="e">
        <f t="shared" si="1"/>
        <v>#REF!</v>
      </c>
      <c r="P28" s="29" t="e">
        <f t="shared" si="1"/>
        <v>#REF!</v>
      </c>
      <c r="Q28" s="29" t="e">
        <f t="shared" si="1"/>
        <v>#REF!</v>
      </c>
      <c r="R28" s="29" t="e">
        <f t="shared" si="1"/>
        <v>#REF!</v>
      </c>
      <c r="S28" s="29" t="e">
        <f t="shared" si="1"/>
        <v>#REF!</v>
      </c>
      <c r="T28" s="29" t="e">
        <f t="shared" si="1"/>
        <v>#REF!</v>
      </c>
      <c r="U28" s="29" t="e">
        <f t="shared" si="1"/>
        <v>#REF!</v>
      </c>
      <c r="V28" s="29" t="e">
        <f t="shared" si="1"/>
        <v>#REF!</v>
      </c>
      <c r="W28" s="29" t="e">
        <f t="shared" si="1"/>
        <v>#REF!</v>
      </c>
      <c r="X28" s="29" t="e">
        <f t="shared" si="1"/>
        <v>#REF!</v>
      </c>
      <c r="Y28" s="29" t="e">
        <f t="shared" si="1"/>
        <v>#REF!</v>
      </c>
    </row>
    <row r="29" spans="1:25" ht="11.45" customHeight="1" x14ac:dyDescent="0.2">
      <c r="A29" s="4" t="s">
        <v>9</v>
      </c>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ht="11.45" customHeight="1" x14ac:dyDescent="0.2">
      <c r="A30" s="3">
        <v>1</v>
      </c>
      <c r="B30" s="29" t="e">
        <f t="shared" si="2"/>
        <v>#REF!</v>
      </c>
      <c r="C30" s="29" t="e">
        <f t="shared" si="1"/>
        <v>#REF!</v>
      </c>
      <c r="D30" s="29" t="e">
        <f t="shared" si="1"/>
        <v>#REF!</v>
      </c>
      <c r="E30" s="29" t="e">
        <f t="shared" si="1"/>
        <v>#REF!</v>
      </c>
      <c r="F30" s="29" t="e">
        <f t="shared" si="1"/>
        <v>#REF!</v>
      </c>
      <c r="G30" s="29" t="e">
        <f t="shared" si="1"/>
        <v>#REF!</v>
      </c>
      <c r="H30" s="29" t="e">
        <f t="shared" si="1"/>
        <v>#REF!</v>
      </c>
      <c r="I30" s="29" t="e">
        <f t="shared" si="1"/>
        <v>#REF!</v>
      </c>
      <c r="J30" s="29" t="e">
        <f t="shared" si="1"/>
        <v>#REF!</v>
      </c>
      <c r="K30" s="29" t="e">
        <f t="shared" si="1"/>
        <v>#REF!</v>
      </c>
      <c r="L30" s="29" t="e">
        <f t="shared" si="1"/>
        <v>#REF!</v>
      </c>
      <c r="M30" s="29" t="e">
        <f t="shared" si="1"/>
        <v>#REF!</v>
      </c>
      <c r="N30" s="29" t="e">
        <f t="shared" si="1"/>
        <v>#REF!</v>
      </c>
      <c r="O30" s="29" t="e">
        <f t="shared" si="1"/>
        <v>#REF!</v>
      </c>
      <c r="P30" s="29" t="e">
        <f t="shared" si="1"/>
        <v>#REF!</v>
      </c>
      <c r="Q30" s="29" t="e">
        <f t="shared" si="1"/>
        <v>#REF!</v>
      </c>
      <c r="R30" s="29" t="e">
        <f t="shared" si="1"/>
        <v>#REF!</v>
      </c>
      <c r="S30" s="29" t="e">
        <f t="shared" si="1"/>
        <v>#REF!</v>
      </c>
      <c r="T30" s="29" t="e">
        <f t="shared" si="1"/>
        <v>#REF!</v>
      </c>
      <c r="U30" s="29" t="e">
        <f t="shared" si="1"/>
        <v>#REF!</v>
      </c>
      <c r="V30" s="29" t="e">
        <f t="shared" si="1"/>
        <v>#REF!</v>
      </c>
      <c r="W30" s="29" t="e">
        <f t="shared" si="1"/>
        <v>#REF!</v>
      </c>
      <c r="X30" s="29" t="e">
        <f t="shared" si="1"/>
        <v>#REF!</v>
      </c>
      <c r="Y30" s="29" t="e">
        <f t="shared" si="1"/>
        <v>#REF!</v>
      </c>
    </row>
    <row r="31" spans="1:25" ht="11.45" customHeight="1" x14ac:dyDescent="0.2">
      <c r="A31" s="3">
        <v>2</v>
      </c>
      <c r="B31" s="29" t="e">
        <f t="shared" si="2"/>
        <v>#REF!</v>
      </c>
      <c r="C31" s="29" t="e">
        <f t="shared" si="1"/>
        <v>#REF!</v>
      </c>
      <c r="D31" s="29" t="e">
        <f t="shared" si="1"/>
        <v>#REF!</v>
      </c>
      <c r="E31" s="29" t="e">
        <f t="shared" si="1"/>
        <v>#REF!</v>
      </c>
      <c r="F31" s="29" t="e">
        <f t="shared" si="1"/>
        <v>#REF!</v>
      </c>
      <c r="G31" s="29" t="e">
        <f t="shared" si="1"/>
        <v>#REF!</v>
      </c>
      <c r="H31" s="29" t="e">
        <f t="shared" si="1"/>
        <v>#REF!</v>
      </c>
      <c r="I31" s="29" t="e">
        <f t="shared" si="1"/>
        <v>#REF!</v>
      </c>
      <c r="J31" s="29" t="e">
        <f t="shared" si="1"/>
        <v>#REF!</v>
      </c>
      <c r="K31" s="29" t="e">
        <f t="shared" si="1"/>
        <v>#REF!</v>
      </c>
      <c r="L31" s="29" t="e">
        <f t="shared" si="1"/>
        <v>#REF!</v>
      </c>
      <c r="M31" s="29" t="e">
        <f t="shared" si="1"/>
        <v>#REF!</v>
      </c>
      <c r="N31" s="29" t="e">
        <f t="shared" si="1"/>
        <v>#REF!</v>
      </c>
      <c r="O31" s="29" t="e">
        <f t="shared" si="1"/>
        <v>#REF!</v>
      </c>
      <c r="P31" s="29" t="e">
        <f t="shared" si="1"/>
        <v>#REF!</v>
      </c>
      <c r="Q31" s="29" t="e">
        <f t="shared" si="1"/>
        <v>#REF!</v>
      </c>
      <c r="R31" s="29" t="e">
        <f t="shared" si="1"/>
        <v>#REF!</v>
      </c>
      <c r="S31" s="29" t="e">
        <f t="shared" si="1"/>
        <v>#REF!</v>
      </c>
      <c r="T31" s="29" t="e">
        <f t="shared" si="1"/>
        <v>#REF!</v>
      </c>
      <c r="U31" s="29" t="e">
        <f t="shared" si="1"/>
        <v>#REF!</v>
      </c>
      <c r="V31" s="29" t="e">
        <f t="shared" si="1"/>
        <v>#REF!</v>
      </c>
      <c r="W31" s="29" t="e">
        <f t="shared" si="1"/>
        <v>#REF!</v>
      </c>
      <c r="X31" s="29" t="e">
        <f t="shared" si="1"/>
        <v>#REF!</v>
      </c>
      <c r="Y31" s="29" t="e">
        <f t="shared" si="1"/>
        <v>#REF!</v>
      </c>
    </row>
    <row r="32" spans="1:25" ht="11.45" customHeight="1" x14ac:dyDescent="0.2">
      <c r="A32" s="2" t="s">
        <v>13</v>
      </c>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ht="11.45" customHeight="1" x14ac:dyDescent="0.2">
      <c r="A33" s="3">
        <v>1</v>
      </c>
      <c r="B33" s="29" t="e">
        <f t="shared" si="2"/>
        <v>#REF!</v>
      </c>
      <c r="C33" s="29" t="e">
        <f t="shared" si="1"/>
        <v>#REF!</v>
      </c>
      <c r="D33" s="29" t="e">
        <f t="shared" si="1"/>
        <v>#REF!</v>
      </c>
      <c r="E33" s="29" t="e">
        <f t="shared" si="1"/>
        <v>#REF!</v>
      </c>
      <c r="F33" s="29" t="e">
        <f t="shared" si="1"/>
        <v>#REF!</v>
      </c>
      <c r="G33" s="29" t="e">
        <f t="shared" si="1"/>
        <v>#REF!</v>
      </c>
      <c r="H33" s="29" t="e">
        <f t="shared" si="1"/>
        <v>#REF!</v>
      </c>
      <c r="I33" s="29" t="e">
        <f t="shared" si="1"/>
        <v>#REF!</v>
      </c>
      <c r="J33" s="29" t="e">
        <f t="shared" si="1"/>
        <v>#REF!</v>
      </c>
      <c r="K33" s="29" t="e">
        <f t="shared" si="1"/>
        <v>#REF!</v>
      </c>
      <c r="L33" s="29" t="e">
        <f t="shared" si="1"/>
        <v>#REF!</v>
      </c>
      <c r="M33" s="29" t="e">
        <f t="shared" si="1"/>
        <v>#REF!</v>
      </c>
      <c r="N33" s="29" t="e">
        <f t="shared" si="1"/>
        <v>#REF!</v>
      </c>
      <c r="O33" s="29" t="e">
        <f t="shared" si="1"/>
        <v>#REF!</v>
      </c>
      <c r="P33" s="29" t="e">
        <f t="shared" si="1"/>
        <v>#REF!</v>
      </c>
      <c r="Q33" s="29" t="e">
        <f t="shared" si="1"/>
        <v>#REF!</v>
      </c>
      <c r="R33" s="29" t="e">
        <f t="shared" si="1"/>
        <v>#REF!</v>
      </c>
      <c r="S33" s="29" t="e">
        <f t="shared" si="1"/>
        <v>#REF!</v>
      </c>
      <c r="T33" s="29" t="e">
        <f t="shared" si="1"/>
        <v>#REF!</v>
      </c>
      <c r="U33" s="29" t="e">
        <f t="shared" si="1"/>
        <v>#REF!</v>
      </c>
      <c r="V33" s="29" t="e">
        <f t="shared" si="1"/>
        <v>#REF!</v>
      </c>
      <c r="W33" s="29" t="e">
        <f t="shared" si="1"/>
        <v>#REF!</v>
      </c>
      <c r="X33" s="29" t="e">
        <f t="shared" si="1"/>
        <v>#REF!</v>
      </c>
      <c r="Y33" s="29" t="e">
        <f t="shared" si="1"/>
        <v>#REF!</v>
      </c>
    </row>
    <row r="34" spans="1:25" ht="11.45" customHeight="1" x14ac:dyDescent="0.2">
      <c r="A34" s="3">
        <v>2</v>
      </c>
      <c r="B34" s="29" t="e">
        <f t="shared" si="2"/>
        <v>#REF!</v>
      </c>
      <c r="C34" s="29" t="e">
        <f t="shared" si="1"/>
        <v>#REF!</v>
      </c>
      <c r="D34" s="29" t="e">
        <f t="shared" si="1"/>
        <v>#REF!</v>
      </c>
      <c r="E34" s="29" t="e">
        <f t="shared" si="1"/>
        <v>#REF!</v>
      </c>
      <c r="F34" s="29" t="e">
        <f t="shared" si="1"/>
        <v>#REF!</v>
      </c>
      <c r="G34" s="29" t="e">
        <f t="shared" si="1"/>
        <v>#REF!</v>
      </c>
      <c r="H34" s="29" t="e">
        <f t="shared" si="1"/>
        <v>#REF!</v>
      </c>
      <c r="I34" s="29" t="e">
        <f t="shared" si="1"/>
        <v>#REF!</v>
      </c>
      <c r="J34" s="29" t="e">
        <f t="shared" si="1"/>
        <v>#REF!</v>
      </c>
      <c r="K34" s="29" t="e">
        <f t="shared" si="1"/>
        <v>#REF!</v>
      </c>
      <c r="L34" s="29" t="e">
        <f t="shared" si="1"/>
        <v>#REF!</v>
      </c>
      <c r="M34" s="29" t="e">
        <f t="shared" si="1"/>
        <v>#REF!</v>
      </c>
      <c r="N34" s="29" t="e">
        <f t="shared" si="1"/>
        <v>#REF!</v>
      </c>
      <c r="O34" s="29" t="e">
        <f t="shared" si="1"/>
        <v>#REF!</v>
      </c>
      <c r="P34" s="29" t="e">
        <f t="shared" si="1"/>
        <v>#REF!</v>
      </c>
      <c r="Q34" s="29" t="e">
        <f t="shared" si="1"/>
        <v>#REF!</v>
      </c>
      <c r="R34" s="29" t="e">
        <f t="shared" si="1"/>
        <v>#REF!</v>
      </c>
      <c r="S34" s="29" t="e">
        <f t="shared" si="1"/>
        <v>#REF!</v>
      </c>
      <c r="T34" s="29" t="e">
        <f t="shared" si="1"/>
        <v>#REF!</v>
      </c>
      <c r="U34" s="29" t="e">
        <f t="shared" si="1"/>
        <v>#REF!</v>
      </c>
      <c r="V34" s="29" t="e">
        <f t="shared" si="1"/>
        <v>#REF!</v>
      </c>
      <c r="W34" s="29" t="e">
        <f t="shared" si="1"/>
        <v>#REF!</v>
      </c>
      <c r="X34" s="29" t="e">
        <f t="shared" si="1"/>
        <v>#REF!</v>
      </c>
      <c r="Y34" s="29" t="e">
        <f t="shared" si="1"/>
        <v>#REF!</v>
      </c>
    </row>
    <row r="35" spans="1:25" ht="11.45" customHeight="1" x14ac:dyDescent="0.2">
      <c r="A35" s="24"/>
    </row>
    <row r="36" spans="1:25" x14ac:dyDescent="0.2">
      <c r="A36" s="41" t="s">
        <v>18</v>
      </c>
    </row>
    <row r="37" spans="1:25" x14ac:dyDescent="0.2">
      <c r="A37" s="38" t="s">
        <v>22</v>
      </c>
    </row>
    <row r="38" spans="1:25" x14ac:dyDescent="0.2">
      <c r="A38" s="22"/>
    </row>
    <row r="39" spans="1:25" x14ac:dyDescent="0.2">
      <c r="A39" s="41" t="s">
        <v>3</v>
      </c>
    </row>
    <row r="40" spans="1:25" x14ac:dyDescent="0.2">
      <c r="A40" s="42" t="s">
        <v>4</v>
      </c>
    </row>
    <row r="41" spans="1:25" x14ac:dyDescent="0.2">
      <c r="A41" s="42" t="s">
        <v>5</v>
      </c>
    </row>
    <row r="42" spans="1:25" ht="12.6" customHeight="1" x14ac:dyDescent="0.2">
      <c r="A42" s="26" t="s">
        <v>6</v>
      </c>
    </row>
    <row r="43" spans="1:25" x14ac:dyDescent="0.2">
      <c r="A43" s="90" t="s">
        <v>70</v>
      </c>
    </row>
    <row r="44" spans="1:25" x14ac:dyDescent="0.2">
      <c r="A44" s="22"/>
    </row>
    <row r="45" spans="1:25" x14ac:dyDescent="0.2">
      <c r="A45" s="39" t="s">
        <v>8</v>
      </c>
    </row>
    <row r="46" spans="1:25" ht="48" x14ac:dyDescent="0.2">
      <c r="A46" s="40" t="s">
        <v>17</v>
      </c>
    </row>
  </sheetData>
  <pageMargins left="0.7" right="0.7" top="0.75" bottom="0.75" header="0.3" footer="0.3"/>
  <pageSetup paperSize="9" orientation="portrait" horizontalDpi="4294967295" vertic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C46"/>
  <sheetViews>
    <sheetView zoomScaleNormal="100" workbookViewId="0">
      <pane xSplit="1" topLeftCell="B1" activePane="topRight" state="frozen"/>
      <selection pane="topRight" activeCell="C17" sqref="C17"/>
    </sheetView>
  </sheetViews>
  <sheetFormatPr defaultColWidth="8.5703125" defaultRowHeight="12" x14ac:dyDescent="0.2"/>
  <cols>
    <col min="1" max="1" width="84.85546875" style="1" customWidth="1"/>
    <col min="2" max="3" width="9.85546875" style="1" bestFit="1" customWidth="1"/>
    <col min="4" max="16384" width="8.5703125" style="1"/>
  </cols>
  <sheetData>
    <row r="1" spans="1:3" ht="11.45" customHeight="1" x14ac:dyDescent="0.2">
      <c r="A1" s="9" t="s">
        <v>74</v>
      </c>
    </row>
    <row r="2" spans="1:3" ht="11.45" customHeight="1" x14ac:dyDescent="0.2">
      <c r="A2" s="19" t="s">
        <v>16</v>
      </c>
    </row>
    <row r="3" spans="1:3" ht="11.45" customHeight="1" x14ac:dyDescent="0.2">
      <c r="A3" s="9"/>
    </row>
    <row r="4" spans="1:3" ht="11.25" customHeight="1" x14ac:dyDescent="0.2">
      <c r="A4" s="95" t="s">
        <v>1</v>
      </c>
    </row>
    <row r="5" spans="1:3" s="12" customFormat="1" ht="25.5" customHeight="1" x14ac:dyDescent="0.2">
      <c r="A5" s="8" t="s">
        <v>0</v>
      </c>
      <c r="B5" s="47" t="e">
        <f>'C завтраками| Bed and breakfast'!#REF!</f>
        <v>#REF!</v>
      </c>
      <c r="C5" s="47" t="e">
        <f>'C завтраками| Bed and breakfast'!#REF!</f>
        <v>#REF!</v>
      </c>
    </row>
    <row r="6" spans="1:3" s="12" customFormat="1" ht="25.5" customHeight="1" x14ac:dyDescent="0.2">
      <c r="A6" s="37"/>
      <c r="B6" s="47" t="e">
        <f>'C завтраками| Bed and breakfast'!#REF!</f>
        <v>#REF!</v>
      </c>
      <c r="C6" s="47" t="e">
        <f>'C завтраками| Bed and breakfast'!#REF!</f>
        <v>#REF!</v>
      </c>
    </row>
    <row r="7" spans="1:3" ht="11.45" customHeight="1" x14ac:dyDescent="0.2">
      <c r="A7" s="11" t="s">
        <v>11</v>
      </c>
    </row>
    <row r="8" spans="1:3" ht="11.45" customHeight="1" x14ac:dyDescent="0.2">
      <c r="A8" s="3">
        <v>1</v>
      </c>
      <c r="B8" s="29" t="e">
        <f>'C завтраками| Bed and breakfast'!#REF!*0.85</f>
        <v>#REF!</v>
      </c>
      <c r="C8" s="29" t="e">
        <f>'C завтраками| Bed and breakfast'!#REF!*0.85</f>
        <v>#REF!</v>
      </c>
    </row>
    <row r="9" spans="1:3" ht="11.45" customHeight="1" x14ac:dyDescent="0.2">
      <c r="A9" s="3">
        <v>2</v>
      </c>
      <c r="B9" s="29" t="e">
        <f>'C завтраками| Bed and breakfast'!#REF!*0.85</f>
        <v>#REF!</v>
      </c>
      <c r="C9" s="29" t="e">
        <f>'C завтраками| Bed and breakfast'!#REF!*0.85</f>
        <v>#REF!</v>
      </c>
    </row>
    <row r="10" spans="1:3" ht="11.45" customHeight="1" x14ac:dyDescent="0.2">
      <c r="A10" s="5" t="s">
        <v>86</v>
      </c>
      <c r="B10" s="29"/>
      <c r="C10" s="29"/>
    </row>
    <row r="11" spans="1:3" ht="11.45" customHeight="1" x14ac:dyDescent="0.2">
      <c r="A11" s="3">
        <v>1</v>
      </c>
      <c r="B11" s="29" t="e">
        <f>'C завтраками| Bed and breakfast'!#REF!*0.85</f>
        <v>#REF!</v>
      </c>
      <c r="C11" s="29" t="e">
        <f>'C завтраками| Bed and breakfast'!#REF!*0.85</f>
        <v>#REF!</v>
      </c>
    </row>
    <row r="12" spans="1:3" ht="11.45" customHeight="1" x14ac:dyDescent="0.2">
      <c r="A12" s="3">
        <v>2</v>
      </c>
      <c r="B12" s="29" t="e">
        <f>'C завтраками| Bed and breakfast'!#REF!*0.85</f>
        <v>#REF!</v>
      </c>
      <c r="C12" s="29" t="e">
        <f>'C завтраками| Bed and breakfast'!#REF!*0.85</f>
        <v>#REF!</v>
      </c>
    </row>
    <row r="13" spans="1:3" ht="11.45" customHeight="1" x14ac:dyDescent="0.2">
      <c r="A13" s="4" t="s">
        <v>91</v>
      </c>
      <c r="B13" s="29"/>
      <c r="C13" s="29"/>
    </row>
    <row r="14" spans="1:3" ht="11.45" customHeight="1" x14ac:dyDescent="0.2">
      <c r="A14" s="3">
        <v>1</v>
      </c>
      <c r="B14" s="29" t="e">
        <f>'C завтраками| Bed and breakfast'!#REF!*0.85</f>
        <v>#REF!</v>
      </c>
      <c r="C14" s="29" t="e">
        <f>'C завтраками| Bed and breakfast'!#REF!*0.85</f>
        <v>#REF!</v>
      </c>
    </row>
    <row r="15" spans="1:3" ht="11.45" customHeight="1" x14ac:dyDescent="0.2">
      <c r="A15" s="3">
        <v>2</v>
      </c>
      <c r="B15" s="29" t="e">
        <f>'C завтраками| Bed and breakfast'!#REF!*0.85</f>
        <v>#REF!</v>
      </c>
      <c r="C15" s="29" t="e">
        <f>'C завтраками| Bed and breakfast'!#REF!*0.85</f>
        <v>#REF!</v>
      </c>
    </row>
    <row r="16" spans="1:3" ht="11.45" customHeight="1" x14ac:dyDescent="0.2">
      <c r="A16" s="2" t="s">
        <v>92</v>
      </c>
      <c r="B16" s="29"/>
      <c r="C16" s="29"/>
    </row>
    <row r="17" spans="1:3" ht="11.45" customHeight="1" x14ac:dyDescent="0.2">
      <c r="A17" s="3">
        <v>1</v>
      </c>
      <c r="B17" s="29" t="e">
        <f>'C завтраками| Bed and breakfast'!#REF!*0.85</f>
        <v>#REF!</v>
      </c>
      <c r="C17" s="29" t="e">
        <f>'C завтраками| Bed and breakfast'!#REF!*0.85</f>
        <v>#REF!</v>
      </c>
    </row>
    <row r="18" spans="1:3" ht="11.45" customHeight="1" x14ac:dyDescent="0.2">
      <c r="A18" s="3">
        <v>2</v>
      </c>
      <c r="B18" s="29" t="e">
        <f>'C завтраками| Bed and breakfast'!#REF!*0.85</f>
        <v>#REF!</v>
      </c>
      <c r="C18" s="29" t="e">
        <f>'C завтраками| Bed and breakfast'!#REF!*0.85</f>
        <v>#REF!</v>
      </c>
    </row>
    <row r="19" spans="1:3" ht="11.45" customHeight="1" x14ac:dyDescent="0.2">
      <c r="A19" s="24"/>
      <c r="B19" s="30"/>
      <c r="C19" s="30"/>
    </row>
    <row r="20" spans="1:3" ht="11.45" customHeight="1" x14ac:dyDescent="0.2">
      <c r="A20" s="97" t="s">
        <v>2</v>
      </c>
      <c r="B20" s="30"/>
      <c r="C20" s="30"/>
    </row>
    <row r="21" spans="1:3" ht="24.6" customHeight="1" x14ac:dyDescent="0.2">
      <c r="A21" s="8" t="s">
        <v>0</v>
      </c>
      <c r="B21" s="47" t="e">
        <f t="shared" ref="B21" si="0">B5</f>
        <v>#REF!</v>
      </c>
      <c r="C21" s="47" t="e">
        <f t="shared" ref="C21" si="1">C5</f>
        <v>#REF!</v>
      </c>
    </row>
    <row r="22" spans="1:3" ht="24.6" customHeight="1" x14ac:dyDescent="0.2">
      <c r="A22" s="37"/>
      <c r="B22" s="47" t="e">
        <f t="shared" ref="B22" si="2">B6</f>
        <v>#REF!</v>
      </c>
      <c r="C22" s="47" t="e">
        <f t="shared" ref="C22" si="3">C6</f>
        <v>#REF!</v>
      </c>
    </row>
    <row r="23" spans="1:3" ht="11.45" customHeight="1" x14ac:dyDescent="0.2">
      <c r="A23" s="11" t="s">
        <v>11</v>
      </c>
    </row>
    <row r="24" spans="1:3" ht="11.45" customHeight="1" x14ac:dyDescent="0.2">
      <c r="A24" s="3">
        <v>1</v>
      </c>
      <c r="B24" s="29" t="e">
        <f t="shared" ref="B24" si="4">ROUNDUP(B8*0.9,)</f>
        <v>#REF!</v>
      </c>
      <c r="C24" s="29" t="e">
        <f t="shared" ref="C24" si="5">ROUNDUP(C8*0.9,)</f>
        <v>#REF!</v>
      </c>
    </row>
    <row r="25" spans="1:3" ht="11.45" customHeight="1" x14ac:dyDescent="0.2">
      <c r="A25" s="3">
        <v>2</v>
      </c>
      <c r="B25" s="29" t="e">
        <f t="shared" ref="B25" si="6">ROUNDUP(B9*0.9,)</f>
        <v>#REF!</v>
      </c>
      <c r="C25" s="29" t="e">
        <f t="shared" ref="C25" si="7">ROUNDUP(C9*0.9,)</f>
        <v>#REF!</v>
      </c>
    </row>
    <row r="26" spans="1:3" ht="11.45" customHeight="1" x14ac:dyDescent="0.2">
      <c r="A26" s="5" t="s">
        <v>86</v>
      </c>
      <c r="B26" s="29"/>
      <c r="C26" s="29"/>
    </row>
    <row r="27" spans="1:3" ht="11.45" customHeight="1" x14ac:dyDescent="0.2">
      <c r="A27" s="3">
        <v>1</v>
      </c>
      <c r="B27" s="29" t="e">
        <f t="shared" ref="B27" si="8">ROUNDUP(B11*0.9,)</f>
        <v>#REF!</v>
      </c>
      <c r="C27" s="29" t="e">
        <f t="shared" ref="C27" si="9">ROUNDUP(C11*0.9,)</f>
        <v>#REF!</v>
      </c>
    </row>
    <row r="28" spans="1:3" ht="11.45" customHeight="1" x14ac:dyDescent="0.2">
      <c r="A28" s="3">
        <v>2</v>
      </c>
      <c r="B28" s="29" t="e">
        <f t="shared" ref="B28" si="10">ROUNDUP(B12*0.9,)</f>
        <v>#REF!</v>
      </c>
      <c r="C28" s="29" t="e">
        <f t="shared" ref="C28" si="11">ROUNDUP(C12*0.9,)</f>
        <v>#REF!</v>
      </c>
    </row>
    <row r="29" spans="1:3" ht="11.45" customHeight="1" x14ac:dyDescent="0.2">
      <c r="A29" s="4" t="s">
        <v>91</v>
      </c>
      <c r="B29" s="29"/>
      <c r="C29" s="29"/>
    </row>
    <row r="30" spans="1:3" ht="11.45" customHeight="1" x14ac:dyDescent="0.2">
      <c r="A30" s="3">
        <v>1</v>
      </c>
      <c r="B30" s="29" t="e">
        <f t="shared" ref="B30" si="12">ROUNDUP(B14*0.9,)</f>
        <v>#REF!</v>
      </c>
      <c r="C30" s="29" t="e">
        <f t="shared" ref="C30" si="13">ROUNDUP(C14*0.9,)</f>
        <v>#REF!</v>
      </c>
    </row>
    <row r="31" spans="1:3" ht="11.45" customHeight="1" x14ac:dyDescent="0.2">
      <c r="A31" s="3">
        <v>2</v>
      </c>
      <c r="B31" s="29" t="e">
        <f t="shared" ref="B31" si="14">ROUNDUP(B15*0.9,)</f>
        <v>#REF!</v>
      </c>
      <c r="C31" s="29" t="e">
        <f t="shared" ref="C31" si="15">ROUNDUP(C15*0.9,)</f>
        <v>#REF!</v>
      </c>
    </row>
    <row r="32" spans="1:3" ht="11.45" customHeight="1" x14ac:dyDescent="0.2">
      <c r="A32" s="2" t="s">
        <v>92</v>
      </c>
      <c r="B32" s="29"/>
      <c r="C32" s="29"/>
    </row>
    <row r="33" spans="1:3" ht="11.45" customHeight="1" x14ac:dyDescent="0.2">
      <c r="A33" s="3">
        <v>1</v>
      </c>
      <c r="B33" s="29" t="e">
        <f t="shared" ref="B33" si="16">ROUNDUP(B17*0.9,)</f>
        <v>#REF!</v>
      </c>
      <c r="C33" s="29" t="e">
        <f t="shared" ref="C33" si="17">ROUNDUP(C17*0.9,)</f>
        <v>#REF!</v>
      </c>
    </row>
    <row r="34" spans="1:3" ht="11.45" customHeight="1" x14ac:dyDescent="0.2">
      <c r="A34" s="3">
        <v>2</v>
      </c>
      <c r="B34" s="29" t="e">
        <f t="shared" ref="B34" si="18">ROUNDUP(B18*0.9,)</f>
        <v>#REF!</v>
      </c>
      <c r="C34" s="29" t="e">
        <f t="shared" ref="C34" si="19">ROUNDUP(C18*0.9,)</f>
        <v>#REF!</v>
      </c>
    </row>
    <row r="35" spans="1:3" ht="11.45" customHeight="1" x14ac:dyDescent="0.2">
      <c r="A35" s="24"/>
    </row>
    <row r="36" spans="1:3" x14ac:dyDescent="0.2">
      <c r="A36" s="41" t="s">
        <v>18</v>
      </c>
    </row>
    <row r="37" spans="1:3" x14ac:dyDescent="0.2">
      <c r="A37" s="22" t="s">
        <v>69</v>
      </c>
    </row>
    <row r="38" spans="1:3" x14ac:dyDescent="0.2">
      <c r="A38" s="22"/>
    </row>
    <row r="39" spans="1:3" x14ac:dyDescent="0.2">
      <c r="A39" s="41" t="s">
        <v>3</v>
      </c>
    </row>
    <row r="40" spans="1:3" x14ac:dyDescent="0.2">
      <c r="A40" s="42" t="s">
        <v>4</v>
      </c>
    </row>
    <row r="41" spans="1:3" x14ac:dyDescent="0.2">
      <c r="A41" s="42" t="s">
        <v>5</v>
      </c>
    </row>
    <row r="42" spans="1:3" ht="12.6" customHeight="1" x14ac:dyDescent="0.2">
      <c r="A42" s="26" t="s">
        <v>6</v>
      </c>
    </row>
    <row r="43" spans="1:3" x14ac:dyDescent="0.2">
      <c r="A43" s="42" t="s">
        <v>75</v>
      </c>
    </row>
    <row r="44" spans="1:3" x14ac:dyDescent="0.2">
      <c r="A44" s="22"/>
    </row>
    <row r="45" spans="1:3" x14ac:dyDescent="0.2">
      <c r="A45" s="39" t="s">
        <v>8</v>
      </c>
    </row>
    <row r="46" spans="1:3" ht="48" x14ac:dyDescent="0.2">
      <c r="A46" s="40" t="s">
        <v>17</v>
      </c>
    </row>
  </sheetData>
  <pageMargins left="0.7" right="0.7" top="0.75" bottom="0.75" header="0.3" footer="0.3"/>
  <pageSetup paperSize="9" orientation="portrait" horizontalDpi="4294967295" verticalDpi="4294967295"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C46"/>
  <sheetViews>
    <sheetView zoomScaleNormal="100" workbookViewId="0">
      <pane xSplit="1" topLeftCell="B1" activePane="topRight" state="frozen"/>
      <selection pane="topRight" activeCell="D9" sqref="D9"/>
    </sheetView>
  </sheetViews>
  <sheetFormatPr defaultColWidth="8.5703125" defaultRowHeight="12" x14ac:dyDescent="0.2"/>
  <cols>
    <col min="1" max="1" width="84.85546875" style="1" customWidth="1"/>
    <col min="2" max="3" width="9.85546875" style="1" bestFit="1" customWidth="1"/>
    <col min="4" max="16384" width="8.5703125" style="1"/>
  </cols>
  <sheetData>
    <row r="1" spans="1:3" ht="11.45" customHeight="1" x14ac:dyDescent="0.2">
      <c r="A1" s="9" t="s">
        <v>74</v>
      </c>
    </row>
    <row r="2" spans="1:3" ht="11.45" customHeight="1" x14ac:dyDescent="0.2">
      <c r="A2" s="19" t="s">
        <v>16</v>
      </c>
    </row>
    <row r="3" spans="1:3" ht="11.45" customHeight="1" x14ac:dyDescent="0.2">
      <c r="A3" s="9"/>
    </row>
    <row r="4" spans="1:3" ht="11.25" customHeight="1" x14ac:dyDescent="0.2">
      <c r="A4" s="95" t="s">
        <v>1</v>
      </c>
    </row>
    <row r="5" spans="1:3" s="12" customFormat="1" ht="25.5" customHeight="1" x14ac:dyDescent="0.2">
      <c r="A5" s="8" t="s">
        <v>0</v>
      </c>
      <c r="B5" s="47" t="e">
        <f>'C завтраками| Bed and breakfast'!#REF!</f>
        <v>#REF!</v>
      </c>
      <c r="C5" s="47" t="e">
        <f>'C завтраками| Bed and breakfast'!#REF!</f>
        <v>#REF!</v>
      </c>
    </row>
    <row r="6" spans="1:3" s="12" customFormat="1" ht="25.5" customHeight="1" x14ac:dyDescent="0.2">
      <c r="A6" s="37"/>
      <c r="B6" s="47" t="e">
        <f>'C завтраками| Bed and breakfast'!#REF!</f>
        <v>#REF!</v>
      </c>
      <c r="C6" s="47" t="e">
        <f>'C завтраками| Bed and breakfast'!#REF!</f>
        <v>#REF!</v>
      </c>
    </row>
    <row r="7" spans="1:3" ht="11.45" customHeight="1" x14ac:dyDescent="0.2">
      <c r="A7" s="11" t="s">
        <v>11</v>
      </c>
    </row>
    <row r="8" spans="1:3" ht="11.45" customHeight="1" x14ac:dyDescent="0.2">
      <c r="A8" s="3">
        <v>1</v>
      </c>
      <c r="B8" s="29" t="e">
        <f>'C завтраками| Bed and breakfast'!#REF!*0.85</f>
        <v>#REF!</v>
      </c>
      <c r="C8" s="29" t="e">
        <f>'C завтраками| Bed and breakfast'!#REF!*0.85</f>
        <v>#REF!</v>
      </c>
    </row>
    <row r="9" spans="1:3" ht="11.45" customHeight="1" x14ac:dyDescent="0.2">
      <c r="A9" s="3">
        <v>2</v>
      </c>
      <c r="B9" s="29" t="e">
        <f>'C завтраками| Bed and breakfast'!#REF!*0.85</f>
        <v>#REF!</v>
      </c>
      <c r="C9" s="29" t="e">
        <f>'C завтраками| Bed and breakfast'!#REF!*0.85</f>
        <v>#REF!</v>
      </c>
    </row>
    <row r="10" spans="1:3" ht="11.45" customHeight="1" x14ac:dyDescent="0.2">
      <c r="A10" s="5" t="s">
        <v>86</v>
      </c>
      <c r="B10" s="29"/>
      <c r="C10" s="29"/>
    </row>
    <row r="11" spans="1:3" ht="11.45" customHeight="1" x14ac:dyDescent="0.2">
      <c r="A11" s="3">
        <v>1</v>
      </c>
      <c r="B11" s="29" t="e">
        <f>'C завтраками| Bed and breakfast'!#REF!*0.85</f>
        <v>#REF!</v>
      </c>
      <c r="C11" s="29" t="e">
        <f>'C завтраками| Bed and breakfast'!#REF!*0.85</f>
        <v>#REF!</v>
      </c>
    </row>
    <row r="12" spans="1:3" ht="11.45" customHeight="1" x14ac:dyDescent="0.2">
      <c r="A12" s="3">
        <v>2</v>
      </c>
      <c r="B12" s="29" t="e">
        <f>'C завтраками| Bed and breakfast'!#REF!*0.85</f>
        <v>#REF!</v>
      </c>
      <c r="C12" s="29" t="e">
        <f>'C завтраками| Bed and breakfast'!#REF!*0.85</f>
        <v>#REF!</v>
      </c>
    </row>
    <row r="13" spans="1:3" ht="11.45" customHeight="1" x14ac:dyDescent="0.2">
      <c r="A13" s="4" t="s">
        <v>91</v>
      </c>
      <c r="B13" s="29"/>
      <c r="C13" s="29"/>
    </row>
    <row r="14" spans="1:3" ht="11.45" customHeight="1" x14ac:dyDescent="0.2">
      <c r="A14" s="3">
        <v>1</v>
      </c>
      <c r="B14" s="29" t="e">
        <f>'C завтраками| Bed and breakfast'!#REF!*0.85</f>
        <v>#REF!</v>
      </c>
      <c r="C14" s="29" t="e">
        <f>'C завтраками| Bed and breakfast'!#REF!*0.85</f>
        <v>#REF!</v>
      </c>
    </row>
    <row r="15" spans="1:3" ht="11.45" customHeight="1" x14ac:dyDescent="0.2">
      <c r="A15" s="3">
        <v>2</v>
      </c>
      <c r="B15" s="29" t="e">
        <f>'C завтраками| Bed and breakfast'!#REF!*0.85</f>
        <v>#REF!</v>
      </c>
      <c r="C15" s="29" t="e">
        <f>'C завтраками| Bed and breakfast'!#REF!*0.85</f>
        <v>#REF!</v>
      </c>
    </row>
    <row r="16" spans="1:3" ht="11.45" customHeight="1" x14ac:dyDescent="0.2">
      <c r="A16" s="2" t="s">
        <v>92</v>
      </c>
      <c r="B16" s="29"/>
      <c r="C16" s="29"/>
    </row>
    <row r="17" spans="1:3" ht="11.45" customHeight="1" x14ac:dyDescent="0.2">
      <c r="A17" s="3">
        <v>1</v>
      </c>
      <c r="B17" s="29" t="e">
        <f>'C завтраками| Bed and breakfast'!#REF!*0.85</f>
        <v>#REF!</v>
      </c>
      <c r="C17" s="29" t="e">
        <f>'C завтраками| Bed and breakfast'!#REF!*0.85</f>
        <v>#REF!</v>
      </c>
    </row>
    <row r="18" spans="1:3" ht="11.45" customHeight="1" x14ac:dyDescent="0.2">
      <c r="A18" s="3">
        <v>2</v>
      </c>
      <c r="B18" s="29" t="e">
        <f>'C завтраками| Bed and breakfast'!#REF!*0.85</f>
        <v>#REF!</v>
      </c>
      <c r="C18" s="29" t="e">
        <f>'C завтраками| Bed and breakfast'!#REF!*0.85</f>
        <v>#REF!</v>
      </c>
    </row>
    <row r="19" spans="1:3" ht="11.45" customHeight="1" x14ac:dyDescent="0.2">
      <c r="A19" s="24"/>
      <c r="B19" s="30"/>
      <c r="C19" s="30"/>
    </row>
    <row r="20" spans="1:3" ht="11.45" customHeight="1" x14ac:dyDescent="0.2">
      <c r="A20" s="97" t="s">
        <v>2</v>
      </c>
      <c r="B20" s="30"/>
      <c r="C20" s="30"/>
    </row>
    <row r="21" spans="1:3" ht="24.6" customHeight="1" x14ac:dyDescent="0.2">
      <c r="A21" s="8" t="s">
        <v>0</v>
      </c>
      <c r="B21" s="47" t="e">
        <f t="shared" ref="B21" si="0">B5</f>
        <v>#REF!</v>
      </c>
      <c r="C21" s="47" t="e">
        <f t="shared" ref="C21" si="1">C5</f>
        <v>#REF!</v>
      </c>
    </row>
    <row r="22" spans="1:3" ht="24.6" customHeight="1" x14ac:dyDescent="0.2">
      <c r="A22" s="37"/>
      <c r="B22" s="47" t="e">
        <f t="shared" ref="B22" si="2">B6</f>
        <v>#REF!</v>
      </c>
      <c r="C22" s="47" t="e">
        <f t="shared" ref="C22" si="3">C6</f>
        <v>#REF!</v>
      </c>
    </row>
    <row r="23" spans="1:3" ht="11.45" customHeight="1" x14ac:dyDescent="0.2">
      <c r="A23" s="11" t="s">
        <v>11</v>
      </c>
    </row>
    <row r="24" spans="1:3" ht="11.45" customHeight="1" x14ac:dyDescent="0.2">
      <c r="A24" s="3">
        <v>1</v>
      </c>
      <c r="B24" s="29" t="e">
        <f t="shared" ref="B24" si="4">ROUNDUP(B8*0.87,)</f>
        <v>#REF!</v>
      </c>
      <c r="C24" s="29" t="e">
        <f t="shared" ref="C24" si="5">ROUNDUP(C8*0.87,)</f>
        <v>#REF!</v>
      </c>
    </row>
    <row r="25" spans="1:3" ht="11.45" customHeight="1" x14ac:dyDescent="0.2">
      <c r="A25" s="3">
        <v>2</v>
      </c>
      <c r="B25" s="29" t="e">
        <f t="shared" ref="B25" si="6">ROUNDUP(B9*0.87,)</f>
        <v>#REF!</v>
      </c>
      <c r="C25" s="29" t="e">
        <f t="shared" ref="C25" si="7">ROUNDUP(C9*0.87,)</f>
        <v>#REF!</v>
      </c>
    </row>
    <row r="26" spans="1:3" ht="11.45" customHeight="1" x14ac:dyDescent="0.2">
      <c r="A26" s="5" t="s">
        <v>86</v>
      </c>
      <c r="B26" s="29"/>
      <c r="C26" s="29"/>
    </row>
    <row r="27" spans="1:3" ht="11.45" customHeight="1" x14ac:dyDescent="0.2">
      <c r="A27" s="3">
        <v>1</v>
      </c>
      <c r="B27" s="29" t="e">
        <f t="shared" ref="B27" si="8">ROUNDUP(B11*0.87,)</f>
        <v>#REF!</v>
      </c>
      <c r="C27" s="29" t="e">
        <f t="shared" ref="C27" si="9">ROUNDUP(C11*0.87,)</f>
        <v>#REF!</v>
      </c>
    </row>
    <row r="28" spans="1:3" ht="11.45" customHeight="1" x14ac:dyDescent="0.2">
      <c r="A28" s="3">
        <v>2</v>
      </c>
      <c r="B28" s="29" t="e">
        <f t="shared" ref="B28" si="10">ROUNDUP(B12*0.87,)</f>
        <v>#REF!</v>
      </c>
      <c r="C28" s="29" t="e">
        <f t="shared" ref="C28" si="11">ROUNDUP(C12*0.87,)</f>
        <v>#REF!</v>
      </c>
    </row>
    <row r="29" spans="1:3" ht="11.45" customHeight="1" x14ac:dyDescent="0.2">
      <c r="A29" s="4" t="s">
        <v>91</v>
      </c>
      <c r="B29" s="29"/>
      <c r="C29" s="29"/>
    </row>
    <row r="30" spans="1:3" ht="11.45" customHeight="1" x14ac:dyDescent="0.2">
      <c r="A30" s="3">
        <v>1</v>
      </c>
      <c r="B30" s="29" t="e">
        <f t="shared" ref="B30" si="12">ROUNDUP(B14*0.87,)</f>
        <v>#REF!</v>
      </c>
      <c r="C30" s="29" t="e">
        <f t="shared" ref="C30" si="13">ROUNDUP(C14*0.87,)</f>
        <v>#REF!</v>
      </c>
    </row>
    <row r="31" spans="1:3" ht="11.45" customHeight="1" x14ac:dyDescent="0.2">
      <c r="A31" s="3">
        <v>2</v>
      </c>
      <c r="B31" s="29" t="e">
        <f t="shared" ref="B31" si="14">ROUNDUP(B15*0.87,)</f>
        <v>#REF!</v>
      </c>
      <c r="C31" s="29" t="e">
        <f t="shared" ref="C31" si="15">ROUNDUP(C15*0.87,)</f>
        <v>#REF!</v>
      </c>
    </row>
    <row r="32" spans="1:3" ht="11.45" customHeight="1" x14ac:dyDescent="0.2">
      <c r="A32" s="2" t="s">
        <v>92</v>
      </c>
      <c r="B32" s="29"/>
      <c r="C32" s="29"/>
    </row>
    <row r="33" spans="1:3" ht="11.45" customHeight="1" x14ac:dyDescent="0.2">
      <c r="A33" s="3">
        <v>1</v>
      </c>
      <c r="B33" s="29" t="e">
        <f t="shared" ref="B33" si="16">ROUNDUP(B17*0.87,)</f>
        <v>#REF!</v>
      </c>
      <c r="C33" s="29" t="e">
        <f t="shared" ref="C33" si="17">ROUNDUP(C17*0.87,)</f>
        <v>#REF!</v>
      </c>
    </row>
    <row r="34" spans="1:3" ht="11.45" customHeight="1" x14ac:dyDescent="0.2">
      <c r="A34" s="3">
        <v>2</v>
      </c>
      <c r="B34" s="29" t="e">
        <f t="shared" ref="B34" si="18">ROUNDUP(B18*0.87,)</f>
        <v>#REF!</v>
      </c>
      <c r="C34" s="29" t="e">
        <f t="shared" ref="C34" si="19">ROUNDUP(C18*0.87,)</f>
        <v>#REF!</v>
      </c>
    </row>
    <row r="35" spans="1:3" ht="11.45" customHeight="1" x14ac:dyDescent="0.2">
      <c r="A35" s="24"/>
      <c r="B35" s="30"/>
      <c r="C35" s="30"/>
    </row>
    <row r="36" spans="1:3" x14ac:dyDescent="0.2">
      <c r="A36" s="41" t="s">
        <v>18</v>
      </c>
    </row>
    <row r="37" spans="1:3" x14ac:dyDescent="0.2">
      <c r="A37" s="22" t="s">
        <v>69</v>
      </c>
    </row>
    <row r="38" spans="1:3" x14ac:dyDescent="0.2">
      <c r="A38" s="22"/>
    </row>
    <row r="39" spans="1:3" x14ac:dyDescent="0.2">
      <c r="A39" s="41" t="s">
        <v>3</v>
      </c>
    </row>
    <row r="40" spans="1:3" x14ac:dyDescent="0.2">
      <c r="A40" s="42" t="s">
        <v>4</v>
      </c>
    </row>
    <row r="41" spans="1:3" x14ac:dyDescent="0.2">
      <c r="A41" s="42" t="s">
        <v>5</v>
      </c>
    </row>
    <row r="42" spans="1:3" ht="12.6" customHeight="1" x14ac:dyDescent="0.2">
      <c r="A42" s="26" t="s">
        <v>6</v>
      </c>
    </row>
    <row r="43" spans="1:3" x14ac:dyDescent="0.2">
      <c r="A43" s="42" t="s">
        <v>75</v>
      </c>
    </row>
    <row r="44" spans="1:3" x14ac:dyDescent="0.2">
      <c r="A44" s="22"/>
    </row>
    <row r="45" spans="1:3" x14ac:dyDescent="0.2">
      <c r="A45" s="39" t="s">
        <v>8</v>
      </c>
    </row>
    <row r="46" spans="1:3" ht="48" x14ac:dyDescent="0.2">
      <c r="A46" s="40" t="s">
        <v>17</v>
      </c>
    </row>
  </sheetData>
  <pageMargins left="0.7" right="0.7" top="0.75" bottom="0.75" header="0.3" footer="0.3"/>
  <pageSetup paperSize="9" orientation="portrait" horizontalDpi="4294967295" verticalDpi="4294967295"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FF00"/>
  </sheetPr>
  <dimension ref="A1:AY46"/>
  <sheetViews>
    <sheetView topLeftCell="A10" zoomScaleNormal="100" workbookViewId="0">
      <pane xSplit="1" topLeftCell="B1" activePane="topRight" state="frozen"/>
      <selection pane="topRight" activeCell="A37" sqref="A37"/>
    </sheetView>
  </sheetViews>
  <sheetFormatPr defaultColWidth="8.5703125" defaultRowHeight="12" x14ac:dyDescent="0.2"/>
  <cols>
    <col min="1" max="1" width="84.85546875" style="1" customWidth="1"/>
    <col min="2" max="51" width="9.85546875" style="1" bestFit="1" customWidth="1"/>
    <col min="52" max="16384" width="8.5703125" style="1"/>
  </cols>
  <sheetData>
    <row r="1" spans="1:51" ht="11.45" customHeight="1" x14ac:dyDescent="0.2">
      <c r="A1" s="9" t="s">
        <v>14</v>
      </c>
    </row>
    <row r="2" spans="1:51" ht="11.45" customHeight="1" x14ac:dyDescent="0.2">
      <c r="A2" s="19" t="s">
        <v>16</v>
      </c>
    </row>
    <row r="3" spans="1:51" ht="11.45" customHeight="1" x14ac:dyDescent="0.2">
      <c r="A3" s="9"/>
    </row>
    <row r="4" spans="1:51" ht="11.25" customHeight="1" x14ac:dyDescent="0.2">
      <c r="A4" s="31" t="s">
        <v>1</v>
      </c>
    </row>
    <row r="5" spans="1:51" s="12" customFormat="1" ht="25.5" customHeight="1" x14ac:dyDescent="0.2">
      <c r="A5" s="8" t="s">
        <v>0</v>
      </c>
      <c r="B5" s="47" t="e">
        <f>'C завтраками| Bed and breakfast'!#REF!</f>
        <v>#REF!</v>
      </c>
      <c r="C5" s="47" t="e">
        <f>'C завтраками| Bed and breakfast'!#REF!</f>
        <v>#REF!</v>
      </c>
      <c r="D5" s="47" t="e">
        <f>'C завтраками| Bed and breakfast'!#REF!</f>
        <v>#REF!</v>
      </c>
      <c r="E5" s="47" t="e">
        <f>'C завтраками| Bed and breakfast'!#REF!</f>
        <v>#REF!</v>
      </c>
      <c r="F5" s="47" t="e">
        <f>'C завтраками| Bed and breakfast'!#REF!</f>
        <v>#REF!</v>
      </c>
      <c r="G5" s="47" t="e">
        <f>'C завтраками| Bed and breakfast'!#REF!</f>
        <v>#REF!</v>
      </c>
      <c r="H5" s="47" t="e">
        <f>'C завтраками| Bed and breakfast'!#REF!</f>
        <v>#REF!</v>
      </c>
      <c r="I5" s="47" t="e">
        <f>'C завтраками| Bed and breakfast'!#REF!</f>
        <v>#REF!</v>
      </c>
      <c r="J5" s="47" t="e">
        <f>'C завтраками| Bed and breakfast'!#REF!</f>
        <v>#REF!</v>
      </c>
      <c r="K5" s="47" t="e">
        <f>'C завтраками| Bed and breakfast'!#REF!</f>
        <v>#REF!</v>
      </c>
      <c r="L5" s="47" t="e">
        <f>'C завтраками| Bed and breakfast'!#REF!</f>
        <v>#REF!</v>
      </c>
      <c r="M5" s="47" t="e">
        <f>'C завтраками| Bed and breakfast'!#REF!</f>
        <v>#REF!</v>
      </c>
      <c r="N5" s="47" t="e">
        <f>'C завтраками| Bed and breakfast'!#REF!</f>
        <v>#REF!</v>
      </c>
      <c r="O5" s="47" t="e">
        <f>'C завтраками| Bed and breakfast'!#REF!</f>
        <v>#REF!</v>
      </c>
      <c r="P5" s="47" t="e">
        <f>'C завтраками| Bed and breakfast'!#REF!</f>
        <v>#REF!</v>
      </c>
      <c r="Q5" s="47" t="e">
        <f>'C завтраками| Bed and breakfast'!#REF!</f>
        <v>#REF!</v>
      </c>
      <c r="R5" s="47" t="e">
        <f>'C завтраками| Bed and breakfast'!#REF!</f>
        <v>#REF!</v>
      </c>
      <c r="S5" s="47" t="e">
        <f>'C завтраками| Bed and breakfast'!#REF!</f>
        <v>#REF!</v>
      </c>
      <c r="T5" s="47" t="e">
        <f>'C завтраками| Bed and breakfast'!#REF!</f>
        <v>#REF!</v>
      </c>
      <c r="U5" s="47" t="e">
        <f>'C завтраками| Bed and breakfast'!#REF!</f>
        <v>#REF!</v>
      </c>
      <c r="V5" s="47" t="e">
        <f>'C завтраками| Bed and breakfast'!#REF!</f>
        <v>#REF!</v>
      </c>
      <c r="W5" s="47" t="e">
        <f>'C завтраками| Bed and breakfast'!#REF!</f>
        <v>#REF!</v>
      </c>
      <c r="X5" s="47" t="e">
        <f>'C завтраками| Bed and breakfast'!#REF!</f>
        <v>#REF!</v>
      </c>
      <c r="Y5" s="47" t="e">
        <f>'C завтраками| Bed and breakfast'!#REF!</f>
        <v>#REF!</v>
      </c>
      <c r="Z5" s="47" t="e">
        <f>'C завтраками| Bed and breakfast'!#REF!</f>
        <v>#REF!</v>
      </c>
      <c r="AA5" s="47" t="e">
        <f>'C завтраками| Bed and breakfast'!#REF!</f>
        <v>#REF!</v>
      </c>
      <c r="AB5" s="47" t="e">
        <f>'C завтраками| Bed and breakfast'!#REF!</f>
        <v>#REF!</v>
      </c>
      <c r="AC5" s="47" t="e">
        <f>'C завтраками| Bed and breakfast'!#REF!</f>
        <v>#REF!</v>
      </c>
      <c r="AD5" s="47" t="e">
        <f>'C завтраками| Bed and breakfast'!#REF!</f>
        <v>#REF!</v>
      </c>
      <c r="AE5" s="47" t="e">
        <f>'C завтраками| Bed and breakfast'!#REF!</f>
        <v>#REF!</v>
      </c>
      <c r="AF5" s="47" t="e">
        <f>'C завтраками| Bed and breakfast'!#REF!</f>
        <v>#REF!</v>
      </c>
      <c r="AG5" s="47" t="e">
        <f>'C завтраками| Bed and breakfast'!#REF!</f>
        <v>#REF!</v>
      </c>
      <c r="AH5" s="47" t="e">
        <f>'C завтраками| Bed and breakfast'!#REF!</f>
        <v>#REF!</v>
      </c>
      <c r="AI5" s="47" t="e">
        <f>'C завтраками| Bed and breakfast'!#REF!</f>
        <v>#REF!</v>
      </c>
      <c r="AJ5" s="47" t="e">
        <f>'C завтраками| Bed and breakfast'!#REF!</f>
        <v>#REF!</v>
      </c>
      <c r="AK5" s="47" t="e">
        <f>'C завтраками| Bed and breakfast'!#REF!</f>
        <v>#REF!</v>
      </c>
      <c r="AL5" s="47" t="e">
        <f>'C завтраками| Bed and breakfast'!#REF!</f>
        <v>#REF!</v>
      </c>
      <c r="AM5" s="47" t="e">
        <f>'C завтраками| Bed and breakfast'!#REF!</f>
        <v>#REF!</v>
      </c>
      <c r="AN5" s="47" t="e">
        <f>'C завтраками| Bed and breakfast'!#REF!</f>
        <v>#REF!</v>
      </c>
      <c r="AO5" s="47" t="e">
        <f>'C завтраками| Bed and breakfast'!#REF!</f>
        <v>#REF!</v>
      </c>
      <c r="AP5" s="47" t="e">
        <f>'C завтраками| Bed and breakfast'!#REF!</f>
        <v>#REF!</v>
      </c>
      <c r="AQ5" s="47" t="e">
        <f>'C завтраками| Bed and breakfast'!#REF!</f>
        <v>#REF!</v>
      </c>
      <c r="AR5" s="47" t="e">
        <f>'C завтраками| Bed and breakfast'!#REF!</f>
        <v>#REF!</v>
      </c>
      <c r="AS5" s="47" t="e">
        <f>'C завтраками| Bed and breakfast'!#REF!</f>
        <v>#REF!</v>
      </c>
      <c r="AT5" s="47" t="e">
        <f>'C завтраками| Bed and breakfast'!#REF!</f>
        <v>#REF!</v>
      </c>
      <c r="AU5" s="47" t="e">
        <f>'C завтраками| Bed and breakfast'!#REF!</f>
        <v>#REF!</v>
      </c>
      <c r="AV5" s="47" t="e">
        <f>'C завтраками| Bed and breakfast'!#REF!</f>
        <v>#REF!</v>
      </c>
      <c r="AW5" s="47" t="e">
        <f>'C завтраками| Bed and breakfast'!#REF!</f>
        <v>#REF!</v>
      </c>
      <c r="AX5" s="47" t="e">
        <f>'C завтраками| Bed and breakfast'!#REF!</f>
        <v>#REF!</v>
      </c>
      <c r="AY5" s="47" t="e">
        <f>'C завтраками| Bed and breakfast'!#REF!</f>
        <v>#REF!</v>
      </c>
    </row>
    <row r="6" spans="1:51" s="12" customFormat="1" ht="25.5" customHeight="1" x14ac:dyDescent="0.2">
      <c r="A6" s="37"/>
      <c r="B6" s="47" t="e">
        <f>'C завтраками| Bed and breakfast'!#REF!</f>
        <v>#REF!</v>
      </c>
      <c r="C6" s="47" t="e">
        <f>'C завтраками| Bed and breakfast'!#REF!</f>
        <v>#REF!</v>
      </c>
      <c r="D6" s="47" t="e">
        <f>'C завтраками| Bed and breakfast'!#REF!</f>
        <v>#REF!</v>
      </c>
      <c r="E6" s="47" t="e">
        <f>'C завтраками| Bed and breakfast'!#REF!</f>
        <v>#REF!</v>
      </c>
      <c r="F6" s="47" t="e">
        <f>'C завтраками| Bed and breakfast'!#REF!</f>
        <v>#REF!</v>
      </c>
      <c r="G6" s="47" t="e">
        <f>'C завтраками| Bed and breakfast'!#REF!</f>
        <v>#REF!</v>
      </c>
      <c r="H6" s="47" t="e">
        <f>'C завтраками| Bed and breakfast'!#REF!</f>
        <v>#REF!</v>
      </c>
      <c r="I6" s="47" t="e">
        <f>'C завтраками| Bed and breakfast'!#REF!</f>
        <v>#REF!</v>
      </c>
      <c r="J6" s="47" t="e">
        <f>'C завтраками| Bed and breakfast'!#REF!</f>
        <v>#REF!</v>
      </c>
      <c r="K6" s="47" t="e">
        <f>'C завтраками| Bed and breakfast'!#REF!</f>
        <v>#REF!</v>
      </c>
      <c r="L6" s="47" t="e">
        <f>'C завтраками| Bed and breakfast'!#REF!</f>
        <v>#REF!</v>
      </c>
      <c r="M6" s="47" t="e">
        <f>'C завтраками| Bed and breakfast'!#REF!</f>
        <v>#REF!</v>
      </c>
      <c r="N6" s="47" t="e">
        <f>'C завтраками| Bed and breakfast'!#REF!</f>
        <v>#REF!</v>
      </c>
      <c r="O6" s="47" t="e">
        <f>'C завтраками| Bed and breakfast'!#REF!</f>
        <v>#REF!</v>
      </c>
      <c r="P6" s="47" t="e">
        <f>'C завтраками| Bed and breakfast'!#REF!</f>
        <v>#REF!</v>
      </c>
      <c r="Q6" s="47" t="e">
        <f>'C завтраками| Bed and breakfast'!#REF!</f>
        <v>#REF!</v>
      </c>
      <c r="R6" s="47" t="e">
        <f>'C завтраками| Bed and breakfast'!#REF!</f>
        <v>#REF!</v>
      </c>
      <c r="S6" s="47" t="e">
        <f>'C завтраками| Bed and breakfast'!#REF!</f>
        <v>#REF!</v>
      </c>
      <c r="T6" s="47" t="e">
        <f>'C завтраками| Bed and breakfast'!#REF!</f>
        <v>#REF!</v>
      </c>
      <c r="U6" s="47" t="e">
        <f>'C завтраками| Bed and breakfast'!#REF!</f>
        <v>#REF!</v>
      </c>
      <c r="V6" s="47" t="e">
        <f>'C завтраками| Bed and breakfast'!#REF!</f>
        <v>#REF!</v>
      </c>
      <c r="W6" s="47" t="e">
        <f>'C завтраками| Bed and breakfast'!#REF!</f>
        <v>#REF!</v>
      </c>
      <c r="X6" s="47" t="e">
        <f>'C завтраками| Bed and breakfast'!#REF!</f>
        <v>#REF!</v>
      </c>
      <c r="Y6" s="47" t="e">
        <f>'C завтраками| Bed and breakfast'!#REF!</f>
        <v>#REF!</v>
      </c>
      <c r="Z6" s="47" t="e">
        <f>'C завтраками| Bed and breakfast'!#REF!</f>
        <v>#REF!</v>
      </c>
      <c r="AA6" s="47" t="e">
        <f>'C завтраками| Bed and breakfast'!#REF!</f>
        <v>#REF!</v>
      </c>
      <c r="AB6" s="47" t="e">
        <f>'C завтраками| Bed and breakfast'!#REF!</f>
        <v>#REF!</v>
      </c>
      <c r="AC6" s="47" t="e">
        <f>'C завтраками| Bed and breakfast'!#REF!</f>
        <v>#REF!</v>
      </c>
      <c r="AD6" s="47" t="e">
        <f>'C завтраками| Bed and breakfast'!#REF!</f>
        <v>#REF!</v>
      </c>
      <c r="AE6" s="47" t="e">
        <f>'C завтраками| Bed and breakfast'!#REF!</f>
        <v>#REF!</v>
      </c>
      <c r="AF6" s="47" t="e">
        <f>'C завтраками| Bed and breakfast'!#REF!</f>
        <v>#REF!</v>
      </c>
      <c r="AG6" s="47" t="e">
        <f>'C завтраками| Bed and breakfast'!#REF!</f>
        <v>#REF!</v>
      </c>
      <c r="AH6" s="47" t="e">
        <f>'C завтраками| Bed and breakfast'!#REF!</f>
        <v>#REF!</v>
      </c>
      <c r="AI6" s="47" t="e">
        <f>'C завтраками| Bed and breakfast'!#REF!</f>
        <v>#REF!</v>
      </c>
      <c r="AJ6" s="47" t="e">
        <f>'C завтраками| Bed and breakfast'!#REF!</f>
        <v>#REF!</v>
      </c>
      <c r="AK6" s="47" t="e">
        <f>'C завтраками| Bed and breakfast'!#REF!</f>
        <v>#REF!</v>
      </c>
      <c r="AL6" s="47" t="e">
        <f>'C завтраками| Bed and breakfast'!#REF!</f>
        <v>#REF!</v>
      </c>
      <c r="AM6" s="47" t="e">
        <f>'C завтраками| Bed and breakfast'!#REF!</f>
        <v>#REF!</v>
      </c>
      <c r="AN6" s="47" t="e">
        <f>'C завтраками| Bed and breakfast'!#REF!</f>
        <v>#REF!</v>
      </c>
      <c r="AO6" s="47" t="e">
        <f>'C завтраками| Bed and breakfast'!#REF!</f>
        <v>#REF!</v>
      </c>
      <c r="AP6" s="47" t="e">
        <f>'C завтраками| Bed and breakfast'!#REF!</f>
        <v>#REF!</v>
      </c>
      <c r="AQ6" s="47" t="e">
        <f>'C завтраками| Bed and breakfast'!#REF!</f>
        <v>#REF!</v>
      </c>
      <c r="AR6" s="47" t="e">
        <f>'C завтраками| Bed and breakfast'!#REF!</f>
        <v>#REF!</v>
      </c>
      <c r="AS6" s="47" t="e">
        <f>'C завтраками| Bed and breakfast'!#REF!</f>
        <v>#REF!</v>
      </c>
      <c r="AT6" s="47" t="e">
        <f>'C завтраками| Bed and breakfast'!#REF!</f>
        <v>#REF!</v>
      </c>
      <c r="AU6" s="47" t="e">
        <f>'C завтраками| Bed and breakfast'!#REF!</f>
        <v>#REF!</v>
      </c>
      <c r="AV6" s="47" t="e">
        <f>'C завтраками| Bed and breakfast'!#REF!</f>
        <v>#REF!</v>
      </c>
      <c r="AW6" s="47" t="e">
        <f>'C завтраками| Bed and breakfast'!#REF!</f>
        <v>#REF!</v>
      </c>
      <c r="AX6" s="47" t="e">
        <f>'C завтраками| Bed and breakfast'!#REF!</f>
        <v>#REF!</v>
      </c>
      <c r="AY6" s="47" t="e">
        <f>'C завтраками| Bed and breakfast'!#REF!</f>
        <v>#REF!</v>
      </c>
    </row>
    <row r="7" spans="1:51" ht="11.45" customHeight="1" x14ac:dyDescent="0.2">
      <c r="A7" s="11" t="s">
        <v>11</v>
      </c>
    </row>
    <row r="8" spans="1:51" ht="11.45" customHeight="1" x14ac:dyDescent="0.2">
      <c r="A8" s="3">
        <v>1</v>
      </c>
      <c r="B8" s="29" t="e">
        <f>'C завтраками| Bed and breakfast'!#REF!*0.85</f>
        <v>#REF!</v>
      </c>
      <c r="C8" s="29" t="e">
        <f>'C завтраками| Bed and breakfast'!#REF!*0.85</f>
        <v>#REF!</v>
      </c>
      <c r="D8" s="29" t="e">
        <f>'C завтраками| Bed and breakfast'!#REF!*0.85</f>
        <v>#REF!</v>
      </c>
      <c r="E8" s="29" t="e">
        <f>'C завтраками| Bed and breakfast'!#REF!*0.85</f>
        <v>#REF!</v>
      </c>
      <c r="F8" s="29" t="e">
        <f>'C завтраками| Bed and breakfast'!#REF!*0.85</f>
        <v>#REF!</v>
      </c>
      <c r="G8" s="29" t="e">
        <f>'C завтраками| Bed and breakfast'!#REF!*0.85</f>
        <v>#REF!</v>
      </c>
      <c r="H8" s="29" t="e">
        <f>'C завтраками| Bed and breakfast'!#REF!*0.85</f>
        <v>#REF!</v>
      </c>
      <c r="I8" s="29" t="e">
        <f>'C завтраками| Bed and breakfast'!#REF!*0.85</f>
        <v>#REF!</v>
      </c>
      <c r="J8" s="29" t="e">
        <f>'C завтраками| Bed and breakfast'!#REF!*0.85</f>
        <v>#REF!</v>
      </c>
      <c r="K8" s="29" t="e">
        <f>'C завтраками| Bed and breakfast'!#REF!*0.85</f>
        <v>#REF!</v>
      </c>
      <c r="L8" s="29" t="e">
        <f>'C завтраками| Bed and breakfast'!#REF!*0.85</f>
        <v>#REF!</v>
      </c>
      <c r="M8" s="29" t="e">
        <f>'C завтраками| Bed and breakfast'!#REF!*0.85</f>
        <v>#REF!</v>
      </c>
      <c r="N8" s="29" t="e">
        <f>'C завтраками| Bed and breakfast'!#REF!*0.85</f>
        <v>#REF!</v>
      </c>
      <c r="O8" s="29" t="e">
        <f>'C завтраками| Bed and breakfast'!#REF!*0.85</f>
        <v>#REF!</v>
      </c>
      <c r="P8" s="29" t="e">
        <f>'C завтраками| Bed and breakfast'!#REF!*0.85</f>
        <v>#REF!</v>
      </c>
      <c r="Q8" s="29" t="e">
        <f>'C завтраками| Bed and breakfast'!#REF!*0.85</f>
        <v>#REF!</v>
      </c>
      <c r="R8" s="29" t="e">
        <f>'C завтраками| Bed and breakfast'!#REF!*0.85</f>
        <v>#REF!</v>
      </c>
      <c r="S8" s="29" t="e">
        <f>'C завтраками| Bed and breakfast'!#REF!*0.85</f>
        <v>#REF!</v>
      </c>
      <c r="T8" s="29" t="e">
        <f>'C завтраками| Bed and breakfast'!#REF!*0.85</f>
        <v>#REF!</v>
      </c>
      <c r="U8" s="29" t="e">
        <f>'C завтраками| Bed and breakfast'!#REF!*0.85</f>
        <v>#REF!</v>
      </c>
      <c r="V8" s="29" t="e">
        <f>'C завтраками| Bed and breakfast'!#REF!*0.85</f>
        <v>#REF!</v>
      </c>
      <c r="W8" s="29" t="e">
        <f>'C завтраками| Bed and breakfast'!#REF!*0.85</f>
        <v>#REF!</v>
      </c>
      <c r="X8" s="29" t="e">
        <f>'C завтраками| Bed and breakfast'!#REF!*0.85</f>
        <v>#REF!</v>
      </c>
      <c r="Y8" s="29" t="e">
        <f>'C завтраками| Bed and breakfast'!#REF!*0.85</f>
        <v>#REF!</v>
      </c>
      <c r="Z8" s="29" t="e">
        <f>'C завтраками| Bed and breakfast'!#REF!*0.85</f>
        <v>#REF!</v>
      </c>
      <c r="AA8" s="29" t="e">
        <f>'C завтраками| Bed and breakfast'!#REF!*0.85</f>
        <v>#REF!</v>
      </c>
      <c r="AB8" s="29" t="e">
        <f>'C завтраками| Bed and breakfast'!#REF!*0.85</f>
        <v>#REF!</v>
      </c>
      <c r="AC8" s="29" t="e">
        <f>'C завтраками| Bed and breakfast'!#REF!*0.85</f>
        <v>#REF!</v>
      </c>
      <c r="AD8" s="29" t="e">
        <f>'C завтраками| Bed and breakfast'!#REF!*0.85</f>
        <v>#REF!</v>
      </c>
      <c r="AE8" s="29" t="e">
        <f>'C завтраками| Bed and breakfast'!#REF!*0.85</f>
        <v>#REF!</v>
      </c>
      <c r="AF8" s="29" t="e">
        <f>'C завтраками| Bed and breakfast'!#REF!*0.85</f>
        <v>#REF!</v>
      </c>
      <c r="AG8" s="29" t="e">
        <f>'C завтраками| Bed and breakfast'!#REF!*0.85</f>
        <v>#REF!</v>
      </c>
      <c r="AH8" s="29" t="e">
        <f>'C завтраками| Bed and breakfast'!#REF!*0.85</f>
        <v>#REF!</v>
      </c>
      <c r="AI8" s="29" t="e">
        <f>'C завтраками| Bed and breakfast'!#REF!*0.85</f>
        <v>#REF!</v>
      </c>
      <c r="AJ8" s="29" t="e">
        <f>'C завтраками| Bed and breakfast'!#REF!*0.85</f>
        <v>#REF!</v>
      </c>
      <c r="AK8" s="29" t="e">
        <f>'C завтраками| Bed and breakfast'!#REF!*0.85</f>
        <v>#REF!</v>
      </c>
      <c r="AL8" s="29" t="e">
        <f>'C завтраками| Bed and breakfast'!#REF!*0.85</f>
        <v>#REF!</v>
      </c>
      <c r="AM8" s="29" t="e">
        <f>'C завтраками| Bed and breakfast'!#REF!*0.85</f>
        <v>#REF!</v>
      </c>
      <c r="AN8" s="29" t="e">
        <f>'C завтраками| Bed and breakfast'!#REF!*0.85</f>
        <v>#REF!</v>
      </c>
      <c r="AO8" s="29" t="e">
        <f>'C завтраками| Bed and breakfast'!#REF!*0.85</f>
        <v>#REF!</v>
      </c>
      <c r="AP8" s="29" t="e">
        <f>'C завтраками| Bed and breakfast'!#REF!*0.85</f>
        <v>#REF!</v>
      </c>
      <c r="AQ8" s="29" t="e">
        <f>'C завтраками| Bed and breakfast'!#REF!*0.85</f>
        <v>#REF!</v>
      </c>
      <c r="AR8" s="29" t="e">
        <f>'C завтраками| Bed and breakfast'!#REF!*0.85</f>
        <v>#REF!</v>
      </c>
      <c r="AS8" s="29" t="e">
        <f>'C завтраками| Bed and breakfast'!#REF!*0.85</f>
        <v>#REF!</v>
      </c>
      <c r="AT8" s="29" t="e">
        <f>'C завтраками| Bed and breakfast'!#REF!*0.85</f>
        <v>#REF!</v>
      </c>
      <c r="AU8" s="29" t="e">
        <f>'C завтраками| Bed and breakfast'!#REF!*0.85</f>
        <v>#REF!</v>
      </c>
      <c r="AV8" s="29" t="e">
        <f>'C завтраками| Bed and breakfast'!#REF!*0.85</f>
        <v>#REF!</v>
      </c>
      <c r="AW8" s="29" t="e">
        <f>'C завтраками| Bed and breakfast'!#REF!*0.85</f>
        <v>#REF!</v>
      </c>
      <c r="AX8" s="29" t="e">
        <f>'C завтраками| Bed and breakfast'!#REF!*0.85</f>
        <v>#REF!</v>
      </c>
      <c r="AY8" s="29" t="e">
        <f>'C завтраками| Bed and breakfast'!#REF!*0.85</f>
        <v>#REF!</v>
      </c>
    </row>
    <row r="9" spans="1:51" ht="11.45" customHeight="1" x14ac:dyDescent="0.2">
      <c r="A9" s="3">
        <v>2</v>
      </c>
      <c r="B9" s="29" t="e">
        <f>'C завтраками| Bed and breakfast'!#REF!*0.85</f>
        <v>#REF!</v>
      </c>
      <c r="C9" s="29" t="e">
        <f>'C завтраками| Bed and breakfast'!#REF!*0.85</f>
        <v>#REF!</v>
      </c>
      <c r="D9" s="29" t="e">
        <f>'C завтраками| Bed and breakfast'!#REF!*0.85</f>
        <v>#REF!</v>
      </c>
      <c r="E9" s="29" t="e">
        <f>'C завтраками| Bed and breakfast'!#REF!*0.85</f>
        <v>#REF!</v>
      </c>
      <c r="F9" s="29" t="e">
        <f>'C завтраками| Bed and breakfast'!#REF!*0.85</f>
        <v>#REF!</v>
      </c>
      <c r="G9" s="29" t="e">
        <f>'C завтраками| Bed and breakfast'!#REF!*0.85</f>
        <v>#REF!</v>
      </c>
      <c r="H9" s="29" t="e">
        <f>'C завтраками| Bed and breakfast'!#REF!*0.85</f>
        <v>#REF!</v>
      </c>
      <c r="I9" s="29" t="e">
        <f>'C завтраками| Bed and breakfast'!#REF!*0.85</f>
        <v>#REF!</v>
      </c>
      <c r="J9" s="29" t="e">
        <f>'C завтраками| Bed and breakfast'!#REF!*0.85</f>
        <v>#REF!</v>
      </c>
      <c r="K9" s="29" t="e">
        <f>'C завтраками| Bed and breakfast'!#REF!*0.85</f>
        <v>#REF!</v>
      </c>
      <c r="L9" s="29" t="e">
        <f>'C завтраками| Bed and breakfast'!#REF!*0.85</f>
        <v>#REF!</v>
      </c>
      <c r="M9" s="29" t="e">
        <f>'C завтраками| Bed and breakfast'!#REF!*0.85</f>
        <v>#REF!</v>
      </c>
      <c r="N9" s="29" t="e">
        <f>'C завтраками| Bed and breakfast'!#REF!*0.85</f>
        <v>#REF!</v>
      </c>
      <c r="O9" s="29" t="e">
        <f>'C завтраками| Bed and breakfast'!#REF!*0.85</f>
        <v>#REF!</v>
      </c>
      <c r="P9" s="29" t="e">
        <f>'C завтраками| Bed and breakfast'!#REF!*0.85</f>
        <v>#REF!</v>
      </c>
      <c r="Q9" s="29" t="e">
        <f>'C завтраками| Bed and breakfast'!#REF!*0.85</f>
        <v>#REF!</v>
      </c>
      <c r="R9" s="29" t="e">
        <f>'C завтраками| Bed and breakfast'!#REF!*0.85</f>
        <v>#REF!</v>
      </c>
      <c r="S9" s="29" t="e">
        <f>'C завтраками| Bed and breakfast'!#REF!*0.85</f>
        <v>#REF!</v>
      </c>
      <c r="T9" s="29" t="e">
        <f>'C завтраками| Bed and breakfast'!#REF!*0.85</f>
        <v>#REF!</v>
      </c>
      <c r="U9" s="29" t="e">
        <f>'C завтраками| Bed and breakfast'!#REF!*0.85</f>
        <v>#REF!</v>
      </c>
      <c r="V9" s="29" t="e">
        <f>'C завтраками| Bed and breakfast'!#REF!*0.85</f>
        <v>#REF!</v>
      </c>
      <c r="W9" s="29" t="e">
        <f>'C завтраками| Bed and breakfast'!#REF!*0.85</f>
        <v>#REF!</v>
      </c>
      <c r="X9" s="29" t="e">
        <f>'C завтраками| Bed and breakfast'!#REF!*0.85</f>
        <v>#REF!</v>
      </c>
      <c r="Y9" s="29" t="e">
        <f>'C завтраками| Bed and breakfast'!#REF!*0.85</f>
        <v>#REF!</v>
      </c>
      <c r="Z9" s="29" t="e">
        <f>'C завтраками| Bed and breakfast'!#REF!*0.85</f>
        <v>#REF!</v>
      </c>
      <c r="AA9" s="29" t="e">
        <f>'C завтраками| Bed and breakfast'!#REF!*0.85</f>
        <v>#REF!</v>
      </c>
      <c r="AB9" s="29" t="e">
        <f>'C завтраками| Bed and breakfast'!#REF!*0.85</f>
        <v>#REF!</v>
      </c>
      <c r="AC9" s="29" t="e">
        <f>'C завтраками| Bed and breakfast'!#REF!*0.85</f>
        <v>#REF!</v>
      </c>
      <c r="AD9" s="29" t="e">
        <f>'C завтраками| Bed and breakfast'!#REF!*0.85</f>
        <v>#REF!</v>
      </c>
      <c r="AE9" s="29" t="e">
        <f>'C завтраками| Bed and breakfast'!#REF!*0.85</f>
        <v>#REF!</v>
      </c>
      <c r="AF9" s="29" t="e">
        <f>'C завтраками| Bed and breakfast'!#REF!*0.85</f>
        <v>#REF!</v>
      </c>
      <c r="AG9" s="29" t="e">
        <f>'C завтраками| Bed and breakfast'!#REF!*0.85</f>
        <v>#REF!</v>
      </c>
      <c r="AH9" s="29" t="e">
        <f>'C завтраками| Bed and breakfast'!#REF!*0.85</f>
        <v>#REF!</v>
      </c>
      <c r="AI9" s="29" t="e">
        <f>'C завтраками| Bed and breakfast'!#REF!*0.85</f>
        <v>#REF!</v>
      </c>
      <c r="AJ9" s="29" t="e">
        <f>'C завтраками| Bed and breakfast'!#REF!*0.85</f>
        <v>#REF!</v>
      </c>
      <c r="AK9" s="29" t="e">
        <f>'C завтраками| Bed and breakfast'!#REF!*0.85</f>
        <v>#REF!</v>
      </c>
      <c r="AL9" s="29" t="e">
        <f>'C завтраками| Bed and breakfast'!#REF!*0.85</f>
        <v>#REF!</v>
      </c>
      <c r="AM9" s="29" t="e">
        <f>'C завтраками| Bed and breakfast'!#REF!*0.85</f>
        <v>#REF!</v>
      </c>
      <c r="AN9" s="29" t="e">
        <f>'C завтраками| Bed and breakfast'!#REF!*0.85</f>
        <v>#REF!</v>
      </c>
      <c r="AO9" s="29" t="e">
        <f>'C завтраками| Bed and breakfast'!#REF!*0.85</f>
        <v>#REF!</v>
      </c>
      <c r="AP9" s="29" t="e">
        <f>'C завтраками| Bed and breakfast'!#REF!*0.85</f>
        <v>#REF!</v>
      </c>
      <c r="AQ9" s="29" t="e">
        <f>'C завтраками| Bed and breakfast'!#REF!*0.85</f>
        <v>#REF!</v>
      </c>
      <c r="AR9" s="29" t="e">
        <f>'C завтраками| Bed and breakfast'!#REF!*0.85</f>
        <v>#REF!</v>
      </c>
      <c r="AS9" s="29" t="e">
        <f>'C завтраками| Bed and breakfast'!#REF!*0.85</f>
        <v>#REF!</v>
      </c>
      <c r="AT9" s="29" t="e">
        <f>'C завтраками| Bed and breakfast'!#REF!*0.85</f>
        <v>#REF!</v>
      </c>
      <c r="AU9" s="29" t="e">
        <f>'C завтраками| Bed and breakfast'!#REF!*0.85</f>
        <v>#REF!</v>
      </c>
      <c r="AV9" s="29" t="e">
        <f>'C завтраками| Bed and breakfast'!#REF!*0.85</f>
        <v>#REF!</v>
      </c>
      <c r="AW9" s="29" t="e">
        <f>'C завтраками| Bed and breakfast'!#REF!*0.85</f>
        <v>#REF!</v>
      </c>
      <c r="AX9" s="29" t="e">
        <f>'C завтраками| Bed and breakfast'!#REF!*0.85</f>
        <v>#REF!</v>
      </c>
      <c r="AY9" s="29" t="e">
        <f>'C завтраками| Bed and breakfast'!#REF!*0.85</f>
        <v>#REF!</v>
      </c>
    </row>
    <row r="10" spans="1:51" ht="11.45" customHeight="1" x14ac:dyDescent="0.2">
      <c r="A10" s="5" t="s">
        <v>12</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row>
    <row r="11" spans="1:51" ht="11.45" customHeight="1" x14ac:dyDescent="0.2">
      <c r="A11" s="3">
        <v>1</v>
      </c>
      <c r="B11" s="29" t="e">
        <f>'C завтраками| Bed and breakfast'!#REF!*0.85</f>
        <v>#REF!</v>
      </c>
      <c r="C11" s="29" t="e">
        <f>'C завтраками| Bed and breakfast'!#REF!*0.85</f>
        <v>#REF!</v>
      </c>
      <c r="D11" s="29" t="e">
        <f>'C завтраками| Bed and breakfast'!#REF!*0.85</f>
        <v>#REF!</v>
      </c>
      <c r="E11" s="29" t="e">
        <f>'C завтраками| Bed and breakfast'!#REF!*0.85</f>
        <v>#REF!</v>
      </c>
      <c r="F11" s="29" t="e">
        <f>'C завтраками| Bed and breakfast'!#REF!*0.85</f>
        <v>#REF!</v>
      </c>
      <c r="G11" s="29" t="e">
        <f>'C завтраками| Bed and breakfast'!#REF!*0.85</f>
        <v>#REF!</v>
      </c>
      <c r="H11" s="29" t="e">
        <f>'C завтраками| Bed and breakfast'!#REF!*0.85</f>
        <v>#REF!</v>
      </c>
      <c r="I11" s="29" t="e">
        <f>'C завтраками| Bed and breakfast'!#REF!*0.85</f>
        <v>#REF!</v>
      </c>
      <c r="J11" s="29" t="e">
        <f>'C завтраками| Bed and breakfast'!#REF!*0.85</f>
        <v>#REF!</v>
      </c>
      <c r="K11" s="29" t="e">
        <f>'C завтраками| Bed and breakfast'!#REF!*0.85</f>
        <v>#REF!</v>
      </c>
      <c r="L11" s="29" t="e">
        <f>'C завтраками| Bed and breakfast'!#REF!*0.85</f>
        <v>#REF!</v>
      </c>
      <c r="M11" s="29" t="e">
        <f>'C завтраками| Bed and breakfast'!#REF!*0.85</f>
        <v>#REF!</v>
      </c>
      <c r="N11" s="29" t="e">
        <f>'C завтраками| Bed and breakfast'!#REF!*0.85</f>
        <v>#REF!</v>
      </c>
      <c r="O11" s="29" t="e">
        <f>'C завтраками| Bed and breakfast'!#REF!*0.85</f>
        <v>#REF!</v>
      </c>
      <c r="P11" s="29" t="e">
        <f>'C завтраками| Bed and breakfast'!#REF!*0.85</f>
        <v>#REF!</v>
      </c>
      <c r="Q11" s="29" t="e">
        <f>'C завтраками| Bed and breakfast'!#REF!*0.85</f>
        <v>#REF!</v>
      </c>
      <c r="R11" s="29" t="e">
        <f>'C завтраками| Bed and breakfast'!#REF!*0.85</f>
        <v>#REF!</v>
      </c>
      <c r="S11" s="29" t="e">
        <f>'C завтраками| Bed and breakfast'!#REF!*0.85</f>
        <v>#REF!</v>
      </c>
      <c r="T11" s="29" t="e">
        <f>'C завтраками| Bed and breakfast'!#REF!*0.85</f>
        <v>#REF!</v>
      </c>
      <c r="U11" s="29" t="e">
        <f>'C завтраками| Bed and breakfast'!#REF!*0.85</f>
        <v>#REF!</v>
      </c>
      <c r="V11" s="29" t="e">
        <f>'C завтраками| Bed and breakfast'!#REF!*0.85</f>
        <v>#REF!</v>
      </c>
      <c r="W11" s="29" t="e">
        <f>'C завтраками| Bed and breakfast'!#REF!*0.85</f>
        <v>#REF!</v>
      </c>
      <c r="X11" s="29" t="e">
        <f>'C завтраками| Bed and breakfast'!#REF!*0.85</f>
        <v>#REF!</v>
      </c>
      <c r="Y11" s="29" t="e">
        <f>'C завтраками| Bed and breakfast'!#REF!*0.85</f>
        <v>#REF!</v>
      </c>
      <c r="Z11" s="29" t="e">
        <f>'C завтраками| Bed and breakfast'!#REF!*0.85</f>
        <v>#REF!</v>
      </c>
      <c r="AA11" s="29" t="e">
        <f>'C завтраками| Bed and breakfast'!#REF!*0.85</f>
        <v>#REF!</v>
      </c>
      <c r="AB11" s="29" t="e">
        <f>'C завтраками| Bed and breakfast'!#REF!*0.85</f>
        <v>#REF!</v>
      </c>
      <c r="AC11" s="29" t="e">
        <f>'C завтраками| Bed and breakfast'!#REF!*0.85</f>
        <v>#REF!</v>
      </c>
      <c r="AD11" s="29" t="e">
        <f>'C завтраками| Bed and breakfast'!#REF!*0.85</f>
        <v>#REF!</v>
      </c>
      <c r="AE11" s="29" t="e">
        <f>'C завтраками| Bed and breakfast'!#REF!*0.85</f>
        <v>#REF!</v>
      </c>
      <c r="AF11" s="29" t="e">
        <f>'C завтраками| Bed and breakfast'!#REF!*0.85</f>
        <v>#REF!</v>
      </c>
      <c r="AG11" s="29" t="e">
        <f>'C завтраками| Bed and breakfast'!#REF!*0.85</f>
        <v>#REF!</v>
      </c>
      <c r="AH11" s="29" t="e">
        <f>'C завтраками| Bed and breakfast'!#REF!*0.85</f>
        <v>#REF!</v>
      </c>
      <c r="AI11" s="29" t="e">
        <f>'C завтраками| Bed and breakfast'!#REF!*0.85</f>
        <v>#REF!</v>
      </c>
      <c r="AJ11" s="29" t="e">
        <f>'C завтраками| Bed and breakfast'!#REF!*0.85</f>
        <v>#REF!</v>
      </c>
      <c r="AK11" s="29" t="e">
        <f>'C завтраками| Bed and breakfast'!#REF!*0.85</f>
        <v>#REF!</v>
      </c>
      <c r="AL11" s="29" t="e">
        <f>'C завтраками| Bed and breakfast'!#REF!*0.85</f>
        <v>#REF!</v>
      </c>
      <c r="AM11" s="29" t="e">
        <f>'C завтраками| Bed and breakfast'!#REF!*0.85</f>
        <v>#REF!</v>
      </c>
      <c r="AN11" s="29" t="e">
        <f>'C завтраками| Bed and breakfast'!#REF!*0.85</f>
        <v>#REF!</v>
      </c>
      <c r="AO11" s="29" t="e">
        <f>'C завтраками| Bed and breakfast'!#REF!*0.85</f>
        <v>#REF!</v>
      </c>
      <c r="AP11" s="29" t="e">
        <f>'C завтраками| Bed and breakfast'!#REF!*0.85</f>
        <v>#REF!</v>
      </c>
      <c r="AQ11" s="29" t="e">
        <f>'C завтраками| Bed and breakfast'!#REF!*0.85</f>
        <v>#REF!</v>
      </c>
      <c r="AR11" s="29" t="e">
        <f>'C завтраками| Bed and breakfast'!#REF!*0.85</f>
        <v>#REF!</v>
      </c>
      <c r="AS11" s="29" t="e">
        <f>'C завтраками| Bed and breakfast'!#REF!*0.85</f>
        <v>#REF!</v>
      </c>
      <c r="AT11" s="29" t="e">
        <f>'C завтраками| Bed and breakfast'!#REF!*0.85</f>
        <v>#REF!</v>
      </c>
      <c r="AU11" s="29" t="e">
        <f>'C завтраками| Bed and breakfast'!#REF!*0.85</f>
        <v>#REF!</v>
      </c>
      <c r="AV11" s="29" t="e">
        <f>'C завтраками| Bed and breakfast'!#REF!*0.85</f>
        <v>#REF!</v>
      </c>
      <c r="AW11" s="29" t="e">
        <f>'C завтраками| Bed and breakfast'!#REF!*0.85</f>
        <v>#REF!</v>
      </c>
      <c r="AX11" s="29" t="e">
        <f>'C завтраками| Bed and breakfast'!#REF!*0.85</f>
        <v>#REF!</v>
      </c>
      <c r="AY11" s="29" t="e">
        <f>'C завтраками| Bed and breakfast'!#REF!*0.85</f>
        <v>#REF!</v>
      </c>
    </row>
    <row r="12" spans="1:51" ht="11.45" customHeight="1" x14ac:dyDescent="0.2">
      <c r="A12" s="3">
        <v>2</v>
      </c>
      <c r="B12" s="29" t="e">
        <f>'C завтраками| Bed and breakfast'!#REF!*0.85</f>
        <v>#REF!</v>
      </c>
      <c r="C12" s="29" t="e">
        <f>'C завтраками| Bed and breakfast'!#REF!*0.85</f>
        <v>#REF!</v>
      </c>
      <c r="D12" s="29" t="e">
        <f>'C завтраками| Bed and breakfast'!#REF!*0.85</f>
        <v>#REF!</v>
      </c>
      <c r="E12" s="29" t="e">
        <f>'C завтраками| Bed and breakfast'!#REF!*0.85</f>
        <v>#REF!</v>
      </c>
      <c r="F12" s="29" t="e">
        <f>'C завтраками| Bed and breakfast'!#REF!*0.85</f>
        <v>#REF!</v>
      </c>
      <c r="G12" s="29" t="e">
        <f>'C завтраками| Bed and breakfast'!#REF!*0.85</f>
        <v>#REF!</v>
      </c>
      <c r="H12" s="29" t="e">
        <f>'C завтраками| Bed and breakfast'!#REF!*0.85</f>
        <v>#REF!</v>
      </c>
      <c r="I12" s="29" t="e">
        <f>'C завтраками| Bed and breakfast'!#REF!*0.85</f>
        <v>#REF!</v>
      </c>
      <c r="J12" s="29" t="e">
        <f>'C завтраками| Bed and breakfast'!#REF!*0.85</f>
        <v>#REF!</v>
      </c>
      <c r="K12" s="29" t="e">
        <f>'C завтраками| Bed and breakfast'!#REF!*0.85</f>
        <v>#REF!</v>
      </c>
      <c r="L12" s="29" t="e">
        <f>'C завтраками| Bed and breakfast'!#REF!*0.85</f>
        <v>#REF!</v>
      </c>
      <c r="M12" s="29" t="e">
        <f>'C завтраками| Bed and breakfast'!#REF!*0.85</f>
        <v>#REF!</v>
      </c>
      <c r="N12" s="29" t="e">
        <f>'C завтраками| Bed and breakfast'!#REF!*0.85</f>
        <v>#REF!</v>
      </c>
      <c r="O12" s="29" t="e">
        <f>'C завтраками| Bed and breakfast'!#REF!*0.85</f>
        <v>#REF!</v>
      </c>
      <c r="P12" s="29" t="e">
        <f>'C завтраками| Bed and breakfast'!#REF!*0.85</f>
        <v>#REF!</v>
      </c>
      <c r="Q12" s="29" t="e">
        <f>'C завтраками| Bed and breakfast'!#REF!*0.85</f>
        <v>#REF!</v>
      </c>
      <c r="R12" s="29" t="e">
        <f>'C завтраками| Bed and breakfast'!#REF!*0.85</f>
        <v>#REF!</v>
      </c>
      <c r="S12" s="29" t="e">
        <f>'C завтраками| Bed and breakfast'!#REF!*0.85</f>
        <v>#REF!</v>
      </c>
      <c r="T12" s="29" t="e">
        <f>'C завтраками| Bed and breakfast'!#REF!*0.85</f>
        <v>#REF!</v>
      </c>
      <c r="U12" s="29" t="e">
        <f>'C завтраками| Bed and breakfast'!#REF!*0.85</f>
        <v>#REF!</v>
      </c>
      <c r="V12" s="29" t="e">
        <f>'C завтраками| Bed and breakfast'!#REF!*0.85</f>
        <v>#REF!</v>
      </c>
      <c r="W12" s="29" t="e">
        <f>'C завтраками| Bed and breakfast'!#REF!*0.85</f>
        <v>#REF!</v>
      </c>
      <c r="X12" s="29" t="e">
        <f>'C завтраками| Bed and breakfast'!#REF!*0.85</f>
        <v>#REF!</v>
      </c>
      <c r="Y12" s="29" t="e">
        <f>'C завтраками| Bed and breakfast'!#REF!*0.85</f>
        <v>#REF!</v>
      </c>
      <c r="Z12" s="29" t="e">
        <f>'C завтраками| Bed and breakfast'!#REF!*0.85</f>
        <v>#REF!</v>
      </c>
      <c r="AA12" s="29" t="e">
        <f>'C завтраками| Bed and breakfast'!#REF!*0.85</f>
        <v>#REF!</v>
      </c>
      <c r="AB12" s="29" t="e">
        <f>'C завтраками| Bed and breakfast'!#REF!*0.85</f>
        <v>#REF!</v>
      </c>
      <c r="AC12" s="29" t="e">
        <f>'C завтраками| Bed and breakfast'!#REF!*0.85</f>
        <v>#REF!</v>
      </c>
      <c r="AD12" s="29" t="e">
        <f>'C завтраками| Bed and breakfast'!#REF!*0.85</f>
        <v>#REF!</v>
      </c>
      <c r="AE12" s="29" t="e">
        <f>'C завтраками| Bed and breakfast'!#REF!*0.85</f>
        <v>#REF!</v>
      </c>
      <c r="AF12" s="29" t="e">
        <f>'C завтраками| Bed and breakfast'!#REF!*0.85</f>
        <v>#REF!</v>
      </c>
      <c r="AG12" s="29" t="e">
        <f>'C завтраками| Bed and breakfast'!#REF!*0.85</f>
        <v>#REF!</v>
      </c>
      <c r="AH12" s="29" t="e">
        <f>'C завтраками| Bed and breakfast'!#REF!*0.85</f>
        <v>#REF!</v>
      </c>
      <c r="AI12" s="29" t="e">
        <f>'C завтраками| Bed and breakfast'!#REF!*0.85</f>
        <v>#REF!</v>
      </c>
      <c r="AJ12" s="29" t="e">
        <f>'C завтраками| Bed and breakfast'!#REF!*0.85</f>
        <v>#REF!</v>
      </c>
      <c r="AK12" s="29" t="e">
        <f>'C завтраками| Bed and breakfast'!#REF!*0.85</f>
        <v>#REF!</v>
      </c>
      <c r="AL12" s="29" t="e">
        <f>'C завтраками| Bed and breakfast'!#REF!*0.85</f>
        <v>#REF!</v>
      </c>
      <c r="AM12" s="29" t="e">
        <f>'C завтраками| Bed and breakfast'!#REF!*0.85</f>
        <v>#REF!</v>
      </c>
      <c r="AN12" s="29" t="e">
        <f>'C завтраками| Bed and breakfast'!#REF!*0.85</f>
        <v>#REF!</v>
      </c>
      <c r="AO12" s="29" t="e">
        <f>'C завтраками| Bed and breakfast'!#REF!*0.85</f>
        <v>#REF!</v>
      </c>
      <c r="AP12" s="29" t="e">
        <f>'C завтраками| Bed and breakfast'!#REF!*0.85</f>
        <v>#REF!</v>
      </c>
      <c r="AQ12" s="29" t="e">
        <f>'C завтраками| Bed and breakfast'!#REF!*0.85</f>
        <v>#REF!</v>
      </c>
      <c r="AR12" s="29" t="e">
        <f>'C завтраками| Bed and breakfast'!#REF!*0.85</f>
        <v>#REF!</v>
      </c>
      <c r="AS12" s="29" t="e">
        <f>'C завтраками| Bed and breakfast'!#REF!*0.85</f>
        <v>#REF!</v>
      </c>
      <c r="AT12" s="29" t="e">
        <f>'C завтраками| Bed and breakfast'!#REF!*0.85</f>
        <v>#REF!</v>
      </c>
      <c r="AU12" s="29" t="e">
        <f>'C завтраками| Bed and breakfast'!#REF!*0.85</f>
        <v>#REF!</v>
      </c>
      <c r="AV12" s="29" t="e">
        <f>'C завтраками| Bed and breakfast'!#REF!*0.85</f>
        <v>#REF!</v>
      </c>
      <c r="AW12" s="29" t="e">
        <f>'C завтраками| Bed and breakfast'!#REF!*0.85</f>
        <v>#REF!</v>
      </c>
      <c r="AX12" s="29" t="e">
        <f>'C завтраками| Bed and breakfast'!#REF!*0.85</f>
        <v>#REF!</v>
      </c>
      <c r="AY12" s="29" t="e">
        <f>'C завтраками| Bed and breakfast'!#REF!*0.85</f>
        <v>#REF!</v>
      </c>
    </row>
    <row r="13" spans="1:51" ht="11.45" customHeight="1" x14ac:dyDescent="0.2">
      <c r="A13" s="4" t="s">
        <v>9</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row>
    <row r="14" spans="1:51" ht="11.45" customHeight="1" x14ac:dyDescent="0.2">
      <c r="A14" s="3">
        <v>1</v>
      </c>
      <c r="B14" s="29" t="e">
        <f>'C завтраками| Bed and breakfast'!#REF!*0.85</f>
        <v>#REF!</v>
      </c>
      <c r="C14" s="29" t="e">
        <f>'C завтраками| Bed and breakfast'!#REF!*0.85</f>
        <v>#REF!</v>
      </c>
      <c r="D14" s="29" t="e">
        <f>'C завтраками| Bed and breakfast'!#REF!*0.85</f>
        <v>#REF!</v>
      </c>
      <c r="E14" s="29" t="e">
        <f>'C завтраками| Bed and breakfast'!#REF!*0.85</f>
        <v>#REF!</v>
      </c>
      <c r="F14" s="29" t="e">
        <f>'C завтраками| Bed and breakfast'!#REF!*0.85</f>
        <v>#REF!</v>
      </c>
      <c r="G14" s="29" t="e">
        <f>'C завтраками| Bed and breakfast'!#REF!*0.85</f>
        <v>#REF!</v>
      </c>
      <c r="H14" s="29" t="e">
        <f>'C завтраками| Bed and breakfast'!#REF!*0.85</f>
        <v>#REF!</v>
      </c>
      <c r="I14" s="29" t="e">
        <f>'C завтраками| Bed and breakfast'!#REF!*0.85</f>
        <v>#REF!</v>
      </c>
      <c r="J14" s="29" t="e">
        <f>'C завтраками| Bed and breakfast'!#REF!*0.85</f>
        <v>#REF!</v>
      </c>
      <c r="K14" s="29" t="e">
        <f>'C завтраками| Bed and breakfast'!#REF!*0.85</f>
        <v>#REF!</v>
      </c>
      <c r="L14" s="29" t="e">
        <f>'C завтраками| Bed and breakfast'!#REF!*0.85</f>
        <v>#REF!</v>
      </c>
      <c r="M14" s="29" t="e">
        <f>'C завтраками| Bed and breakfast'!#REF!*0.85</f>
        <v>#REF!</v>
      </c>
      <c r="N14" s="29" t="e">
        <f>'C завтраками| Bed and breakfast'!#REF!*0.85</f>
        <v>#REF!</v>
      </c>
      <c r="O14" s="29" t="e">
        <f>'C завтраками| Bed and breakfast'!#REF!*0.85</f>
        <v>#REF!</v>
      </c>
      <c r="P14" s="29" t="e">
        <f>'C завтраками| Bed and breakfast'!#REF!*0.85</f>
        <v>#REF!</v>
      </c>
      <c r="Q14" s="29" t="e">
        <f>'C завтраками| Bed and breakfast'!#REF!*0.85</f>
        <v>#REF!</v>
      </c>
      <c r="R14" s="29" t="e">
        <f>'C завтраками| Bed and breakfast'!#REF!*0.85</f>
        <v>#REF!</v>
      </c>
      <c r="S14" s="29" t="e">
        <f>'C завтраками| Bed and breakfast'!#REF!*0.85</f>
        <v>#REF!</v>
      </c>
      <c r="T14" s="29" t="e">
        <f>'C завтраками| Bed and breakfast'!#REF!*0.85</f>
        <v>#REF!</v>
      </c>
      <c r="U14" s="29" t="e">
        <f>'C завтраками| Bed and breakfast'!#REF!*0.85</f>
        <v>#REF!</v>
      </c>
      <c r="V14" s="29" t="e">
        <f>'C завтраками| Bed and breakfast'!#REF!*0.85</f>
        <v>#REF!</v>
      </c>
      <c r="W14" s="29" t="e">
        <f>'C завтраками| Bed and breakfast'!#REF!*0.85</f>
        <v>#REF!</v>
      </c>
      <c r="X14" s="29" t="e">
        <f>'C завтраками| Bed and breakfast'!#REF!*0.85</f>
        <v>#REF!</v>
      </c>
      <c r="Y14" s="29" t="e">
        <f>'C завтраками| Bed and breakfast'!#REF!*0.85</f>
        <v>#REF!</v>
      </c>
      <c r="Z14" s="29" t="e">
        <f>'C завтраками| Bed and breakfast'!#REF!*0.85</f>
        <v>#REF!</v>
      </c>
      <c r="AA14" s="29" t="e">
        <f>'C завтраками| Bed and breakfast'!#REF!*0.85</f>
        <v>#REF!</v>
      </c>
      <c r="AB14" s="29" t="e">
        <f>'C завтраками| Bed and breakfast'!#REF!*0.85</f>
        <v>#REF!</v>
      </c>
      <c r="AC14" s="29" t="e">
        <f>'C завтраками| Bed and breakfast'!#REF!*0.85</f>
        <v>#REF!</v>
      </c>
      <c r="AD14" s="29" t="e">
        <f>'C завтраками| Bed and breakfast'!#REF!*0.85</f>
        <v>#REF!</v>
      </c>
      <c r="AE14" s="29" t="e">
        <f>'C завтраками| Bed and breakfast'!#REF!*0.85</f>
        <v>#REF!</v>
      </c>
      <c r="AF14" s="29" t="e">
        <f>'C завтраками| Bed and breakfast'!#REF!*0.85</f>
        <v>#REF!</v>
      </c>
      <c r="AG14" s="29" t="e">
        <f>'C завтраками| Bed and breakfast'!#REF!*0.85</f>
        <v>#REF!</v>
      </c>
      <c r="AH14" s="29" t="e">
        <f>'C завтраками| Bed and breakfast'!#REF!*0.85</f>
        <v>#REF!</v>
      </c>
      <c r="AI14" s="29" t="e">
        <f>'C завтраками| Bed and breakfast'!#REF!*0.85</f>
        <v>#REF!</v>
      </c>
      <c r="AJ14" s="29" t="e">
        <f>'C завтраками| Bed and breakfast'!#REF!*0.85</f>
        <v>#REF!</v>
      </c>
      <c r="AK14" s="29" t="e">
        <f>'C завтраками| Bed and breakfast'!#REF!*0.85</f>
        <v>#REF!</v>
      </c>
      <c r="AL14" s="29" t="e">
        <f>'C завтраками| Bed and breakfast'!#REF!*0.85</f>
        <v>#REF!</v>
      </c>
      <c r="AM14" s="29" t="e">
        <f>'C завтраками| Bed and breakfast'!#REF!*0.85</f>
        <v>#REF!</v>
      </c>
      <c r="AN14" s="29" t="e">
        <f>'C завтраками| Bed and breakfast'!#REF!*0.85</f>
        <v>#REF!</v>
      </c>
      <c r="AO14" s="29" t="e">
        <f>'C завтраками| Bed and breakfast'!#REF!*0.85</f>
        <v>#REF!</v>
      </c>
      <c r="AP14" s="29" t="e">
        <f>'C завтраками| Bed and breakfast'!#REF!*0.85</f>
        <v>#REF!</v>
      </c>
      <c r="AQ14" s="29" t="e">
        <f>'C завтраками| Bed and breakfast'!#REF!*0.85</f>
        <v>#REF!</v>
      </c>
      <c r="AR14" s="29" t="e">
        <f>'C завтраками| Bed and breakfast'!#REF!*0.85</f>
        <v>#REF!</v>
      </c>
      <c r="AS14" s="29" t="e">
        <f>'C завтраками| Bed and breakfast'!#REF!*0.85</f>
        <v>#REF!</v>
      </c>
      <c r="AT14" s="29" t="e">
        <f>'C завтраками| Bed and breakfast'!#REF!*0.85</f>
        <v>#REF!</v>
      </c>
      <c r="AU14" s="29" t="e">
        <f>'C завтраками| Bed and breakfast'!#REF!*0.85</f>
        <v>#REF!</v>
      </c>
      <c r="AV14" s="29" t="e">
        <f>'C завтраками| Bed and breakfast'!#REF!*0.85</f>
        <v>#REF!</v>
      </c>
      <c r="AW14" s="29" t="e">
        <f>'C завтраками| Bed and breakfast'!#REF!*0.85</f>
        <v>#REF!</v>
      </c>
      <c r="AX14" s="29" t="e">
        <f>'C завтраками| Bed and breakfast'!#REF!*0.85</f>
        <v>#REF!</v>
      </c>
      <c r="AY14" s="29" t="e">
        <f>'C завтраками| Bed and breakfast'!#REF!*0.85</f>
        <v>#REF!</v>
      </c>
    </row>
    <row r="15" spans="1:51" ht="11.45" customHeight="1" x14ac:dyDescent="0.2">
      <c r="A15" s="3">
        <v>2</v>
      </c>
      <c r="B15" s="29" t="e">
        <f>'C завтраками| Bed and breakfast'!#REF!*0.85</f>
        <v>#REF!</v>
      </c>
      <c r="C15" s="29" t="e">
        <f>'C завтраками| Bed and breakfast'!#REF!*0.85</f>
        <v>#REF!</v>
      </c>
      <c r="D15" s="29" t="e">
        <f>'C завтраками| Bed and breakfast'!#REF!*0.85</f>
        <v>#REF!</v>
      </c>
      <c r="E15" s="29" t="e">
        <f>'C завтраками| Bed and breakfast'!#REF!*0.85</f>
        <v>#REF!</v>
      </c>
      <c r="F15" s="29" t="e">
        <f>'C завтраками| Bed and breakfast'!#REF!*0.85</f>
        <v>#REF!</v>
      </c>
      <c r="G15" s="29" t="e">
        <f>'C завтраками| Bed and breakfast'!#REF!*0.85</f>
        <v>#REF!</v>
      </c>
      <c r="H15" s="29" t="e">
        <f>'C завтраками| Bed and breakfast'!#REF!*0.85</f>
        <v>#REF!</v>
      </c>
      <c r="I15" s="29" t="e">
        <f>'C завтраками| Bed and breakfast'!#REF!*0.85</f>
        <v>#REF!</v>
      </c>
      <c r="J15" s="29" t="e">
        <f>'C завтраками| Bed and breakfast'!#REF!*0.85</f>
        <v>#REF!</v>
      </c>
      <c r="K15" s="29" t="e">
        <f>'C завтраками| Bed and breakfast'!#REF!*0.85</f>
        <v>#REF!</v>
      </c>
      <c r="L15" s="29" t="e">
        <f>'C завтраками| Bed and breakfast'!#REF!*0.85</f>
        <v>#REF!</v>
      </c>
      <c r="M15" s="29" t="e">
        <f>'C завтраками| Bed and breakfast'!#REF!*0.85</f>
        <v>#REF!</v>
      </c>
      <c r="N15" s="29" t="e">
        <f>'C завтраками| Bed and breakfast'!#REF!*0.85</f>
        <v>#REF!</v>
      </c>
      <c r="O15" s="29" t="e">
        <f>'C завтраками| Bed and breakfast'!#REF!*0.85</f>
        <v>#REF!</v>
      </c>
      <c r="P15" s="29" t="e">
        <f>'C завтраками| Bed and breakfast'!#REF!*0.85</f>
        <v>#REF!</v>
      </c>
      <c r="Q15" s="29" t="e">
        <f>'C завтраками| Bed and breakfast'!#REF!*0.85</f>
        <v>#REF!</v>
      </c>
      <c r="R15" s="29" t="e">
        <f>'C завтраками| Bed and breakfast'!#REF!*0.85</f>
        <v>#REF!</v>
      </c>
      <c r="S15" s="29" t="e">
        <f>'C завтраками| Bed and breakfast'!#REF!*0.85</f>
        <v>#REF!</v>
      </c>
      <c r="T15" s="29" t="e">
        <f>'C завтраками| Bed and breakfast'!#REF!*0.85</f>
        <v>#REF!</v>
      </c>
      <c r="U15" s="29" t="e">
        <f>'C завтраками| Bed and breakfast'!#REF!*0.85</f>
        <v>#REF!</v>
      </c>
      <c r="V15" s="29" t="e">
        <f>'C завтраками| Bed and breakfast'!#REF!*0.85</f>
        <v>#REF!</v>
      </c>
      <c r="W15" s="29" t="e">
        <f>'C завтраками| Bed and breakfast'!#REF!*0.85</f>
        <v>#REF!</v>
      </c>
      <c r="X15" s="29" t="e">
        <f>'C завтраками| Bed and breakfast'!#REF!*0.85</f>
        <v>#REF!</v>
      </c>
      <c r="Y15" s="29" t="e">
        <f>'C завтраками| Bed and breakfast'!#REF!*0.85</f>
        <v>#REF!</v>
      </c>
      <c r="Z15" s="29" t="e">
        <f>'C завтраками| Bed and breakfast'!#REF!*0.85</f>
        <v>#REF!</v>
      </c>
      <c r="AA15" s="29" t="e">
        <f>'C завтраками| Bed and breakfast'!#REF!*0.85</f>
        <v>#REF!</v>
      </c>
      <c r="AB15" s="29" t="e">
        <f>'C завтраками| Bed and breakfast'!#REF!*0.85</f>
        <v>#REF!</v>
      </c>
      <c r="AC15" s="29" t="e">
        <f>'C завтраками| Bed and breakfast'!#REF!*0.85</f>
        <v>#REF!</v>
      </c>
      <c r="AD15" s="29" t="e">
        <f>'C завтраками| Bed and breakfast'!#REF!*0.85</f>
        <v>#REF!</v>
      </c>
      <c r="AE15" s="29" t="e">
        <f>'C завтраками| Bed and breakfast'!#REF!*0.85</f>
        <v>#REF!</v>
      </c>
      <c r="AF15" s="29" t="e">
        <f>'C завтраками| Bed and breakfast'!#REF!*0.85</f>
        <v>#REF!</v>
      </c>
      <c r="AG15" s="29" t="e">
        <f>'C завтраками| Bed and breakfast'!#REF!*0.85</f>
        <v>#REF!</v>
      </c>
      <c r="AH15" s="29" t="e">
        <f>'C завтраками| Bed and breakfast'!#REF!*0.85</f>
        <v>#REF!</v>
      </c>
      <c r="AI15" s="29" t="e">
        <f>'C завтраками| Bed and breakfast'!#REF!*0.85</f>
        <v>#REF!</v>
      </c>
      <c r="AJ15" s="29" t="e">
        <f>'C завтраками| Bed and breakfast'!#REF!*0.85</f>
        <v>#REF!</v>
      </c>
      <c r="AK15" s="29" t="e">
        <f>'C завтраками| Bed and breakfast'!#REF!*0.85</f>
        <v>#REF!</v>
      </c>
      <c r="AL15" s="29" t="e">
        <f>'C завтраками| Bed and breakfast'!#REF!*0.85</f>
        <v>#REF!</v>
      </c>
      <c r="AM15" s="29" t="e">
        <f>'C завтраками| Bed and breakfast'!#REF!*0.85</f>
        <v>#REF!</v>
      </c>
      <c r="AN15" s="29" t="e">
        <f>'C завтраками| Bed and breakfast'!#REF!*0.85</f>
        <v>#REF!</v>
      </c>
      <c r="AO15" s="29" t="e">
        <f>'C завтраками| Bed and breakfast'!#REF!*0.85</f>
        <v>#REF!</v>
      </c>
      <c r="AP15" s="29" t="e">
        <f>'C завтраками| Bed and breakfast'!#REF!*0.85</f>
        <v>#REF!</v>
      </c>
      <c r="AQ15" s="29" t="e">
        <f>'C завтраками| Bed and breakfast'!#REF!*0.85</f>
        <v>#REF!</v>
      </c>
      <c r="AR15" s="29" t="e">
        <f>'C завтраками| Bed and breakfast'!#REF!*0.85</f>
        <v>#REF!</v>
      </c>
      <c r="AS15" s="29" t="e">
        <f>'C завтраками| Bed and breakfast'!#REF!*0.85</f>
        <v>#REF!</v>
      </c>
      <c r="AT15" s="29" t="e">
        <f>'C завтраками| Bed and breakfast'!#REF!*0.85</f>
        <v>#REF!</v>
      </c>
      <c r="AU15" s="29" t="e">
        <f>'C завтраками| Bed and breakfast'!#REF!*0.85</f>
        <v>#REF!</v>
      </c>
      <c r="AV15" s="29" t="e">
        <f>'C завтраками| Bed and breakfast'!#REF!*0.85</f>
        <v>#REF!</v>
      </c>
      <c r="AW15" s="29" t="e">
        <f>'C завтраками| Bed and breakfast'!#REF!*0.85</f>
        <v>#REF!</v>
      </c>
      <c r="AX15" s="29" t="e">
        <f>'C завтраками| Bed and breakfast'!#REF!*0.85</f>
        <v>#REF!</v>
      </c>
      <c r="AY15" s="29" t="e">
        <f>'C завтраками| Bed and breakfast'!#REF!*0.85</f>
        <v>#REF!</v>
      </c>
    </row>
    <row r="16" spans="1:51" ht="11.45" customHeight="1" x14ac:dyDescent="0.2">
      <c r="A16" s="2" t="s">
        <v>13</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row>
    <row r="17" spans="1:51" ht="11.45" customHeight="1" x14ac:dyDescent="0.2">
      <c r="A17" s="3">
        <v>1</v>
      </c>
      <c r="B17" s="29" t="e">
        <f>'C завтраками| Bed and breakfast'!#REF!*0.85</f>
        <v>#REF!</v>
      </c>
      <c r="C17" s="29" t="e">
        <f>'C завтраками| Bed and breakfast'!#REF!*0.85</f>
        <v>#REF!</v>
      </c>
      <c r="D17" s="29" t="e">
        <f>'C завтраками| Bed and breakfast'!#REF!*0.85</f>
        <v>#REF!</v>
      </c>
      <c r="E17" s="29" t="e">
        <f>'C завтраками| Bed and breakfast'!#REF!*0.85</f>
        <v>#REF!</v>
      </c>
      <c r="F17" s="29" t="e">
        <f>'C завтраками| Bed and breakfast'!#REF!*0.85</f>
        <v>#REF!</v>
      </c>
      <c r="G17" s="29" t="e">
        <f>'C завтраками| Bed and breakfast'!#REF!*0.85</f>
        <v>#REF!</v>
      </c>
      <c r="H17" s="29" t="e">
        <f>'C завтраками| Bed and breakfast'!#REF!*0.85</f>
        <v>#REF!</v>
      </c>
      <c r="I17" s="29" t="e">
        <f>'C завтраками| Bed and breakfast'!#REF!*0.85</f>
        <v>#REF!</v>
      </c>
      <c r="J17" s="29" t="e">
        <f>'C завтраками| Bed and breakfast'!#REF!*0.85</f>
        <v>#REF!</v>
      </c>
      <c r="K17" s="29" t="e">
        <f>'C завтраками| Bed and breakfast'!#REF!*0.85</f>
        <v>#REF!</v>
      </c>
      <c r="L17" s="29" t="e">
        <f>'C завтраками| Bed and breakfast'!#REF!*0.85</f>
        <v>#REF!</v>
      </c>
      <c r="M17" s="29" t="e">
        <f>'C завтраками| Bed and breakfast'!#REF!*0.85</f>
        <v>#REF!</v>
      </c>
      <c r="N17" s="29" t="e">
        <f>'C завтраками| Bed and breakfast'!#REF!*0.85</f>
        <v>#REF!</v>
      </c>
      <c r="O17" s="29" t="e">
        <f>'C завтраками| Bed and breakfast'!#REF!*0.85</f>
        <v>#REF!</v>
      </c>
      <c r="P17" s="29" t="e">
        <f>'C завтраками| Bed and breakfast'!#REF!*0.85</f>
        <v>#REF!</v>
      </c>
      <c r="Q17" s="29" t="e">
        <f>'C завтраками| Bed and breakfast'!#REF!*0.85</f>
        <v>#REF!</v>
      </c>
      <c r="R17" s="29" t="e">
        <f>'C завтраками| Bed and breakfast'!#REF!*0.85</f>
        <v>#REF!</v>
      </c>
      <c r="S17" s="29" t="e">
        <f>'C завтраками| Bed and breakfast'!#REF!*0.85</f>
        <v>#REF!</v>
      </c>
      <c r="T17" s="29" t="e">
        <f>'C завтраками| Bed and breakfast'!#REF!*0.85</f>
        <v>#REF!</v>
      </c>
      <c r="U17" s="29" t="e">
        <f>'C завтраками| Bed and breakfast'!#REF!*0.85</f>
        <v>#REF!</v>
      </c>
      <c r="V17" s="29" t="e">
        <f>'C завтраками| Bed and breakfast'!#REF!*0.85</f>
        <v>#REF!</v>
      </c>
      <c r="W17" s="29" t="e">
        <f>'C завтраками| Bed and breakfast'!#REF!*0.85</f>
        <v>#REF!</v>
      </c>
      <c r="X17" s="29" t="e">
        <f>'C завтраками| Bed and breakfast'!#REF!*0.85</f>
        <v>#REF!</v>
      </c>
      <c r="Y17" s="29" t="e">
        <f>'C завтраками| Bed and breakfast'!#REF!*0.85</f>
        <v>#REF!</v>
      </c>
      <c r="Z17" s="29" t="e">
        <f>'C завтраками| Bed and breakfast'!#REF!*0.85</f>
        <v>#REF!</v>
      </c>
      <c r="AA17" s="29" t="e">
        <f>'C завтраками| Bed and breakfast'!#REF!*0.85</f>
        <v>#REF!</v>
      </c>
      <c r="AB17" s="29" t="e">
        <f>'C завтраками| Bed and breakfast'!#REF!*0.85</f>
        <v>#REF!</v>
      </c>
      <c r="AC17" s="29" t="e">
        <f>'C завтраками| Bed and breakfast'!#REF!*0.85</f>
        <v>#REF!</v>
      </c>
      <c r="AD17" s="29" t="e">
        <f>'C завтраками| Bed and breakfast'!#REF!*0.85</f>
        <v>#REF!</v>
      </c>
      <c r="AE17" s="29" t="e">
        <f>'C завтраками| Bed and breakfast'!#REF!*0.85</f>
        <v>#REF!</v>
      </c>
      <c r="AF17" s="29" t="e">
        <f>'C завтраками| Bed and breakfast'!#REF!*0.85</f>
        <v>#REF!</v>
      </c>
      <c r="AG17" s="29" t="e">
        <f>'C завтраками| Bed and breakfast'!#REF!*0.85</f>
        <v>#REF!</v>
      </c>
      <c r="AH17" s="29" t="e">
        <f>'C завтраками| Bed and breakfast'!#REF!*0.85</f>
        <v>#REF!</v>
      </c>
      <c r="AI17" s="29" t="e">
        <f>'C завтраками| Bed and breakfast'!#REF!*0.85</f>
        <v>#REF!</v>
      </c>
      <c r="AJ17" s="29" t="e">
        <f>'C завтраками| Bed and breakfast'!#REF!*0.85</f>
        <v>#REF!</v>
      </c>
      <c r="AK17" s="29" t="e">
        <f>'C завтраками| Bed and breakfast'!#REF!*0.85</f>
        <v>#REF!</v>
      </c>
      <c r="AL17" s="29" t="e">
        <f>'C завтраками| Bed and breakfast'!#REF!*0.85</f>
        <v>#REF!</v>
      </c>
      <c r="AM17" s="29" t="e">
        <f>'C завтраками| Bed and breakfast'!#REF!*0.85</f>
        <v>#REF!</v>
      </c>
      <c r="AN17" s="29" t="e">
        <f>'C завтраками| Bed and breakfast'!#REF!*0.85</f>
        <v>#REF!</v>
      </c>
      <c r="AO17" s="29" t="e">
        <f>'C завтраками| Bed and breakfast'!#REF!*0.85</f>
        <v>#REF!</v>
      </c>
      <c r="AP17" s="29" t="e">
        <f>'C завтраками| Bed and breakfast'!#REF!*0.85</f>
        <v>#REF!</v>
      </c>
      <c r="AQ17" s="29" t="e">
        <f>'C завтраками| Bed and breakfast'!#REF!*0.85</f>
        <v>#REF!</v>
      </c>
      <c r="AR17" s="29" t="e">
        <f>'C завтраками| Bed and breakfast'!#REF!*0.85</f>
        <v>#REF!</v>
      </c>
      <c r="AS17" s="29" t="e">
        <f>'C завтраками| Bed and breakfast'!#REF!*0.85</f>
        <v>#REF!</v>
      </c>
      <c r="AT17" s="29" t="e">
        <f>'C завтраками| Bed and breakfast'!#REF!*0.85</f>
        <v>#REF!</v>
      </c>
      <c r="AU17" s="29" t="e">
        <f>'C завтраками| Bed and breakfast'!#REF!*0.85</f>
        <v>#REF!</v>
      </c>
      <c r="AV17" s="29" t="e">
        <f>'C завтраками| Bed and breakfast'!#REF!*0.85</f>
        <v>#REF!</v>
      </c>
      <c r="AW17" s="29" t="e">
        <f>'C завтраками| Bed and breakfast'!#REF!*0.85</f>
        <v>#REF!</v>
      </c>
      <c r="AX17" s="29" t="e">
        <f>'C завтраками| Bed and breakfast'!#REF!*0.85</f>
        <v>#REF!</v>
      </c>
      <c r="AY17" s="29" t="e">
        <f>'C завтраками| Bed and breakfast'!#REF!*0.85</f>
        <v>#REF!</v>
      </c>
    </row>
    <row r="18" spans="1:51" ht="11.45" customHeight="1" x14ac:dyDescent="0.2">
      <c r="A18" s="3">
        <v>2</v>
      </c>
      <c r="B18" s="29" t="e">
        <f>'C завтраками| Bed and breakfast'!#REF!*0.85</f>
        <v>#REF!</v>
      </c>
      <c r="C18" s="29" t="e">
        <f>'C завтраками| Bed and breakfast'!#REF!*0.85</f>
        <v>#REF!</v>
      </c>
      <c r="D18" s="29" t="e">
        <f>'C завтраками| Bed and breakfast'!#REF!*0.85</f>
        <v>#REF!</v>
      </c>
      <c r="E18" s="29" t="e">
        <f>'C завтраками| Bed and breakfast'!#REF!*0.85</f>
        <v>#REF!</v>
      </c>
      <c r="F18" s="29" t="e">
        <f>'C завтраками| Bed and breakfast'!#REF!*0.85</f>
        <v>#REF!</v>
      </c>
      <c r="G18" s="29" t="e">
        <f>'C завтраками| Bed and breakfast'!#REF!*0.85</f>
        <v>#REF!</v>
      </c>
      <c r="H18" s="29" t="e">
        <f>'C завтраками| Bed and breakfast'!#REF!*0.85</f>
        <v>#REF!</v>
      </c>
      <c r="I18" s="29" t="e">
        <f>'C завтраками| Bed and breakfast'!#REF!*0.85</f>
        <v>#REF!</v>
      </c>
      <c r="J18" s="29" t="e">
        <f>'C завтраками| Bed and breakfast'!#REF!*0.85</f>
        <v>#REF!</v>
      </c>
      <c r="K18" s="29" t="e">
        <f>'C завтраками| Bed and breakfast'!#REF!*0.85</f>
        <v>#REF!</v>
      </c>
      <c r="L18" s="29" t="e">
        <f>'C завтраками| Bed and breakfast'!#REF!*0.85</f>
        <v>#REF!</v>
      </c>
      <c r="M18" s="29" t="e">
        <f>'C завтраками| Bed and breakfast'!#REF!*0.85</f>
        <v>#REF!</v>
      </c>
      <c r="N18" s="29" t="e">
        <f>'C завтраками| Bed and breakfast'!#REF!*0.85</f>
        <v>#REF!</v>
      </c>
      <c r="O18" s="29" t="e">
        <f>'C завтраками| Bed and breakfast'!#REF!*0.85</f>
        <v>#REF!</v>
      </c>
      <c r="P18" s="29" t="e">
        <f>'C завтраками| Bed and breakfast'!#REF!*0.85</f>
        <v>#REF!</v>
      </c>
      <c r="Q18" s="29" t="e">
        <f>'C завтраками| Bed and breakfast'!#REF!*0.85</f>
        <v>#REF!</v>
      </c>
      <c r="R18" s="29" t="e">
        <f>'C завтраками| Bed and breakfast'!#REF!*0.85</f>
        <v>#REF!</v>
      </c>
      <c r="S18" s="29" t="e">
        <f>'C завтраками| Bed and breakfast'!#REF!*0.85</f>
        <v>#REF!</v>
      </c>
      <c r="T18" s="29" t="e">
        <f>'C завтраками| Bed and breakfast'!#REF!*0.85</f>
        <v>#REF!</v>
      </c>
      <c r="U18" s="29" t="e">
        <f>'C завтраками| Bed and breakfast'!#REF!*0.85</f>
        <v>#REF!</v>
      </c>
      <c r="V18" s="29" t="e">
        <f>'C завтраками| Bed and breakfast'!#REF!*0.85</f>
        <v>#REF!</v>
      </c>
      <c r="W18" s="29" t="e">
        <f>'C завтраками| Bed and breakfast'!#REF!*0.85</f>
        <v>#REF!</v>
      </c>
      <c r="X18" s="29" t="e">
        <f>'C завтраками| Bed and breakfast'!#REF!*0.85</f>
        <v>#REF!</v>
      </c>
      <c r="Y18" s="29" t="e">
        <f>'C завтраками| Bed and breakfast'!#REF!*0.85</f>
        <v>#REF!</v>
      </c>
      <c r="Z18" s="29" t="e">
        <f>'C завтраками| Bed and breakfast'!#REF!*0.85</f>
        <v>#REF!</v>
      </c>
      <c r="AA18" s="29" t="e">
        <f>'C завтраками| Bed and breakfast'!#REF!*0.85</f>
        <v>#REF!</v>
      </c>
      <c r="AB18" s="29" t="e">
        <f>'C завтраками| Bed and breakfast'!#REF!*0.85</f>
        <v>#REF!</v>
      </c>
      <c r="AC18" s="29" t="e">
        <f>'C завтраками| Bed and breakfast'!#REF!*0.85</f>
        <v>#REF!</v>
      </c>
      <c r="AD18" s="29" t="e">
        <f>'C завтраками| Bed and breakfast'!#REF!*0.85</f>
        <v>#REF!</v>
      </c>
      <c r="AE18" s="29" t="e">
        <f>'C завтраками| Bed and breakfast'!#REF!*0.85</f>
        <v>#REF!</v>
      </c>
      <c r="AF18" s="29" t="e">
        <f>'C завтраками| Bed and breakfast'!#REF!*0.85</f>
        <v>#REF!</v>
      </c>
      <c r="AG18" s="29" t="e">
        <f>'C завтраками| Bed and breakfast'!#REF!*0.85</f>
        <v>#REF!</v>
      </c>
      <c r="AH18" s="29" t="e">
        <f>'C завтраками| Bed and breakfast'!#REF!*0.85</f>
        <v>#REF!</v>
      </c>
      <c r="AI18" s="29" t="e">
        <f>'C завтраками| Bed and breakfast'!#REF!*0.85</f>
        <v>#REF!</v>
      </c>
      <c r="AJ18" s="29" t="e">
        <f>'C завтраками| Bed and breakfast'!#REF!*0.85</f>
        <v>#REF!</v>
      </c>
      <c r="AK18" s="29" t="e">
        <f>'C завтраками| Bed and breakfast'!#REF!*0.85</f>
        <v>#REF!</v>
      </c>
      <c r="AL18" s="29" t="e">
        <f>'C завтраками| Bed and breakfast'!#REF!*0.85</f>
        <v>#REF!</v>
      </c>
      <c r="AM18" s="29" t="e">
        <f>'C завтраками| Bed and breakfast'!#REF!*0.85</f>
        <v>#REF!</v>
      </c>
      <c r="AN18" s="29" t="e">
        <f>'C завтраками| Bed and breakfast'!#REF!*0.85</f>
        <v>#REF!</v>
      </c>
      <c r="AO18" s="29" t="e">
        <f>'C завтраками| Bed and breakfast'!#REF!*0.85</f>
        <v>#REF!</v>
      </c>
      <c r="AP18" s="29" t="e">
        <f>'C завтраками| Bed and breakfast'!#REF!*0.85</f>
        <v>#REF!</v>
      </c>
      <c r="AQ18" s="29" t="e">
        <f>'C завтраками| Bed and breakfast'!#REF!*0.85</f>
        <v>#REF!</v>
      </c>
      <c r="AR18" s="29" t="e">
        <f>'C завтраками| Bed and breakfast'!#REF!*0.85</f>
        <v>#REF!</v>
      </c>
      <c r="AS18" s="29" t="e">
        <f>'C завтраками| Bed and breakfast'!#REF!*0.85</f>
        <v>#REF!</v>
      </c>
      <c r="AT18" s="29" t="e">
        <f>'C завтраками| Bed and breakfast'!#REF!*0.85</f>
        <v>#REF!</v>
      </c>
      <c r="AU18" s="29" t="e">
        <f>'C завтраками| Bed and breakfast'!#REF!*0.85</f>
        <v>#REF!</v>
      </c>
      <c r="AV18" s="29" t="e">
        <f>'C завтраками| Bed and breakfast'!#REF!*0.85</f>
        <v>#REF!</v>
      </c>
      <c r="AW18" s="29" t="e">
        <f>'C завтраками| Bed and breakfast'!#REF!*0.85</f>
        <v>#REF!</v>
      </c>
      <c r="AX18" s="29" t="e">
        <f>'C завтраками| Bed and breakfast'!#REF!*0.85</f>
        <v>#REF!</v>
      </c>
      <c r="AY18" s="29" t="e">
        <f>'C завтраками| Bed and breakfast'!#REF!*0.85</f>
        <v>#REF!</v>
      </c>
    </row>
    <row r="19" spans="1:51" ht="11.45" customHeight="1" x14ac:dyDescent="0.2">
      <c r="A19" s="24"/>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row>
    <row r="20" spans="1:51" ht="11.45" customHeight="1" x14ac:dyDescent="0.2">
      <c r="A20" s="32" t="s">
        <v>2</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row>
    <row r="21" spans="1:51" ht="24.6" customHeight="1" x14ac:dyDescent="0.2">
      <c r="A21" s="8" t="s">
        <v>0</v>
      </c>
      <c r="B21" s="47" t="e">
        <f t="shared" ref="B21:AY22" si="0">B5</f>
        <v>#REF!</v>
      </c>
      <c r="C21" s="47" t="e">
        <f t="shared" si="0"/>
        <v>#REF!</v>
      </c>
      <c r="D21" s="47" t="e">
        <f t="shared" si="0"/>
        <v>#REF!</v>
      </c>
      <c r="E21" s="47" t="e">
        <f t="shared" si="0"/>
        <v>#REF!</v>
      </c>
      <c r="F21" s="47" t="e">
        <f t="shared" si="0"/>
        <v>#REF!</v>
      </c>
      <c r="G21" s="47" t="e">
        <f t="shared" si="0"/>
        <v>#REF!</v>
      </c>
      <c r="H21" s="47" t="e">
        <f t="shared" si="0"/>
        <v>#REF!</v>
      </c>
      <c r="I21" s="47" t="e">
        <f t="shared" si="0"/>
        <v>#REF!</v>
      </c>
      <c r="J21" s="47" t="e">
        <f t="shared" si="0"/>
        <v>#REF!</v>
      </c>
      <c r="K21" s="47" t="e">
        <f t="shared" si="0"/>
        <v>#REF!</v>
      </c>
      <c r="L21" s="47" t="e">
        <f t="shared" si="0"/>
        <v>#REF!</v>
      </c>
      <c r="M21" s="47" t="e">
        <f t="shared" si="0"/>
        <v>#REF!</v>
      </c>
      <c r="N21" s="47" t="e">
        <f t="shared" si="0"/>
        <v>#REF!</v>
      </c>
      <c r="O21" s="47" t="e">
        <f t="shared" si="0"/>
        <v>#REF!</v>
      </c>
      <c r="P21" s="47" t="e">
        <f t="shared" si="0"/>
        <v>#REF!</v>
      </c>
      <c r="Q21" s="47" t="e">
        <f t="shared" si="0"/>
        <v>#REF!</v>
      </c>
      <c r="R21" s="47" t="e">
        <f t="shared" si="0"/>
        <v>#REF!</v>
      </c>
      <c r="S21" s="47" t="e">
        <f t="shared" si="0"/>
        <v>#REF!</v>
      </c>
      <c r="T21" s="47" t="e">
        <f t="shared" si="0"/>
        <v>#REF!</v>
      </c>
      <c r="U21" s="47" t="e">
        <f t="shared" si="0"/>
        <v>#REF!</v>
      </c>
      <c r="V21" s="47" t="e">
        <f t="shared" si="0"/>
        <v>#REF!</v>
      </c>
      <c r="W21" s="47" t="e">
        <f t="shared" si="0"/>
        <v>#REF!</v>
      </c>
      <c r="X21" s="47" t="e">
        <f t="shared" si="0"/>
        <v>#REF!</v>
      </c>
      <c r="Y21" s="47" t="e">
        <f t="shared" si="0"/>
        <v>#REF!</v>
      </c>
      <c r="Z21" s="47" t="e">
        <f t="shared" si="0"/>
        <v>#REF!</v>
      </c>
      <c r="AA21" s="47" t="e">
        <f t="shared" si="0"/>
        <v>#REF!</v>
      </c>
      <c r="AB21" s="47" t="e">
        <f t="shared" si="0"/>
        <v>#REF!</v>
      </c>
      <c r="AC21" s="47" t="e">
        <f t="shared" si="0"/>
        <v>#REF!</v>
      </c>
      <c r="AD21" s="47" t="e">
        <f t="shared" si="0"/>
        <v>#REF!</v>
      </c>
      <c r="AE21" s="47" t="e">
        <f t="shared" si="0"/>
        <v>#REF!</v>
      </c>
      <c r="AF21" s="47" t="e">
        <f t="shared" si="0"/>
        <v>#REF!</v>
      </c>
      <c r="AG21" s="47" t="e">
        <f t="shared" si="0"/>
        <v>#REF!</v>
      </c>
      <c r="AH21" s="47" t="e">
        <f t="shared" si="0"/>
        <v>#REF!</v>
      </c>
      <c r="AI21" s="47" t="e">
        <f t="shared" si="0"/>
        <v>#REF!</v>
      </c>
      <c r="AJ21" s="47" t="e">
        <f t="shared" si="0"/>
        <v>#REF!</v>
      </c>
      <c r="AK21" s="47" t="e">
        <f t="shared" si="0"/>
        <v>#REF!</v>
      </c>
      <c r="AL21" s="47" t="e">
        <f t="shared" si="0"/>
        <v>#REF!</v>
      </c>
      <c r="AM21" s="47" t="e">
        <f t="shared" si="0"/>
        <v>#REF!</v>
      </c>
      <c r="AN21" s="47" t="e">
        <f t="shared" si="0"/>
        <v>#REF!</v>
      </c>
      <c r="AO21" s="47" t="e">
        <f t="shared" si="0"/>
        <v>#REF!</v>
      </c>
      <c r="AP21" s="47" t="e">
        <f t="shared" si="0"/>
        <v>#REF!</v>
      </c>
      <c r="AQ21" s="47" t="e">
        <f t="shared" si="0"/>
        <v>#REF!</v>
      </c>
      <c r="AR21" s="47" t="e">
        <f t="shared" si="0"/>
        <v>#REF!</v>
      </c>
      <c r="AS21" s="47" t="e">
        <f t="shared" si="0"/>
        <v>#REF!</v>
      </c>
      <c r="AT21" s="47" t="e">
        <f t="shared" si="0"/>
        <v>#REF!</v>
      </c>
      <c r="AU21" s="47" t="e">
        <f t="shared" si="0"/>
        <v>#REF!</v>
      </c>
      <c r="AV21" s="47" t="e">
        <f t="shared" si="0"/>
        <v>#REF!</v>
      </c>
      <c r="AW21" s="47" t="e">
        <f t="shared" si="0"/>
        <v>#REF!</v>
      </c>
      <c r="AX21" s="47" t="e">
        <f t="shared" si="0"/>
        <v>#REF!</v>
      </c>
      <c r="AY21" s="47" t="e">
        <f t="shared" si="0"/>
        <v>#REF!</v>
      </c>
    </row>
    <row r="22" spans="1:51" ht="24.6" customHeight="1" x14ac:dyDescent="0.2">
      <c r="A22" s="37"/>
      <c r="B22" s="47" t="e">
        <f t="shared" si="0"/>
        <v>#REF!</v>
      </c>
      <c r="C22" s="47" t="e">
        <f t="shared" si="0"/>
        <v>#REF!</v>
      </c>
      <c r="D22" s="47" t="e">
        <f t="shared" si="0"/>
        <v>#REF!</v>
      </c>
      <c r="E22" s="47" t="e">
        <f t="shared" si="0"/>
        <v>#REF!</v>
      </c>
      <c r="F22" s="47" t="e">
        <f t="shared" si="0"/>
        <v>#REF!</v>
      </c>
      <c r="G22" s="47" t="e">
        <f t="shared" si="0"/>
        <v>#REF!</v>
      </c>
      <c r="H22" s="47" t="e">
        <f t="shared" si="0"/>
        <v>#REF!</v>
      </c>
      <c r="I22" s="47" t="e">
        <f t="shared" si="0"/>
        <v>#REF!</v>
      </c>
      <c r="J22" s="47" t="e">
        <f t="shared" si="0"/>
        <v>#REF!</v>
      </c>
      <c r="K22" s="47" t="e">
        <f t="shared" si="0"/>
        <v>#REF!</v>
      </c>
      <c r="L22" s="47" t="e">
        <f t="shared" si="0"/>
        <v>#REF!</v>
      </c>
      <c r="M22" s="47" t="e">
        <f t="shared" si="0"/>
        <v>#REF!</v>
      </c>
      <c r="N22" s="47" t="e">
        <f t="shared" si="0"/>
        <v>#REF!</v>
      </c>
      <c r="O22" s="47" t="e">
        <f t="shared" si="0"/>
        <v>#REF!</v>
      </c>
      <c r="P22" s="47" t="e">
        <f t="shared" si="0"/>
        <v>#REF!</v>
      </c>
      <c r="Q22" s="47" t="e">
        <f t="shared" si="0"/>
        <v>#REF!</v>
      </c>
      <c r="R22" s="47" t="e">
        <f t="shared" si="0"/>
        <v>#REF!</v>
      </c>
      <c r="S22" s="47" t="e">
        <f t="shared" si="0"/>
        <v>#REF!</v>
      </c>
      <c r="T22" s="47" t="e">
        <f t="shared" si="0"/>
        <v>#REF!</v>
      </c>
      <c r="U22" s="47" t="e">
        <f t="shared" si="0"/>
        <v>#REF!</v>
      </c>
      <c r="V22" s="47" t="e">
        <f t="shared" si="0"/>
        <v>#REF!</v>
      </c>
      <c r="W22" s="47" t="e">
        <f t="shared" si="0"/>
        <v>#REF!</v>
      </c>
      <c r="X22" s="47" t="e">
        <f t="shared" si="0"/>
        <v>#REF!</v>
      </c>
      <c r="Y22" s="47" t="e">
        <f t="shared" si="0"/>
        <v>#REF!</v>
      </c>
      <c r="Z22" s="47" t="e">
        <f t="shared" si="0"/>
        <v>#REF!</v>
      </c>
      <c r="AA22" s="47" t="e">
        <f t="shared" si="0"/>
        <v>#REF!</v>
      </c>
      <c r="AB22" s="47" t="e">
        <f t="shared" si="0"/>
        <v>#REF!</v>
      </c>
      <c r="AC22" s="47" t="e">
        <f t="shared" si="0"/>
        <v>#REF!</v>
      </c>
      <c r="AD22" s="47" t="e">
        <f t="shared" si="0"/>
        <v>#REF!</v>
      </c>
      <c r="AE22" s="47" t="e">
        <f t="shared" si="0"/>
        <v>#REF!</v>
      </c>
      <c r="AF22" s="47" t="e">
        <f t="shared" si="0"/>
        <v>#REF!</v>
      </c>
      <c r="AG22" s="47" t="e">
        <f t="shared" si="0"/>
        <v>#REF!</v>
      </c>
      <c r="AH22" s="47" t="e">
        <f t="shared" si="0"/>
        <v>#REF!</v>
      </c>
      <c r="AI22" s="47" t="e">
        <f t="shared" si="0"/>
        <v>#REF!</v>
      </c>
      <c r="AJ22" s="47" t="e">
        <f t="shared" si="0"/>
        <v>#REF!</v>
      </c>
      <c r="AK22" s="47" t="e">
        <f t="shared" si="0"/>
        <v>#REF!</v>
      </c>
      <c r="AL22" s="47" t="e">
        <f t="shared" si="0"/>
        <v>#REF!</v>
      </c>
      <c r="AM22" s="47" t="e">
        <f t="shared" si="0"/>
        <v>#REF!</v>
      </c>
      <c r="AN22" s="47" t="e">
        <f t="shared" si="0"/>
        <v>#REF!</v>
      </c>
      <c r="AO22" s="47" t="e">
        <f t="shared" si="0"/>
        <v>#REF!</v>
      </c>
      <c r="AP22" s="47" t="e">
        <f t="shared" si="0"/>
        <v>#REF!</v>
      </c>
      <c r="AQ22" s="47" t="e">
        <f t="shared" si="0"/>
        <v>#REF!</v>
      </c>
      <c r="AR22" s="47" t="e">
        <f t="shared" si="0"/>
        <v>#REF!</v>
      </c>
      <c r="AS22" s="47" t="e">
        <f t="shared" si="0"/>
        <v>#REF!</v>
      </c>
      <c r="AT22" s="47" t="e">
        <f t="shared" si="0"/>
        <v>#REF!</v>
      </c>
      <c r="AU22" s="47" t="e">
        <f t="shared" si="0"/>
        <v>#REF!</v>
      </c>
      <c r="AV22" s="47" t="e">
        <f t="shared" si="0"/>
        <v>#REF!</v>
      </c>
      <c r="AW22" s="47" t="e">
        <f t="shared" si="0"/>
        <v>#REF!</v>
      </c>
      <c r="AX22" s="47" t="e">
        <f t="shared" si="0"/>
        <v>#REF!</v>
      </c>
      <c r="AY22" s="47" t="e">
        <f t="shared" si="0"/>
        <v>#REF!</v>
      </c>
    </row>
    <row r="23" spans="1:51" ht="11.45" customHeight="1" x14ac:dyDescent="0.2">
      <c r="A23" s="11" t="s">
        <v>11</v>
      </c>
    </row>
    <row r="24" spans="1:51" ht="11.45" customHeight="1" x14ac:dyDescent="0.2">
      <c r="A24" s="3">
        <v>1</v>
      </c>
      <c r="B24" s="29" t="e">
        <f t="shared" ref="B24:AY25" si="1">ROUNDUP(B8*0.87,)</f>
        <v>#REF!</v>
      </c>
      <c r="C24" s="29" t="e">
        <f t="shared" si="1"/>
        <v>#REF!</v>
      </c>
      <c r="D24" s="29" t="e">
        <f t="shared" si="1"/>
        <v>#REF!</v>
      </c>
      <c r="E24" s="29" t="e">
        <f t="shared" si="1"/>
        <v>#REF!</v>
      </c>
      <c r="F24" s="29" t="e">
        <f t="shared" si="1"/>
        <v>#REF!</v>
      </c>
      <c r="G24" s="29" t="e">
        <f t="shared" si="1"/>
        <v>#REF!</v>
      </c>
      <c r="H24" s="29" t="e">
        <f t="shared" si="1"/>
        <v>#REF!</v>
      </c>
      <c r="I24" s="29" t="e">
        <f t="shared" si="1"/>
        <v>#REF!</v>
      </c>
      <c r="J24" s="29" t="e">
        <f t="shared" si="1"/>
        <v>#REF!</v>
      </c>
      <c r="K24" s="29" t="e">
        <f t="shared" si="1"/>
        <v>#REF!</v>
      </c>
      <c r="L24" s="29" t="e">
        <f t="shared" si="1"/>
        <v>#REF!</v>
      </c>
      <c r="M24" s="29" t="e">
        <f t="shared" si="1"/>
        <v>#REF!</v>
      </c>
      <c r="N24" s="29" t="e">
        <f t="shared" si="1"/>
        <v>#REF!</v>
      </c>
      <c r="O24" s="29" t="e">
        <f t="shared" si="1"/>
        <v>#REF!</v>
      </c>
      <c r="P24" s="29" t="e">
        <f t="shared" si="1"/>
        <v>#REF!</v>
      </c>
      <c r="Q24" s="29" t="e">
        <f t="shared" si="1"/>
        <v>#REF!</v>
      </c>
      <c r="R24" s="29" t="e">
        <f t="shared" si="1"/>
        <v>#REF!</v>
      </c>
      <c r="S24" s="29" t="e">
        <f t="shared" si="1"/>
        <v>#REF!</v>
      </c>
      <c r="T24" s="29" t="e">
        <f t="shared" si="1"/>
        <v>#REF!</v>
      </c>
      <c r="U24" s="29" t="e">
        <f t="shared" si="1"/>
        <v>#REF!</v>
      </c>
      <c r="V24" s="29" t="e">
        <f t="shared" si="1"/>
        <v>#REF!</v>
      </c>
      <c r="W24" s="29" t="e">
        <f t="shared" si="1"/>
        <v>#REF!</v>
      </c>
      <c r="X24" s="29" t="e">
        <f t="shared" si="1"/>
        <v>#REF!</v>
      </c>
      <c r="Y24" s="29" t="e">
        <f t="shared" si="1"/>
        <v>#REF!</v>
      </c>
      <c r="Z24" s="29" t="e">
        <f t="shared" si="1"/>
        <v>#REF!</v>
      </c>
      <c r="AA24" s="29" t="e">
        <f t="shared" si="1"/>
        <v>#REF!</v>
      </c>
      <c r="AB24" s="29" t="e">
        <f t="shared" si="1"/>
        <v>#REF!</v>
      </c>
      <c r="AC24" s="29" t="e">
        <f t="shared" si="1"/>
        <v>#REF!</v>
      </c>
      <c r="AD24" s="29" t="e">
        <f t="shared" si="1"/>
        <v>#REF!</v>
      </c>
      <c r="AE24" s="29" t="e">
        <f t="shared" si="1"/>
        <v>#REF!</v>
      </c>
      <c r="AF24" s="29" t="e">
        <f t="shared" si="1"/>
        <v>#REF!</v>
      </c>
      <c r="AG24" s="29" t="e">
        <f t="shared" si="1"/>
        <v>#REF!</v>
      </c>
      <c r="AH24" s="29" t="e">
        <f t="shared" si="1"/>
        <v>#REF!</v>
      </c>
      <c r="AI24" s="29" t="e">
        <f t="shared" si="1"/>
        <v>#REF!</v>
      </c>
      <c r="AJ24" s="29" t="e">
        <f t="shared" si="1"/>
        <v>#REF!</v>
      </c>
      <c r="AK24" s="29" t="e">
        <f t="shared" si="1"/>
        <v>#REF!</v>
      </c>
      <c r="AL24" s="29" t="e">
        <f t="shared" si="1"/>
        <v>#REF!</v>
      </c>
      <c r="AM24" s="29" t="e">
        <f t="shared" si="1"/>
        <v>#REF!</v>
      </c>
      <c r="AN24" s="29" t="e">
        <f t="shared" si="1"/>
        <v>#REF!</v>
      </c>
      <c r="AO24" s="29" t="e">
        <f t="shared" si="1"/>
        <v>#REF!</v>
      </c>
      <c r="AP24" s="29" t="e">
        <f t="shared" si="1"/>
        <v>#REF!</v>
      </c>
      <c r="AQ24" s="29" t="e">
        <f t="shared" si="1"/>
        <v>#REF!</v>
      </c>
      <c r="AR24" s="29" t="e">
        <f t="shared" si="1"/>
        <v>#REF!</v>
      </c>
      <c r="AS24" s="29" t="e">
        <f t="shared" si="1"/>
        <v>#REF!</v>
      </c>
      <c r="AT24" s="29" t="e">
        <f t="shared" si="1"/>
        <v>#REF!</v>
      </c>
      <c r="AU24" s="29" t="e">
        <f t="shared" si="1"/>
        <v>#REF!</v>
      </c>
      <c r="AV24" s="29" t="e">
        <f t="shared" si="1"/>
        <v>#REF!</v>
      </c>
      <c r="AW24" s="29" t="e">
        <f t="shared" si="1"/>
        <v>#REF!</v>
      </c>
      <c r="AX24" s="29" t="e">
        <f t="shared" si="1"/>
        <v>#REF!</v>
      </c>
      <c r="AY24" s="29" t="e">
        <f t="shared" si="1"/>
        <v>#REF!</v>
      </c>
    </row>
    <row r="25" spans="1:51" ht="11.45" customHeight="1" x14ac:dyDescent="0.2">
      <c r="A25" s="3">
        <v>2</v>
      </c>
      <c r="B25" s="29" t="e">
        <f t="shared" si="1"/>
        <v>#REF!</v>
      </c>
      <c r="C25" s="29" t="e">
        <f t="shared" si="1"/>
        <v>#REF!</v>
      </c>
      <c r="D25" s="29" t="e">
        <f t="shared" si="1"/>
        <v>#REF!</v>
      </c>
      <c r="E25" s="29" t="e">
        <f t="shared" si="1"/>
        <v>#REF!</v>
      </c>
      <c r="F25" s="29" t="e">
        <f t="shared" si="1"/>
        <v>#REF!</v>
      </c>
      <c r="G25" s="29" t="e">
        <f t="shared" si="1"/>
        <v>#REF!</v>
      </c>
      <c r="H25" s="29" t="e">
        <f t="shared" si="1"/>
        <v>#REF!</v>
      </c>
      <c r="I25" s="29" t="e">
        <f t="shared" si="1"/>
        <v>#REF!</v>
      </c>
      <c r="J25" s="29" t="e">
        <f t="shared" si="1"/>
        <v>#REF!</v>
      </c>
      <c r="K25" s="29" t="e">
        <f t="shared" si="1"/>
        <v>#REF!</v>
      </c>
      <c r="L25" s="29" t="e">
        <f t="shared" si="1"/>
        <v>#REF!</v>
      </c>
      <c r="M25" s="29" t="e">
        <f t="shared" si="1"/>
        <v>#REF!</v>
      </c>
      <c r="N25" s="29" t="e">
        <f t="shared" si="1"/>
        <v>#REF!</v>
      </c>
      <c r="O25" s="29" t="e">
        <f t="shared" si="1"/>
        <v>#REF!</v>
      </c>
      <c r="P25" s="29" t="e">
        <f t="shared" si="1"/>
        <v>#REF!</v>
      </c>
      <c r="Q25" s="29" t="e">
        <f t="shared" si="1"/>
        <v>#REF!</v>
      </c>
      <c r="R25" s="29" t="e">
        <f t="shared" si="1"/>
        <v>#REF!</v>
      </c>
      <c r="S25" s="29" t="e">
        <f t="shared" si="1"/>
        <v>#REF!</v>
      </c>
      <c r="T25" s="29" t="e">
        <f t="shared" si="1"/>
        <v>#REF!</v>
      </c>
      <c r="U25" s="29" t="e">
        <f t="shared" si="1"/>
        <v>#REF!</v>
      </c>
      <c r="V25" s="29" t="e">
        <f t="shared" si="1"/>
        <v>#REF!</v>
      </c>
      <c r="W25" s="29" t="e">
        <f t="shared" si="1"/>
        <v>#REF!</v>
      </c>
      <c r="X25" s="29" t="e">
        <f t="shared" si="1"/>
        <v>#REF!</v>
      </c>
      <c r="Y25" s="29" t="e">
        <f t="shared" si="1"/>
        <v>#REF!</v>
      </c>
      <c r="Z25" s="29" t="e">
        <f t="shared" si="1"/>
        <v>#REF!</v>
      </c>
      <c r="AA25" s="29" t="e">
        <f t="shared" si="1"/>
        <v>#REF!</v>
      </c>
      <c r="AB25" s="29" t="e">
        <f t="shared" si="1"/>
        <v>#REF!</v>
      </c>
      <c r="AC25" s="29" t="e">
        <f t="shared" si="1"/>
        <v>#REF!</v>
      </c>
      <c r="AD25" s="29" t="e">
        <f t="shared" si="1"/>
        <v>#REF!</v>
      </c>
      <c r="AE25" s="29" t="e">
        <f t="shared" si="1"/>
        <v>#REF!</v>
      </c>
      <c r="AF25" s="29" t="e">
        <f t="shared" si="1"/>
        <v>#REF!</v>
      </c>
      <c r="AG25" s="29" t="e">
        <f t="shared" si="1"/>
        <v>#REF!</v>
      </c>
      <c r="AH25" s="29" t="e">
        <f t="shared" si="1"/>
        <v>#REF!</v>
      </c>
      <c r="AI25" s="29" t="e">
        <f t="shared" si="1"/>
        <v>#REF!</v>
      </c>
      <c r="AJ25" s="29" t="e">
        <f t="shared" si="1"/>
        <v>#REF!</v>
      </c>
      <c r="AK25" s="29" t="e">
        <f t="shared" si="1"/>
        <v>#REF!</v>
      </c>
      <c r="AL25" s="29" t="e">
        <f t="shared" si="1"/>
        <v>#REF!</v>
      </c>
      <c r="AM25" s="29" t="e">
        <f t="shared" si="1"/>
        <v>#REF!</v>
      </c>
      <c r="AN25" s="29" t="e">
        <f t="shared" si="1"/>
        <v>#REF!</v>
      </c>
      <c r="AO25" s="29" t="e">
        <f t="shared" si="1"/>
        <v>#REF!</v>
      </c>
      <c r="AP25" s="29" t="e">
        <f t="shared" si="1"/>
        <v>#REF!</v>
      </c>
      <c r="AQ25" s="29" t="e">
        <f t="shared" si="1"/>
        <v>#REF!</v>
      </c>
      <c r="AR25" s="29" t="e">
        <f t="shared" si="1"/>
        <v>#REF!</v>
      </c>
      <c r="AS25" s="29" t="e">
        <f t="shared" si="1"/>
        <v>#REF!</v>
      </c>
      <c r="AT25" s="29" t="e">
        <f t="shared" si="1"/>
        <v>#REF!</v>
      </c>
      <c r="AU25" s="29" t="e">
        <f t="shared" si="1"/>
        <v>#REF!</v>
      </c>
      <c r="AV25" s="29" t="e">
        <f t="shared" si="1"/>
        <v>#REF!</v>
      </c>
      <c r="AW25" s="29" t="e">
        <f t="shared" si="1"/>
        <v>#REF!</v>
      </c>
      <c r="AX25" s="29" t="e">
        <f t="shared" si="1"/>
        <v>#REF!</v>
      </c>
      <c r="AY25" s="29" t="e">
        <f t="shared" si="1"/>
        <v>#REF!</v>
      </c>
    </row>
    <row r="26" spans="1:51" ht="11.45" customHeight="1" x14ac:dyDescent="0.2">
      <c r="A26" s="5" t="s">
        <v>12</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row>
    <row r="27" spans="1:51" ht="11.45" customHeight="1" x14ac:dyDescent="0.2">
      <c r="A27" s="3">
        <v>1</v>
      </c>
      <c r="B27" s="29" t="e">
        <f t="shared" ref="B27:AY28" si="2">ROUNDUP(B11*0.87,)</f>
        <v>#REF!</v>
      </c>
      <c r="C27" s="29" t="e">
        <f t="shared" si="2"/>
        <v>#REF!</v>
      </c>
      <c r="D27" s="29" t="e">
        <f t="shared" si="2"/>
        <v>#REF!</v>
      </c>
      <c r="E27" s="29" t="e">
        <f t="shared" si="2"/>
        <v>#REF!</v>
      </c>
      <c r="F27" s="29" t="e">
        <f t="shared" si="2"/>
        <v>#REF!</v>
      </c>
      <c r="G27" s="29" t="e">
        <f t="shared" si="2"/>
        <v>#REF!</v>
      </c>
      <c r="H27" s="29" t="e">
        <f t="shared" si="2"/>
        <v>#REF!</v>
      </c>
      <c r="I27" s="29" t="e">
        <f t="shared" si="2"/>
        <v>#REF!</v>
      </c>
      <c r="J27" s="29" t="e">
        <f t="shared" si="2"/>
        <v>#REF!</v>
      </c>
      <c r="K27" s="29" t="e">
        <f t="shared" si="2"/>
        <v>#REF!</v>
      </c>
      <c r="L27" s="29" t="e">
        <f t="shared" si="2"/>
        <v>#REF!</v>
      </c>
      <c r="M27" s="29" t="e">
        <f t="shared" si="2"/>
        <v>#REF!</v>
      </c>
      <c r="N27" s="29" t="e">
        <f t="shared" si="2"/>
        <v>#REF!</v>
      </c>
      <c r="O27" s="29" t="e">
        <f t="shared" si="2"/>
        <v>#REF!</v>
      </c>
      <c r="P27" s="29" t="e">
        <f t="shared" si="2"/>
        <v>#REF!</v>
      </c>
      <c r="Q27" s="29" t="e">
        <f t="shared" si="2"/>
        <v>#REF!</v>
      </c>
      <c r="R27" s="29" t="e">
        <f t="shared" si="2"/>
        <v>#REF!</v>
      </c>
      <c r="S27" s="29" t="e">
        <f t="shared" si="2"/>
        <v>#REF!</v>
      </c>
      <c r="T27" s="29" t="e">
        <f t="shared" si="2"/>
        <v>#REF!</v>
      </c>
      <c r="U27" s="29" t="e">
        <f t="shared" si="2"/>
        <v>#REF!</v>
      </c>
      <c r="V27" s="29" t="e">
        <f t="shared" si="2"/>
        <v>#REF!</v>
      </c>
      <c r="W27" s="29" t="e">
        <f t="shared" si="2"/>
        <v>#REF!</v>
      </c>
      <c r="X27" s="29" t="e">
        <f t="shared" si="2"/>
        <v>#REF!</v>
      </c>
      <c r="Y27" s="29" t="e">
        <f t="shared" si="2"/>
        <v>#REF!</v>
      </c>
      <c r="Z27" s="29" t="e">
        <f t="shared" si="2"/>
        <v>#REF!</v>
      </c>
      <c r="AA27" s="29" t="e">
        <f t="shared" si="2"/>
        <v>#REF!</v>
      </c>
      <c r="AB27" s="29" t="e">
        <f t="shared" si="2"/>
        <v>#REF!</v>
      </c>
      <c r="AC27" s="29" t="e">
        <f t="shared" si="2"/>
        <v>#REF!</v>
      </c>
      <c r="AD27" s="29" t="e">
        <f t="shared" si="2"/>
        <v>#REF!</v>
      </c>
      <c r="AE27" s="29" t="e">
        <f t="shared" si="2"/>
        <v>#REF!</v>
      </c>
      <c r="AF27" s="29" t="e">
        <f t="shared" si="2"/>
        <v>#REF!</v>
      </c>
      <c r="AG27" s="29" t="e">
        <f t="shared" si="2"/>
        <v>#REF!</v>
      </c>
      <c r="AH27" s="29" t="e">
        <f t="shared" si="2"/>
        <v>#REF!</v>
      </c>
      <c r="AI27" s="29" t="e">
        <f t="shared" si="2"/>
        <v>#REF!</v>
      </c>
      <c r="AJ27" s="29" t="e">
        <f t="shared" si="2"/>
        <v>#REF!</v>
      </c>
      <c r="AK27" s="29" t="e">
        <f t="shared" si="2"/>
        <v>#REF!</v>
      </c>
      <c r="AL27" s="29" t="e">
        <f t="shared" si="2"/>
        <v>#REF!</v>
      </c>
      <c r="AM27" s="29" t="e">
        <f t="shared" si="2"/>
        <v>#REF!</v>
      </c>
      <c r="AN27" s="29" t="e">
        <f t="shared" si="2"/>
        <v>#REF!</v>
      </c>
      <c r="AO27" s="29" t="e">
        <f t="shared" si="2"/>
        <v>#REF!</v>
      </c>
      <c r="AP27" s="29" t="e">
        <f t="shared" si="2"/>
        <v>#REF!</v>
      </c>
      <c r="AQ27" s="29" t="e">
        <f t="shared" si="2"/>
        <v>#REF!</v>
      </c>
      <c r="AR27" s="29" t="e">
        <f t="shared" si="2"/>
        <v>#REF!</v>
      </c>
      <c r="AS27" s="29" t="e">
        <f t="shared" si="2"/>
        <v>#REF!</v>
      </c>
      <c r="AT27" s="29" t="e">
        <f t="shared" si="2"/>
        <v>#REF!</v>
      </c>
      <c r="AU27" s="29" t="e">
        <f t="shared" si="2"/>
        <v>#REF!</v>
      </c>
      <c r="AV27" s="29" t="e">
        <f t="shared" si="2"/>
        <v>#REF!</v>
      </c>
      <c r="AW27" s="29" t="e">
        <f t="shared" si="2"/>
        <v>#REF!</v>
      </c>
      <c r="AX27" s="29" t="e">
        <f t="shared" si="2"/>
        <v>#REF!</v>
      </c>
      <c r="AY27" s="29" t="e">
        <f t="shared" si="2"/>
        <v>#REF!</v>
      </c>
    </row>
    <row r="28" spans="1:51" ht="11.45" customHeight="1" x14ac:dyDescent="0.2">
      <c r="A28" s="3">
        <v>2</v>
      </c>
      <c r="B28" s="29" t="e">
        <f t="shared" si="2"/>
        <v>#REF!</v>
      </c>
      <c r="C28" s="29" t="e">
        <f t="shared" si="2"/>
        <v>#REF!</v>
      </c>
      <c r="D28" s="29" t="e">
        <f t="shared" si="2"/>
        <v>#REF!</v>
      </c>
      <c r="E28" s="29" t="e">
        <f t="shared" si="2"/>
        <v>#REF!</v>
      </c>
      <c r="F28" s="29" t="e">
        <f t="shared" si="2"/>
        <v>#REF!</v>
      </c>
      <c r="G28" s="29" t="e">
        <f t="shared" si="2"/>
        <v>#REF!</v>
      </c>
      <c r="H28" s="29" t="e">
        <f t="shared" si="2"/>
        <v>#REF!</v>
      </c>
      <c r="I28" s="29" t="e">
        <f t="shared" si="2"/>
        <v>#REF!</v>
      </c>
      <c r="J28" s="29" t="e">
        <f t="shared" si="2"/>
        <v>#REF!</v>
      </c>
      <c r="K28" s="29" t="e">
        <f t="shared" si="2"/>
        <v>#REF!</v>
      </c>
      <c r="L28" s="29" t="e">
        <f t="shared" si="2"/>
        <v>#REF!</v>
      </c>
      <c r="M28" s="29" t="e">
        <f t="shared" si="2"/>
        <v>#REF!</v>
      </c>
      <c r="N28" s="29" t="e">
        <f t="shared" si="2"/>
        <v>#REF!</v>
      </c>
      <c r="O28" s="29" t="e">
        <f t="shared" si="2"/>
        <v>#REF!</v>
      </c>
      <c r="P28" s="29" t="e">
        <f t="shared" si="2"/>
        <v>#REF!</v>
      </c>
      <c r="Q28" s="29" t="e">
        <f t="shared" si="2"/>
        <v>#REF!</v>
      </c>
      <c r="R28" s="29" t="e">
        <f t="shared" si="2"/>
        <v>#REF!</v>
      </c>
      <c r="S28" s="29" t="e">
        <f t="shared" si="2"/>
        <v>#REF!</v>
      </c>
      <c r="T28" s="29" t="e">
        <f t="shared" si="2"/>
        <v>#REF!</v>
      </c>
      <c r="U28" s="29" t="e">
        <f t="shared" si="2"/>
        <v>#REF!</v>
      </c>
      <c r="V28" s="29" t="e">
        <f t="shared" si="2"/>
        <v>#REF!</v>
      </c>
      <c r="W28" s="29" t="e">
        <f t="shared" si="2"/>
        <v>#REF!</v>
      </c>
      <c r="X28" s="29" t="e">
        <f t="shared" si="2"/>
        <v>#REF!</v>
      </c>
      <c r="Y28" s="29" t="e">
        <f t="shared" si="2"/>
        <v>#REF!</v>
      </c>
      <c r="Z28" s="29" t="e">
        <f t="shared" si="2"/>
        <v>#REF!</v>
      </c>
      <c r="AA28" s="29" t="e">
        <f t="shared" si="2"/>
        <v>#REF!</v>
      </c>
      <c r="AB28" s="29" t="e">
        <f t="shared" si="2"/>
        <v>#REF!</v>
      </c>
      <c r="AC28" s="29" t="e">
        <f t="shared" si="2"/>
        <v>#REF!</v>
      </c>
      <c r="AD28" s="29" t="e">
        <f t="shared" si="2"/>
        <v>#REF!</v>
      </c>
      <c r="AE28" s="29" t="e">
        <f t="shared" si="2"/>
        <v>#REF!</v>
      </c>
      <c r="AF28" s="29" t="e">
        <f t="shared" si="2"/>
        <v>#REF!</v>
      </c>
      <c r="AG28" s="29" t="e">
        <f t="shared" si="2"/>
        <v>#REF!</v>
      </c>
      <c r="AH28" s="29" t="e">
        <f t="shared" si="2"/>
        <v>#REF!</v>
      </c>
      <c r="AI28" s="29" t="e">
        <f t="shared" si="2"/>
        <v>#REF!</v>
      </c>
      <c r="AJ28" s="29" t="e">
        <f t="shared" si="2"/>
        <v>#REF!</v>
      </c>
      <c r="AK28" s="29" t="e">
        <f t="shared" si="2"/>
        <v>#REF!</v>
      </c>
      <c r="AL28" s="29" t="e">
        <f t="shared" si="2"/>
        <v>#REF!</v>
      </c>
      <c r="AM28" s="29" t="e">
        <f t="shared" si="2"/>
        <v>#REF!</v>
      </c>
      <c r="AN28" s="29" t="e">
        <f t="shared" si="2"/>
        <v>#REF!</v>
      </c>
      <c r="AO28" s="29" t="e">
        <f t="shared" si="2"/>
        <v>#REF!</v>
      </c>
      <c r="AP28" s="29" t="e">
        <f t="shared" si="2"/>
        <v>#REF!</v>
      </c>
      <c r="AQ28" s="29" t="e">
        <f t="shared" si="2"/>
        <v>#REF!</v>
      </c>
      <c r="AR28" s="29" t="e">
        <f t="shared" si="2"/>
        <v>#REF!</v>
      </c>
      <c r="AS28" s="29" t="e">
        <f t="shared" si="2"/>
        <v>#REF!</v>
      </c>
      <c r="AT28" s="29" t="e">
        <f t="shared" si="2"/>
        <v>#REF!</v>
      </c>
      <c r="AU28" s="29" t="e">
        <f t="shared" si="2"/>
        <v>#REF!</v>
      </c>
      <c r="AV28" s="29" t="e">
        <f t="shared" si="2"/>
        <v>#REF!</v>
      </c>
      <c r="AW28" s="29" t="e">
        <f t="shared" si="2"/>
        <v>#REF!</v>
      </c>
      <c r="AX28" s="29" t="e">
        <f t="shared" si="2"/>
        <v>#REF!</v>
      </c>
      <c r="AY28" s="29" t="e">
        <f t="shared" si="2"/>
        <v>#REF!</v>
      </c>
    </row>
    <row r="29" spans="1:51" ht="11.45" customHeight="1" x14ac:dyDescent="0.2">
      <c r="A29" s="4" t="s">
        <v>9</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row>
    <row r="30" spans="1:51" ht="11.45" customHeight="1" x14ac:dyDescent="0.2">
      <c r="A30" s="3">
        <v>1</v>
      </c>
      <c r="B30" s="29" t="e">
        <f t="shared" ref="B30:AY31" si="3">ROUNDUP(B14*0.87,)</f>
        <v>#REF!</v>
      </c>
      <c r="C30" s="29" t="e">
        <f t="shared" si="3"/>
        <v>#REF!</v>
      </c>
      <c r="D30" s="29" t="e">
        <f t="shared" si="3"/>
        <v>#REF!</v>
      </c>
      <c r="E30" s="29" t="e">
        <f t="shared" si="3"/>
        <v>#REF!</v>
      </c>
      <c r="F30" s="29" t="e">
        <f t="shared" si="3"/>
        <v>#REF!</v>
      </c>
      <c r="G30" s="29" t="e">
        <f t="shared" si="3"/>
        <v>#REF!</v>
      </c>
      <c r="H30" s="29" t="e">
        <f t="shared" si="3"/>
        <v>#REF!</v>
      </c>
      <c r="I30" s="29" t="e">
        <f t="shared" si="3"/>
        <v>#REF!</v>
      </c>
      <c r="J30" s="29" t="e">
        <f t="shared" si="3"/>
        <v>#REF!</v>
      </c>
      <c r="K30" s="29" t="e">
        <f t="shared" si="3"/>
        <v>#REF!</v>
      </c>
      <c r="L30" s="29" t="e">
        <f t="shared" si="3"/>
        <v>#REF!</v>
      </c>
      <c r="M30" s="29" t="e">
        <f t="shared" si="3"/>
        <v>#REF!</v>
      </c>
      <c r="N30" s="29" t="e">
        <f t="shared" si="3"/>
        <v>#REF!</v>
      </c>
      <c r="O30" s="29" t="e">
        <f t="shared" si="3"/>
        <v>#REF!</v>
      </c>
      <c r="P30" s="29" t="e">
        <f t="shared" si="3"/>
        <v>#REF!</v>
      </c>
      <c r="Q30" s="29" t="e">
        <f t="shared" si="3"/>
        <v>#REF!</v>
      </c>
      <c r="R30" s="29" t="e">
        <f t="shared" si="3"/>
        <v>#REF!</v>
      </c>
      <c r="S30" s="29" t="e">
        <f t="shared" si="3"/>
        <v>#REF!</v>
      </c>
      <c r="T30" s="29" t="e">
        <f t="shared" si="3"/>
        <v>#REF!</v>
      </c>
      <c r="U30" s="29" t="e">
        <f t="shared" si="3"/>
        <v>#REF!</v>
      </c>
      <c r="V30" s="29" t="e">
        <f t="shared" si="3"/>
        <v>#REF!</v>
      </c>
      <c r="W30" s="29" t="e">
        <f t="shared" si="3"/>
        <v>#REF!</v>
      </c>
      <c r="X30" s="29" t="e">
        <f t="shared" si="3"/>
        <v>#REF!</v>
      </c>
      <c r="Y30" s="29" t="e">
        <f t="shared" si="3"/>
        <v>#REF!</v>
      </c>
      <c r="Z30" s="29" t="e">
        <f t="shared" si="3"/>
        <v>#REF!</v>
      </c>
      <c r="AA30" s="29" t="e">
        <f t="shared" si="3"/>
        <v>#REF!</v>
      </c>
      <c r="AB30" s="29" t="e">
        <f t="shared" si="3"/>
        <v>#REF!</v>
      </c>
      <c r="AC30" s="29" t="e">
        <f t="shared" si="3"/>
        <v>#REF!</v>
      </c>
      <c r="AD30" s="29" t="e">
        <f t="shared" si="3"/>
        <v>#REF!</v>
      </c>
      <c r="AE30" s="29" t="e">
        <f t="shared" si="3"/>
        <v>#REF!</v>
      </c>
      <c r="AF30" s="29" t="e">
        <f t="shared" si="3"/>
        <v>#REF!</v>
      </c>
      <c r="AG30" s="29" t="e">
        <f t="shared" si="3"/>
        <v>#REF!</v>
      </c>
      <c r="AH30" s="29" t="e">
        <f t="shared" si="3"/>
        <v>#REF!</v>
      </c>
      <c r="AI30" s="29" t="e">
        <f t="shared" si="3"/>
        <v>#REF!</v>
      </c>
      <c r="AJ30" s="29" t="e">
        <f t="shared" si="3"/>
        <v>#REF!</v>
      </c>
      <c r="AK30" s="29" t="e">
        <f t="shared" si="3"/>
        <v>#REF!</v>
      </c>
      <c r="AL30" s="29" t="e">
        <f t="shared" si="3"/>
        <v>#REF!</v>
      </c>
      <c r="AM30" s="29" t="e">
        <f t="shared" si="3"/>
        <v>#REF!</v>
      </c>
      <c r="AN30" s="29" t="e">
        <f t="shared" si="3"/>
        <v>#REF!</v>
      </c>
      <c r="AO30" s="29" t="e">
        <f t="shared" si="3"/>
        <v>#REF!</v>
      </c>
      <c r="AP30" s="29" t="e">
        <f t="shared" si="3"/>
        <v>#REF!</v>
      </c>
      <c r="AQ30" s="29" t="e">
        <f t="shared" si="3"/>
        <v>#REF!</v>
      </c>
      <c r="AR30" s="29" t="e">
        <f t="shared" si="3"/>
        <v>#REF!</v>
      </c>
      <c r="AS30" s="29" t="e">
        <f t="shared" si="3"/>
        <v>#REF!</v>
      </c>
      <c r="AT30" s="29" t="e">
        <f t="shared" si="3"/>
        <v>#REF!</v>
      </c>
      <c r="AU30" s="29" t="e">
        <f t="shared" si="3"/>
        <v>#REF!</v>
      </c>
      <c r="AV30" s="29" t="e">
        <f t="shared" si="3"/>
        <v>#REF!</v>
      </c>
      <c r="AW30" s="29" t="e">
        <f t="shared" si="3"/>
        <v>#REF!</v>
      </c>
      <c r="AX30" s="29" t="e">
        <f t="shared" si="3"/>
        <v>#REF!</v>
      </c>
      <c r="AY30" s="29" t="e">
        <f t="shared" si="3"/>
        <v>#REF!</v>
      </c>
    </row>
    <row r="31" spans="1:51" ht="11.45" customHeight="1" x14ac:dyDescent="0.2">
      <c r="A31" s="3">
        <v>2</v>
      </c>
      <c r="B31" s="29" t="e">
        <f t="shared" si="3"/>
        <v>#REF!</v>
      </c>
      <c r="C31" s="29" t="e">
        <f t="shared" si="3"/>
        <v>#REF!</v>
      </c>
      <c r="D31" s="29" t="e">
        <f t="shared" si="3"/>
        <v>#REF!</v>
      </c>
      <c r="E31" s="29" t="e">
        <f t="shared" si="3"/>
        <v>#REF!</v>
      </c>
      <c r="F31" s="29" t="e">
        <f t="shared" si="3"/>
        <v>#REF!</v>
      </c>
      <c r="G31" s="29" t="e">
        <f t="shared" si="3"/>
        <v>#REF!</v>
      </c>
      <c r="H31" s="29" t="e">
        <f t="shared" si="3"/>
        <v>#REF!</v>
      </c>
      <c r="I31" s="29" t="e">
        <f t="shared" si="3"/>
        <v>#REF!</v>
      </c>
      <c r="J31" s="29" t="e">
        <f t="shared" si="3"/>
        <v>#REF!</v>
      </c>
      <c r="K31" s="29" t="e">
        <f t="shared" si="3"/>
        <v>#REF!</v>
      </c>
      <c r="L31" s="29" t="e">
        <f t="shared" si="3"/>
        <v>#REF!</v>
      </c>
      <c r="M31" s="29" t="e">
        <f t="shared" si="3"/>
        <v>#REF!</v>
      </c>
      <c r="N31" s="29" t="e">
        <f t="shared" si="3"/>
        <v>#REF!</v>
      </c>
      <c r="O31" s="29" t="e">
        <f t="shared" si="3"/>
        <v>#REF!</v>
      </c>
      <c r="P31" s="29" t="e">
        <f t="shared" si="3"/>
        <v>#REF!</v>
      </c>
      <c r="Q31" s="29" t="e">
        <f t="shared" si="3"/>
        <v>#REF!</v>
      </c>
      <c r="R31" s="29" t="e">
        <f t="shared" si="3"/>
        <v>#REF!</v>
      </c>
      <c r="S31" s="29" t="e">
        <f t="shared" si="3"/>
        <v>#REF!</v>
      </c>
      <c r="T31" s="29" t="e">
        <f t="shared" si="3"/>
        <v>#REF!</v>
      </c>
      <c r="U31" s="29" t="e">
        <f t="shared" si="3"/>
        <v>#REF!</v>
      </c>
      <c r="V31" s="29" t="e">
        <f t="shared" si="3"/>
        <v>#REF!</v>
      </c>
      <c r="W31" s="29" t="e">
        <f t="shared" si="3"/>
        <v>#REF!</v>
      </c>
      <c r="X31" s="29" t="e">
        <f t="shared" si="3"/>
        <v>#REF!</v>
      </c>
      <c r="Y31" s="29" t="e">
        <f t="shared" si="3"/>
        <v>#REF!</v>
      </c>
      <c r="Z31" s="29" t="e">
        <f t="shared" si="3"/>
        <v>#REF!</v>
      </c>
      <c r="AA31" s="29" t="e">
        <f t="shared" si="3"/>
        <v>#REF!</v>
      </c>
      <c r="AB31" s="29" t="e">
        <f t="shared" si="3"/>
        <v>#REF!</v>
      </c>
      <c r="AC31" s="29" t="e">
        <f t="shared" si="3"/>
        <v>#REF!</v>
      </c>
      <c r="AD31" s="29" t="e">
        <f t="shared" si="3"/>
        <v>#REF!</v>
      </c>
      <c r="AE31" s="29" t="e">
        <f t="shared" si="3"/>
        <v>#REF!</v>
      </c>
      <c r="AF31" s="29" t="e">
        <f t="shared" si="3"/>
        <v>#REF!</v>
      </c>
      <c r="AG31" s="29" t="e">
        <f t="shared" si="3"/>
        <v>#REF!</v>
      </c>
      <c r="AH31" s="29" t="e">
        <f t="shared" si="3"/>
        <v>#REF!</v>
      </c>
      <c r="AI31" s="29" t="e">
        <f t="shared" si="3"/>
        <v>#REF!</v>
      </c>
      <c r="AJ31" s="29" t="e">
        <f t="shared" si="3"/>
        <v>#REF!</v>
      </c>
      <c r="AK31" s="29" t="e">
        <f t="shared" si="3"/>
        <v>#REF!</v>
      </c>
      <c r="AL31" s="29" t="e">
        <f t="shared" si="3"/>
        <v>#REF!</v>
      </c>
      <c r="AM31" s="29" t="e">
        <f t="shared" si="3"/>
        <v>#REF!</v>
      </c>
      <c r="AN31" s="29" t="e">
        <f t="shared" si="3"/>
        <v>#REF!</v>
      </c>
      <c r="AO31" s="29" t="e">
        <f t="shared" si="3"/>
        <v>#REF!</v>
      </c>
      <c r="AP31" s="29" t="e">
        <f t="shared" si="3"/>
        <v>#REF!</v>
      </c>
      <c r="AQ31" s="29" t="e">
        <f t="shared" si="3"/>
        <v>#REF!</v>
      </c>
      <c r="AR31" s="29" t="e">
        <f t="shared" si="3"/>
        <v>#REF!</v>
      </c>
      <c r="AS31" s="29" t="e">
        <f t="shared" si="3"/>
        <v>#REF!</v>
      </c>
      <c r="AT31" s="29" t="e">
        <f t="shared" si="3"/>
        <v>#REF!</v>
      </c>
      <c r="AU31" s="29" t="e">
        <f t="shared" si="3"/>
        <v>#REF!</v>
      </c>
      <c r="AV31" s="29" t="e">
        <f t="shared" si="3"/>
        <v>#REF!</v>
      </c>
      <c r="AW31" s="29" t="e">
        <f t="shared" si="3"/>
        <v>#REF!</v>
      </c>
      <c r="AX31" s="29" t="e">
        <f t="shared" si="3"/>
        <v>#REF!</v>
      </c>
      <c r="AY31" s="29" t="e">
        <f t="shared" si="3"/>
        <v>#REF!</v>
      </c>
    </row>
    <row r="32" spans="1:51" ht="11.45" customHeight="1" x14ac:dyDescent="0.2">
      <c r="A32" s="2" t="s">
        <v>13</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row>
    <row r="33" spans="1:51" ht="11.45" customHeight="1" x14ac:dyDescent="0.2">
      <c r="A33" s="3">
        <v>1</v>
      </c>
      <c r="B33" s="29" t="e">
        <f t="shared" ref="B33:AY34" si="4">ROUNDUP(B17*0.87,)</f>
        <v>#REF!</v>
      </c>
      <c r="C33" s="29" t="e">
        <f t="shared" si="4"/>
        <v>#REF!</v>
      </c>
      <c r="D33" s="29" t="e">
        <f t="shared" si="4"/>
        <v>#REF!</v>
      </c>
      <c r="E33" s="29" t="e">
        <f t="shared" si="4"/>
        <v>#REF!</v>
      </c>
      <c r="F33" s="29" t="e">
        <f t="shared" si="4"/>
        <v>#REF!</v>
      </c>
      <c r="G33" s="29" t="e">
        <f t="shared" si="4"/>
        <v>#REF!</v>
      </c>
      <c r="H33" s="29" t="e">
        <f t="shared" si="4"/>
        <v>#REF!</v>
      </c>
      <c r="I33" s="29" t="e">
        <f t="shared" si="4"/>
        <v>#REF!</v>
      </c>
      <c r="J33" s="29" t="e">
        <f t="shared" si="4"/>
        <v>#REF!</v>
      </c>
      <c r="K33" s="29" t="e">
        <f t="shared" si="4"/>
        <v>#REF!</v>
      </c>
      <c r="L33" s="29" t="e">
        <f t="shared" si="4"/>
        <v>#REF!</v>
      </c>
      <c r="M33" s="29" t="e">
        <f t="shared" si="4"/>
        <v>#REF!</v>
      </c>
      <c r="N33" s="29" t="e">
        <f t="shared" si="4"/>
        <v>#REF!</v>
      </c>
      <c r="O33" s="29" t="e">
        <f t="shared" si="4"/>
        <v>#REF!</v>
      </c>
      <c r="P33" s="29" t="e">
        <f t="shared" si="4"/>
        <v>#REF!</v>
      </c>
      <c r="Q33" s="29" t="e">
        <f t="shared" si="4"/>
        <v>#REF!</v>
      </c>
      <c r="R33" s="29" t="e">
        <f t="shared" si="4"/>
        <v>#REF!</v>
      </c>
      <c r="S33" s="29" t="e">
        <f t="shared" si="4"/>
        <v>#REF!</v>
      </c>
      <c r="T33" s="29" t="e">
        <f t="shared" si="4"/>
        <v>#REF!</v>
      </c>
      <c r="U33" s="29" t="e">
        <f t="shared" si="4"/>
        <v>#REF!</v>
      </c>
      <c r="V33" s="29" t="e">
        <f t="shared" si="4"/>
        <v>#REF!</v>
      </c>
      <c r="W33" s="29" t="e">
        <f t="shared" si="4"/>
        <v>#REF!</v>
      </c>
      <c r="X33" s="29" t="e">
        <f t="shared" si="4"/>
        <v>#REF!</v>
      </c>
      <c r="Y33" s="29" t="e">
        <f t="shared" si="4"/>
        <v>#REF!</v>
      </c>
      <c r="Z33" s="29" t="e">
        <f t="shared" si="4"/>
        <v>#REF!</v>
      </c>
      <c r="AA33" s="29" t="e">
        <f t="shared" si="4"/>
        <v>#REF!</v>
      </c>
      <c r="AB33" s="29" t="e">
        <f t="shared" si="4"/>
        <v>#REF!</v>
      </c>
      <c r="AC33" s="29" t="e">
        <f t="shared" si="4"/>
        <v>#REF!</v>
      </c>
      <c r="AD33" s="29" t="e">
        <f t="shared" si="4"/>
        <v>#REF!</v>
      </c>
      <c r="AE33" s="29" t="e">
        <f t="shared" si="4"/>
        <v>#REF!</v>
      </c>
      <c r="AF33" s="29" t="e">
        <f t="shared" si="4"/>
        <v>#REF!</v>
      </c>
      <c r="AG33" s="29" t="e">
        <f t="shared" si="4"/>
        <v>#REF!</v>
      </c>
      <c r="AH33" s="29" t="e">
        <f t="shared" si="4"/>
        <v>#REF!</v>
      </c>
      <c r="AI33" s="29" t="e">
        <f t="shared" si="4"/>
        <v>#REF!</v>
      </c>
      <c r="AJ33" s="29" t="e">
        <f t="shared" si="4"/>
        <v>#REF!</v>
      </c>
      <c r="AK33" s="29" t="e">
        <f t="shared" si="4"/>
        <v>#REF!</v>
      </c>
      <c r="AL33" s="29" t="e">
        <f t="shared" si="4"/>
        <v>#REF!</v>
      </c>
      <c r="AM33" s="29" t="e">
        <f t="shared" si="4"/>
        <v>#REF!</v>
      </c>
      <c r="AN33" s="29" t="e">
        <f t="shared" si="4"/>
        <v>#REF!</v>
      </c>
      <c r="AO33" s="29" t="e">
        <f t="shared" si="4"/>
        <v>#REF!</v>
      </c>
      <c r="AP33" s="29" t="e">
        <f t="shared" si="4"/>
        <v>#REF!</v>
      </c>
      <c r="AQ33" s="29" t="e">
        <f t="shared" si="4"/>
        <v>#REF!</v>
      </c>
      <c r="AR33" s="29" t="e">
        <f t="shared" si="4"/>
        <v>#REF!</v>
      </c>
      <c r="AS33" s="29" t="e">
        <f t="shared" si="4"/>
        <v>#REF!</v>
      </c>
      <c r="AT33" s="29" t="e">
        <f t="shared" si="4"/>
        <v>#REF!</v>
      </c>
      <c r="AU33" s="29" t="e">
        <f t="shared" si="4"/>
        <v>#REF!</v>
      </c>
      <c r="AV33" s="29" t="e">
        <f t="shared" si="4"/>
        <v>#REF!</v>
      </c>
      <c r="AW33" s="29" t="e">
        <f t="shared" si="4"/>
        <v>#REF!</v>
      </c>
      <c r="AX33" s="29" t="e">
        <f t="shared" si="4"/>
        <v>#REF!</v>
      </c>
      <c r="AY33" s="29" t="e">
        <f t="shared" si="4"/>
        <v>#REF!</v>
      </c>
    </row>
    <row r="34" spans="1:51" ht="11.45" customHeight="1" x14ac:dyDescent="0.2">
      <c r="A34" s="3">
        <v>2</v>
      </c>
      <c r="B34" s="29" t="e">
        <f t="shared" si="4"/>
        <v>#REF!</v>
      </c>
      <c r="C34" s="29" t="e">
        <f t="shared" si="4"/>
        <v>#REF!</v>
      </c>
      <c r="D34" s="29" t="e">
        <f t="shared" si="4"/>
        <v>#REF!</v>
      </c>
      <c r="E34" s="29" t="e">
        <f t="shared" si="4"/>
        <v>#REF!</v>
      </c>
      <c r="F34" s="29" t="e">
        <f t="shared" si="4"/>
        <v>#REF!</v>
      </c>
      <c r="G34" s="29" t="e">
        <f t="shared" si="4"/>
        <v>#REF!</v>
      </c>
      <c r="H34" s="29" t="e">
        <f t="shared" si="4"/>
        <v>#REF!</v>
      </c>
      <c r="I34" s="29" t="e">
        <f t="shared" si="4"/>
        <v>#REF!</v>
      </c>
      <c r="J34" s="29" t="e">
        <f t="shared" si="4"/>
        <v>#REF!</v>
      </c>
      <c r="K34" s="29" t="e">
        <f t="shared" si="4"/>
        <v>#REF!</v>
      </c>
      <c r="L34" s="29" t="e">
        <f t="shared" si="4"/>
        <v>#REF!</v>
      </c>
      <c r="M34" s="29" t="e">
        <f t="shared" si="4"/>
        <v>#REF!</v>
      </c>
      <c r="N34" s="29" t="e">
        <f t="shared" si="4"/>
        <v>#REF!</v>
      </c>
      <c r="O34" s="29" t="e">
        <f t="shared" si="4"/>
        <v>#REF!</v>
      </c>
      <c r="P34" s="29" t="e">
        <f t="shared" si="4"/>
        <v>#REF!</v>
      </c>
      <c r="Q34" s="29" t="e">
        <f t="shared" si="4"/>
        <v>#REF!</v>
      </c>
      <c r="R34" s="29" t="e">
        <f t="shared" si="4"/>
        <v>#REF!</v>
      </c>
      <c r="S34" s="29" t="e">
        <f t="shared" si="4"/>
        <v>#REF!</v>
      </c>
      <c r="T34" s="29" t="e">
        <f t="shared" si="4"/>
        <v>#REF!</v>
      </c>
      <c r="U34" s="29" t="e">
        <f t="shared" si="4"/>
        <v>#REF!</v>
      </c>
      <c r="V34" s="29" t="e">
        <f t="shared" si="4"/>
        <v>#REF!</v>
      </c>
      <c r="W34" s="29" t="e">
        <f t="shared" si="4"/>
        <v>#REF!</v>
      </c>
      <c r="X34" s="29" t="e">
        <f t="shared" si="4"/>
        <v>#REF!</v>
      </c>
      <c r="Y34" s="29" t="e">
        <f t="shared" si="4"/>
        <v>#REF!</v>
      </c>
      <c r="Z34" s="29" t="e">
        <f t="shared" si="4"/>
        <v>#REF!</v>
      </c>
      <c r="AA34" s="29" t="e">
        <f t="shared" si="4"/>
        <v>#REF!</v>
      </c>
      <c r="AB34" s="29" t="e">
        <f t="shared" si="4"/>
        <v>#REF!</v>
      </c>
      <c r="AC34" s="29" t="e">
        <f t="shared" si="4"/>
        <v>#REF!</v>
      </c>
      <c r="AD34" s="29" t="e">
        <f t="shared" si="4"/>
        <v>#REF!</v>
      </c>
      <c r="AE34" s="29" t="e">
        <f t="shared" si="4"/>
        <v>#REF!</v>
      </c>
      <c r="AF34" s="29" t="e">
        <f t="shared" si="4"/>
        <v>#REF!</v>
      </c>
      <c r="AG34" s="29" t="e">
        <f t="shared" si="4"/>
        <v>#REF!</v>
      </c>
      <c r="AH34" s="29" t="e">
        <f t="shared" si="4"/>
        <v>#REF!</v>
      </c>
      <c r="AI34" s="29" t="e">
        <f t="shared" si="4"/>
        <v>#REF!</v>
      </c>
      <c r="AJ34" s="29" t="e">
        <f t="shared" si="4"/>
        <v>#REF!</v>
      </c>
      <c r="AK34" s="29" t="e">
        <f t="shared" si="4"/>
        <v>#REF!</v>
      </c>
      <c r="AL34" s="29" t="e">
        <f t="shared" si="4"/>
        <v>#REF!</v>
      </c>
      <c r="AM34" s="29" t="e">
        <f t="shared" si="4"/>
        <v>#REF!</v>
      </c>
      <c r="AN34" s="29" t="e">
        <f t="shared" si="4"/>
        <v>#REF!</v>
      </c>
      <c r="AO34" s="29" t="e">
        <f t="shared" si="4"/>
        <v>#REF!</v>
      </c>
      <c r="AP34" s="29" t="e">
        <f t="shared" si="4"/>
        <v>#REF!</v>
      </c>
      <c r="AQ34" s="29" t="e">
        <f t="shared" si="4"/>
        <v>#REF!</v>
      </c>
      <c r="AR34" s="29" t="e">
        <f t="shared" si="4"/>
        <v>#REF!</v>
      </c>
      <c r="AS34" s="29" t="e">
        <f t="shared" si="4"/>
        <v>#REF!</v>
      </c>
      <c r="AT34" s="29" t="e">
        <f t="shared" si="4"/>
        <v>#REF!</v>
      </c>
      <c r="AU34" s="29" t="e">
        <f t="shared" si="4"/>
        <v>#REF!</v>
      </c>
      <c r="AV34" s="29" t="e">
        <f t="shared" si="4"/>
        <v>#REF!</v>
      </c>
      <c r="AW34" s="29" t="e">
        <f t="shared" si="4"/>
        <v>#REF!</v>
      </c>
      <c r="AX34" s="29" t="e">
        <f t="shared" si="4"/>
        <v>#REF!</v>
      </c>
      <c r="AY34" s="29" t="e">
        <f t="shared" si="4"/>
        <v>#REF!</v>
      </c>
    </row>
    <row r="35" spans="1:51" ht="11.45" customHeight="1" x14ac:dyDescent="0.2">
      <c r="A35" s="24"/>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row>
    <row r="36" spans="1:51" x14ac:dyDescent="0.2">
      <c r="A36" s="41" t="s">
        <v>18</v>
      </c>
    </row>
    <row r="37" spans="1:51" x14ac:dyDescent="0.2">
      <c r="A37" s="22" t="s">
        <v>69</v>
      </c>
    </row>
    <row r="38" spans="1:51" x14ac:dyDescent="0.2">
      <c r="A38" s="22"/>
    </row>
    <row r="39" spans="1:51" x14ac:dyDescent="0.2">
      <c r="A39" s="41" t="s">
        <v>3</v>
      </c>
    </row>
    <row r="40" spans="1:51" x14ac:dyDescent="0.2">
      <c r="A40" s="42" t="s">
        <v>4</v>
      </c>
    </row>
    <row r="41" spans="1:51" x14ac:dyDescent="0.2">
      <c r="A41" s="42" t="s">
        <v>5</v>
      </c>
    </row>
    <row r="42" spans="1:51" ht="12.6" customHeight="1" x14ac:dyDescent="0.2">
      <c r="A42" s="26" t="s">
        <v>6</v>
      </c>
    </row>
    <row r="43" spans="1:51" x14ac:dyDescent="0.2">
      <c r="A43" s="90" t="s">
        <v>70</v>
      </c>
    </row>
    <row r="44" spans="1:51" x14ac:dyDescent="0.2">
      <c r="A44" s="22"/>
    </row>
    <row r="45" spans="1:51" x14ac:dyDescent="0.2">
      <c r="A45" s="39" t="s">
        <v>8</v>
      </c>
    </row>
    <row r="46" spans="1:51" ht="48" x14ac:dyDescent="0.2">
      <c r="A46" s="40" t="s">
        <v>17</v>
      </c>
    </row>
  </sheetData>
  <pageMargins left="0.7" right="0.7" top="0.75" bottom="0.75" header="0.3" footer="0.3"/>
  <pageSetup paperSize="9" orientation="portrait" horizontalDpi="4294967295" verticalDpi="4294967295"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C31"/>
  <sheetViews>
    <sheetView zoomScaleNormal="100" workbookViewId="0">
      <pane xSplit="1" topLeftCell="B1" activePane="topRight" state="frozen"/>
      <selection pane="topRight" activeCell="E12" sqref="E12"/>
    </sheetView>
  </sheetViews>
  <sheetFormatPr defaultColWidth="8.5703125" defaultRowHeight="12" x14ac:dyDescent="0.2"/>
  <cols>
    <col min="1" max="1" width="84.85546875" style="1" customWidth="1"/>
    <col min="2" max="3" width="9.85546875" style="1" bestFit="1" customWidth="1"/>
    <col min="4" max="16384" width="8.5703125" style="1"/>
  </cols>
  <sheetData>
    <row r="1" spans="1:3" ht="11.45" customHeight="1" x14ac:dyDescent="0.2">
      <c r="A1" s="9" t="s">
        <v>74</v>
      </c>
    </row>
    <row r="2" spans="1:3" ht="11.45" customHeight="1" x14ac:dyDescent="0.2">
      <c r="A2" s="19" t="s">
        <v>16</v>
      </c>
    </row>
    <row r="3" spans="1:3" ht="11.45" customHeight="1" x14ac:dyDescent="0.2">
      <c r="A3" s="9"/>
    </row>
    <row r="4" spans="1:3" ht="11.25" customHeight="1" x14ac:dyDescent="0.2">
      <c r="A4" s="95" t="s">
        <v>1</v>
      </c>
    </row>
    <row r="5" spans="1:3" s="12" customFormat="1" ht="25.5" customHeight="1" x14ac:dyDescent="0.2">
      <c r="A5" s="8" t="s">
        <v>0</v>
      </c>
      <c r="B5" s="47" t="e">
        <f>'C завтраками| Bed and breakfast'!#REF!</f>
        <v>#REF!</v>
      </c>
      <c r="C5" s="47" t="e">
        <f>'C завтраками| Bed and breakfast'!#REF!</f>
        <v>#REF!</v>
      </c>
    </row>
    <row r="6" spans="1:3" s="12" customFormat="1" ht="25.5" customHeight="1" x14ac:dyDescent="0.2">
      <c r="A6" s="37"/>
      <c r="B6" s="47" t="e">
        <f>'C завтраками| Bed and breakfast'!#REF!</f>
        <v>#REF!</v>
      </c>
      <c r="C6" s="47" t="e">
        <f>'C завтраками| Bed and breakfast'!#REF!</f>
        <v>#REF!</v>
      </c>
    </row>
    <row r="7" spans="1:3" ht="11.45" customHeight="1" x14ac:dyDescent="0.2">
      <c r="A7" s="11" t="s">
        <v>11</v>
      </c>
    </row>
    <row r="8" spans="1:3" ht="11.45" customHeight="1" x14ac:dyDescent="0.2">
      <c r="A8" s="3">
        <v>1</v>
      </c>
      <c r="B8" s="29" t="e">
        <f>'C завтраками| Bed and breakfast'!#REF!*0.85</f>
        <v>#REF!</v>
      </c>
      <c r="C8" s="29" t="e">
        <f>'C завтраками| Bed and breakfast'!#REF!*0.85</f>
        <v>#REF!</v>
      </c>
    </row>
    <row r="9" spans="1:3" ht="11.45" customHeight="1" x14ac:dyDescent="0.2">
      <c r="A9" s="3">
        <v>2</v>
      </c>
      <c r="B9" s="29" t="e">
        <f>'C завтраками| Bed and breakfast'!#REF!*0.85</f>
        <v>#REF!</v>
      </c>
      <c r="C9" s="29" t="e">
        <f>'C завтраками| Bed and breakfast'!#REF!*0.85</f>
        <v>#REF!</v>
      </c>
    </row>
    <row r="10" spans="1:3" ht="11.45" customHeight="1" x14ac:dyDescent="0.2">
      <c r="A10" s="5" t="s">
        <v>86</v>
      </c>
      <c r="B10" s="29"/>
      <c r="C10" s="29"/>
    </row>
    <row r="11" spans="1:3" ht="11.45" customHeight="1" x14ac:dyDescent="0.2">
      <c r="A11" s="3">
        <v>1</v>
      </c>
      <c r="B11" s="29" t="e">
        <f>'C завтраками| Bed and breakfast'!#REF!*0.85</f>
        <v>#REF!</v>
      </c>
      <c r="C11" s="29" t="e">
        <f>'C завтраками| Bed and breakfast'!#REF!*0.85</f>
        <v>#REF!</v>
      </c>
    </row>
    <row r="12" spans="1:3" ht="11.45" customHeight="1" x14ac:dyDescent="0.2">
      <c r="A12" s="3">
        <v>2</v>
      </c>
      <c r="B12" s="29" t="e">
        <f>'C завтраками| Bed and breakfast'!#REF!*0.85</f>
        <v>#REF!</v>
      </c>
      <c r="C12" s="29" t="e">
        <f>'C завтраками| Bed and breakfast'!#REF!*0.85</f>
        <v>#REF!</v>
      </c>
    </row>
    <row r="13" spans="1:3" ht="11.45" customHeight="1" x14ac:dyDescent="0.2">
      <c r="A13" s="4" t="s">
        <v>91</v>
      </c>
      <c r="B13" s="29"/>
      <c r="C13" s="29"/>
    </row>
    <row r="14" spans="1:3" ht="11.45" customHeight="1" x14ac:dyDescent="0.2">
      <c r="A14" s="3">
        <v>1</v>
      </c>
      <c r="B14" s="29" t="e">
        <f>'C завтраками| Bed and breakfast'!#REF!*0.85</f>
        <v>#REF!</v>
      </c>
      <c r="C14" s="29" t="e">
        <f>'C завтраками| Bed and breakfast'!#REF!*0.85</f>
        <v>#REF!</v>
      </c>
    </row>
    <row r="15" spans="1:3" ht="11.45" customHeight="1" x14ac:dyDescent="0.2">
      <c r="A15" s="3">
        <v>2</v>
      </c>
      <c r="B15" s="29" t="e">
        <f>'C завтраками| Bed and breakfast'!#REF!*0.85</f>
        <v>#REF!</v>
      </c>
      <c r="C15" s="29" t="e">
        <f>'C завтраками| Bed and breakfast'!#REF!*0.85</f>
        <v>#REF!</v>
      </c>
    </row>
    <row r="16" spans="1:3" ht="11.45" customHeight="1" x14ac:dyDescent="0.2">
      <c r="A16" s="2" t="s">
        <v>92</v>
      </c>
      <c r="B16" s="29"/>
      <c r="C16" s="29"/>
    </row>
    <row r="17" spans="1:3" ht="11.45" customHeight="1" x14ac:dyDescent="0.2">
      <c r="A17" s="3">
        <v>1</v>
      </c>
      <c r="B17" s="29" t="e">
        <f>'C завтраками| Bed and breakfast'!#REF!*0.85</f>
        <v>#REF!</v>
      </c>
      <c r="C17" s="29" t="e">
        <f>'C завтраками| Bed and breakfast'!#REF!*0.85</f>
        <v>#REF!</v>
      </c>
    </row>
    <row r="18" spans="1:3" ht="11.45" customHeight="1" x14ac:dyDescent="0.2">
      <c r="A18" s="3">
        <v>2</v>
      </c>
      <c r="B18" s="29" t="e">
        <f>'C завтраками| Bed and breakfast'!#REF!*0.85</f>
        <v>#REF!</v>
      </c>
      <c r="C18" s="29" t="e">
        <f>'C завтраками| Bed and breakfast'!#REF!*0.85</f>
        <v>#REF!</v>
      </c>
    </row>
    <row r="19" spans="1:3" ht="11.45" customHeight="1" x14ac:dyDescent="0.2">
      <c r="A19" s="24"/>
    </row>
    <row r="20" spans="1:3" ht="11.45" customHeight="1" x14ac:dyDescent="0.2">
      <c r="A20" s="24"/>
    </row>
    <row r="21" spans="1:3" x14ac:dyDescent="0.2">
      <c r="A21" s="41" t="s">
        <v>18</v>
      </c>
    </row>
    <row r="22" spans="1:3" x14ac:dyDescent="0.2">
      <c r="A22" s="22" t="s">
        <v>69</v>
      </c>
    </row>
    <row r="23" spans="1:3" x14ac:dyDescent="0.2">
      <c r="A23" s="22"/>
    </row>
    <row r="24" spans="1:3" x14ac:dyDescent="0.2">
      <c r="A24" s="41" t="s">
        <v>3</v>
      </c>
    </row>
    <row r="25" spans="1:3" x14ac:dyDescent="0.2">
      <c r="A25" s="42" t="s">
        <v>4</v>
      </c>
    </row>
    <row r="26" spans="1:3" x14ac:dyDescent="0.2">
      <c r="A26" s="42" t="s">
        <v>5</v>
      </c>
    </row>
    <row r="27" spans="1:3" ht="12.6" customHeight="1" x14ac:dyDescent="0.2">
      <c r="A27" s="26" t="s">
        <v>6</v>
      </c>
    </row>
    <row r="28" spans="1:3" x14ac:dyDescent="0.2">
      <c r="A28" s="42" t="s">
        <v>75</v>
      </c>
    </row>
    <row r="29" spans="1:3" x14ac:dyDescent="0.2">
      <c r="A29" s="22"/>
    </row>
    <row r="30" spans="1:3" x14ac:dyDescent="0.2">
      <c r="A30" s="39" t="s">
        <v>8</v>
      </c>
    </row>
    <row r="31" spans="1:3" ht="48" x14ac:dyDescent="0.2">
      <c r="A31" s="40" t="s">
        <v>17</v>
      </c>
    </row>
  </sheetData>
  <pageMargins left="0.7" right="0.7" top="0.75" bottom="0.75" header="0.3" footer="0.3"/>
  <pageSetup paperSize="9" orientation="portrait" horizontalDpi="4294967295" verticalDpi="4294967295"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C36"/>
  <sheetViews>
    <sheetView zoomScaleNormal="100" workbookViewId="0">
      <pane xSplit="1" topLeftCell="B1" activePane="topRight" state="frozen"/>
      <selection pane="topRight" activeCell="C6" sqref="C6"/>
    </sheetView>
  </sheetViews>
  <sheetFormatPr defaultColWidth="8.7109375" defaultRowHeight="12.75" x14ac:dyDescent="0.2"/>
  <cols>
    <col min="1" max="1" width="82.85546875" style="7" customWidth="1"/>
    <col min="2" max="3" width="9.85546875" style="7" bestFit="1" customWidth="1"/>
    <col min="4" max="16384" width="8.7109375" style="7"/>
  </cols>
  <sheetData>
    <row r="1" spans="1:3" x14ac:dyDescent="0.2">
      <c r="A1" s="9" t="s">
        <v>74</v>
      </c>
    </row>
    <row r="2" spans="1:3" x14ac:dyDescent="0.2">
      <c r="A2" s="14" t="s">
        <v>15</v>
      </c>
    </row>
    <row r="3" spans="1:3" x14ac:dyDescent="0.2">
      <c r="A3" s="1"/>
    </row>
    <row r="4" spans="1:3" x14ac:dyDescent="0.2">
      <c r="A4" s="95" t="s">
        <v>1</v>
      </c>
    </row>
    <row r="5" spans="1:3" ht="21" customHeight="1" x14ac:dyDescent="0.2">
      <c r="A5" s="16"/>
      <c r="B5" s="47" t="e">
        <f>'C завтраками| Bed and breakfast'!#REF!</f>
        <v>#REF!</v>
      </c>
      <c r="C5" s="47" t="e">
        <f>'C завтраками| Bed and breakfast'!#REF!</f>
        <v>#REF!</v>
      </c>
    </row>
    <row r="6" spans="1:3" ht="24" customHeight="1" x14ac:dyDescent="0.2">
      <c r="A6" s="16"/>
      <c r="B6" s="47" t="e">
        <f>'C завтраками| Bed and breakfast'!#REF!</f>
        <v>#REF!</v>
      </c>
      <c r="C6" s="47" t="e">
        <f>'C завтраками| Bed and breakfast'!#REF!</f>
        <v>#REF!</v>
      </c>
    </row>
    <row r="7" spans="1:3" x14ac:dyDescent="0.2">
      <c r="A7" s="16" t="s">
        <v>11</v>
      </c>
    </row>
    <row r="8" spans="1:3" x14ac:dyDescent="0.2">
      <c r="A8" s="16">
        <v>1</v>
      </c>
      <c r="B8" s="58" t="e">
        <f>'C завтраками| Bed and breakfast'!#REF!-1050</f>
        <v>#REF!</v>
      </c>
      <c r="C8" s="58" t="e">
        <f>'C завтраками| Bed and breakfast'!#REF!-1050</f>
        <v>#REF!</v>
      </c>
    </row>
    <row r="9" spans="1:3" x14ac:dyDescent="0.2">
      <c r="A9" s="5" t="s">
        <v>86</v>
      </c>
      <c r="B9" s="59"/>
      <c r="C9" s="59"/>
    </row>
    <row r="10" spans="1:3" x14ac:dyDescent="0.2">
      <c r="A10" s="16">
        <v>1</v>
      </c>
      <c r="B10" s="58" t="e">
        <f>'C завтраками| Bed and breakfast'!#REF!-1050</f>
        <v>#REF!</v>
      </c>
      <c r="C10" s="58" t="e">
        <f>'C завтраками| Bed and breakfast'!#REF!-1050</f>
        <v>#REF!</v>
      </c>
    </row>
    <row r="11" spans="1:3" x14ac:dyDescent="0.2">
      <c r="A11" s="4" t="s">
        <v>91</v>
      </c>
      <c r="B11" s="59"/>
      <c r="C11" s="59"/>
    </row>
    <row r="12" spans="1:3" x14ac:dyDescent="0.2">
      <c r="A12" s="16">
        <v>1</v>
      </c>
      <c r="B12" s="58" t="e">
        <f>'C завтраками| Bed and breakfast'!#REF!-1050</f>
        <v>#REF!</v>
      </c>
      <c r="C12" s="58" t="e">
        <f>'C завтраками| Bed and breakfast'!#REF!-1050</f>
        <v>#REF!</v>
      </c>
    </row>
    <row r="13" spans="1:3" x14ac:dyDescent="0.2">
      <c r="A13" s="2" t="s">
        <v>92</v>
      </c>
      <c r="B13" s="59"/>
      <c r="C13" s="59"/>
    </row>
    <row r="14" spans="1:3" x14ac:dyDescent="0.2">
      <c r="A14" s="16">
        <v>1</v>
      </c>
      <c r="B14" s="58" t="e">
        <f>'C завтраками| Bed and breakfast'!#REF!-1050</f>
        <v>#REF!</v>
      </c>
      <c r="C14" s="58" t="e">
        <f>'C завтраками| Bed and breakfast'!#REF!-1050</f>
        <v>#REF!</v>
      </c>
    </row>
    <row r="15" spans="1:3" x14ac:dyDescent="0.2">
      <c r="A15" s="25"/>
      <c r="B15" s="25"/>
      <c r="C15" s="25"/>
    </row>
    <row r="16" spans="1:3" x14ac:dyDescent="0.2">
      <c r="A16" s="96" t="s">
        <v>2</v>
      </c>
      <c r="B16" s="25"/>
      <c r="C16" s="25"/>
    </row>
    <row r="17" spans="1:3" ht="23.25" customHeight="1" x14ac:dyDescent="0.2">
      <c r="A17" s="16"/>
      <c r="B17" s="47" t="e">
        <f t="shared" ref="B17" si="0">B5</f>
        <v>#REF!</v>
      </c>
      <c r="C17" s="47" t="e">
        <f t="shared" ref="C17" si="1">C5</f>
        <v>#REF!</v>
      </c>
    </row>
    <row r="18" spans="1:3" ht="23.25" customHeight="1" x14ac:dyDescent="0.2">
      <c r="A18" s="16"/>
      <c r="B18" s="47" t="e">
        <f t="shared" ref="B18" si="2">B6</f>
        <v>#REF!</v>
      </c>
      <c r="C18" s="47" t="e">
        <f t="shared" ref="C18" si="3">C6</f>
        <v>#REF!</v>
      </c>
    </row>
    <row r="19" spans="1:3" x14ac:dyDescent="0.2">
      <c r="A19" s="16" t="s">
        <v>11</v>
      </c>
    </row>
    <row r="20" spans="1:3" x14ac:dyDescent="0.2">
      <c r="A20" s="16">
        <v>1</v>
      </c>
      <c r="B20" s="60" t="e">
        <f t="shared" ref="B20" si="4">ROUNDUP(B8*0.87,)</f>
        <v>#REF!</v>
      </c>
      <c r="C20" s="60" t="e">
        <f t="shared" ref="C20" si="5">ROUNDUP(C8*0.87,)</f>
        <v>#REF!</v>
      </c>
    </row>
    <row r="21" spans="1:3" x14ac:dyDescent="0.2">
      <c r="A21" s="5" t="s">
        <v>86</v>
      </c>
      <c r="B21" s="60"/>
      <c r="C21" s="60"/>
    </row>
    <row r="22" spans="1:3" x14ac:dyDescent="0.2">
      <c r="A22" s="16">
        <v>1</v>
      </c>
      <c r="B22" s="60" t="e">
        <f t="shared" ref="B22" si="6">ROUNDUP(B10*0.87,)</f>
        <v>#REF!</v>
      </c>
      <c r="C22" s="60" t="e">
        <f t="shared" ref="C22" si="7">ROUNDUP(C10*0.87,)</f>
        <v>#REF!</v>
      </c>
    </row>
    <row r="23" spans="1:3" x14ac:dyDescent="0.2">
      <c r="A23" s="4" t="s">
        <v>91</v>
      </c>
      <c r="B23" s="60"/>
      <c r="C23" s="60"/>
    </row>
    <row r="24" spans="1:3" x14ac:dyDescent="0.2">
      <c r="A24" s="16">
        <v>1</v>
      </c>
      <c r="B24" s="60" t="e">
        <f t="shared" ref="B24" si="8">ROUNDUP(B12*0.87,)</f>
        <v>#REF!</v>
      </c>
      <c r="C24" s="60" t="e">
        <f t="shared" ref="C24" si="9">ROUNDUP(C12*0.87,)</f>
        <v>#REF!</v>
      </c>
    </row>
    <row r="25" spans="1:3" x14ac:dyDescent="0.2">
      <c r="A25" s="2" t="s">
        <v>92</v>
      </c>
      <c r="B25" s="60"/>
      <c r="C25" s="60"/>
    </row>
    <row r="26" spans="1:3" x14ac:dyDescent="0.2">
      <c r="A26" s="16">
        <v>1</v>
      </c>
      <c r="B26" s="60" t="e">
        <f t="shared" ref="B26" si="10">ROUNDUP(B14*0.87,)</f>
        <v>#REF!</v>
      </c>
      <c r="C26" s="60" t="e">
        <f t="shared" ref="C26" si="11">ROUNDUP(C14*0.87,)</f>
        <v>#REF!</v>
      </c>
    </row>
    <row r="27" spans="1:3" x14ac:dyDescent="0.2">
      <c r="A27" s="1"/>
    </row>
    <row r="28" spans="1:3" x14ac:dyDescent="0.2">
      <c r="A28" s="45" t="s">
        <v>3</v>
      </c>
    </row>
    <row r="29" spans="1:3" x14ac:dyDescent="0.2">
      <c r="A29" s="15" t="s">
        <v>4</v>
      </c>
    </row>
    <row r="30" spans="1:3" x14ac:dyDescent="0.2">
      <c r="A30" s="15" t="s">
        <v>5</v>
      </c>
    </row>
    <row r="31" spans="1:3" x14ac:dyDescent="0.2">
      <c r="A31" s="15" t="s">
        <v>6</v>
      </c>
    </row>
    <row r="32" spans="1:3" x14ac:dyDescent="0.2">
      <c r="A32" s="42" t="s">
        <v>75</v>
      </c>
    </row>
    <row r="33" spans="1:1" x14ac:dyDescent="0.2">
      <c r="A33" s="15"/>
    </row>
    <row r="34" spans="1:1" x14ac:dyDescent="0.2">
      <c r="A34" s="43" t="s">
        <v>8</v>
      </c>
    </row>
    <row r="35" spans="1:1" ht="73.5" customHeight="1" x14ac:dyDescent="0.2">
      <c r="A35" s="44" t="s">
        <v>19</v>
      </c>
    </row>
    <row r="36" spans="1:1" ht="14.25" x14ac:dyDescent="0.2">
      <c r="A36" s="78"/>
    </row>
  </sheetData>
  <pageMargins left="0.7" right="0.7" top="0.75" bottom="0.75" header="0.3" footer="0.3"/>
  <pageSetup paperSize="9" orientation="portrait" horizontalDpi="4294967295" verticalDpi="4294967295"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C36"/>
  <sheetViews>
    <sheetView zoomScaleNormal="100" workbookViewId="0">
      <pane xSplit="1" topLeftCell="B1" activePane="topRight" state="frozen"/>
      <selection pane="topRight" activeCell="C6" sqref="B6:C6"/>
    </sheetView>
  </sheetViews>
  <sheetFormatPr defaultColWidth="8.7109375" defaultRowHeight="12.75" x14ac:dyDescent="0.2"/>
  <cols>
    <col min="1" max="1" width="82.85546875" style="7" customWidth="1"/>
    <col min="2" max="3" width="9.85546875" style="7" bestFit="1" customWidth="1"/>
    <col min="4" max="16384" width="8.7109375" style="7"/>
  </cols>
  <sheetData>
    <row r="1" spans="1:3" x14ac:dyDescent="0.2">
      <c r="A1" s="9" t="s">
        <v>74</v>
      </c>
    </row>
    <row r="2" spans="1:3" x14ac:dyDescent="0.2">
      <c r="A2" s="14" t="s">
        <v>15</v>
      </c>
    </row>
    <row r="3" spans="1:3" x14ac:dyDescent="0.2">
      <c r="A3" s="1"/>
    </row>
    <row r="4" spans="1:3" x14ac:dyDescent="0.2">
      <c r="A4" s="95" t="s">
        <v>1</v>
      </c>
    </row>
    <row r="5" spans="1:3" ht="21" customHeight="1" x14ac:dyDescent="0.2">
      <c r="A5" s="16"/>
      <c r="B5" s="47" t="e">
        <f>'C завтраками| Bed and breakfast'!#REF!</f>
        <v>#REF!</v>
      </c>
      <c r="C5" s="47" t="e">
        <f>'C завтраками| Bed and breakfast'!#REF!</f>
        <v>#REF!</v>
      </c>
    </row>
    <row r="6" spans="1:3" ht="24" customHeight="1" x14ac:dyDescent="0.2">
      <c r="A6" s="16"/>
      <c r="B6" s="47" t="e">
        <f>'C завтраками| Bed and breakfast'!#REF!</f>
        <v>#REF!</v>
      </c>
      <c r="C6" s="47" t="e">
        <f>'C завтраками| Bed and breakfast'!#REF!</f>
        <v>#REF!</v>
      </c>
    </row>
    <row r="7" spans="1:3" x14ac:dyDescent="0.2">
      <c r="A7" s="16" t="s">
        <v>11</v>
      </c>
    </row>
    <row r="8" spans="1:3" x14ac:dyDescent="0.2">
      <c r="A8" s="16">
        <v>1</v>
      </c>
      <c r="B8" s="58" t="e">
        <f>'C завтраками| Bed and breakfast'!#REF!-1050</f>
        <v>#REF!</v>
      </c>
      <c r="C8" s="58" t="e">
        <f>'C завтраками| Bed and breakfast'!#REF!-1050</f>
        <v>#REF!</v>
      </c>
    </row>
    <row r="9" spans="1:3" x14ac:dyDescent="0.2">
      <c r="A9" s="5" t="s">
        <v>86</v>
      </c>
      <c r="B9" s="59"/>
      <c r="C9" s="59"/>
    </row>
    <row r="10" spans="1:3" x14ac:dyDescent="0.2">
      <c r="A10" s="16">
        <v>1</v>
      </c>
      <c r="B10" s="58" t="e">
        <f>'C завтраками| Bed and breakfast'!#REF!-1050</f>
        <v>#REF!</v>
      </c>
      <c r="C10" s="58" t="e">
        <f>'C завтраками| Bed and breakfast'!#REF!-1050</f>
        <v>#REF!</v>
      </c>
    </row>
    <row r="11" spans="1:3" x14ac:dyDescent="0.2">
      <c r="A11" s="4" t="s">
        <v>91</v>
      </c>
      <c r="B11" s="59"/>
      <c r="C11" s="59"/>
    </row>
    <row r="12" spans="1:3" x14ac:dyDescent="0.2">
      <c r="A12" s="16">
        <v>1</v>
      </c>
      <c r="B12" s="58" t="e">
        <f>'C завтраками| Bed and breakfast'!#REF!-1050</f>
        <v>#REF!</v>
      </c>
      <c r="C12" s="58" t="e">
        <f>'C завтраками| Bed and breakfast'!#REF!-1050</f>
        <v>#REF!</v>
      </c>
    </row>
    <row r="13" spans="1:3" x14ac:dyDescent="0.2">
      <c r="A13" s="2" t="s">
        <v>92</v>
      </c>
      <c r="B13" s="59"/>
      <c r="C13" s="59"/>
    </row>
    <row r="14" spans="1:3" x14ac:dyDescent="0.2">
      <c r="A14" s="16">
        <v>1</v>
      </c>
      <c r="B14" s="58" t="e">
        <f>'C завтраками| Bed and breakfast'!#REF!-1050</f>
        <v>#REF!</v>
      </c>
      <c r="C14" s="58" t="e">
        <f>'C завтраками| Bed and breakfast'!#REF!-1050</f>
        <v>#REF!</v>
      </c>
    </row>
    <row r="15" spans="1:3" x14ac:dyDescent="0.2">
      <c r="A15" s="25"/>
      <c r="B15" s="25"/>
      <c r="C15" s="25"/>
    </row>
    <row r="16" spans="1:3" x14ac:dyDescent="0.2">
      <c r="A16" s="96" t="s">
        <v>2</v>
      </c>
      <c r="B16" s="25"/>
      <c r="C16" s="25"/>
    </row>
    <row r="17" spans="1:3" ht="23.25" customHeight="1" x14ac:dyDescent="0.2">
      <c r="A17" s="16"/>
      <c r="B17" s="47" t="e">
        <f t="shared" ref="B17" si="0">B5</f>
        <v>#REF!</v>
      </c>
      <c r="C17" s="47" t="e">
        <f t="shared" ref="C17" si="1">C5</f>
        <v>#REF!</v>
      </c>
    </row>
    <row r="18" spans="1:3" ht="23.25" customHeight="1" x14ac:dyDescent="0.2">
      <c r="A18" s="16"/>
      <c r="B18" s="47" t="e">
        <f t="shared" ref="B18" si="2">B6</f>
        <v>#REF!</v>
      </c>
      <c r="C18" s="47" t="e">
        <f t="shared" ref="C18" si="3">C6</f>
        <v>#REF!</v>
      </c>
    </row>
    <row r="19" spans="1:3" x14ac:dyDescent="0.2">
      <c r="A19" s="16" t="s">
        <v>11</v>
      </c>
    </row>
    <row r="20" spans="1:3" x14ac:dyDescent="0.2">
      <c r="A20" s="16">
        <v>1</v>
      </c>
      <c r="B20" s="60" t="e">
        <f t="shared" ref="B20" si="4">ROUNDUP(B8*0.85,)</f>
        <v>#REF!</v>
      </c>
      <c r="C20" s="60" t="e">
        <f t="shared" ref="C20" si="5">ROUNDUP(C8*0.85,)</f>
        <v>#REF!</v>
      </c>
    </row>
    <row r="21" spans="1:3" x14ac:dyDescent="0.2">
      <c r="A21" s="5" t="s">
        <v>86</v>
      </c>
      <c r="B21" s="60"/>
      <c r="C21" s="60"/>
    </row>
    <row r="22" spans="1:3" x14ac:dyDescent="0.2">
      <c r="A22" s="16">
        <v>1</v>
      </c>
      <c r="B22" s="60" t="e">
        <f t="shared" ref="B22" si="6">ROUNDUP(B10*0.85,)</f>
        <v>#REF!</v>
      </c>
      <c r="C22" s="60" t="e">
        <f t="shared" ref="C22" si="7">ROUNDUP(C10*0.85,)</f>
        <v>#REF!</v>
      </c>
    </row>
    <row r="23" spans="1:3" x14ac:dyDescent="0.2">
      <c r="A23" s="4" t="s">
        <v>91</v>
      </c>
      <c r="B23" s="60"/>
      <c r="C23" s="60"/>
    </row>
    <row r="24" spans="1:3" x14ac:dyDescent="0.2">
      <c r="A24" s="16">
        <v>1</v>
      </c>
      <c r="B24" s="60" t="e">
        <f t="shared" ref="B24" si="8">ROUNDUP(B12*0.85,)</f>
        <v>#REF!</v>
      </c>
      <c r="C24" s="60" t="e">
        <f t="shared" ref="C24" si="9">ROUNDUP(C12*0.85,)</f>
        <v>#REF!</v>
      </c>
    </row>
    <row r="25" spans="1:3" x14ac:dyDescent="0.2">
      <c r="A25" s="2" t="s">
        <v>92</v>
      </c>
      <c r="B25" s="60"/>
      <c r="C25" s="60"/>
    </row>
    <row r="26" spans="1:3" x14ac:dyDescent="0.2">
      <c r="A26" s="16">
        <v>1</v>
      </c>
      <c r="B26" s="60" t="e">
        <f t="shared" ref="B26" si="10">ROUNDUP(B14*0.85,)</f>
        <v>#REF!</v>
      </c>
      <c r="C26" s="60" t="e">
        <f t="shared" ref="C26" si="11">ROUNDUP(C14*0.85,)</f>
        <v>#REF!</v>
      </c>
    </row>
    <row r="27" spans="1:3" x14ac:dyDescent="0.2">
      <c r="A27" s="1"/>
    </row>
    <row r="28" spans="1:3" x14ac:dyDescent="0.2">
      <c r="A28" s="45" t="s">
        <v>3</v>
      </c>
    </row>
    <row r="29" spans="1:3" x14ac:dyDescent="0.2">
      <c r="A29" s="15" t="s">
        <v>4</v>
      </c>
    </row>
    <row r="30" spans="1:3" x14ac:dyDescent="0.2">
      <c r="A30" s="15" t="s">
        <v>5</v>
      </c>
    </row>
    <row r="31" spans="1:3" x14ac:dyDescent="0.2">
      <c r="A31" s="15" t="s">
        <v>6</v>
      </c>
    </row>
    <row r="32" spans="1:3" x14ac:dyDescent="0.2">
      <c r="A32" s="42" t="s">
        <v>75</v>
      </c>
    </row>
    <row r="33" spans="1:1" x14ac:dyDescent="0.2">
      <c r="A33" s="15"/>
    </row>
    <row r="34" spans="1:1" x14ac:dyDescent="0.2">
      <c r="A34" s="43" t="s">
        <v>8</v>
      </c>
    </row>
    <row r="35" spans="1:1" ht="73.5" customHeight="1" x14ac:dyDescent="0.2">
      <c r="A35" s="44" t="s">
        <v>19</v>
      </c>
    </row>
    <row r="36" spans="1:1" ht="14.25" x14ac:dyDescent="0.2">
      <c r="A36" s="78"/>
    </row>
  </sheetData>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A59"/>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10" width="9.85546875" style="1" bestFit="1" customWidth="1"/>
    <col min="11" max="18" width="9.85546875" style="187" bestFit="1" customWidth="1"/>
    <col min="19" max="53" width="9.85546875" style="1" bestFit="1" customWidth="1"/>
    <col min="54" max="16384" width="8.5703125" style="1"/>
  </cols>
  <sheetData>
    <row r="1" spans="1:53" ht="11.45" customHeight="1" x14ac:dyDescent="0.2">
      <c r="A1" s="9" t="s">
        <v>172</v>
      </c>
    </row>
    <row r="2" spans="1:53" ht="11.45" customHeight="1" x14ac:dyDescent="0.2">
      <c r="A2" s="165" t="s">
        <v>23</v>
      </c>
    </row>
    <row r="3" spans="1:53" ht="11.45" customHeight="1" x14ac:dyDescent="0.2">
      <c r="A3" s="9"/>
    </row>
    <row r="4" spans="1:53" ht="11.25" customHeight="1" x14ac:dyDescent="0.2">
      <c r="A4" s="95" t="s">
        <v>1</v>
      </c>
    </row>
    <row r="5" spans="1:53" s="12" customFormat="1" ht="25.5" customHeight="1" x14ac:dyDescent="0.2">
      <c r="A5" s="8" t="s">
        <v>0</v>
      </c>
      <c r="B5" s="129">
        <f>'Отдыхай и Катай 25 | COMISSION'!B5</f>
        <v>46003</v>
      </c>
      <c r="C5" s="129">
        <f>'Отдыхай и Катай 25 | COMISSION'!C5</f>
        <v>46010</v>
      </c>
      <c r="D5" s="129">
        <f>'Отдыхай и Катай 25 | COMISSION'!D5</f>
        <v>46012</v>
      </c>
      <c r="E5" s="129">
        <f>'Отдыхай и Катай 25 | COMISSION'!E5</f>
        <v>46013</v>
      </c>
      <c r="F5" s="129">
        <f>'Отдыхай и Катай 25 | COMISSION'!F5</f>
        <v>46014</v>
      </c>
      <c r="G5" s="129">
        <f>'Отдыхай и Катай 25 | COMISSION'!G5</f>
        <v>46015</v>
      </c>
      <c r="H5" s="129">
        <f>'Отдыхай и Катай 25 | COMISSION'!H5</f>
        <v>46017</v>
      </c>
      <c r="I5" s="129">
        <f>'Отдыхай и Катай 25 | COMISSION'!I5</f>
        <v>46019</v>
      </c>
      <c r="J5" s="129">
        <f>'Отдыхай и Катай 25 | COMISSION'!J5</f>
        <v>46020</v>
      </c>
      <c r="K5" s="173">
        <f>'Отдыхай и Катай 25 | COMISSION'!K5</f>
        <v>46021</v>
      </c>
      <c r="L5" s="173">
        <f>'Отдыхай и Катай 25 | COMISSION'!L5</f>
        <v>46022</v>
      </c>
      <c r="M5" s="173">
        <f>'Отдыхай и Катай 25 | COMISSION'!M5</f>
        <v>46023</v>
      </c>
      <c r="N5" s="173">
        <f>'Отдыхай и Катай 25 | COMISSION'!N5</f>
        <v>46026</v>
      </c>
      <c r="O5" s="173">
        <f>'Отдыхай и Катай 25 | COMISSION'!O5</f>
        <v>46027</v>
      </c>
      <c r="P5" s="173">
        <f>'Отдыхай и Катай 25 | COMISSION'!P5</f>
        <v>46028</v>
      </c>
      <c r="Q5" s="173">
        <f>'Отдыхай и Катай 25 | COMISSION'!Q5</f>
        <v>46029</v>
      </c>
      <c r="R5" s="173">
        <f>'Отдыхай и Катай 25 | COMISSION'!R5</f>
        <v>46030</v>
      </c>
      <c r="S5" s="129">
        <f>'Отдыхай и Катай 25 | COMISSION'!S5</f>
        <v>46031</v>
      </c>
      <c r="T5" s="129">
        <f>'Отдыхай и Катай 25 | COMISSION'!T5</f>
        <v>46032</v>
      </c>
      <c r="U5" s="129">
        <f>'Отдыхай и Катай 25 | COMISSION'!U5</f>
        <v>46033</v>
      </c>
      <c r="V5" s="129">
        <f>'Отдыхай и Катай 25 | COMISSION'!V5</f>
        <v>46036</v>
      </c>
      <c r="W5" s="129">
        <f>'Отдыхай и Катай 25 | COMISSION'!W5</f>
        <v>46038</v>
      </c>
      <c r="X5" s="129">
        <f>'Отдыхай и Катай 25 | COMISSION'!X5</f>
        <v>46040</v>
      </c>
      <c r="Y5" s="129">
        <f>'Отдыхай и Катай 25 | COMISSION'!Y5</f>
        <v>46042</v>
      </c>
      <c r="Z5" s="129">
        <f>'Отдыхай и Катай 25 | COMISSION'!Z5</f>
        <v>46043</v>
      </c>
      <c r="AA5" s="129">
        <f>'Отдыхай и Катай 25 | COMISSION'!AA5</f>
        <v>46045</v>
      </c>
      <c r="AB5" s="129">
        <f>'Отдыхай и Катай 25 | COMISSION'!AB5</f>
        <v>46047</v>
      </c>
      <c r="AC5" s="129">
        <f>'Отдыхай и Катай 25 | COMISSION'!AC5</f>
        <v>46052</v>
      </c>
      <c r="AD5" s="129">
        <f>'Отдыхай и Катай 25 | COMISSION'!AD5</f>
        <v>46054</v>
      </c>
      <c r="AE5" s="129">
        <f>'Отдыхай и Катай 25 | COMISSION'!AE5</f>
        <v>46058</v>
      </c>
      <c r="AF5" s="129">
        <f>'Отдыхай и Катай 25 | COMISSION'!AF5</f>
        <v>46059</v>
      </c>
      <c r="AG5" s="129">
        <f>'Отдыхай и Катай 25 | COMISSION'!AG5</f>
        <v>46060</v>
      </c>
      <c r="AH5" s="129">
        <f>'Отдыхай и Катай 25 | COMISSION'!AH5</f>
        <v>46061</v>
      </c>
      <c r="AI5" s="129">
        <f>'Отдыхай и Катай 25 | COMISSION'!AI5</f>
        <v>46066</v>
      </c>
      <c r="AJ5" s="129">
        <f>'Отдыхай и Катай 25 | COMISSION'!AJ5</f>
        <v>46068</v>
      </c>
      <c r="AK5" s="129">
        <f>'Отдыхай и Катай 25 | COMISSION'!AK5</f>
        <v>46069</v>
      </c>
      <c r="AL5" s="129">
        <f>'Отдыхай и Катай 25 | COMISSION'!AL5</f>
        <v>46073</v>
      </c>
      <c r="AM5" s="129">
        <f>'Отдыхай и Катай 25 | COMISSION'!AM5</f>
        <v>46076</v>
      </c>
      <c r="AN5" s="129">
        <f>'Отдыхай и Катай 25 | COMISSION'!AN5</f>
        <v>46077</v>
      </c>
      <c r="AO5" s="129">
        <f>'Отдыхай и Катай 25 | COMISSION'!AO5</f>
        <v>46080</v>
      </c>
      <c r="AP5" s="129">
        <f>'Отдыхай и Катай 25 | COMISSION'!AP5</f>
        <v>46082</v>
      </c>
      <c r="AQ5" s="129">
        <f>'Отдыхай и Катай 25 | COMISSION'!AQ5</f>
        <v>46087</v>
      </c>
      <c r="AR5" s="129">
        <f>'Отдыхай и Катай 25 | COMISSION'!AR5</f>
        <v>46090</v>
      </c>
      <c r="AS5" s="129">
        <f>'Отдыхай и Катай 25 | COMISSION'!AS5</f>
        <v>46091</v>
      </c>
      <c r="AT5" s="129">
        <f>'Отдыхай и Катай 25 | COMISSION'!AT5</f>
        <v>46097</v>
      </c>
      <c r="AU5" s="129">
        <f>'Отдыхай и Катай 25 | COMISSION'!AU5</f>
        <v>46101</v>
      </c>
      <c r="AV5" s="129">
        <f>'Отдыхай и Катай 25 | COMISSION'!AV5</f>
        <v>46103</v>
      </c>
      <c r="AW5" s="129">
        <f>'Отдыхай и Катай 25 | COMISSION'!AW5</f>
        <v>46108</v>
      </c>
      <c r="AX5" s="129">
        <f>'Отдыхай и Катай 25 | COMISSION'!AX5</f>
        <v>46110</v>
      </c>
      <c r="AY5" s="129">
        <f>'Отдыхай и Катай 25 | COMISSION'!AY5</f>
        <v>46113</v>
      </c>
      <c r="AZ5" s="129">
        <f>'Отдыхай и Катай 25 | COMISSION'!AZ5</f>
        <v>46117</v>
      </c>
      <c r="BA5" s="129">
        <f>'Отдыхай и Катай 25 | COMISSION'!BA5</f>
        <v>46124</v>
      </c>
    </row>
    <row r="6" spans="1:53" s="12" customFormat="1" ht="25.5" customHeight="1" x14ac:dyDescent="0.2">
      <c r="A6" s="37"/>
      <c r="B6" s="129">
        <f>'Отдыхай и Катай 25 | COMISSION'!B6</f>
        <v>46009</v>
      </c>
      <c r="C6" s="129">
        <f>'Отдыхай и Катай 25 | COMISSION'!C6</f>
        <v>46011</v>
      </c>
      <c r="D6" s="129">
        <f>'Отдыхай и Катай 25 | COMISSION'!D6</f>
        <v>46012</v>
      </c>
      <c r="E6" s="129">
        <f>'Отдыхай и Катай 25 | COMISSION'!E6</f>
        <v>46013</v>
      </c>
      <c r="F6" s="129">
        <f>'Отдыхай и Катай 25 | COMISSION'!F6</f>
        <v>46014</v>
      </c>
      <c r="G6" s="129">
        <f>'Отдыхай и Катай 25 | COMISSION'!G6</f>
        <v>46016</v>
      </c>
      <c r="H6" s="129">
        <f>'Отдыхай и Катай 25 | COMISSION'!H6</f>
        <v>46018</v>
      </c>
      <c r="I6" s="129">
        <f>'Отдыхай и Катай 25 | COMISSION'!I6</f>
        <v>46019</v>
      </c>
      <c r="J6" s="129">
        <f>'Отдыхай и Катай 25 | COMISSION'!J6</f>
        <v>46020</v>
      </c>
      <c r="K6" s="173">
        <f>'Отдыхай и Катай 25 | COMISSION'!K6</f>
        <v>46021</v>
      </c>
      <c r="L6" s="173">
        <f>'Отдыхай и Катай 25 | COMISSION'!L6</f>
        <v>46022</v>
      </c>
      <c r="M6" s="173">
        <f>'Отдыхай и Катай 25 | COMISSION'!M6</f>
        <v>46025</v>
      </c>
      <c r="N6" s="173">
        <f>'Отдыхай и Катай 25 | COMISSION'!N6</f>
        <v>46026</v>
      </c>
      <c r="O6" s="173">
        <f>'Отдыхай и Катай 25 | COMISSION'!O6</f>
        <v>46027</v>
      </c>
      <c r="P6" s="173">
        <f>'Отдыхай и Катай 25 | COMISSION'!P6</f>
        <v>46028</v>
      </c>
      <c r="Q6" s="173">
        <f>'Отдыхай и Катай 25 | COMISSION'!Q6</f>
        <v>46029</v>
      </c>
      <c r="R6" s="173">
        <f>'Отдыхай и Катай 25 | COMISSION'!R6</f>
        <v>46030</v>
      </c>
      <c r="S6" s="129">
        <f>'Отдыхай и Катай 25 | COMISSION'!S6</f>
        <v>46031</v>
      </c>
      <c r="T6" s="129">
        <f>'Отдыхай и Катай 25 | COMISSION'!T6</f>
        <v>46032</v>
      </c>
      <c r="U6" s="129">
        <f>'Отдыхай и Катай 25 | COMISSION'!U6</f>
        <v>46035</v>
      </c>
      <c r="V6" s="129">
        <f>'Отдыхай и Катай 25 | COMISSION'!V6</f>
        <v>46037</v>
      </c>
      <c r="W6" s="129">
        <f>'Отдыхай и Катай 25 | COMISSION'!W6</f>
        <v>46039</v>
      </c>
      <c r="X6" s="129">
        <f>'Отдыхай и Катай 25 | COMISSION'!X6</f>
        <v>46041</v>
      </c>
      <c r="Y6" s="129">
        <f>'Отдыхай и Катай 25 | COMISSION'!Y6</f>
        <v>46042</v>
      </c>
      <c r="Z6" s="129">
        <f>'Отдыхай и Катай 25 | COMISSION'!Z6</f>
        <v>46044</v>
      </c>
      <c r="AA6" s="129">
        <f>'Отдыхай и Катай 25 | COMISSION'!AA6</f>
        <v>46046</v>
      </c>
      <c r="AB6" s="129">
        <f>'Отдыхай и Катай 25 | COMISSION'!AB6</f>
        <v>46051</v>
      </c>
      <c r="AC6" s="129">
        <f>'Отдыхай и Катай 25 | COMISSION'!AC6</f>
        <v>46053</v>
      </c>
      <c r="AD6" s="129">
        <f>'Отдыхай и Катай 25 | COMISSION'!AD6</f>
        <v>46057</v>
      </c>
      <c r="AE6" s="129">
        <f>'Отдыхай и Катай 25 | COMISSION'!AE6</f>
        <v>46058</v>
      </c>
      <c r="AF6" s="129">
        <f>'Отдыхай и Катай 25 | COMISSION'!AF6</f>
        <v>46059</v>
      </c>
      <c r="AG6" s="129">
        <f>'Отдыхай и Катай 25 | COMISSION'!AG6</f>
        <v>46060</v>
      </c>
      <c r="AH6" s="129">
        <f>'Отдыхай и Катай 25 | COMISSION'!AH6</f>
        <v>46065</v>
      </c>
      <c r="AI6" s="129">
        <f>'Отдыхай и Катай 25 | COMISSION'!AI6</f>
        <v>46067</v>
      </c>
      <c r="AJ6" s="129">
        <f>'Отдыхай и Катай 25 | COMISSION'!AJ6</f>
        <v>46068</v>
      </c>
      <c r="AK6" s="129">
        <f>'Отдыхай и Катай 25 | COMISSION'!AK6</f>
        <v>46072</v>
      </c>
      <c r="AL6" s="129">
        <f>'Отдыхай и Катай 25 | COMISSION'!AL6</f>
        <v>46075</v>
      </c>
      <c r="AM6" s="129">
        <f>'Отдыхай и Катай 25 | COMISSION'!AM6</f>
        <v>46076</v>
      </c>
      <c r="AN6" s="129">
        <f>'Отдыхай и Катай 25 | COMISSION'!AN6</f>
        <v>46079</v>
      </c>
      <c r="AO6" s="129">
        <f>'Отдыхай и Катай 25 | COMISSION'!AO6</f>
        <v>46081</v>
      </c>
      <c r="AP6" s="129">
        <f>'Отдыхай и Катай 25 | COMISSION'!AP6</f>
        <v>46086</v>
      </c>
      <c r="AQ6" s="129">
        <f>'Отдыхай и Катай 25 | COMISSION'!AQ6</f>
        <v>46089</v>
      </c>
      <c r="AR6" s="129">
        <f>'Отдыхай и Катай 25 | COMISSION'!AR6</f>
        <v>46090</v>
      </c>
      <c r="AS6" s="129">
        <f>'Отдыхай и Катай 25 | COMISSION'!AS6</f>
        <v>46096</v>
      </c>
      <c r="AT6" s="129">
        <f>'Отдыхай и Катай 25 | COMISSION'!AT6</f>
        <v>46100</v>
      </c>
      <c r="AU6" s="129">
        <f>'Отдыхай и Катай 25 | COMISSION'!AU6</f>
        <v>46102</v>
      </c>
      <c r="AV6" s="129">
        <f>'Отдыхай и Катай 25 | COMISSION'!AV6</f>
        <v>46107</v>
      </c>
      <c r="AW6" s="129">
        <f>'Отдыхай и Катай 25 | COMISSION'!AW6</f>
        <v>46109</v>
      </c>
      <c r="AX6" s="129">
        <f>'Отдыхай и Катай 25 | COMISSION'!AX6</f>
        <v>46112</v>
      </c>
      <c r="AY6" s="129">
        <f>'Отдыхай и Катай 25 | COMISSION'!AY6</f>
        <v>46116</v>
      </c>
      <c r="AZ6" s="129">
        <f>'Отдыхай и Катай 25 | COMISSION'!AZ6</f>
        <v>46123</v>
      </c>
      <c r="BA6" s="129">
        <f>'Отдыхай и Катай 25 | COMISSION'!BA6</f>
        <v>45759</v>
      </c>
    </row>
    <row r="7" spans="1:53" s="118" customFormat="1" ht="11.45" customHeight="1" x14ac:dyDescent="0.2">
      <c r="A7" s="167" t="s">
        <v>11</v>
      </c>
      <c r="K7" s="172"/>
      <c r="L7" s="172"/>
      <c r="M7" s="172"/>
      <c r="N7" s="172"/>
      <c r="O7" s="172"/>
      <c r="P7" s="172"/>
      <c r="Q7" s="172"/>
      <c r="R7" s="172"/>
    </row>
    <row r="8" spans="1:53" ht="11.45" customHeight="1" x14ac:dyDescent="0.2">
      <c r="A8" s="3">
        <v>1</v>
      </c>
      <c r="B8" s="141">
        <f>'Отдыхай и Катай 25 | COMISSION'!B8</f>
        <v>6300</v>
      </c>
      <c r="C8" s="141">
        <f>'Отдыхай и Катай 25 | COMISSION'!C8</f>
        <v>8100</v>
      </c>
      <c r="D8" s="141">
        <f>'Отдыхай и Катай 25 | COMISSION'!D8</f>
        <v>8100</v>
      </c>
      <c r="E8" s="141">
        <f>'Отдыхай и Катай 25 | COMISSION'!E8</f>
        <v>8640</v>
      </c>
      <c r="F8" s="141">
        <f>'Отдыхай и Катай 25 | COMISSION'!F8</f>
        <v>8640</v>
      </c>
      <c r="G8" s="141">
        <f>'Отдыхай и Катай 25 | COMISSION'!G8</f>
        <v>9180</v>
      </c>
      <c r="H8" s="141">
        <f>'Отдыхай и Катай 25 | COMISSION'!H8</f>
        <v>8640</v>
      </c>
      <c r="I8" s="141">
        <f>'Отдыхай и Катай 25 | COMISSION'!I8</f>
        <v>8640</v>
      </c>
      <c r="J8" s="141">
        <f>'Отдыхай и Катай 25 | COMISSION'!J8</f>
        <v>14400</v>
      </c>
      <c r="K8" s="174">
        <f>'Отдыхай и Катай 25 | COMISSION'!K8</f>
        <v>21150</v>
      </c>
      <c r="L8" s="174">
        <f>'Отдыхай и Катай 25 | COMISSION'!L8</f>
        <v>24750</v>
      </c>
      <c r="M8" s="174">
        <f>'Отдыхай и Катай 25 | COMISSION'!M8</f>
        <v>24750</v>
      </c>
      <c r="N8" s="174">
        <f>'Отдыхай и Катай 25 | COMISSION'!N8</f>
        <v>24750</v>
      </c>
      <c r="O8" s="174">
        <f>'Отдыхай и Катай 25 | COMISSION'!O8</f>
        <v>25830</v>
      </c>
      <c r="P8" s="174">
        <f>'Отдыхай и Катай 25 | COMISSION'!P8</f>
        <v>25830</v>
      </c>
      <c r="Q8" s="174">
        <f>'Отдыхай и Катай 25 | COMISSION'!Q8</f>
        <v>25830</v>
      </c>
      <c r="R8" s="174">
        <f>'Отдыхай и Катай 25 | COMISSION'!R8</f>
        <v>22590</v>
      </c>
      <c r="S8" s="141">
        <f>'Отдыхай и Катай 25 | COMISSION'!S8</f>
        <v>22275</v>
      </c>
      <c r="T8" s="141">
        <f>'Отдыхай и Катай 25 | COMISSION'!T8</f>
        <v>13905</v>
      </c>
      <c r="U8" s="141">
        <f>'Отдыхай и Катай 25 | COMISSION'!U8</f>
        <v>13905</v>
      </c>
      <c r="V8" s="141">
        <f>'Отдыхай и Катай 25 | COMISSION'!V8</f>
        <v>13095</v>
      </c>
      <c r="W8" s="141">
        <f>'Отдыхай и Катай 25 | COMISSION'!W8</f>
        <v>13095</v>
      </c>
      <c r="X8" s="141">
        <f>'Отдыхай и Катай 25 | COMISSION'!X8</f>
        <v>13095</v>
      </c>
      <c r="Y8" s="141">
        <f>'Отдыхай и Катай 25 | COMISSION'!Y8</f>
        <v>13905</v>
      </c>
      <c r="Z8" s="141">
        <f>'Отдыхай и Катай 25 | COMISSION'!Z8</f>
        <v>13905</v>
      </c>
      <c r="AA8" s="141">
        <f>'Отдыхай и Катай 25 | COMISSION'!AA8</f>
        <v>13905</v>
      </c>
      <c r="AB8" s="141">
        <f>'Отдыхай и Катай 25 | COMISSION'!AB8</f>
        <v>14715</v>
      </c>
      <c r="AC8" s="141">
        <f>'Отдыхай и Катай 25 | COMISSION'!AC8</f>
        <v>14715</v>
      </c>
      <c r="AD8" s="141">
        <f>'Отдыхай и Катай 25 | COMISSION'!AD8</f>
        <v>15795</v>
      </c>
      <c r="AE8" s="141">
        <f>'Отдыхай и Катай 25 | COMISSION'!AE8</f>
        <v>16875</v>
      </c>
      <c r="AF8" s="141">
        <f>'Отдыхай и Катай 25 | COMISSION'!AF8</f>
        <v>16875</v>
      </c>
      <c r="AG8" s="141">
        <f>'Отдыхай и Катай 25 | COMISSION'!AG8</f>
        <v>16875</v>
      </c>
      <c r="AH8" s="141">
        <f>'Отдыхай и Катай 25 | COMISSION'!AH8</f>
        <v>15795</v>
      </c>
      <c r="AI8" s="141">
        <f>'Отдыхай и Катай 25 | COMISSION'!AI8</f>
        <v>19035</v>
      </c>
      <c r="AJ8" s="141">
        <f>'Отдыхай и Катай 25 | COMISSION'!AJ8</f>
        <v>19035</v>
      </c>
      <c r="AK8" s="141">
        <f>'Отдыхай и Катай 25 | COMISSION'!AK8</f>
        <v>21195</v>
      </c>
      <c r="AL8" s="141">
        <f>'Отдыхай и Катай 25 | COMISSION'!AL8</f>
        <v>23355</v>
      </c>
      <c r="AM8" s="141">
        <f>'Отдыхай и Катай 25 | COMISSION'!AM8</f>
        <v>23355</v>
      </c>
      <c r="AN8" s="141">
        <f>'Отдыхай и Катай 25 | COMISSION'!AN8</f>
        <v>20115</v>
      </c>
      <c r="AO8" s="141">
        <f>'Отдыхай и Катай 25 | COMISSION'!AO8</f>
        <v>20115</v>
      </c>
      <c r="AP8" s="141">
        <f>'Отдыхай и Катай 25 | COMISSION'!AP8</f>
        <v>12285</v>
      </c>
      <c r="AQ8" s="141">
        <f>'Отдыхай и Катай 25 | COMISSION'!AQ8</f>
        <v>13905</v>
      </c>
      <c r="AR8" s="141">
        <f>'Отдыхай и Катай 25 | COMISSION'!AR8</f>
        <v>13095</v>
      </c>
      <c r="AS8" s="141">
        <f>'Отдыхай и Катай 25 | COMISSION'!AS8</f>
        <v>10125</v>
      </c>
      <c r="AT8" s="141">
        <f>'Отдыхай и Катай 25 | COMISSION'!AT8</f>
        <v>8415</v>
      </c>
      <c r="AU8" s="141">
        <f>'Отдыхай и Катай 25 | COMISSION'!AU8</f>
        <v>9495</v>
      </c>
      <c r="AV8" s="141">
        <f>'Отдыхай и Катай 25 | COMISSION'!AV8</f>
        <v>8415</v>
      </c>
      <c r="AW8" s="141">
        <f>'Отдыхай и Катай 25 | COMISSION'!AW8</f>
        <v>9495</v>
      </c>
      <c r="AX8" s="141">
        <f>'Отдыхай и Катай 25 | COMISSION'!AX8</f>
        <v>8415</v>
      </c>
      <c r="AY8" s="141">
        <f>'Отдыхай и Катай 25 | COMISSION'!AY8</f>
        <v>8235</v>
      </c>
      <c r="AZ8" s="141">
        <f>'Отдыхай и Катай 25 | COMISSION'!AZ8</f>
        <v>7335</v>
      </c>
      <c r="BA8" s="141">
        <f>'Отдыхай и Катай 25 | COMISSION'!BA8</f>
        <v>5625</v>
      </c>
    </row>
    <row r="9" spans="1:53" ht="11.45" customHeight="1" x14ac:dyDescent="0.2">
      <c r="A9" s="3">
        <v>2</v>
      </c>
      <c r="B9" s="141">
        <f>'Отдыхай и Катай 25 | COMISSION'!B9</f>
        <v>7560</v>
      </c>
      <c r="C9" s="141">
        <f>'Отдыхай и Катай 25 | COMISSION'!C9</f>
        <v>9360</v>
      </c>
      <c r="D9" s="141">
        <f>'Отдыхай и Катай 25 | COMISSION'!D9</f>
        <v>9360</v>
      </c>
      <c r="E9" s="141">
        <f>'Отдыхай и Катай 25 | COMISSION'!E9</f>
        <v>9900</v>
      </c>
      <c r="F9" s="141">
        <f>'Отдыхай и Катай 25 | COMISSION'!F9</f>
        <v>9900</v>
      </c>
      <c r="G9" s="141">
        <f>'Отдыхай и Катай 25 | COMISSION'!G9</f>
        <v>10440</v>
      </c>
      <c r="H9" s="141">
        <f>'Отдыхай и Катай 25 | COMISSION'!H9</f>
        <v>9900</v>
      </c>
      <c r="I9" s="141">
        <f>'Отдыхай и Катай 25 | COMISSION'!I9</f>
        <v>9900</v>
      </c>
      <c r="J9" s="141">
        <f>'Отдыхай и Катай 25 | COMISSION'!J9</f>
        <v>16200</v>
      </c>
      <c r="K9" s="174">
        <f>'Отдыхай и Катай 25 | COMISSION'!K9</f>
        <v>22950</v>
      </c>
      <c r="L9" s="174">
        <f>'Отдыхай и Катай 25 | COMISSION'!L9</f>
        <v>26550</v>
      </c>
      <c r="M9" s="174">
        <f>'Отдыхай и Катай 25 | COMISSION'!M9</f>
        <v>26550</v>
      </c>
      <c r="N9" s="174">
        <f>'Отдыхай и Катай 25 | COMISSION'!N9</f>
        <v>26550</v>
      </c>
      <c r="O9" s="174">
        <f>'Отдыхай и Катай 25 | COMISSION'!O9</f>
        <v>27630</v>
      </c>
      <c r="P9" s="174">
        <f>'Отдыхай и Катай 25 | COMISSION'!P9</f>
        <v>27630</v>
      </c>
      <c r="Q9" s="174">
        <f>'Отдыхай и Катай 25 | COMISSION'!Q9</f>
        <v>27630</v>
      </c>
      <c r="R9" s="174">
        <f>'Отдыхай и Катай 25 | COMISSION'!R9</f>
        <v>24390</v>
      </c>
      <c r="S9" s="141">
        <f>'Отдыхай и Катай 25 | COMISSION'!S9</f>
        <v>23940</v>
      </c>
      <c r="T9" s="141">
        <f>'Отдыхай и Катай 25 | COMISSION'!T9</f>
        <v>15570</v>
      </c>
      <c r="U9" s="141">
        <f>'Отдыхай и Катай 25 | COMISSION'!U9</f>
        <v>15570</v>
      </c>
      <c r="V9" s="141">
        <f>'Отдыхай и Катай 25 | COMISSION'!V9</f>
        <v>14760</v>
      </c>
      <c r="W9" s="141">
        <f>'Отдыхай и Катай 25 | COMISSION'!W9</f>
        <v>14760</v>
      </c>
      <c r="X9" s="141">
        <f>'Отдыхай и Катай 25 | COMISSION'!X9</f>
        <v>14760</v>
      </c>
      <c r="Y9" s="141">
        <f>'Отдыхай и Катай 25 | COMISSION'!Y9</f>
        <v>15570</v>
      </c>
      <c r="Z9" s="141">
        <f>'Отдыхай и Катай 25 | COMISSION'!Z9</f>
        <v>15570</v>
      </c>
      <c r="AA9" s="141">
        <f>'Отдыхай и Катай 25 | COMISSION'!AA9</f>
        <v>15570</v>
      </c>
      <c r="AB9" s="141">
        <f>'Отдыхай и Катай 25 | COMISSION'!AB9</f>
        <v>16380</v>
      </c>
      <c r="AC9" s="141">
        <f>'Отдыхай и Катай 25 | COMISSION'!AC9</f>
        <v>16380</v>
      </c>
      <c r="AD9" s="141">
        <f>'Отдыхай и Катай 25 | COMISSION'!AD9</f>
        <v>17460</v>
      </c>
      <c r="AE9" s="141">
        <f>'Отдыхай и Катай 25 | COMISSION'!AE9</f>
        <v>18540</v>
      </c>
      <c r="AF9" s="141">
        <f>'Отдыхай и Катай 25 | COMISSION'!AF9</f>
        <v>18540</v>
      </c>
      <c r="AG9" s="141">
        <f>'Отдыхай и Катай 25 | COMISSION'!AG9</f>
        <v>18540</v>
      </c>
      <c r="AH9" s="141">
        <f>'Отдыхай и Катай 25 | COMISSION'!AH9</f>
        <v>17460</v>
      </c>
      <c r="AI9" s="141">
        <f>'Отдыхай и Катай 25 | COMISSION'!AI9</f>
        <v>20700</v>
      </c>
      <c r="AJ9" s="141">
        <f>'Отдыхай и Катай 25 | COMISSION'!AJ9</f>
        <v>20700</v>
      </c>
      <c r="AK9" s="141">
        <f>'Отдыхай и Катай 25 | COMISSION'!AK9</f>
        <v>22860</v>
      </c>
      <c r="AL9" s="141">
        <f>'Отдыхай и Катай 25 | COMISSION'!AL9</f>
        <v>25020</v>
      </c>
      <c r="AM9" s="141">
        <f>'Отдыхай и Катай 25 | COMISSION'!AM9</f>
        <v>25020</v>
      </c>
      <c r="AN9" s="141">
        <f>'Отдыхай и Катай 25 | COMISSION'!AN9</f>
        <v>21780</v>
      </c>
      <c r="AO9" s="141">
        <f>'Отдыхай и Катай 25 | COMISSION'!AO9</f>
        <v>21780</v>
      </c>
      <c r="AP9" s="141">
        <f>'Отдыхай и Катай 25 | COMISSION'!AP9</f>
        <v>13950</v>
      </c>
      <c r="AQ9" s="141">
        <f>'Отдыхай и Катай 25 | COMISSION'!AQ9</f>
        <v>15570</v>
      </c>
      <c r="AR9" s="141">
        <f>'Отдыхай и Катай 25 | COMISSION'!AR9</f>
        <v>14760</v>
      </c>
      <c r="AS9" s="141">
        <f>'Отдыхай и Катай 25 | COMISSION'!AS9</f>
        <v>11790</v>
      </c>
      <c r="AT9" s="141">
        <f>'Отдыхай и Катай 25 | COMISSION'!AT9</f>
        <v>10080</v>
      </c>
      <c r="AU9" s="141">
        <f>'Отдыхай и Катай 25 | COMISSION'!AU9</f>
        <v>11160</v>
      </c>
      <c r="AV9" s="141">
        <f>'Отдыхай и Катай 25 | COMISSION'!AV9</f>
        <v>10080</v>
      </c>
      <c r="AW9" s="141">
        <f>'Отдыхай и Катай 25 | COMISSION'!AW9</f>
        <v>11160</v>
      </c>
      <c r="AX9" s="141">
        <f>'Отдыхай и Катай 25 | COMISSION'!AX9</f>
        <v>10080</v>
      </c>
      <c r="AY9" s="141">
        <f>'Отдыхай и Катай 25 | COMISSION'!AY9</f>
        <v>9720</v>
      </c>
      <c r="AZ9" s="141">
        <f>'Отдыхай и Катай 25 | COMISSION'!AZ9</f>
        <v>8820</v>
      </c>
      <c r="BA9" s="141">
        <f>'Отдыхай и Катай 25 | COMISSION'!BA9</f>
        <v>7110</v>
      </c>
    </row>
    <row r="10" spans="1:53" s="118" customFormat="1" ht="11.45" customHeight="1" x14ac:dyDescent="0.2">
      <c r="A10" s="120" t="s">
        <v>107</v>
      </c>
      <c r="B10" s="141"/>
      <c r="C10" s="141"/>
      <c r="D10" s="141"/>
      <c r="E10" s="141"/>
      <c r="F10" s="141"/>
      <c r="G10" s="141"/>
      <c r="H10" s="141"/>
      <c r="I10" s="141"/>
      <c r="J10" s="141"/>
      <c r="K10" s="174"/>
      <c r="L10" s="174"/>
      <c r="M10" s="174"/>
      <c r="N10" s="174"/>
      <c r="O10" s="174"/>
      <c r="P10" s="174"/>
      <c r="Q10" s="174"/>
      <c r="R10" s="174"/>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row>
    <row r="11" spans="1:53" ht="11.45" customHeight="1" x14ac:dyDescent="0.2">
      <c r="A11" s="3">
        <v>1</v>
      </c>
      <c r="B11" s="141">
        <f>'Отдыхай и Катай 25 | COMISSION'!B11</f>
        <v>7650</v>
      </c>
      <c r="C11" s="141">
        <f>'Отдыхай и Катай 25 | COMISSION'!C11</f>
        <v>9450</v>
      </c>
      <c r="D11" s="141">
        <f>'Отдыхай и Катай 25 | COMISSION'!D11</f>
        <v>9450</v>
      </c>
      <c r="E11" s="141">
        <f>'Отдыхай и Катай 25 | COMISSION'!E11</f>
        <v>9990</v>
      </c>
      <c r="F11" s="141">
        <f>'Отдыхай и Катай 25 | COMISSION'!F11</f>
        <v>9990</v>
      </c>
      <c r="G11" s="141">
        <f>'Отдыхай и Катай 25 | COMISSION'!G11</f>
        <v>10530</v>
      </c>
      <c r="H11" s="141">
        <f>'Отдыхай и Катай 25 | COMISSION'!H11</f>
        <v>9990</v>
      </c>
      <c r="I11" s="141">
        <f>'Отдыхай и Катай 25 | COMISSION'!I11</f>
        <v>9990</v>
      </c>
      <c r="J11" s="141">
        <f>'Отдыхай и Катай 25 | COMISSION'!J11</f>
        <v>16200</v>
      </c>
      <c r="K11" s="174">
        <f>'Отдыхай и Катай 25 | COMISSION'!K11</f>
        <v>22950</v>
      </c>
      <c r="L11" s="174">
        <f>'Отдыхай и Катай 25 | COMISSION'!L11</f>
        <v>26550</v>
      </c>
      <c r="M11" s="174">
        <f>'Отдыхай и Катай 25 | COMISSION'!M11</f>
        <v>26550</v>
      </c>
      <c r="N11" s="174">
        <f>'Отдыхай и Катай 25 | COMISSION'!N11</f>
        <v>26550</v>
      </c>
      <c r="O11" s="174">
        <f>'Отдыхай и Катай 25 | COMISSION'!O11</f>
        <v>27630</v>
      </c>
      <c r="P11" s="174">
        <f>'Отдыхай и Катай 25 | COMISSION'!P11</f>
        <v>27630</v>
      </c>
      <c r="Q11" s="174">
        <f>'Отдыхай и Катай 25 | COMISSION'!Q11</f>
        <v>27630</v>
      </c>
      <c r="R11" s="174">
        <f>'Отдыхай и Катай 25 | COMISSION'!R11</f>
        <v>24390</v>
      </c>
      <c r="S11" s="141">
        <f>'Отдыхай и Катай 25 | COMISSION'!S11</f>
        <v>23895</v>
      </c>
      <c r="T11" s="141">
        <f>'Отдыхай и Катай 25 | COMISSION'!T11</f>
        <v>15525</v>
      </c>
      <c r="U11" s="141">
        <f>'Отдыхай и Катай 25 | COMISSION'!U11</f>
        <v>15525</v>
      </c>
      <c r="V11" s="141">
        <f>'Отдыхай и Катай 25 | COMISSION'!V11</f>
        <v>14715</v>
      </c>
      <c r="W11" s="141">
        <f>'Отдыхай и Катай 25 | COMISSION'!W11</f>
        <v>14715</v>
      </c>
      <c r="X11" s="141">
        <f>'Отдыхай и Катай 25 | COMISSION'!X11</f>
        <v>14715</v>
      </c>
      <c r="Y11" s="141">
        <f>'Отдыхай и Катай 25 | COMISSION'!Y11</f>
        <v>15525</v>
      </c>
      <c r="Z11" s="141">
        <f>'Отдыхай и Катай 25 | COMISSION'!Z11</f>
        <v>15525</v>
      </c>
      <c r="AA11" s="141">
        <f>'Отдыхай и Катай 25 | COMISSION'!AA11</f>
        <v>15525</v>
      </c>
      <c r="AB11" s="141">
        <f>'Отдыхай и Катай 25 | COMISSION'!AB11</f>
        <v>16335</v>
      </c>
      <c r="AC11" s="141">
        <f>'Отдыхай и Катай 25 | COMISSION'!AC11</f>
        <v>16335</v>
      </c>
      <c r="AD11" s="141">
        <f>'Отдыхай и Катай 25 | COMISSION'!AD11</f>
        <v>17415</v>
      </c>
      <c r="AE11" s="141">
        <f>'Отдыхай и Катай 25 | COMISSION'!AE11</f>
        <v>18495</v>
      </c>
      <c r="AF11" s="141">
        <f>'Отдыхай и Катай 25 | COMISSION'!AF11</f>
        <v>18495</v>
      </c>
      <c r="AG11" s="141">
        <f>'Отдыхай и Катай 25 | COMISSION'!AG11</f>
        <v>18495</v>
      </c>
      <c r="AH11" s="141">
        <f>'Отдыхай и Катай 25 | COMISSION'!AH11</f>
        <v>17415</v>
      </c>
      <c r="AI11" s="141">
        <f>'Отдыхай и Катай 25 | COMISSION'!AI11</f>
        <v>20655</v>
      </c>
      <c r="AJ11" s="141">
        <f>'Отдыхай и Катай 25 | COMISSION'!AJ11</f>
        <v>20655</v>
      </c>
      <c r="AK11" s="141">
        <f>'Отдыхай и Катай 25 | COMISSION'!AK11</f>
        <v>22815</v>
      </c>
      <c r="AL11" s="141">
        <f>'Отдыхай и Катай 25 | COMISSION'!AL11</f>
        <v>24975</v>
      </c>
      <c r="AM11" s="141">
        <f>'Отдыхай и Катай 25 | COMISSION'!AM11</f>
        <v>24975</v>
      </c>
      <c r="AN11" s="141">
        <f>'Отдыхай и Катай 25 | COMISSION'!AN11</f>
        <v>21735</v>
      </c>
      <c r="AO11" s="141">
        <f>'Отдыхай и Катай 25 | COMISSION'!AO11</f>
        <v>21735</v>
      </c>
      <c r="AP11" s="141">
        <f>'Отдыхай и Катай 25 | COMISSION'!AP11</f>
        <v>13905</v>
      </c>
      <c r="AQ11" s="141">
        <f>'Отдыхай и Катай 25 | COMISSION'!AQ11</f>
        <v>15525</v>
      </c>
      <c r="AR11" s="141">
        <f>'Отдыхай и Катай 25 | COMISSION'!AR11</f>
        <v>14715</v>
      </c>
      <c r="AS11" s="141">
        <f>'Отдыхай и Катай 25 | COMISSION'!AS11</f>
        <v>11475</v>
      </c>
      <c r="AT11" s="141">
        <f>'Отдыхай и Катай 25 | COMISSION'!AT11</f>
        <v>9765</v>
      </c>
      <c r="AU11" s="141">
        <f>'Отдыхай и Катай 25 | COMISSION'!AU11</f>
        <v>10845</v>
      </c>
      <c r="AV11" s="141">
        <f>'Отдыхай и Катай 25 | COMISSION'!AV11</f>
        <v>9765</v>
      </c>
      <c r="AW11" s="141">
        <f>'Отдыхай и Катай 25 | COMISSION'!AW11</f>
        <v>10845</v>
      </c>
      <c r="AX11" s="141">
        <f>'Отдыхай и Катай 25 | COMISSION'!AX11</f>
        <v>9765</v>
      </c>
      <c r="AY11" s="141">
        <f>'Отдыхай и Катай 25 | COMISSION'!AY11</f>
        <v>9135</v>
      </c>
      <c r="AZ11" s="141">
        <f>'Отдыхай и Катай 25 | COMISSION'!AZ11</f>
        <v>8235</v>
      </c>
      <c r="BA11" s="141">
        <f>'Отдыхай и Катай 25 | COMISSION'!BA11</f>
        <v>6525</v>
      </c>
    </row>
    <row r="12" spans="1:53" ht="11.45" customHeight="1" x14ac:dyDescent="0.2">
      <c r="A12" s="3">
        <v>2</v>
      </c>
      <c r="B12" s="141">
        <f>'Отдыхай и Катай 25 | COMISSION'!B12</f>
        <v>8910</v>
      </c>
      <c r="C12" s="141">
        <f>'Отдыхай и Катай 25 | COMISSION'!C12</f>
        <v>10710</v>
      </c>
      <c r="D12" s="141">
        <f>'Отдыхай и Катай 25 | COMISSION'!D12</f>
        <v>10710</v>
      </c>
      <c r="E12" s="141">
        <f>'Отдыхай и Катай 25 | COMISSION'!E12</f>
        <v>11250</v>
      </c>
      <c r="F12" s="141">
        <f>'Отдыхай и Катай 25 | COMISSION'!F12</f>
        <v>11250</v>
      </c>
      <c r="G12" s="141">
        <f>'Отдыхай и Катай 25 | COMISSION'!G12</f>
        <v>11790</v>
      </c>
      <c r="H12" s="141">
        <f>'Отдыхай и Катай 25 | COMISSION'!H12</f>
        <v>11250</v>
      </c>
      <c r="I12" s="141">
        <f>'Отдыхай и Катай 25 | COMISSION'!I12</f>
        <v>11250</v>
      </c>
      <c r="J12" s="141">
        <f>'Отдыхай и Катай 25 | COMISSION'!J12</f>
        <v>18000</v>
      </c>
      <c r="K12" s="174">
        <f>'Отдыхай и Катай 25 | COMISSION'!K12</f>
        <v>24750</v>
      </c>
      <c r="L12" s="174">
        <f>'Отдыхай и Катай 25 | COMISSION'!L12</f>
        <v>28350</v>
      </c>
      <c r="M12" s="174">
        <f>'Отдыхай и Катай 25 | COMISSION'!M12</f>
        <v>28350</v>
      </c>
      <c r="N12" s="174">
        <f>'Отдыхай и Катай 25 | COMISSION'!N12</f>
        <v>28350</v>
      </c>
      <c r="O12" s="174">
        <f>'Отдыхай и Катай 25 | COMISSION'!O12</f>
        <v>29430</v>
      </c>
      <c r="P12" s="174">
        <f>'Отдыхай и Катай 25 | COMISSION'!P12</f>
        <v>29430</v>
      </c>
      <c r="Q12" s="174">
        <f>'Отдыхай и Катай 25 | COMISSION'!Q12</f>
        <v>29430</v>
      </c>
      <c r="R12" s="174">
        <f>'Отдыхай и Катай 25 | COMISSION'!R12</f>
        <v>26190</v>
      </c>
      <c r="S12" s="141">
        <f>'Отдыхай и Катай 25 | COMISSION'!S12</f>
        <v>25560</v>
      </c>
      <c r="T12" s="141">
        <f>'Отдыхай и Катай 25 | COMISSION'!T12</f>
        <v>17190</v>
      </c>
      <c r="U12" s="141">
        <f>'Отдыхай и Катай 25 | COMISSION'!U12</f>
        <v>17190</v>
      </c>
      <c r="V12" s="141">
        <f>'Отдыхай и Катай 25 | COMISSION'!V12</f>
        <v>16380</v>
      </c>
      <c r="W12" s="141">
        <f>'Отдыхай и Катай 25 | COMISSION'!W12</f>
        <v>16380</v>
      </c>
      <c r="X12" s="141">
        <f>'Отдыхай и Катай 25 | COMISSION'!X12</f>
        <v>16380</v>
      </c>
      <c r="Y12" s="141">
        <f>'Отдыхай и Катай 25 | COMISSION'!Y12</f>
        <v>17190</v>
      </c>
      <c r="Z12" s="141">
        <f>'Отдыхай и Катай 25 | COMISSION'!Z12</f>
        <v>17190</v>
      </c>
      <c r="AA12" s="141">
        <f>'Отдыхай и Катай 25 | COMISSION'!AA12</f>
        <v>17190</v>
      </c>
      <c r="AB12" s="141">
        <f>'Отдыхай и Катай 25 | COMISSION'!AB12</f>
        <v>18000</v>
      </c>
      <c r="AC12" s="141">
        <f>'Отдыхай и Катай 25 | COMISSION'!AC12</f>
        <v>18000</v>
      </c>
      <c r="AD12" s="141">
        <f>'Отдыхай и Катай 25 | COMISSION'!AD12</f>
        <v>19080</v>
      </c>
      <c r="AE12" s="141">
        <f>'Отдыхай и Катай 25 | COMISSION'!AE12</f>
        <v>20160</v>
      </c>
      <c r="AF12" s="141">
        <f>'Отдыхай и Катай 25 | COMISSION'!AF12</f>
        <v>20160</v>
      </c>
      <c r="AG12" s="141">
        <f>'Отдыхай и Катай 25 | COMISSION'!AG12</f>
        <v>20160</v>
      </c>
      <c r="AH12" s="141">
        <f>'Отдыхай и Катай 25 | COMISSION'!AH12</f>
        <v>19080</v>
      </c>
      <c r="AI12" s="141">
        <f>'Отдыхай и Катай 25 | COMISSION'!AI12</f>
        <v>22320</v>
      </c>
      <c r="AJ12" s="141">
        <f>'Отдыхай и Катай 25 | COMISSION'!AJ12</f>
        <v>22320</v>
      </c>
      <c r="AK12" s="141">
        <f>'Отдыхай и Катай 25 | COMISSION'!AK12</f>
        <v>24480</v>
      </c>
      <c r="AL12" s="141">
        <f>'Отдыхай и Катай 25 | COMISSION'!AL12</f>
        <v>26640</v>
      </c>
      <c r="AM12" s="141">
        <f>'Отдыхай и Катай 25 | COMISSION'!AM12</f>
        <v>26640</v>
      </c>
      <c r="AN12" s="141">
        <f>'Отдыхай и Катай 25 | COMISSION'!AN12</f>
        <v>23400</v>
      </c>
      <c r="AO12" s="141">
        <f>'Отдыхай и Катай 25 | COMISSION'!AO12</f>
        <v>23400</v>
      </c>
      <c r="AP12" s="141">
        <f>'Отдыхай и Катай 25 | COMISSION'!AP12</f>
        <v>15570</v>
      </c>
      <c r="AQ12" s="141">
        <f>'Отдыхай и Катай 25 | COMISSION'!AQ12</f>
        <v>17190</v>
      </c>
      <c r="AR12" s="141">
        <f>'Отдыхай и Катай 25 | COMISSION'!AR12</f>
        <v>16380</v>
      </c>
      <c r="AS12" s="141">
        <f>'Отдыхай и Катай 25 | COMISSION'!AS12</f>
        <v>13140</v>
      </c>
      <c r="AT12" s="141">
        <f>'Отдыхай и Катай 25 | COMISSION'!AT12</f>
        <v>11430</v>
      </c>
      <c r="AU12" s="141">
        <f>'Отдыхай и Катай 25 | COMISSION'!AU12</f>
        <v>12510</v>
      </c>
      <c r="AV12" s="141">
        <f>'Отдыхай и Катай 25 | COMISSION'!AV12</f>
        <v>11430</v>
      </c>
      <c r="AW12" s="141">
        <f>'Отдыхай и Катай 25 | COMISSION'!AW12</f>
        <v>12510</v>
      </c>
      <c r="AX12" s="141">
        <f>'Отдыхай и Катай 25 | COMISSION'!AX12</f>
        <v>11430</v>
      </c>
      <c r="AY12" s="141">
        <f>'Отдыхай и Катай 25 | COMISSION'!AY12</f>
        <v>10620</v>
      </c>
      <c r="AZ12" s="141">
        <f>'Отдыхай и Катай 25 | COMISSION'!AZ12</f>
        <v>9720</v>
      </c>
      <c r="BA12" s="141">
        <f>'Отдыхай и Катай 25 | COMISSION'!BA12</f>
        <v>8010</v>
      </c>
    </row>
    <row r="13" spans="1:53" s="118" customFormat="1" ht="11.45" customHeight="1" x14ac:dyDescent="0.2">
      <c r="A13" s="120" t="s">
        <v>86</v>
      </c>
      <c r="B13" s="141"/>
      <c r="C13" s="141"/>
      <c r="D13" s="141"/>
      <c r="E13" s="141"/>
      <c r="F13" s="141"/>
      <c r="G13" s="141"/>
      <c r="H13" s="141"/>
      <c r="I13" s="141"/>
      <c r="J13" s="141"/>
      <c r="K13" s="174"/>
      <c r="L13" s="174"/>
      <c r="M13" s="174"/>
      <c r="N13" s="174"/>
      <c r="O13" s="174"/>
      <c r="P13" s="174"/>
      <c r="Q13" s="174"/>
      <c r="R13" s="174"/>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row>
    <row r="14" spans="1:53" ht="11.45" customHeight="1" x14ac:dyDescent="0.2">
      <c r="A14" s="3">
        <v>1</v>
      </c>
      <c r="B14" s="141">
        <f>'Отдыхай и Катай 25 | COMISSION'!B14</f>
        <v>9450</v>
      </c>
      <c r="C14" s="141">
        <f>'Отдыхай и Катай 25 | COMISSION'!C14</f>
        <v>11250</v>
      </c>
      <c r="D14" s="141">
        <f>'Отдыхай и Катай 25 | COMISSION'!D14</f>
        <v>11250</v>
      </c>
      <c r="E14" s="141">
        <f>'Отдыхай и Катай 25 | COMISSION'!E14</f>
        <v>11790</v>
      </c>
      <c r="F14" s="141">
        <f>'Отдыхай и Катай 25 | COMISSION'!F14</f>
        <v>11790</v>
      </c>
      <c r="G14" s="141">
        <f>'Отдыхай и Катай 25 | COMISSION'!G14</f>
        <v>12330</v>
      </c>
      <c r="H14" s="141">
        <f>'Отдыхай и Катай 25 | COMISSION'!H14</f>
        <v>11790</v>
      </c>
      <c r="I14" s="141">
        <f>'Отдыхай и Катай 25 | COMISSION'!I14</f>
        <v>11790</v>
      </c>
      <c r="J14" s="141">
        <f>'Отдыхай и Катай 25 | COMISSION'!J14</f>
        <v>18000</v>
      </c>
      <c r="K14" s="174">
        <f>'Отдыхай и Катай 25 | COMISSION'!K14</f>
        <v>24750</v>
      </c>
      <c r="L14" s="174">
        <f>'Отдыхай и Катай 25 | COMISSION'!L14</f>
        <v>28350</v>
      </c>
      <c r="M14" s="174">
        <f>'Отдыхай и Катай 25 | COMISSION'!M14</f>
        <v>28350</v>
      </c>
      <c r="N14" s="174">
        <f>'Отдыхай и Катай 25 | COMISSION'!N14</f>
        <v>28350</v>
      </c>
      <c r="O14" s="174">
        <f>'Отдыхай и Катай 25 | COMISSION'!O14</f>
        <v>29430</v>
      </c>
      <c r="P14" s="174">
        <f>'Отдыхай и Катай 25 | COMISSION'!P14</f>
        <v>29430</v>
      </c>
      <c r="Q14" s="174">
        <f>'Отдыхай и Катай 25 | COMISSION'!Q14</f>
        <v>29430</v>
      </c>
      <c r="R14" s="174">
        <f>'Отдыхай и Катай 25 | COMISSION'!R14</f>
        <v>26190</v>
      </c>
      <c r="S14" s="141">
        <f>'Отдыхай и Катай 25 | COMISSION'!S14</f>
        <v>25875</v>
      </c>
      <c r="T14" s="141">
        <f>'Отдыхай и Катай 25 | COMISSION'!T14</f>
        <v>17505</v>
      </c>
      <c r="U14" s="141">
        <f>'Отдыхай и Катай 25 | COMISSION'!U14</f>
        <v>17505</v>
      </c>
      <c r="V14" s="141">
        <f>'Отдыхай и Катай 25 | COMISSION'!V14</f>
        <v>16695</v>
      </c>
      <c r="W14" s="141">
        <f>'Отдыхай и Катай 25 | COMISSION'!W14</f>
        <v>16695</v>
      </c>
      <c r="X14" s="141">
        <f>'Отдыхай и Катай 25 | COMISSION'!X14</f>
        <v>16695</v>
      </c>
      <c r="Y14" s="141">
        <f>'Отдыхай и Катай 25 | COMISSION'!Y14</f>
        <v>17505</v>
      </c>
      <c r="Z14" s="141">
        <f>'Отдыхай и Катай 25 | COMISSION'!Z14</f>
        <v>17505</v>
      </c>
      <c r="AA14" s="141">
        <f>'Отдыхай и Катай 25 | COMISSION'!AA14</f>
        <v>17505</v>
      </c>
      <c r="AB14" s="141">
        <f>'Отдыхай и Катай 25 | COMISSION'!AB14</f>
        <v>18315</v>
      </c>
      <c r="AC14" s="141">
        <f>'Отдыхай и Катай 25 | COMISSION'!AC14</f>
        <v>18315</v>
      </c>
      <c r="AD14" s="141">
        <f>'Отдыхай и Катай 25 | COMISSION'!AD14</f>
        <v>19395</v>
      </c>
      <c r="AE14" s="141">
        <f>'Отдыхай и Катай 25 | COMISSION'!AE14</f>
        <v>20475</v>
      </c>
      <c r="AF14" s="141">
        <f>'Отдыхай и Катай 25 | COMISSION'!AF14</f>
        <v>20475</v>
      </c>
      <c r="AG14" s="141">
        <f>'Отдыхай и Катай 25 | COMISSION'!AG14</f>
        <v>20475</v>
      </c>
      <c r="AH14" s="141">
        <f>'Отдыхай и Катай 25 | COMISSION'!AH14</f>
        <v>19395</v>
      </c>
      <c r="AI14" s="141">
        <f>'Отдыхай и Катай 25 | COMISSION'!AI14</f>
        <v>22635</v>
      </c>
      <c r="AJ14" s="141">
        <f>'Отдыхай и Катай 25 | COMISSION'!AJ14</f>
        <v>22635</v>
      </c>
      <c r="AK14" s="141">
        <f>'Отдыхай и Катай 25 | COMISSION'!AK14</f>
        <v>24795</v>
      </c>
      <c r="AL14" s="141">
        <f>'Отдыхай и Катай 25 | COMISSION'!AL14</f>
        <v>26955</v>
      </c>
      <c r="AM14" s="141">
        <f>'Отдыхай и Катай 25 | COMISSION'!AM14</f>
        <v>26955</v>
      </c>
      <c r="AN14" s="141">
        <f>'Отдыхай и Катай 25 | COMISSION'!AN14</f>
        <v>23715</v>
      </c>
      <c r="AO14" s="141">
        <f>'Отдыхай и Катай 25 | COMISSION'!AO14</f>
        <v>23715</v>
      </c>
      <c r="AP14" s="141">
        <f>'Отдыхай и Катай 25 | COMISSION'!AP14</f>
        <v>15885</v>
      </c>
      <c r="AQ14" s="141">
        <f>'Отдыхай и Катай 25 | COMISSION'!AQ14</f>
        <v>17505</v>
      </c>
      <c r="AR14" s="141">
        <f>'Отдыхай и Катай 25 | COMISSION'!AR14</f>
        <v>16695</v>
      </c>
      <c r="AS14" s="141">
        <f>'Отдыхай и Катай 25 | COMISSION'!AS14</f>
        <v>13275</v>
      </c>
      <c r="AT14" s="141">
        <f>'Отдыхай и Катай 25 | COMISSION'!AT14</f>
        <v>11565</v>
      </c>
      <c r="AU14" s="141">
        <f>'Отдыхай и Катай 25 | COMISSION'!AU14</f>
        <v>12645</v>
      </c>
      <c r="AV14" s="141">
        <f>'Отдыхай и Катай 25 | COMISSION'!AV14</f>
        <v>11565</v>
      </c>
      <c r="AW14" s="141">
        <f>'Отдыхай и Катай 25 | COMISSION'!AW14</f>
        <v>12645</v>
      </c>
      <c r="AX14" s="141">
        <f>'Отдыхай и Катай 25 | COMISSION'!AX14</f>
        <v>11565</v>
      </c>
      <c r="AY14" s="141">
        <f>'Отдыхай и Катай 25 | COMISSION'!AY14</f>
        <v>11385</v>
      </c>
      <c r="AZ14" s="141">
        <f>'Отдыхай и Катай 25 | COMISSION'!AZ14</f>
        <v>10485</v>
      </c>
      <c r="BA14" s="141">
        <f>'Отдыхай и Катай 25 | COMISSION'!BA14</f>
        <v>8775</v>
      </c>
    </row>
    <row r="15" spans="1:53" ht="11.45" customHeight="1" x14ac:dyDescent="0.2">
      <c r="A15" s="3">
        <v>2</v>
      </c>
      <c r="B15" s="141">
        <f>'Отдыхай и Катай 25 | COMISSION'!B15</f>
        <v>10710</v>
      </c>
      <c r="C15" s="141">
        <f>'Отдыхай и Катай 25 | COMISSION'!C15</f>
        <v>12510</v>
      </c>
      <c r="D15" s="141">
        <f>'Отдыхай и Катай 25 | COMISSION'!D15</f>
        <v>12510</v>
      </c>
      <c r="E15" s="141">
        <f>'Отдыхай и Катай 25 | COMISSION'!E15</f>
        <v>13050</v>
      </c>
      <c r="F15" s="141">
        <f>'Отдыхай и Катай 25 | COMISSION'!F15</f>
        <v>13050</v>
      </c>
      <c r="G15" s="141">
        <f>'Отдыхай и Катай 25 | COMISSION'!G15</f>
        <v>13590</v>
      </c>
      <c r="H15" s="141">
        <f>'Отдыхай и Катай 25 | COMISSION'!H15</f>
        <v>13050</v>
      </c>
      <c r="I15" s="141">
        <f>'Отдыхай и Катай 25 | COMISSION'!I15</f>
        <v>13050</v>
      </c>
      <c r="J15" s="141">
        <f>'Отдыхай и Катай 25 | COMISSION'!J15</f>
        <v>19800</v>
      </c>
      <c r="K15" s="174">
        <f>'Отдыхай и Катай 25 | COMISSION'!K15</f>
        <v>26550</v>
      </c>
      <c r="L15" s="174">
        <f>'Отдыхай и Катай 25 | COMISSION'!L15</f>
        <v>30150</v>
      </c>
      <c r="M15" s="174">
        <f>'Отдыхай и Катай 25 | COMISSION'!M15</f>
        <v>30150</v>
      </c>
      <c r="N15" s="174">
        <f>'Отдыхай и Катай 25 | COMISSION'!N15</f>
        <v>30150</v>
      </c>
      <c r="O15" s="174">
        <f>'Отдыхай и Катай 25 | COMISSION'!O15</f>
        <v>31230</v>
      </c>
      <c r="P15" s="174">
        <f>'Отдыхай и Катай 25 | COMISSION'!P15</f>
        <v>31230</v>
      </c>
      <c r="Q15" s="174">
        <f>'Отдыхай и Катай 25 | COMISSION'!Q15</f>
        <v>31230</v>
      </c>
      <c r="R15" s="174">
        <f>'Отдыхай и Катай 25 | COMISSION'!R15</f>
        <v>27990</v>
      </c>
      <c r="S15" s="141">
        <f>'Отдыхай и Катай 25 | COMISSION'!S15</f>
        <v>27540</v>
      </c>
      <c r="T15" s="141">
        <f>'Отдыхай и Катай 25 | COMISSION'!T15</f>
        <v>19170</v>
      </c>
      <c r="U15" s="141">
        <f>'Отдыхай и Катай 25 | COMISSION'!U15</f>
        <v>19170</v>
      </c>
      <c r="V15" s="141">
        <f>'Отдыхай и Катай 25 | COMISSION'!V15</f>
        <v>18360</v>
      </c>
      <c r="W15" s="141">
        <f>'Отдыхай и Катай 25 | COMISSION'!W15</f>
        <v>18360</v>
      </c>
      <c r="X15" s="141">
        <f>'Отдыхай и Катай 25 | COMISSION'!X15</f>
        <v>18360</v>
      </c>
      <c r="Y15" s="141">
        <f>'Отдыхай и Катай 25 | COMISSION'!Y15</f>
        <v>19170</v>
      </c>
      <c r="Z15" s="141">
        <f>'Отдыхай и Катай 25 | COMISSION'!Z15</f>
        <v>19170</v>
      </c>
      <c r="AA15" s="141">
        <f>'Отдыхай и Катай 25 | COMISSION'!AA15</f>
        <v>19170</v>
      </c>
      <c r="AB15" s="141">
        <f>'Отдыхай и Катай 25 | COMISSION'!AB15</f>
        <v>19980</v>
      </c>
      <c r="AC15" s="141">
        <f>'Отдыхай и Катай 25 | COMISSION'!AC15</f>
        <v>19980</v>
      </c>
      <c r="AD15" s="141">
        <f>'Отдыхай и Катай 25 | COMISSION'!AD15</f>
        <v>21060</v>
      </c>
      <c r="AE15" s="141">
        <f>'Отдыхай и Катай 25 | COMISSION'!AE15</f>
        <v>22140</v>
      </c>
      <c r="AF15" s="141">
        <f>'Отдыхай и Катай 25 | COMISSION'!AF15</f>
        <v>22140</v>
      </c>
      <c r="AG15" s="141">
        <f>'Отдыхай и Катай 25 | COMISSION'!AG15</f>
        <v>22140</v>
      </c>
      <c r="AH15" s="141">
        <f>'Отдыхай и Катай 25 | COMISSION'!AH15</f>
        <v>21060</v>
      </c>
      <c r="AI15" s="141">
        <f>'Отдыхай и Катай 25 | COMISSION'!AI15</f>
        <v>24300</v>
      </c>
      <c r="AJ15" s="141">
        <f>'Отдыхай и Катай 25 | COMISSION'!AJ15</f>
        <v>24300</v>
      </c>
      <c r="AK15" s="141">
        <f>'Отдыхай и Катай 25 | COMISSION'!AK15</f>
        <v>26460</v>
      </c>
      <c r="AL15" s="141">
        <f>'Отдыхай и Катай 25 | COMISSION'!AL15</f>
        <v>28620</v>
      </c>
      <c r="AM15" s="141">
        <f>'Отдыхай и Катай 25 | COMISSION'!AM15</f>
        <v>28620</v>
      </c>
      <c r="AN15" s="141">
        <f>'Отдыхай и Катай 25 | COMISSION'!AN15</f>
        <v>25380</v>
      </c>
      <c r="AO15" s="141">
        <f>'Отдыхай и Катай 25 | COMISSION'!AO15</f>
        <v>25380</v>
      </c>
      <c r="AP15" s="141">
        <f>'Отдыхай и Катай 25 | COMISSION'!AP15</f>
        <v>17550</v>
      </c>
      <c r="AQ15" s="141">
        <f>'Отдыхай и Катай 25 | COMISSION'!AQ15</f>
        <v>19170</v>
      </c>
      <c r="AR15" s="141">
        <f>'Отдыхай и Катай 25 | COMISSION'!AR15</f>
        <v>18360</v>
      </c>
      <c r="AS15" s="141">
        <f>'Отдыхай и Катай 25 | COMISSION'!AS15</f>
        <v>14940</v>
      </c>
      <c r="AT15" s="141">
        <f>'Отдыхай и Катай 25 | COMISSION'!AT15</f>
        <v>13230</v>
      </c>
      <c r="AU15" s="141">
        <f>'Отдыхай и Катай 25 | COMISSION'!AU15</f>
        <v>14310</v>
      </c>
      <c r="AV15" s="141">
        <f>'Отдыхай и Катай 25 | COMISSION'!AV15</f>
        <v>13230</v>
      </c>
      <c r="AW15" s="141">
        <f>'Отдыхай и Катай 25 | COMISSION'!AW15</f>
        <v>14310</v>
      </c>
      <c r="AX15" s="141">
        <f>'Отдыхай и Катай 25 | COMISSION'!AX15</f>
        <v>13230</v>
      </c>
      <c r="AY15" s="141">
        <f>'Отдыхай и Катай 25 | COMISSION'!AY15</f>
        <v>12870</v>
      </c>
      <c r="AZ15" s="141">
        <f>'Отдыхай и Катай 25 | COMISSION'!AZ15</f>
        <v>11970</v>
      </c>
      <c r="BA15" s="141">
        <f>'Отдыхай и Катай 25 | COMISSION'!BA15</f>
        <v>10260</v>
      </c>
    </row>
    <row r="16" spans="1:53" s="118" customFormat="1" ht="11.45" customHeight="1" x14ac:dyDescent="0.2">
      <c r="A16" s="122" t="s">
        <v>91</v>
      </c>
      <c r="B16" s="141"/>
      <c r="C16" s="141"/>
      <c r="D16" s="141"/>
      <c r="E16" s="141"/>
      <c r="F16" s="141"/>
      <c r="G16" s="141"/>
      <c r="H16" s="141"/>
      <c r="I16" s="141"/>
      <c r="J16" s="141"/>
      <c r="K16" s="174"/>
      <c r="L16" s="174"/>
      <c r="M16" s="174"/>
      <c r="N16" s="174"/>
      <c r="O16" s="174"/>
      <c r="P16" s="174"/>
      <c r="Q16" s="174"/>
      <c r="R16" s="174"/>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row>
    <row r="17" spans="1:53" ht="11.45" customHeight="1" x14ac:dyDescent="0.2">
      <c r="A17" s="3">
        <v>1</v>
      </c>
      <c r="B17" s="141">
        <f>'Отдыхай и Катай 25 | COMISSION'!B17</f>
        <v>10350</v>
      </c>
      <c r="C17" s="141">
        <f>'Отдыхай и Катай 25 | COMISSION'!C17</f>
        <v>12150</v>
      </c>
      <c r="D17" s="141">
        <f>'Отдыхай и Катай 25 | COMISSION'!D17</f>
        <v>12150</v>
      </c>
      <c r="E17" s="141">
        <f>'Отдыхай и Катай 25 | COMISSION'!E17</f>
        <v>12690</v>
      </c>
      <c r="F17" s="141">
        <f>'Отдыхай и Катай 25 | COMISSION'!F17</f>
        <v>12690</v>
      </c>
      <c r="G17" s="141">
        <f>'Отдыхай и Катай 25 | COMISSION'!G17</f>
        <v>13230</v>
      </c>
      <c r="H17" s="141">
        <f>'Отдыхай и Катай 25 | COMISSION'!H17</f>
        <v>12690</v>
      </c>
      <c r="I17" s="141">
        <f>'Отдыхай и Катай 25 | COMISSION'!I17</f>
        <v>12690</v>
      </c>
      <c r="J17" s="141">
        <f>'Отдыхай и Катай 25 | COMISSION'!J17</f>
        <v>19800</v>
      </c>
      <c r="K17" s="174">
        <f>'Отдыхай и Катай 25 | COMISSION'!K17</f>
        <v>26550</v>
      </c>
      <c r="L17" s="174">
        <f>'Отдыхай и Катай 25 | COMISSION'!L17</f>
        <v>30150</v>
      </c>
      <c r="M17" s="174">
        <f>'Отдыхай и Катай 25 | COMISSION'!M17</f>
        <v>30150</v>
      </c>
      <c r="N17" s="174">
        <f>'Отдыхай и Катай 25 | COMISSION'!N17</f>
        <v>30150</v>
      </c>
      <c r="O17" s="174">
        <f>'Отдыхай и Катай 25 | COMISSION'!O17</f>
        <v>31230</v>
      </c>
      <c r="P17" s="174">
        <f>'Отдыхай и Катай 25 | COMISSION'!P17</f>
        <v>31230</v>
      </c>
      <c r="Q17" s="174">
        <f>'Отдыхай и Катай 25 | COMISSION'!Q17</f>
        <v>31230</v>
      </c>
      <c r="R17" s="174">
        <f>'Отдыхай и Катай 25 | COMISSION'!R17</f>
        <v>27990</v>
      </c>
      <c r="S17" s="141">
        <f>'Отдыхай и Катай 25 | COMISSION'!S17</f>
        <v>27675</v>
      </c>
      <c r="T17" s="141">
        <f>'Отдыхай и Катай 25 | COMISSION'!T17</f>
        <v>19305</v>
      </c>
      <c r="U17" s="141">
        <f>'Отдыхай и Катай 25 | COMISSION'!U17</f>
        <v>19305</v>
      </c>
      <c r="V17" s="141">
        <f>'Отдыхай и Катай 25 | COMISSION'!V17</f>
        <v>18495</v>
      </c>
      <c r="W17" s="141">
        <f>'Отдыхай и Катай 25 | COMISSION'!W17</f>
        <v>18495</v>
      </c>
      <c r="X17" s="141">
        <f>'Отдыхай и Катай 25 | COMISSION'!X17</f>
        <v>18495</v>
      </c>
      <c r="Y17" s="141">
        <f>'Отдыхай и Катай 25 | COMISSION'!Y17</f>
        <v>19305</v>
      </c>
      <c r="Z17" s="141">
        <f>'Отдыхай и Катай 25 | COMISSION'!Z17</f>
        <v>19305</v>
      </c>
      <c r="AA17" s="141">
        <f>'Отдыхай и Катай 25 | COMISSION'!AA17</f>
        <v>19305</v>
      </c>
      <c r="AB17" s="141">
        <f>'Отдыхай и Катай 25 | COMISSION'!AB17</f>
        <v>20115</v>
      </c>
      <c r="AC17" s="141">
        <f>'Отдыхай и Катай 25 | COMISSION'!AC17</f>
        <v>20115</v>
      </c>
      <c r="AD17" s="141">
        <f>'Отдыхай и Катай 25 | COMISSION'!AD17</f>
        <v>21195</v>
      </c>
      <c r="AE17" s="141">
        <f>'Отдыхай и Катай 25 | COMISSION'!AE17</f>
        <v>22275</v>
      </c>
      <c r="AF17" s="141">
        <f>'Отдыхай и Катай 25 | COMISSION'!AF17</f>
        <v>22275</v>
      </c>
      <c r="AG17" s="141">
        <f>'Отдыхай и Катай 25 | COMISSION'!AG17</f>
        <v>22275</v>
      </c>
      <c r="AH17" s="141">
        <f>'Отдыхай и Катай 25 | COMISSION'!AH17</f>
        <v>21195</v>
      </c>
      <c r="AI17" s="141">
        <f>'Отдыхай и Катай 25 | COMISSION'!AI17</f>
        <v>24435</v>
      </c>
      <c r="AJ17" s="141">
        <f>'Отдыхай и Катай 25 | COMISSION'!AJ17</f>
        <v>24435</v>
      </c>
      <c r="AK17" s="141">
        <f>'Отдыхай и Катай 25 | COMISSION'!AK17</f>
        <v>26595</v>
      </c>
      <c r="AL17" s="141">
        <f>'Отдыхай и Катай 25 | COMISSION'!AL17</f>
        <v>28755</v>
      </c>
      <c r="AM17" s="141">
        <f>'Отдыхай и Катай 25 | COMISSION'!AM17</f>
        <v>28755</v>
      </c>
      <c r="AN17" s="141">
        <f>'Отдыхай и Катай 25 | COMISSION'!AN17</f>
        <v>25515</v>
      </c>
      <c r="AO17" s="141">
        <f>'Отдыхай и Катай 25 | COMISSION'!AO17</f>
        <v>25515</v>
      </c>
      <c r="AP17" s="141">
        <f>'Отдыхай и Катай 25 | COMISSION'!AP17</f>
        <v>17685</v>
      </c>
      <c r="AQ17" s="141">
        <f>'Отдыхай и Катай 25 | COMISSION'!AQ17</f>
        <v>19305</v>
      </c>
      <c r="AR17" s="141">
        <f>'Отдыхай и Катай 25 | COMISSION'!AR17</f>
        <v>18495</v>
      </c>
      <c r="AS17" s="141">
        <f>'Отдыхай и Катай 25 | COMISSION'!AS17</f>
        <v>14625</v>
      </c>
      <c r="AT17" s="141">
        <f>'Отдыхай и Катай 25 | COMISSION'!AT17</f>
        <v>12915</v>
      </c>
      <c r="AU17" s="141">
        <f>'Отдыхай и Катай 25 | COMISSION'!AU17</f>
        <v>13995</v>
      </c>
      <c r="AV17" s="141">
        <f>'Отдыхай и Катай 25 | COMISSION'!AV17</f>
        <v>12915</v>
      </c>
      <c r="AW17" s="141">
        <f>'Отдыхай и Катай 25 | COMISSION'!AW17</f>
        <v>13995</v>
      </c>
      <c r="AX17" s="141">
        <f>'Отдыхай и Катай 25 | COMISSION'!AX17</f>
        <v>12915</v>
      </c>
      <c r="AY17" s="141">
        <f>'Отдыхай и Катай 25 | COMISSION'!AY17</f>
        <v>12285</v>
      </c>
      <c r="AZ17" s="141">
        <f>'Отдыхай и Катай 25 | COMISSION'!AZ17</f>
        <v>11385</v>
      </c>
      <c r="BA17" s="141">
        <f>'Отдыхай и Катай 25 | COMISSION'!BA17</f>
        <v>9675</v>
      </c>
    </row>
    <row r="18" spans="1:53" ht="11.45" customHeight="1" x14ac:dyDescent="0.2">
      <c r="A18" s="3">
        <v>2</v>
      </c>
      <c r="B18" s="141">
        <f>'Отдыхай и Катай 25 | COMISSION'!B18</f>
        <v>11610</v>
      </c>
      <c r="C18" s="141">
        <f>'Отдыхай и Катай 25 | COMISSION'!C18</f>
        <v>13410</v>
      </c>
      <c r="D18" s="141">
        <f>'Отдыхай и Катай 25 | COMISSION'!D18</f>
        <v>13410</v>
      </c>
      <c r="E18" s="141">
        <f>'Отдыхай и Катай 25 | COMISSION'!E18</f>
        <v>13950</v>
      </c>
      <c r="F18" s="141">
        <f>'Отдыхай и Катай 25 | COMISSION'!F18</f>
        <v>13950</v>
      </c>
      <c r="G18" s="141">
        <f>'Отдыхай и Катай 25 | COMISSION'!G18</f>
        <v>14490</v>
      </c>
      <c r="H18" s="141">
        <f>'Отдыхай и Катай 25 | COMISSION'!H18</f>
        <v>13950</v>
      </c>
      <c r="I18" s="141">
        <f>'Отдыхай и Катай 25 | COMISSION'!I18</f>
        <v>13950</v>
      </c>
      <c r="J18" s="141">
        <f>'Отдыхай и Катай 25 | COMISSION'!J18</f>
        <v>21600</v>
      </c>
      <c r="K18" s="174">
        <f>'Отдыхай и Катай 25 | COMISSION'!K18</f>
        <v>28350</v>
      </c>
      <c r="L18" s="174">
        <f>'Отдыхай и Катай 25 | COMISSION'!L18</f>
        <v>31950</v>
      </c>
      <c r="M18" s="174">
        <f>'Отдыхай и Катай 25 | COMISSION'!M18</f>
        <v>31950</v>
      </c>
      <c r="N18" s="174">
        <f>'Отдыхай и Катай 25 | COMISSION'!N18</f>
        <v>31950</v>
      </c>
      <c r="O18" s="174">
        <f>'Отдыхай и Катай 25 | COMISSION'!O18</f>
        <v>33030</v>
      </c>
      <c r="P18" s="174">
        <f>'Отдыхай и Катай 25 | COMISSION'!P18</f>
        <v>33030</v>
      </c>
      <c r="Q18" s="174">
        <f>'Отдыхай и Катай 25 | COMISSION'!Q18</f>
        <v>33030</v>
      </c>
      <c r="R18" s="174">
        <f>'Отдыхай и Катай 25 | COMISSION'!R18</f>
        <v>29790</v>
      </c>
      <c r="S18" s="141">
        <f>'Отдыхай и Катай 25 | COMISSION'!S18</f>
        <v>29340</v>
      </c>
      <c r="T18" s="141">
        <f>'Отдыхай и Катай 25 | COMISSION'!T18</f>
        <v>20970</v>
      </c>
      <c r="U18" s="141">
        <f>'Отдыхай и Катай 25 | COMISSION'!U18</f>
        <v>20970</v>
      </c>
      <c r="V18" s="141">
        <f>'Отдыхай и Катай 25 | COMISSION'!V18</f>
        <v>20160</v>
      </c>
      <c r="W18" s="141">
        <f>'Отдыхай и Катай 25 | COMISSION'!W18</f>
        <v>20160</v>
      </c>
      <c r="X18" s="141">
        <f>'Отдыхай и Катай 25 | COMISSION'!X18</f>
        <v>20160</v>
      </c>
      <c r="Y18" s="141">
        <f>'Отдыхай и Катай 25 | COMISSION'!Y18</f>
        <v>20970</v>
      </c>
      <c r="Z18" s="141">
        <f>'Отдыхай и Катай 25 | COMISSION'!Z18</f>
        <v>20970</v>
      </c>
      <c r="AA18" s="141">
        <f>'Отдыхай и Катай 25 | COMISSION'!AA18</f>
        <v>20970</v>
      </c>
      <c r="AB18" s="141">
        <f>'Отдыхай и Катай 25 | COMISSION'!AB18</f>
        <v>21780</v>
      </c>
      <c r="AC18" s="141">
        <f>'Отдыхай и Катай 25 | COMISSION'!AC18</f>
        <v>21780</v>
      </c>
      <c r="AD18" s="141">
        <f>'Отдыхай и Катай 25 | COMISSION'!AD18</f>
        <v>22860</v>
      </c>
      <c r="AE18" s="141">
        <f>'Отдыхай и Катай 25 | COMISSION'!AE18</f>
        <v>23940</v>
      </c>
      <c r="AF18" s="141">
        <f>'Отдыхай и Катай 25 | COMISSION'!AF18</f>
        <v>23940</v>
      </c>
      <c r="AG18" s="141">
        <f>'Отдыхай и Катай 25 | COMISSION'!AG18</f>
        <v>23940</v>
      </c>
      <c r="AH18" s="141">
        <f>'Отдыхай и Катай 25 | COMISSION'!AH18</f>
        <v>22860</v>
      </c>
      <c r="AI18" s="141">
        <f>'Отдыхай и Катай 25 | COMISSION'!AI18</f>
        <v>26100</v>
      </c>
      <c r="AJ18" s="141">
        <f>'Отдыхай и Катай 25 | COMISSION'!AJ18</f>
        <v>26100</v>
      </c>
      <c r="AK18" s="141">
        <f>'Отдыхай и Катай 25 | COMISSION'!AK18</f>
        <v>28260</v>
      </c>
      <c r="AL18" s="141">
        <f>'Отдыхай и Катай 25 | COMISSION'!AL18</f>
        <v>30420</v>
      </c>
      <c r="AM18" s="141">
        <f>'Отдыхай и Катай 25 | COMISSION'!AM18</f>
        <v>30420</v>
      </c>
      <c r="AN18" s="141">
        <f>'Отдыхай и Катай 25 | COMISSION'!AN18</f>
        <v>27180</v>
      </c>
      <c r="AO18" s="141">
        <f>'Отдыхай и Катай 25 | COMISSION'!AO18</f>
        <v>27180</v>
      </c>
      <c r="AP18" s="141">
        <f>'Отдыхай и Катай 25 | COMISSION'!AP18</f>
        <v>19350</v>
      </c>
      <c r="AQ18" s="141">
        <f>'Отдыхай и Катай 25 | COMISSION'!AQ18</f>
        <v>20970</v>
      </c>
      <c r="AR18" s="141">
        <f>'Отдыхай и Катай 25 | COMISSION'!AR18</f>
        <v>20160</v>
      </c>
      <c r="AS18" s="141">
        <f>'Отдыхай и Катай 25 | COMISSION'!AS18</f>
        <v>16290</v>
      </c>
      <c r="AT18" s="141">
        <f>'Отдыхай и Катай 25 | COMISSION'!AT18</f>
        <v>14580</v>
      </c>
      <c r="AU18" s="141">
        <f>'Отдыхай и Катай 25 | COMISSION'!AU18</f>
        <v>15660</v>
      </c>
      <c r="AV18" s="141">
        <f>'Отдыхай и Катай 25 | COMISSION'!AV18</f>
        <v>14580</v>
      </c>
      <c r="AW18" s="141">
        <f>'Отдыхай и Катай 25 | COMISSION'!AW18</f>
        <v>15660</v>
      </c>
      <c r="AX18" s="141">
        <f>'Отдыхай и Катай 25 | COMISSION'!AX18</f>
        <v>14580</v>
      </c>
      <c r="AY18" s="141">
        <f>'Отдыхай и Катай 25 | COMISSION'!AY18</f>
        <v>13770</v>
      </c>
      <c r="AZ18" s="141">
        <f>'Отдыхай и Катай 25 | COMISSION'!AZ18</f>
        <v>12870</v>
      </c>
      <c r="BA18" s="141">
        <f>'Отдыхай и Катай 25 | COMISSION'!BA18</f>
        <v>11160</v>
      </c>
    </row>
    <row r="19" spans="1:53" s="118" customFormat="1" ht="11.45" customHeight="1" x14ac:dyDescent="0.2">
      <c r="A19" s="119" t="s">
        <v>92</v>
      </c>
      <c r="B19" s="141"/>
      <c r="C19" s="141"/>
      <c r="D19" s="141"/>
      <c r="E19" s="141"/>
      <c r="F19" s="141"/>
      <c r="G19" s="141"/>
      <c r="H19" s="141"/>
      <c r="I19" s="141"/>
      <c r="J19" s="141"/>
      <c r="K19" s="174"/>
      <c r="L19" s="174"/>
      <c r="M19" s="174"/>
      <c r="N19" s="174"/>
      <c r="O19" s="174"/>
      <c r="P19" s="174"/>
      <c r="Q19" s="174"/>
      <c r="R19" s="174"/>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row>
    <row r="20" spans="1:53" ht="11.45" customHeight="1" x14ac:dyDescent="0.2">
      <c r="A20" s="3">
        <v>1</v>
      </c>
      <c r="B20" s="141">
        <f>'Отдыхай и Катай 25 | COMISSION'!B20</f>
        <v>11700</v>
      </c>
      <c r="C20" s="141">
        <f>'Отдыхай и Катай 25 | COMISSION'!C20</f>
        <v>13500</v>
      </c>
      <c r="D20" s="141">
        <f>'Отдыхай и Катай 25 | COMISSION'!D20</f>
        <v>13500</v>
      </c>
      <c r="E20" s="141">
        <f>'Отдыхай и Катай 25 | COMISSION'!E20</f>
        <v>14040</v>
      </c>
      <c r="F20" s="141">
        <f>'Отдыхай и Катай 25 | COMISSION'!F20</f>
        <v>14040</v>
      </c>
      <c r="G20" s="141">
        <f>'Отдыхай и Катай 25 | COMISSION'!G20</f>
        <v>14580</v>
      </c>
      <c r="H20" s="141">
        <f>'Отдыхай и Катай 25 | COMISSION'!H20</f>
        <v>14040</v>
      </c>
      <c r="I20" s="141">
        <f>'Отдыхай и Катай 25 | COMISSION'!I20</f>
        <v>14040</v>
      </c>
      <c r="J20" s="141">
        <f>'Отдыхай и Катай 25 | COMISSION'!J20</f>
        <v>21600</v>
      </c>
      <c r="K20" s="174">
        <f>'Отдыхай и Катай 25 | COMISSION'!K20</f>
        <v>28350</v>
      </c>
      <c r="L20" s="174">
        <f>'Отдыхай и Катай 25 | COMISSION'!L20</f>
        <v>31950</v>
      </c>
      <c r="M20" s="174">
        <f>'Отдыхай и Катай 25 | COMISSION'!M20</f>
        <v>31950</v>
      </c>
      <c r="N20" s="174">
        <f>'Отдыхай и Катай 25 | COMISSION'!N20</f>
        <v>31950</v>
      </c>
      <c r="O20" s="174">
        <f>'Отдыхай и Катай 25 | COMISSION'!O20</f>
        <v>33030</v>
      </c>
      <c r="P20" s="174">
        <f>'Отдыхай и Катай 25 | COMISSION'!P20</f>
        <v>33030</v>
      </c>
      <c r="Q20" s="174">
        <f>'Отдыхай и Катай 25 | COMISSION'!Q20</f>
        <v>33030</v>
      </c>
      <c r="R20" s="174">
        <f>'Отдыхай и Катай 25 | COMISSION'!R20</f>
        <v>29790</v>
      </c>
      <c r="S20" s="141">
        <f>'Отдыхай и Катай 25 | COMISSION'!S20</f>
        <v>29475</v>
      </c>
      <c r="T20" s="141">
        <f>'Отдыхай и Катай 25 | COMISSION'!T20</f>
        <v>21105</v>
      </c>
      <c r="U20" s="141">
        <f>'Отдыхай и Катай 25 | COMISSION'!U20</f>
        <v>21105</v>
      </c>
      <c r="V20" s="141">
        <f>'Отдыхай и Катай 25 | COMISSION'!V20</f>
        <v>20295</v>
      </c>
      <c r="W20" s="141">
        <f>'Отдыхай и Катай 25 | COMISSION'!W20</f>
        <v>20295</v>
      </c>
      <c r="X20" s="141">
        <f>'Отдыхай и Катай 25 | COMISSION'!X20</f>
        <v>20295</v>
      </c>
      <c r="Y20" s="141">
        <f>'Отдыхай и Катай 25 | COMISSION'!Y20</f>
        <v>21105</v>
      </c>
      <c r="Z20" s="141">
        <f>'Отдыхай и Катай 25 | COMISSION'!Z20</f>
        <v>21105</v>
      </c>
      <c r="AA20" s="141">
        <f>'Отдыхай и Катай 25 | COMISSION'!AA20</f>
        <v>21105</v>
      </c>
      <c r="AB20" s="141">
        <f>'Отдыхай и Катай 25 | COMISSION'!AB20</f>
        <v>21915</v>
      </c>
      <c r="AC20" s="141">
        <f>'Отдыхай и Катай 25 | COMISSION'!AC20</f>
        <v>21915</v>
      </c>
      <c r="AD20" s="141">
        <f>'Отдыхай и Катай 25 | COMISSION'!AD20</f>
        <v>22995</v>
      </c>
      <c r="AE20" s="141">
        <f>'Отдыхай и Катай 25 | COMISSION'!AE20</f>
        <v>24075</v>
      </c>
      <c r="AF20" s="141">
        <f>'Отдыхай и Катай 25 | COMISSION'!AF20</f>
        <v>24075</v>
      </c>
      <c r="AG20" s="141">
        <f>'Отдыхай и Катай 25 | COMISSION'!AG20</f>
        <v>24075</v>
      </c>
      <c r="AH20" s="141">
        <f>'Отдыхай и Катай 25 | COMISSION'!AH20</f>
        <v>22995</v>
      </c>
      <c r="AI20" s="141">
        <f>'Отдыхай и Катай 25 | COMISSION'!AI20</f>
        <v>26235</v>
      </c>
      <c r="AJ20" s="141">
        <f>'Отдыхай и Катай 25 | COMISSION'!AJ20</f>
        <v>26235</v>
      </c>
      <c r="AK20" s="141">
        <f>'Отдыхай и Катай 25 | COMISSION'!AK20</f>
        <v>28395</v>
      </c>
      <c r="AL20" s="141">
        <f>'Отдыхай и Катай 25 | COMISSION'!AL20</f>
        <v>30555</v>
      </c>
      <c r="AM20" s="141">
        <f>'Отдыхай и Катай 25 | COMISSION'!AM20</f>
        <v>30555</v>
      </c>
      <c r="AN20" s="141">
        <f>'Отдыхай и Катай 25 | COMISSION'!AN20</f>
        <v>27315</v>
      </c>
      <c r="AO20" s="141">
        <f>'Отдыхай и Катай 25 | COMISSION'!AO20</f>
        <v>27315</v>
      </c>
      <c r="AP20" s="141">
        <f>'Отдыхай и Катай 25 | COMISSION'!AP20</f>
        <v>19485</v>
      </c>
      <c r="AQ20" s="141">
        <f>'Отдыхай и Катай 25 | COMISSION'!AQ20</f>
        <v>21105</v>
      </c>
      <c r="AR20" s="141">
        <f>'Отдыхай и Катай 25 | COMISSION'!AR20</f>
        <v>20295</v>
      </c>
      <c r="AS20" s="141">
        <f>'Отдыхай и Катай 25 | COMISSION'!AS20</f>
        <v>15525</v>
      </c>
      <c r="AT20" s="141">
        <f>'Отдыхай и Катай 25 | COMISSION'!AT20</f>
        <v>13815</v>
      </c>
      <c r="AU20" s="141">
        <f>'Отдыхай и Катай 25 | COMISSION'!AU20</f>
        <v>14895</v>
      </c>
      <c r="AV20" s="141">
        <f>'Отдыхай и Катай 25 | COMISSION'!AV20</f>
        <v>13815</v>
      </c>
      <c r="AW20" s="141">
        <f>'Отдыхай и Катай 25 | COMISSION'!AW20</f>
        <v>14895</v>
      </c>
      <c r="AX20" s="141">
        <f>'Отдыхай и Катай 25 | COMISSION'!AX20</f>
        <v>13815</v>
      </c>
      <c r="AY20" s="141">
        <f>'Отдыхай и Катай 25 | COMISSION'!AY20</f>
        <v>13635</v>
      </c>
      <c r="AZ20" s="141">
        <f>'Отдыхай и Катай 25 | COMISSION'!AZ20</f>
        <v>12735</v>
      </c>
      <c r="BA20" s="141">
        <f>'Отдыхай и Катай 25 | COMISSION'!BA20</f>
        <v>11025</v>
      </c>
    </row>
    <row r="21" spans="1:53" ht="11.45" customHeight="1" x14ac:dyDescent="0.2">
      <c r="A21" s="3">
        <v>2</v>
      </c>
      <c r="B21" s="141">
        <f>'Отдыхай и Катай 25 | COMISSION'!B21</f>
        <v>12960</v>
      </c>
      <c r="C21" s="141">
        <f>'Отдыхай и Катай 25 | COMISSION'!C21</f>
        <v>14760</v>
      </c>
      <c r="D21" s="141">
        <f>'Отдыхай и Катай 25 | COMISSION'!D21</f>
        <v>14760</v>
      </c>
      <c r="E21" s="141">
        <f>'Отдыхай и Катай 25 | COMISSION'!E21</f>
        <v>15300</v>
      </c>
      <c r="F21" s="141">
        <f>'Отдыхай и Катай 25 | COMISSION'!F21</f>
        <v>15300</v>
      </c>
      <c r="G21" s="141">
        <f>'Отдыхай и Катай 25 | COMISSION'!G21</f>
        <v>15840</v>
      </c>
      <c r="H21" s="141">
        <f>'Отдыхай и Катай 25 | COMISSION'!H21</f>
        <v>15300</v>
      </c>
      <c r="I21" s="141">
        <f>'Отдыхай и Катай 25 | COMISSION'!I21</f>
        <v>15300</v>
      </c>
      <c r="J21" s="141">
        <f>'Отдыхай и Катай 25 | COMISSION'!J21</f>
        <v>23400</v>
      </c>
      <c r="K21" s="174">
        <f>'Отдыхай и Катай 25 | COMISSION'!K21</f>
        <v>30150</v>
      </c>
      <c r="L21" s="174">
        <f>'Отдыхай и Катай 25 | COMISSION'!L21</f>
        <v>33750</v>
      </c>
      <c r="M21" s="174">
        <f>'Отдыхай и Катай 25 | COMISSION'!M21</f>
        <v>33750</v>
      </c>
      <c r="N21" s="174">
        <f>'Отдыхай и Катай 25 | COMISSION'!N21</f>
        <v>33750</v>
      </c>
      <c r="O21" s="174">
        <f>'Отдыхай и Катай 25 | COMISSION'!O21</f>
        <v>34830</v>
      </c>
      <c r="P21" s="174">
        <f>'Отдыхай и Катай 25 | COMISSION'!P21</f>
        <v>34830</v>
      </c>
      <c r="Q21" s="174">
        <f>'Отдыхай и Катай 25 | COMISSION'!Q21</f>
        <v>34830</v>
      </c>
      <c r="R21" s="174">
        <f>'Отдыхай и Катай 25 | COMISSION'!R21</f>
        <v>31590</v>
      </c>
      <c r="S21" s="141">
        <f>'Отдыхай и Катай 25 | COMISSION'!S21</f>
        <v>31140</v>
      </c>
      <c r="T21" s="141">
        <f>'Отдыхай и Катай 25 | COMISSION'!T21</f>
        <v>22770</v>
      </c>
      <c r="U21" s="141">
        <f>'Отдыхай и Катай 25 | COMISSION'!U21</f>
        <v>22770</v>
      </c>
      <c r="V21" s="141">
        <f>'Отдыхай и Катай 25 | COMISSION'!V21</f>
        <v>21960</v>
      </c>
      <c r="W21" s="141">
        <f>'Отдыхай и Катай 25 | COMISSION'!W21</f>
        <v>21960</v>
      </c>
      <c r="X21" s="141">
        <f>'Отдыхай и Катай 25 | COMISSION'!X21</f>
        <v>21960</v>
      </c>
      <c r="Y21" s="141">
        <f>'Отдыхай и Катай 25 | COMISSION'!Y21</f>
        <v>22770</v>
      </c>
      <c r="Z21" s="141">
        <f>'Отдыхай и Катай 25 | COMISSION'!Z21</f>
        <v>22770</v>
      </c>
      <c r="AA21" s="141">
        <f>'Отдыхай и Катай 25 | COMISSION'!AA21</f>
        <v>22770</v>
      </c>
      <c r="AB21" s="141">
        <f>'Отдыхай и Катай 25 | COMISSION'!AB21</f>
        <v>23580</v>
      </c>
      <c r="AC21" s="141">
        <f>'Отдыхай и Катай 25 | COMISSION'!AC21</f>
        <v>23580</v>
      </c>
      <c r="AD21" s="141">
        <f>'Отдыхай и Катай 25 | COMISSION'!AD21</f>
        <v>24660</v>
      </c>
      <c r="AE21" s="141">
        <f>'Отдыхай и Катай 25 | COMISSION'!AE21</f>
        <v>25740</v>
      </c>
      <c r="AF21" s="141">
        <f>'Отдыхай и Катай 25 | COMISSION'!AF21</f>
        <v>25740</v>
      </c>
      <c r="AG21" s="141">
        <f>'Отдыхай и Катай 25 | COMISSION'!AG21</f>
        <v>25740</v>
      </c>
      <c r="AH21" s="141">
        <f>'Отдыхай и Катай 25 | COMISSION'!AH21</f>
        <v>24660</v>
      </c>
      <c r="AI21" s="141">
        <f>'Отдыхай и Катай 25 | COMISSION'!AI21</f>
        <v>27900</v>
      </c>
      <c r="AJ21" s="141">
        <f>'Отдыхай и Катай 25 | COMISSION'!AJ21</f>
        <v>27900</v>
      </c>
      <c r="AK21" s="141">
        <f>'Отдыхай и Катай 25 | COMISSION'!AK21</f>
        <v>30060</v>
      </c>
      <c r="AL21" s="141">
        <f>'Отдыхай и Катай 25 | COMISSION'!AL21</f>
        <v>32220</v>
      </c>
      <c r="AM21" s="141">
        <f>'Отдыхай и Катай 25 | COMISSION'!AM21</f>
        <v>32220</v>
      </c>
      <c r="AN21" s="141">
        <f>'Отдыхай и Катай 25 | COMISSION'!AN21</f>
        <v>28980</v>
      </c>
      <c r="AO21" s="141">
        <f>'Отдыхай и Катай 25 | COMISSION'!AO21</f>
        <v>28980</v>
      </c>
      <c r="AP21" s="141">
        <f>'Отдыхай и Катай 25 | COMISSION'!AP21</f>
        <v>21150</v>
      </c>
      <c r="AQ21" s="141">
        <f>'Отдыхай и Катай 25 | COMISSION'!AQ21</f>
        <v>22770</v>
      </c>
      <c r="AR21" s="141">
        <f>'Отдыхай и Катай 25 | COMISSION'!AR21</f>
        <v>21960</v>
      </c>
      <c r="AS21" s="141">
        <f>'Отдыхай и Катай 25 | COMISSION'!AS21</f>
        <v>17190</v>
      </c>
      <c r="AT21" s="141">
        <f>'Отдыхай и Катай 25 | COMISSION'!AT21</f>
        <v>15480</v>
      </c>
      <c r="AU21" s="141">
        <f>'Отдыхай и Катай 25 | COMISSION'!AU21</f>
        <v>16560</v>
      </c>
      <c r="AV21" s="141">
        <f>'Отдыхай и Катай 25 | COMISSION'!AV21</f>
        <v>15480</v>
      </c>
      <c r="AW21" s="141">
        <f>'Отдыхай и Катай 25 | COMISSION'!AW21</f>
        <v>16560</v>
      </c>
      <c r="AX21" s="141">
        <f>'Отдыхай и Катай 25 | COMISSION'!AX21</f>
        <v>15480</v>
      </c>
      <c r="AY21" s="141">
        <f>'Отдыхай и Катай 25 | COMISSION'!AY21</f>
        <v>15120</v>
      </c>
      <c r="AZ21" s="141">
        <f>'Отдыхай и Катай 25 | COMISSION'!AZ21</f>
        <v>14220</v>
      </c>
      <c r="BA21" s="141">
        <f>'Отдыхай и Катай 25 | COMISSION'!BA21</f>
        <v>12510</v>
      </c>
    </row>
    <row r="22" spans="1:53" s="118" customFormat="1" ht="11.45" customHeight="1" x14ac:dyDescent="0.2">
      <c r="A22" s="24"/>
      <c r="B22" s="142"/>
      <c r="C22" s="142"/>
      <c r="D22" s="142"/>
      <c r="E22" s="142"/>
      <c r="F22" s="142"/>
      <c r="G22" s="142"/>
      <c r="H22" s="142"/>
      <c r="I22" s="142"/>
      <c r="J22" s="142"/>
      <c r="K22" s="175"/>
      <c r="L22" s="175"/>
      <c r="M22" s="175"/>
      <c r="N22" s="175"/>
      <c r="O22" s="175"/>
      <c r="P22" s="175"/>
      <c r="Q22" s="175"/>
      <c r="R22" s="175"/>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row>
    <row r="23" spans="1:53" s="118" customFormat="1" ht="11.45" customHeight="1" x14ac:dyDescent="0.2">
      <c r="A23" s="97" t="s">
        <v>2</v>
      </c>
      <c r="B23" s="142"/>
      <c r="C23" s="142"/>
      <c r="D23" s="142"/>
      <c r="E23" s="142"/>
      <c r="F23" s="142"/>
      <c r="G23" s="142"/>
      <c r="H23" s="142"/>
      <c r="I23" s="142"/>
      <c r="J23" s="142"/>
      <c r="K23" s="175"/>
      <c r="L23" s="175"/>
      <c r="M23" s="175"/>
      <c r="N23" s="175"/>
      <c r="O23" s="175"/>
      <c r="P23" s="175"/>
      <c r="Q23" s="175"/>
      <c r="R23" s="175"/>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row>
    <row r="24" spans="1:53" ht="24.6" customHeight="1" x14ac:dyDescent="0.2">
      <c r="A24" s="8" t="s">
        <v>0</v>
      </c>
      <c r="B24" s="129">
        <f t="shared" ref="B24" si="0">B5</f>
        <v>46003</v>
      </c>
      <c r="C24" s="129">
        <f t="shared" ref="C24:BA24" si="1">C5</f>
        <v>46010</v>
      </c>
      <c r="D24" s="129">
        <f t="shared" si="1"/>
        <v>46012</v>
      </c>
      <c r="E24" s="129">
        <f t="shared" si="1"/>
        <v>46013</v>
      </c>
      <c r="F24" s="129">
        <f t="shared" si="1"/>
        <v>46014</v>
      </c>
      <c r="G24" s="129">
        <f t="shared" si="1"/>
        <v>46015</v>
      </c>
      <c r="H24" s="129">
        <f t="shared" si="1"/>
        <v>46017</v>
      </c>
      <c r="I24" s="129">
        <f t="shared" si="1"/>
        <v>46019</v>
      </c>
      <c r="J24" s="129">
        <f t="shared" si="1"/>
        <v>46020</v>
      </c>
      <c r="K24" s="173">
        <f t="shared" si="1"/>
        <v>46021</v>
      </c>
      <c r="L24" s="173">
        <f t="shared" si="1"/>
        <v>46022</v>
      </c>
      <c r="M24" s="173">
        <f t="shared" si="1"/>
        <v>46023</v>
      </c>
      <c r="N24" s="173">
        <f t="shared" si="1"/>
        <v>46026</v>
      </c>
      <c r="O24" s="173">
        <f t="shared" si="1"/>
        <v>46027</v>
      </c>
      <c r="P24" s="173">
        <f t="shared" si="1"/>
        <v>46028</v>
      </c>
      <c r="Q24" s="173">
        <f t="shared" si="1"/>
        <v>46029</v>
      </c>
      <c r="R24" s="173">
        <f t="shared" si="1"/>
        <v>46030</v>
      </c>
      <c r="S24" s="129">
        <f t="shared" si="1"/>
        <v>46031</v>
      </c>
      <c r="T24" s="129">
        <f t="shared" si="1"/>
        <v>46032</v>
      </c>
      <c r="U24" s="129">
        <f t="shared" si="1"/>
        <v>46033</v>
      </c>
      <c r="V24" s="129">
        <f t="shared" si="1"/>
        <v>46036</v>
      </c>
      <c r="W24" s="129">
        <f t="shared" si="1"/>
        <v>46038</v>
      </c>
      <c r="X24" s="129">
        <f t="shared" si="1"/>
        <v>46040</v>
      </c>
      <c r="Y24" s="129">
        <f t="shared" si="1"/>
        <v>46042</v>
      </c>
      <c r="Z24" s="129">
        <f t="shared" si="1"/>
        <v>46043</v>
      </c>
      <c r="AA24" s="129">
        <f t="shared" si="1"/>
        <v>46045</v>
      </c>
      <c r="AB24" s="129">
        <f t="shared" si="1"/>
        <v>46047</v>
      </c>
      <c r="AC24" s="129">
        <f t="shared" si="1"/>
        <v>46052</v>
      </c>
      <c r="AD24" s="129">
        <f t="shared" si="1"/>
        <v>46054</v>
      </c>
      <c r="AE24" s="129">
        <f t="shared" si="1"/>
        <v>46058</v>
      </c>
      <c r="AF24" s="129">
        <f t="shared" si="1"/>
        <v>46059</v>
      </c>
      <c r="AG24" s="129">
        <f t="shared" si="1"/>
        <v>46060</v>
      </c>
      <c r="AH24" s="129">
        <f t="shared" si="1"/>
        <v>46061</v>
      </c>
      <c r="AI24" s="129">
        <f t="shared" si="1"/>
        <v>46066</v>
      </c>
      <c r="AJ24" s="129">
        <f t="shared" si="1"/>
        <v>46068</v>
      </c>
      <c r="AK24" s="129">
        <f t="shared" si="1"/>
        <v>46069</v>
      </c>
      <c r="AL24" s="129">
        <f t="shared" si="1"/>
        <v>46073</v>
      </c>
      <c r="AM24" s="129">
        <f t="shared" si="1"/>
        <v>46076</v>
      </c>
      <c r="AN24" s="129">
        <f t="shared" si="1"/>
        <v>46077</v>
      </c>
      <c r="AO24" s="129">
        <f t="shared" si="1"/>
        <v>46080</v>
      </c>
      <c r="AP24" s="129">
        <f t="shared" si="1"/>
        <v>46082</v>
      </c>
      <c r="AQ24" s="129">
        <f t="shared" si="1"/>
        <v>46087</v>
      </c>
      <c r="AR24" s="129">
        <f t="shared" si="1"/>
        <v>46090</v>
      </c>
      <c r="AS24" s="129">
        <f t="shared" si="1"/>
        <v>46091</v>
      </c>
      <c r="AT24" s="129">
        <f t="shared" si="1"/>
        <v>46097</v>
      </c>
      <c r="AU24" s="129">
        <f t="shared" si="1"/>
        <v>46101</v>
      </c>
      <c r="AV24" s="129">
        <f t="shared" si="1"/>
        <v>46103</v>
      </c>
      <c r="AW24" s="129">
        <f t="shared" si="1"/>
        <v>46108</v>
      </c>
      <c r="AX24" s="129">
        <f t="shared" si="1"/>
        <v>46110</v>
      </c>
      <c r="AY24" s="129">
        <f t="shared" si="1"/>
        <v>46113</v>
      </c>
      <c r="AZ24" s="129">
        <f t="shared" si="1"/>
        <v>46117</v>
      </c>
      <c r="BA24" s="129">
        <f t="shared" si="1"/>
        <v>46124</v>
      </c>
    </row>
    <row r="25" spans="1:53" ht="24.6" customHeight="1" x14ac:dyDescent="0.2">
      <c r="A25" s="37"/>
      <c r="B25" s="129">
        <f t="shared" ref="B25" si="2">B6</f>
        <v>46009</v>
      </c>
      <c r="C25" s="129">
        <f t="shared" ref="C25:BA25" si="3">C6</f>
        <v>46011</v>
      </c>
      <c r="D25" s="129">
        <f t="shared" si="3"/>
        <v>46012</v>
      </c>
      <c r="E25" s="129">
        <f t="shared" si="3"/>
        <v>46013</v>
      </c>
      <c r="F25" s="129">
        <f t="shared" si="3"/>
        <v>46014</v>
      </c>
      <c r="G25" s="129">
        <f t="shared" si="3"/>
        <v>46016</v>
      </c>
      <c r="H25" s="129">
        <f t="shared" si="3"/>
        <v>46018</v>
      </c>
      <c r="I25" s="129">
        <f t="shared" si="3"/>
        <v>46019</v>
      </c>
      <c r="J25" s="129">
        <f t="shared" si="3"/>
        <v>46020</v>
      </c>
      <c r="K25" s="173">
        <f t="shared" si="3"/>
        <v>46021</v>
      </c>
      <c r="L25" s="173">
        <f t="shared" si="3"/>
        <v>46022</v>
      </c>
      <c r="M25" s="173">
        <f t="shared" si="3"/>
        <v>46025</v>
      </c>
      <c r="N25" s="173">
        <f t="shared" si="3"/>
        <v>46026</v>
      </c>
      <c r="O25" s="173">
        <f t="shared" si="3"/>
        <v>46027</v>
      </c>
      <c r="P25" s="173">
        <f t="shared" si="3"/>
        <v>46028</v>
      </c>
      <c r="Q25" s="173">
        <f t="shared" si="3"/>
        <v>46029</v>
      </c>
      <c r="R25" s="173">
        <f t="shared" si="3"/>
        <v>46030</v>
      </c>
      <c r="S25" s="129">
        <f t="shared" si="3"/>
        <v>46031</v>
      </c>
      <c r="T25" s="129">
        <f t="shared" si="3"/>
        <v>46032</v>
      </c>
      <c r="U25" s="129">
        <f t="shared" si="3"/>
        <v>46035</v>
      </c>
      <c r="V25" s="129">
        <f t="shared" si="3"/>
        <v>46037</v>
      </c>
      <c r="W25" s="129">
        <f t="shared" si="3"/>
        <v>46039</v>
      </c>
      <c r="X25" s="129">
        <f t="shared" si="3"/>
        <v>46041</v>
      </c>
      <c r="Y25" s="129">
        <f t="shared" si="3"/>
        <v>46042</v>
      </c>
      <c r="Z25" s="129">
        <f t="shared" si="3"/>
        <v>46044</v>
      </c>
      <c r="AA25" s="129">
        <f t="shared" si="3"/>
        <v>46046</v>
      </c>
      <c r="AB25" s="129">
        <f t="shared" si="3"/>
        <v>46051</v>
      </c>
      <c r="AC25" s="129">
        <f t="shared" si="3"/>
        <v>46053</v>
      </c>
      <c r="AD25" s="129">
        <f t="shared" si="3"/>
        <v>46057</v>
      </c>
      <c r="AE25" s="129">
        <f t="shared" si="3"/>
        <v>46058</v>
      </c>
      <c r="AF25" s="129">
        <f t="shared" si="3"/>
        <v>46059</v>
      </c>
      <c r="AG25" s="129">
        <f t="shared" si="3"/>
        <v>46060</v>
      </c>
      <c r="AH25" s="129">
        <f t="shared" si="3"/>
        <v>46065</v>
      </c>
      <c r="AI25" s="129">
        <f t="shared" si="3"/>
        <v>46067</v>
      </c>
      <c r="AJ25" s="129">
        <f t="shared" si="3"/>
        <v>46068</v>
      </c>
      <c r="AK25" s="129">
        <f t="shared" si="3"/>
        <v>46072</v>
      </c>
      <c r="AL25" s="129">
        <f t="shared" si="3"/>
        <v>46075</v>
      </c>
      <c r="AM25" s="129">
        <f t="shared" si="3"/>
        <v>46076</v>
      </c>
      <c r="AN25" s="129">
        <f t="shared" si="3"/>
        <v>46079</v>
      </c>
      <c r="AO25" s="129">
        <f t="shared" si="3"/>
        <v>46081</v>
      </c>
      <c r="AP25" s="129">
        <f t="shared" si="3"/>
        <v>46086</v>
      </c>
      <c r="AQ25" s="129">
        <f t="shared" si="3"/>
        <v>46089</v>
      </c>
      <c r="AR25" s="129">
        <f t="shared" si="3"/>
        <v>46090</v>
      </c>
      <c r="AS25" s="129">
        <f t="shared" si="3"/>
        <v>46096</v>
      </c>
      <c r="AT25" s="129">
        <f t="shared" si="3"/>
        <v>46100</v>
      </c>
      <c r="AU25" s="129">
        <f t="shared" si="3"/>
        <v>46102</v>
      </c>
      <c r="AV25" s="129">
        <f t="shared" si="3"/>
        <v>46107</v>
      </c>
      <c r="AW25" s="129">
        <f t="shared" si="3"/>
        <v>46109</v>
      </c>
      <c r="AX25" s="129">
        <f t="shared" si="3"/>
        <v>46112</v>
      </c>
      <c r="AY25" s="129">
        <f t="shared" si="3"/>
        <v>46116</v>
      </c>
      <c r="AZ25" s="129">
        <f t="shared" si="3"/>
        <v>46123</v>
      </c>
      <c r="BA25" s="129">
        <f t="shared" si="3"/>
        <v>45759</v>
      </c>
    </row>
    <row r="26" spans="1:53" s="118" customFormat="1" ht="11.45" customHeight="1" x14ac:dyDescent="0.2">
      <c r="A26" s="167" t="s">
        <v>11</v>
      </c>
      <c r="K26" s="172"/>
      <c r="L26" s="172"/>
      <c r="M26" s="172"/>
      <c r="N26" s="172"/>
      <c r="O26" s="172"/>
      <c r="P26" s="172"/>
      <c r="Q26" s="172"/>
      <c r="R26" s="172"/>
    </row>
    <row r="27" spans="1:53" ht="11.45" customHeight="1" x14ac:dyDescent="0.2">
      <c r="A27" s="3">
        <v>1</v>
      </c>
      <c r="B27" s="141">
        <f>ROUND(B8*0.87,)+25</f>
        <v>5506</v>
      </c>
      <c r="C27" s="141">
        <f t="shared" ref="C27:BA27" si="4">ROUND(C8*0.87,)+25</f>
        <v>7072</v>
      </c>
      <c r="D27" s="141">
        <f t="shared" si="4"/>
        <v>7072</v>
      </c>
      <c r="E27" s="141">
        <f t="shared" si="4"/>
        <v>7542</v>
      </c>
      <c r="F27" s="141">
        <f t="shared" si="4"/>
        <v>7542</v>
      </c>
      <c r="G27" s="141">
        <f t="shared" si="4"/>
        <v>8012</v>
      </c>
      <c r="H27" s="141">
        <f t="shared" si="4"/>
        <v>7542</v>
      </c>
      <c r="I27" s="141">
        <f t="shared" si="4"/>
        <v>7542</v>
      </c>
      <c r="J27" s="141">
        <f t="shared" si="4"/>
        <v>12553</v>
      </c>
      <c r="K27" s="174">
        <f t="shared" si="4"/>
        <v>18426</v>
      </c>
      <c r="L27" s="174">
        <f t="shared" si="4"/>
        <v>21558</v>
      </c>
      <c r="M27" s="174">
        <f t="shared" si="4"/>
        <v>21558</v>
      </c>
      <c r="N27" s="174">
        <f t="shared" si="4"/>
        <v>21558</v>
      </c>
      <c r="O27" s="174">
        <f t="shared" si="4"/>
        <v>22497</v>
      </c>
      <c r="P27" s="174">
        <f t="shared" si="4"/>
        <v>22497</v>
      </c>
      <c r="Q27" s="174">
        <f t="shared" si="4"/>
        <v>22497</v>
      </c>
      <c r="R27" s="174">
        <f t="shared" si="4"/>
        <v>19678</v>
      </c>
      <c r="S27" s="141">
        <f t="shared" si="4"/>
        <v>19404</v>
      </c>
      <c r="T27" s="141">
        <f t="shared" si="4"/>
        <v>12122</v>
      </c>
      <c r="U27" s="141">
        <f t="shared" si="4"/>
        <v>12122</v>
      </c>
      <c r="V27" s="141">
        <f t="shared" si="4"/>
        <v>11418</v>
      </c>
      <c r="W27" s="141">
        <f t="shared" si="4"/>
        <v>11418</v>
      </c>
      <c r="X27" s="141">
        <f t="shared" si="4"/>
        <v>11418</v>
      </c>
      <c r="Y27" s="141">
        <f t="shared" si="4"/>
        <v>12122</v>
      </c>
      <c r="Z27" s="141">
        <f t="shared" si="4"/>
        <v>12122</v>
      </c>
      <c r="AA27" s="141">
        <f t="shared" si="4"/>
        <v>12122</v>
      </c>
      <c r="AB27" s="141">
        <f t="shared" si="4"/>
        <v>12827</v>
      </c>
      <c r="AC27" s="141">
        <f t="shared" si="4"/>
        <v>12827</v>
      </c>
      <c r="AD27" s="141">
        <f t="shared" si="4"/>
        <v>13767</v>
      </c>
      <c r="AE27" s="141">
        <f t="shared" si="4"/>
        <v>14706</v>
      </c>
      <c r="AF27" s="141">
        <f t="shared" si="4"/>
        <v>14706</v>
      </c>
      <c r="AG27" s="141">
        <f t="shared" si="4"/>
        <v>14706</v>
      </c>
      <c r="AH27" s="141">
        <f t="shared" si="4"/>
        <v>13767</v>
      </c>
      <c r="AI27" s="141">
        <f t="shared" si="4"/>
        <v>16585</v>
      </c>
      <c r="AJ27" s="141">
        <f t="shared" si="4"/>
        <v>16585</v>
      </c>
      <c r="AK27" s="141">
        <f t="shared" si="4"/>
        <v>18465</v>
      </c>
      <c r="AL27" s="141">
        <f t="shared" si="4"/>
        <v>20344</v>
      </c>
      <c r="AM27" s="141">
        <f t="shared" si="4"/>
        <v>20344</v>
      </c>
      <c r="AN27" s="141">
        <f t="shared" si="4"/>
        <v>17525</v>
      </c>
      <c r="AO27" s="141">
        <f t="shared" si="4"/>
        <v>17525</v>
      </c>
      <c r="AP27" s="141">
        <f t="shared" si="4"/>
        <v>10713</v>
      </c>
      <c r="AQ27" s="141">
        <f t="shared" si="4"/>
        <v>12122</v>
      </c>
      <c r="AR27" s="141">
        <f t="shared" si="4"/>
        <v>11418</v>
      </c>
      <c r="AS27" s="141">
        <f t="shared" si="4"/>
        <v>8834</v>
      </c>
      <c r="AT27" s="141">
        <f t="shared" si="4"/>
        <v>7346</v>
      </c>
      <c r="AU27" s="141">
        <f t="shared" si="4"/>
        <v>8286</v>
      </c>
      <c r="AV27" s="141">
        <f t="shared" si="4"/>
        <v>7346</v>
      </c>
      <c r="AW27" s="141">
        <f t="shared" si="4"/>
        <v>8286</v>
      </c>
      <c r="AX27" s="141">
        <f t="shared" si="4"/>
        <v>7346</v>
      </c>
      <c r="AY27" s="141">
        <f t="shared" si="4"/>
        <v>7189</v>
      </c>
      <c r="AZ27" s="141">
        <f t="shared" si="4"/>
        <v>6406</v>
      </c>
      <c r="BA27" s="141">
        <f t="shared" si="4"/>
        <v>4919</v>
      </c>
    </row>
    <row r="28" spans="1:53" ht="11.45" customHeight="1" x14ac:dyDescent="0.2">
      <c r="A28" s="3">
        <v>2</v>
      </c>
      <c r="B28" s="141">
        <f>ROUND(B9*0.87,)+25</f>
        <v>6602</v>
      </c>
      <c r="C28" s="141">
        <f t="shared" ref="C28:BA28" si="5">ROUND(C9*0.87,)+25</f>
        <v>8168</v>
      </c>
      <c r="D28" s="141">
        <f t="shared" si="5"/>
        <v>8168</v>
      </c>
      <c r="E28" s="141">
        <f t="shared" si="5"/>
        <v>8638</v>
      </c>
      <c r="F28" s="141">
        <f t="shared" si="5"/>
        <v>8638</v>
      </c>
      <c r="G28" s="141">
        <f t="shared" si="5"/>
        <v>9108</v>
      </c>
      <c r="H28" s="141">
        <f t="shared" si="5"/>
        <v>8638</v>
      </c>
      <c r="I28" s="141">
        <f t="shared" si="5"/>
        <v>8638</v>
      </c>
      <c r="J28" s="141">
        <f t="shared" si="5"/>
        <v>14119</v>
      </c>
      <c r="K28" s="174">
        <f t="shared" si="5"/>
        <v>19992</v>
      </c>
      <c r="L28" s="174">
        <f t="shared" si="5"/>
        <v>23124</v>
      </c>
      <c r="M28" s="174">
        <f t="shared" si="5"/>
        <v>23124</v>
      </c>
      <c r="N28" s="174">
        <f t="shared" si="5"/>
        <v>23124</v>
      </c>
      <c r="O28" s="174">
        <f t="shared" si="5"/>
        <v>24063</v>
      </c>
      <c r="P28" s="174">
        <f t="shared" si="5"/>
        <v>24063</v>
      </c>
      <c r="Q28" s="174">
        <f t="shared" si="5"/>
        <v>24063</v>
      </c>
      <c r="R28" s="174">
        <f t="shared" si="5"/>
        <v>21244</v>
      </c>
      <c r="S28" s="141">
        <f t="shared" si="5"/>
        <v>20853</v>
      </c>
      <c r="T28" s="141">
        <f t="shared" si="5"/>
        <v>13571</v>
      </c>
      <c r="U28" s="141">
        <f t="shared" si="5"/>
        <v>13571</v>
      </c>
      <c r="V28" s="141">
        <f t="shared" si="5"/>
        <v>12866</v>
      </c>
      <c r="W28" s="141">
        <f t="shared" si="5"/>
        <v>12866</v>
      </c>
      <c r="X28" s="141">
        <f t="shared" si="5"/>
        <v>12866</v>
      </c>
      <c r="Y28" s="141">
        <f t="shared" si="5"/>
        <v>13571</v>
      </c>
      <c r="Z28" s="141">
        <f t="shared" si="5"/>
        <v>13571</v>
      </c>
      <c r="AA28" s="141">
        <f t="shared" si="5"/>
        <v>13571</v>
      </c>
      <c r="AB28" s="141">
        <f t="shared" si="5"/>
        <v>14276</v>
      </c>
      <c r="AC28" s="141">
        <f t="shared" si="5"/>
        <v>14276</v>
      </c>
      <c r="AD28" s="141">
        <f t="shared" si="5"/>
        <v>15215</v>
      </c>
      <c r="AE28" s="141">
        <f t="shared" si="5"/>
        <v>16155</v>
      </c>
      <c r="AF28" s="141">
        <f t="shared" si="5"/>
        <v>16155</v>
      </c>
      <c r="AG28" s="141">
        <f t="shared" si="5"/>
        <v>16155</v>
      </c>
      <c r="AH28" s="141">
        <f t="shared" si="5"/>
        <v>15215</v>
      </c>
      <c r="AI28" s="141">
        <f t="shared" si="5"/>
        <v>18034</v>
      </c>
      <c r="AJ28" s="141">
        <f t="shared" si="5"/>
        <v>18034</v>
      </c>
      <c r="AK28" s="141">
        <f t="shared" si="5"/>
        <v>19913</v>
      </c>
      <c r="AL28" s="141">
        <f t="shared" si="5"/>
        <v>21792</v>
      </c>
      <c r="AM28" s="141">
        <f t="shared" si="5"/>
        <v>21792</v>
      </c>
      <c r="AN28" s="141">
        <f t="shared" si="5"/>
        <v>18974</v>
      </c>
      <c r="AO28" s="141">
        <f t="shared" si="5"/>
        <v>18974</v>
      </c>
      <c r="AP28" s="141">
        <f t="shared" si="5"/>
        <v>12162</v>
      </c>
      <c r="AQ28" s="141">
        <f t="shared" si="5"/>
        <v>13571</v>
      </c>
      <c r="AR28" s="141">
        <f t="shared" si="5"/>
        <v>12866</v>
      </c>
      <c r="AS28" s="141">
        <f t="shared" si="5"/>
        <v>10282</v>
      </c>
      <c r="AT28" s="141">
        <f t="shared" si="5"/>
        <v>8795</v>
      </c>
      <c r="AU28" s="141">
        <f t="shared" si="5"/>
        <v>9734</v>
      </c>
      <c r="AV28" s="141">
        <f t="shared" si="5"/>
        <v>8795</v>
      </c>
      <c r="AW28" s="141">
        <f t="shared" si="5"/>
        <v>9734</v>
      </c>
      <c r="AX28" s="141">
        <f t="shared" si="5"/>
        <v>8795</v>
      </c>
      <c r="AY28" s="141">
        <f t="shared" si="5"/>
        <v>8481</v>
      </c>
      <c r="AZ28" s="141">
        <f t="shared" si="5"/>
        <v>7698</v>
      </c>
      <c r="BA28" s="141">
        <f t="shared" si="5"/>
        <v>6211</v>
      </c>
    </row>
    <row r="29" spans="1:53" s="118" customFormat="1" ht="11.45" customHeight="1" x14ac:dyDescent="0.2">
      <c r="A29" s="120" t="s">
        <v>107</v>
      </c>
      <c r="B29" s="141"/>
      <c r="C29" s="141"/>
      <c r="D29" s="141"/>
      <c r="E29" s="141"/>
      <c r="F29" s="141"/>
      <c r="G29" s="141"/>
      <c r="H29" s="141"/>
      <c r="I29" s="141"/>
      <c r="J29" s="141"/>
      <c r="K29" s="174"/>
      <c r="L29" s="174"/>
      <c r="M29" s="174"/>
      <c r="N29" s="174"/>
      <c r="O29" s="174"/>
      <c r="P29" s="174"/>
      <c r="Q29" s="174"/>
      <c r="R29" s="174"/>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row>
    <row r="30" spans="1:53" ht="11.45" customHeight="1" x14ac:dyDescent="0.2">
      <c r="A30" s="3">
        <v>1</v>
      </c>
      <c r="B30" s="141">
        <f>ROUND(B11*0.87,)+25</f>
        <v>6681</v>
      </c>
      <c r="C30" s="141">
        <f t="shared" ref="C30:BA30" si="6">ROUND(C11*0.87,)+25</f>
        <v>8247</v>
      </c>
      <c r="D30" s="141">
        <f t="shared" si="6"/>
        <v>8247</v>
      </c>
      <c r="E30" s="141">
        <f t="shared" si="6"/>
        <v>8716</v>
      </c>
      <c r="F30" s="141">
        <f t="shared" si="6"/>
        <v>8716</v>
      </c>
      <c r="G30" s="141">
        <f t="shared" si="6"/>
        <v>9186</v>
      </c>
      <c r="H30" s="141">
        <f t="shared" si="6"/>
        <v>8716</v>
      </c>
      <c r="I30" s="141">
        <f t="shared" si="6"/>
        <v>8716</v>
      </c>
      <c r="J30" s="141">
        <f t="shared" si="6"/>
        <v>14119</v>
      </c>
      <c r="K30" s="174">
        <f t="shared" si="6"/>
        <v>19992</v>
      </c>
      <c r="L30" s="174">
        <f t="shared" si="6"/>
        <v>23124</v>
      </c>
      <c r="M30" s="174">
        <f t="shared" si="6"/>
        <v>23124</v>
      </c>
      <c r="N30" s="174">
        <f t="shared" si="6"/>
        <v>23124</v>
      </c>
      <c r="O30" s="174">
        <f t="shared" si="6"/>
        <v>24063</v>
      </c>
      <c r="P30" s="174">
        <f t="shared" si="6"/>
        <v>24063</v>
      </c>
      <c r="Q30" s="174">
        <f t="shared" si="6"/>
        <v>24063</v>
      </c>
      <c r="R30" s="174">
        <f t="shared" si="6"/>
        <v>21244</v>
      </c>
      <c r="S30" s="141">
        <f t="shared" si="6"/>
        <v>20814</v>
      </c>
      <c r="T30" s="141">
        <f t="shared" si="6"/>
        <v>13532</v>
      </c>
      <c r="U30" s="141">
        <f t="shared" si="6"/>
        <v>13532</v>
      </c>
      <c r="V30" s="141">
        <f t="shared" si="6"/>
        <v>12827</v>
      </c>
      <c r="W30" s="141">
        <f t="shared" si="6"/>
        <v>12827</v>
      </c>
      <c r="X30" s="141">
        <f t="shared" si="6"/>
        <v>12827</v>
      </c>
      <c r="Y30" s="141">
        <f t="shared" si="6"/>
        <v>13532</v>
      </c>
      <c r="Z30" s="141">
        <f t="shared" si="6"/>
        <v>13532</v>
      </c>
      <c r="AA30" s="141">
        <f t="shared" si="6"/>
        <v>13532</v>
      </c>
      <c r="AB30" s="141">
        <f t="shared" si="6"/>
        <v>14236</v>
      </c>
      <c r="AC30" s="141">
        <f t="shared" si="6"/>
        <v>14236</v>
      </c>
      <c r="AD30" s="141">
        <f t="shared" si="6"/>
        <v>15176</v>
      </c>
      <c r="AE30" s="141">
        <f t="shared" si="6"/>
        <v>16116</v>
      </c>
      <c r="AF30" s="141">
        <f t="shared" si="6"/>
        <v>16116</v>
      </c>
      <c r="AG30" s="141">
        <f t="shared" si="6"/>
        <v>16116</v>
      </c>
      <c r="AH30" s="141">
        <f t="shared" si="6"/>
        <v>15176</v>
      </c>
      <c r="AI30" s="141">
        <f t="shared" si="6"/>
        <v>17995</v>
      </c>
      <c r="AJ30" s="141">
        <f t="shared" si="6"/>
        <v>17995</v>
      </c>
      <c r="AK30" s="141">
        <f t="shared" si="6"/>
        <v>19874</v>
      </c>
      <c r="AL30" s="141">
        <f t="shared" si="6"/>
        <v>21753</v>
      </c>
      <c r="AM30" s="141">
        <f t="shared" si="6"/>
        <v>21753</v>
      </c>
      <c r="AN30" s="141">
        <f t="shared" si="6"/>
        <v>18934</v>
      </c>
      <c r="AO30" s="141">
        <f t="shared" si="6"/>
        <v>18934</v>
      </c>
      <c r="AP30" s="141">
        <f t="shared" si="6"/>
        <v>12122</v>
      </c>
      <c r="AQ30" s="141">
        <f t="shared" si="6"/>
        <v>13532</v>
      </c>
      <c r="AR30" s="141">
        <f t="shared" si="6"/>
        <v>12827</v>
      </c>
      <c r="AS30" s="141">
        <f t="shared" si="6"/>
        <v>10008</v>
      </c>
      <c r="AT30" s="141">
        <f t="shared" si="6"/>
        <v>8521</v>
      </c>
      <c r="AU30" s="141">
        <f t="shared" si="6"/>
        <v>9460</v>
      </c>
      <c r="AV30" s="141">
        <f t="shared" si="6"/>
        <v>8521</v>
      </c>
      <c r="AW30" s="141">
        <f t="shared" si="6"/>
        <v>9460</v>
      </c>
      <c r="AX30" s="141">
        <f t="shared" si="6"/>
        <v>8521</v>
      </c>
      <c r="AY30" s="141">
        <f t="shared" si="6"/>
        <v>7972</v>
      </c>
      <c r="AZ30" s="141">
        <f t="shared" si="6"/>
        <v>7189</v>
      </c>
      <c r="BA30" s="141">
        <f t="shared" si="6"/>
        <v>5702</v>
      </c>
    </row>
    <row r="31" spans="1:53" ht="11.45" customHeight="1" x14ac:dyDescent="0.2">
      <c r="A31" s="3">
        <v>2</v>
      </c>
      <c r="B31" s="141">
        <f>ROUND(B12*0.87,)+25</f>
        <v>7777</v>
      </c>
      <c r="C31" s="141">
        <f t="shared" ref="C31:BA31" si="7">ROUND(C12*0.87,)+25</f>
        <v>9343</v>
      </c>
      <c r="D31" s="141">
        <f t="shared" si="7"/>
        <v>9343</v>
      </c>
      <c r="E31" s="141">
        <f t="shared" si="7"/>
        <v>9813</v>
      </c>
      <c r="F31" s="141">
        <f t="shared" si="7"/>
        <v>9813</v>
      </c>
      <c r="G31" s="141">
        <f t="shared" si="7"/>
        <v>10282</v>
      </c>
      <c r="H31" s="141">
        <f t="shared" si="7"/>
        <v>9813</v>
      </c>
      <c r="I31" s="141">
        <f t="shared" si="7"/>
        <v>9813</v>
      </c>
      <c r="J31" s="141">
        <f t="shared" si="7"/>
        <v>15685</v>
      </c>
      <c r="K31" s="174">
        <f t="shared" si="7"/>
        <v>21558</v>
      </c>
      <c r="L31" s="174">
        <f t="shared" si="7"/>
        <v>24690</v>
      </c>
      <c r="M31" s="174">
        <f t="shared" si="7"/>
        <v>24690</v>
      </c>
      <c r="N31" s="174">
        <f t="shared" si="7"/>
        <v>24690</v>
      </c>
      <c r="O31" s="174">
        <f t="shared" si="7"/>
        <v>25629</v>
      </c>
      <c r="P31" s="174">
        <f t="shared" si="7"/>
        <v>25629</v>
      </c>
      <c r="Q31" s="174">
        <f t="shared" si="7"/>
        <v>25629</v>
      </c>
      <c r="R31" s="174">
        <f t="shared" si="7"/>
        <v>22810</v>
      </c>
      <c r="S31" s="141">
        <f t="shared" si="7"/>
        <v>22262</v>
      </c>
      <c r="T31" s="141">
        <f t="shared" si="7"/>
        <v>14980</v>
      </c>
      <c r="U31" s="141">
        <f t="shared" si="7"/>
        <v>14980</v>
      </c>
      <c r="V31" s="141">
        <f t="shared" si="7"/>
        <v>14276</v>
      </c>
      <c r="W31" s="141">
        <f t="shared" si="7"/>
        <v>14276</v>
      </c>
      <c r="X31" s="141">
        <f t="shared" si="7"/>
        <v>14276</v>
      </c>
      <c r="Y31" s="141">
        <f t="shared" si="7"/>
        <v>14980</v>
      </c>
      <c r="Z31" s="141">
        <f t="shared" si="7"/>
        <v>14980</v>
      </c>
      <c r="AA31" s="141">
        <f t="shared" si="7"/>
        <v>14980</v>
      </c>
      <c r="AB31" s="141">
        <f t="shared" si="7"/>
        <v>15685</v>
      </c>
      <c r="AC31" s="141">
        <f t="shared" si="7"/>
        <v>15685</v>
      </c>
      <c r="AD31" s="141">
        <f t="shared" si="7"/>
        <v>16625</v>
      </c>
      <c r="AE31" s="141">
        <f t="shared" si="7"/>
        <v>17564</v>
      </c>
      <c r="AF31" s="141">
        <f t="shared" si="7"/>
        <v>17564</v>
      </c>
      <c r="AG31" s="141">
        <f t="shared" si="7"/>
        <v>17564</v>
      </c>
      <c r="AH31" s="141">
        <f t="shared" si="7"/>
        <v>16625</v>
      </c>
      <c r="AI31" s="141">
        <f t="shared" si="7"/>
        <v>19443</v>
      </c>
      <c r="AJ31" s="141">
        <f t="shared" si="7"/>
        <v>19443</v>
      </c>
      <c r="AK31" s="141">
        <f t="shared" si="7"/>
        <v>21323</v>
      </c>
      <c r="AL31" s="141">
        <f t="shared" si="7"/>
        <v>23202</v>
      </c>
      <c r="AM31" s="141">
        <f t="shared" si="7"/>
        <v>23202</v>
      </c>
      <c r="AN31" s="141">
        <f t="shared" si="7"/>
        <v>20383</v>
      </c>
      <c r="AO31" s="141">
        <f t="shared" si="7"/>
        <v>20383</v>
      </c>
      <c r="AP31" s="141">
        <f t="shared" si="7"/>
        <v>13571</v>
      </c>
      <c r="AQ31" s="141">
        <f t="shared" si="7"/>
        <v>14980</v>
      </c>
      <c r="AR31" s="141">
        <f t="shared" si="7"/>
        <v>14276</v>
      </c>
      <c r="AS31" s="141">
        <f t="shared" si="7"/>
        <v>11457</v>
      </c>
      <c r="AT31" s="141">
        <f t="shared" si="7"/>
        <v>9969</v>
      </c>
      <c r="AU31" s="141">
        <f t="shared" si="7"/>
        <v>10909</v>
      </c>
      <c r="AV31" s="141">
        <f t="shared" si="7"/>
        <v>9969</v>
      </c>
      <c r="AW31" s="141">
        <f t="shared" si="7"/>
        <v>10909</v>
      </c>
      <c r="AX31" s="141">
        <f t="shared" si="7"/>
        <v>9969</v>
      </c>
      <c r="AY31" s="141">
        <f t="shared" si="7"/>
        <v>9264</v>
      </c>
      <c r="AZ31" s="141">
        <f t="shared" si="7"/>
        <v>8481</v>
      </c>
      <c r="BA31" s="141">
        <f t="shared" si="7"/>
        <v>6994</v>
      </c>
    </row>
    <row r="32" spans="1:53" s="118" customFormat="1" ht="11.45" customHeight="1" x14ac:dyDescent="0.2">
      <c r="A32" s="120" t="s">
        <v>86</v>
      </c>
      <c r="B32" s="141"/>
      <c r="C32" s="141"/>
      <c r="D32" s="141"/>
      <c r="E32" s="141"/>
      <c r="F32" s="141"/>
      <c r="G32" s="141"/>
      <c r="H32" s="141"/>
      <c r="I32" s="141"/>
      <c r="J32" s="141"/>
      <c r="K32" s="174"/>
      <c r="L32" s="174"/>
      <c r="M32" s="174"/>
      <c r="N32" s="174"/>
      <c r="O32" s="174"/>
      <c r="P32" s="174"/>
      <c r="Q32" s="174"/>
      <c r="R32" s="174"/>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row>
    <row r="33" spans="1:53" ht="11.45" customHeight="1" x14ac:dyDescent="0.2">
      <c r="A33" s="3">
        <v>1</v>
      </c>
      <c r="B33" s="141">
        <f>ROUND(B14*0.87,)+25</f>
        <v>8247</v>
      </c>
      <c r="C33" s="141">
        <f t="shared" ref="C33:BA33" si="8">ROUND(C14*0.87,)+25</f>
        <v>9813</v>
      </c>
      <c r="D33" s="141">
        <f t="shared" si="8"/>
        <v>9813</v>
      </c>
      <c r="E33" s="141">
        <f t="shared" si="8"/>
        <v>10282</v>
      </c>
      <c r="F33" s="141">
        <f t="shared" si="8"/>
        <v>10282</v>
      </c>
      <c r="G33" s="141">
        <f t="shared" si="8"/>
        <v>10752</v>
      </c>
      <c r="H33" s="141">
        <f t="shared" si="8"/>
        <v>10282</v>
      </c>
      <c r="I33" s="141">
        <f t="shared" si="8"/>
        <v>10282</v>
      </c>
      <c r="J33" s="141">
        <f t="shared" si="8"/>
        <v>15685</v>
      </c>
      <c r="K33" s="174">
        <f t="shared" si="8"/>
        <v>21558</v>
      </c>
      <c r="L33" s="174">
        <f t="shared" si="8"/>
        <v>24690</v>
      </c>
      <c r="M33" s="174">
        <f t="shared" si="8"/>
        <v>24690</v>
      </c>
      <c r="N33" s="174">
        <f t="shared" si="8"/>
        <v>24690</v>
      </c>
      <c r="O33" s="174">
        <f t="shared" si="8"/>
        <v>25629</v>
      </c>
      <c r="P33" s="174">
        <f t="shared" si="8"/>
        <v>25629</v>
      </c>
      <c r="Q33" s="174">
        <f t="shared" si="8"/>
        <v>25629</v>
      </c>
      <c r="R33" s="174">
        <f t="shared" si="8"/>
        <v>22810</v>
      </c>
      <c r="S33" s="141">
        <f t="shared" si="8"/>
        <v>22536</v>
      </c>
      <c r="T33" s="141">
        <f t="shared" si="8"/>
        <v>15254</v>
      </c>
      <c r="U33" s="141">
        <f t="shared" si="8"/>
        <v>15254</v>
      </c>
      <c r="V33" s="141">
        <f t="shared" si="8"/>
        <v>14550</v>
      </c>
      <c r="W33" s="141">
        <f t="shared" si="8"/>
        <v>14550</v>
      </c>
      <c r="X33" s="141">
        <f t="shared" si="8"/>
        <v>14550</v>
      </c>
      <c r="Y33" s="141">
        <f t="shared" si="8"/>
        <v>15254</v>
      </c>
      <c r="Z33" s="141">
        <f t="shared" si="8"/>
        <v>15254</v>
      </c>
      <c r="AA33" s="141">
        <f t="shared" si="8"/>
        <v>15254</v>
      </c>
      <c r="AB33" s="141">
        <f t="shared" si="8"/>
        <v>15959</v>
      </c>
      <c r="AC33" s="141">
        <f t="shared" si="8"/>
        <v>15959</v>
      </c>
      <c r="AD33" s="141">
        <f t="shared" si="8"/>
        <v>16899</v>
      </c>
      <c r="AE33" s="141">
        <f t="shared" si="8"/>
        <v>17838</v>
      </c>
      <c r="AF33" s="141">
        <f t="shared" si="8"/>
        <v>17838</v>
      </c>
      <c r="AG33" s="141">
        <f t="shared" si="8"/>
        <v>17838</v>
      </c>
      <c r="AH33" s="141">
        <f t="shared" si="8"/>
        <v>16899</v>
      </c>
      <c r="AI33" s="141">
        <f t="shared" si="8"/>
        <v>19717</v>
      </c>
      <c r="AJ33" s="141">
        <f t="shared" si="8"/>
        <v>19717</v>
      </c>
      <c r="AK33" s="141">
        <f t="shared" si="8"/>
        <v>21597</v>
      </c>
      <c r="AL33" s="141">
        <f t="shared" si="8"/>
        <v>23476</v>
      </c>
      <c r="AM33" s="141">
        <f t="shared" si="8"/>
        <v>23476</v>
      </c>
      <c r="AN33" s="141">
        <f t="shared" si="8"/>
        <v>20657</v>
      </c>
      <c r="AO33" s="141">
        <f t="shared" si="8"/>
        <v>20657</v>
      </c>
      <c r="AP33" s="141">
        <f t="shared" si="8"/>
        <v>13845</v>
      </c>
      <c r="AQ33" s="141">
        <f t="shared" si="8"/>
        <v>15254</v>
      </c>
      <c r="AR33" s="141">
        <f t="shared" si="8"/>
        <v>14550</v>
      </c>
      <c r="AS33" s="141">
        <f t="shared" si="8"/>
        <v>11574</v>
      </c>
      <c r="AT33" s="141">
        <f t="shared" si="8"/>
        <v>10087</v>
      </c>
      <c r="AU33" s="141">
        <f t="shared" si="8"/>
        <v>11026</v>
      </c>
      <c r="AV33" s="141">
        <f t="shared" si="8"/>
        <v>10087</v>
      </c>
      <c r="AW33" s="141">
        <f t="shared" si="8"/>
        <v>11026</v>
      </c>
      <c r="AX33" s="141">
        <f t="shared" si="8"/>
        <v>10087</v>
      </c>
      <c r="AY33" s="141">
        <f t="shared" si="8"/>
        <v>9930</v>
      </c>
      <c r="AZ33" s="141">
        <f t="shared" si="8"/>
        <v>9147</v>
      </c>
      <c r="BA33" s="141">
        <f t="shared" si="8"/>
        <v>7659</v>
      </c>
    </row>
    <row r="34" spans="1:53" ht="11.45" customHeight="1" x14ac:dyDescent="0.2">
      <c r="A34" s="3">
        <v>2</v>
      </c>
      <c r="B34" s="141">
        <f>ROUND(B15*0.87,)+25</f>
        <v>9343</v>
      </c>
      <c r="C34" s="141">
        <f t="shared" ref="C34:BA34" si="9">ROUND(C15*0.87,)+25</f>
        <v>10909</v>
      </c>
      <c r="D34" s="141">
        <f t="shared" si="9"/>
        <v>10909</v>
      </c>
      <c r="E34" s="141">
        <f t="shared" si="9"/>
        <v>11379</v>
      </c>
      <c r="F34" s="141">
        <f t="shared" si="9"/>
        <v>11379</v>
      </c>
      <c r="G34" s="141">
        <f t="shared" si="9"/>
        <v>11848</v>
      </c>
      <c r="H34" s="141">
        <f t="shared" si="9"/>
        <v>11379</v>
      </c>
      <c r="I34" s="141">
        <f t="shared" si="9"/>
        <v>11379</v>
      </c>
      <c r="J34" s="141">
        <f t="shared" si="9"/>
        <v>17251</v>
      </c>
      <c r="K34" s="174">
        <f t="shared" si="9"/>
        <v>23124</v>
      </c>
      <c r="L34" s="174">
        <f t="shared" si="9"/>
        <v>26256</v>
      </c>
      <c r="M34" s="174">
        <f t="shared" si="9"/>
        <v>26256</v>
      </c>
      <c r="N34" s="174">
        <f t="shared" si="9"/>
        <v>26256</v>
      </c>
      <c r="O34" s="174">
        <f t="shared" si="9"/>
        <v>27195</v>
      </c>
      <c r="P34" s="174">
        <f t="shared" si="9"/>
        <v>27195</v>
      </c>
      <c r="Q34" s="174">
        <f t="shared" si="9"/>
        <v>27195</v>
      </c>
      <c r="R34" s="174">
        <f t="shared" si="9"/>
        <v>24376</v>
      </c>
      <c r="S34" s="141">
        <f t="shared" si="9"/>
        <v>23985</v>
      </c>
      <c r="T34" s="141">
        <f t="shared" si="9"/>
        <v>16703</v>
      </c>
      <c r="U34" s="141">
        <f t="shared" si="9"/>
        <v>16703</v>
      </c>
      <c r="V34" s="141">
        <f t="shared" si="9"/>
        <v>15998</v>
      </c>
      <c r="W34" s="141">
        <f t="shared" si="9"/>
        <v>15998</v>
      </c>
      <c r="X34" s="141">
        <f t="shared" si="9"/>
        <v>15998</v>
      </c>
      <c r="Y34" s="141">
        <f t="shared" si="9"/>
        <v>16703</v>
      </c>
      <c r="Z34" s="141">
        <f t="shared" si="9"/>
        <v>16703</v>
      </c>
      <c r="AA34" s="141">
        <f t="shared" si="9"/>
        <v>16703</v>
      </c>
      <c r="AB34" s="141">
        <f t="shared" si="9"/>
        <v>17408</v>
      </c>
      <c r="AC34" s="141">
        <f t="shared" si="9"/>
        <v>17408</v>
      </c>
      <c r="AD34" s="141">
        <f t="shared" si="9"/>
        <v>18347</v>
      </c>
      <c r="AE34" s="141">
        <f t="shared" si="9"/>
        <v>19287</v>
      </c>
      <c r="AF34" s="141">
        <f t="shared" si="9"/>
        <v>19287</v>
      </c>
      <c r="AG34" s="141">
        <f t="shared" si="9"/>
        <v>19287</v>
      </c>
      <c r="AH34" s="141">
        <f t="shared" si="9"/>
        <v>18347</v>
      </c>
      <c r="AI34" s="141">
        <f t="shared" si="9"/>
        <v>21166</v>
      </c>
      <c r="AJ34" s="141">
        <f t="shared" si="9"/>
        <v>21166</v>
      </c>
      <c r="AK34" s="141">
        <f t="shared" si="9"/>
        <v>23045</v>
      </c>
      <c r="AL34" s="141">
        <f t="shared" si="9"/>
        <v>24924</v>
      </c>
      <c r="AM34" s="141">
        <f t="shared" si="9"/>
        <v>24924</v>
      </c>
      <c r="AN34" s="141">
        <f t="shared" si="9"/>
        <v>22106</v>
      </c>
      <c r="AO34" s="141">
        <f t="shared" si="9"/>
        <v>22106</v>
      </c>
      <c r="AP34" s="141">
        <f t="shared" si="9"/>
        <v>15294</v>
      </c>
      <c r="AQ34" s="141">
        <f t="shared" si="9"/>
        <v>16703</v>
      </c>
      <c r="AR34" s="141">
        <f t="shared" si="9"/>
        <v>15998</v>
      </c>
      <c r="AS34" s="141">
        <f t="shared" si="9"/>
        <v>13023</v>
      </c>
      <c r="AT34" s="141">
        <f t="shared" si="9"/>
        <v>11535</v>
      </c>
      <c r="AU34" s="141">
        <f t="shared" si="9"/>
        <v>12475</v>
      </c>
      <c r="AV34" s="141">
        <f t="shared" si="9"/>
        <v>11535</v>
      </c>
      <c r="AW34" s="141">
        <f t="shared" si="9"/>
        <v>12475</v>
      </c>
      <c r="AX34" s="141">
        <f t="shared" si="9"/>
        <v>11535</v>
      </c>
      <c r="AY34" s="141">
        <f t="shared" si="9"/>
        <v>11222</v>
      </c>
      <c r="AZ34" s="141">
        <f t="shared" si="9"/>
        <v>10439</v>
      </c>
      <c r="BA34" s="141">
        <f t="shared" si="9"/>
        <v>8951</v>
      </c>
    </row>
    <row r="35" spans="1:53" s="118" customFormat="1" ht="11.45" customHeight="1" x14ac:dyDescent="0.2">
      <c r="A35" s="122" t="s">
        <v>91</v>
      </c>
      <c r="B35" s="141"/>
      <c r="C35" s="141"/>
      <c r="D35" s="141"/>
      <c r="E35" s="141"/>
      <c r="F35" s="141"/>
      <c r="G35" s="141"/>
      <c r="H35" s="141"/>
      <c r="I35" s="141"/>
      <c r="J35" s="141"/>
      <c r="K35" s="174"/>
      <c r="L35" s="174"/>
      <c r="M35" s="174"/>
      <c r="N35" s="174"/>
      <c r="O35" s="174"/>
      <c r="P35" s="174"/>
      <c r="Q35" s="174"/>
      <c r="R35" s="174"/>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row>
    <row r="36" spans="1:53" ht="11.45" customHeight="1" x14ac:dyDescent="0.2">
      <c r="A36" s="3">
        <v>1</v>
      </c>
      <c r="B36" s="141">
        <f>ROUND(B17*0.87,)+25</f>
        <v>9030</v>
      </c>
      <c r="C36" s="141">
        <f t="shared" ref="C36:BA36" si="10">ROUND(C17*0.87,)+25</f>
        <v>10596</v>
      </c>
      <c r="D36" s="141">
        <f t="shared" si="10"/>
        <v>10596</v>
      </c>
      <c r="E36" s="141">
        <f t="shared" si="10"/>
        <v>11065</v>
      </c>
      <c r="F36" s="141">
        <f t="shared" si="10"/>
        <v>11065</v>
      </c>
      <c r="G36" s="141">
        <f t="shared" si="10"/>
        <v>11535</v>
      </c>
      <c r="H36" s="141">
        <f t="shared" si="10"/>
        <v>11065</v>
      </c>
      <c r="I36" s="141">
        <f t="shared" si="10"/>
        <v>11065</v>
      </c>
      <c r="J36" s="141">
        <f t="shared" si="10"/>
        <v>17251</v>
      </c>
      <c r="K36" s="174">
        <f t="shared" si="10"/>
        <v>23124</v>
      </c>
      <c r="L36" s="174">
        <f t="shared" si="10"/>
        <v>26256</v>
      </c>
      <c r="M36" s="174">
        <f t="shared" si="10"/>
        <v>26256</v>
      </c>
      <c r="N36" s="174">
        <f t="shared" si="10"/>
        <v>26256</v>
      </c>
      <c r="O36" s="174">
        <f t="shared" si="10"/>
        <v>27195</v>
      </c>
      <c r="P36" s="174">
        <f t="shared" si="10"/>
        <v>27195</v>
      </c>
      <c r="Q36" s="174">
        <f t="shared" si="10"/>
        <v>27195</v>
      </c>
      <c r="R36" s="174">
        <f t="shared" si="10"/>
        <v>24376</v>
      </c>
      <c r="S36" s="141">
        <f t="shared" si="10"/>
        <v>24102</v>
      </c>
      <c r="T36" s="141">
        <f t="shared" si="10"/>
        <v>16820</v>
      </c>
      <c r="U36" s="141">
        <f t="shared" si="10"/>
        <v>16820</v>
      </c>
      <c r="V36" s="141">
        <f t="shared" si="10"/>
        <v>16116</v>
      </c>
      <c r="W36" s="141">
        <f t="shared" si="10"/>
        <v>16116</v>
      </c>
      <c r="X36" s="141">
        <f t="shared" si="10"/>
        <v>16116</v>
      </c>
      <c r="Y36" s="141">
        <f t="shared" si="10"/>
        <v>16820</v>
      </c>
      <c r="Z36" s="141">
        <f t="shared" si="10"/>
        <v>16820</v>
      </c>
      <c r="AA36" s="141">
        <f t="shared" si="10"/>
        <v>16820</v>
      </c>
      <c r="AB36" s="141">
        <f t="shared" si="10"/>
        <v>17525</v>
      </c>
      <c r="AC36" s="141">
        <f t="shared" si="10"/>
        <v>17525</v>
      </c>
      <c r="AD36" s="141">
        <f t="shared" si="10"/>
        <v>18465</v>
      </c>
      <c r="AE36" s="141">
        <f t="shared" si="10"/>
        <v>19404</v>
      </c>
      <c r="AF36" s="141">
        <f t="shared" si="10"/>
        <v>19404</v>
      </c>
      <c r="AG36" s="141">
        <f t="shared" si="10"/>
        <v>19404</v>
      </c>
      <c r="AH36" s="141">
        <f t="shared" si="10"/>
        <v>18465</v>
      </c>
      <c r="AI36" s="141">
        <f t="shared" si="10"/>
        <v>21283</v>
      </c>
      <c r="AJ36" s="141">
        <f t="shared" si="10"/>
        <v>21283</v>
      </c>
      <c r="AK36" s="141">
        <f t="shared" si="10"/>
        <v>23163</v>
      </c>
      <c r="AL36" s="141">
        <f t="shared" si="10"/>
        <v>25042</v>
      </c>
      <c r="AM36" s="141">
        <f t="shared" si="10"/>
        <v>25042</v>
      </c>
      <c r="AN36" s="141">
        <f t="shared" si="10"/>
        <v>22223</v>
      </c>
      <c r="AO36" s="141">
        <f t="shared" si="10"/>
        <v>22223</v>
      </c>
      <c r="AP36" s="141">
        <f t="shared" si="10"/>
        <v>15411</v>
      </c>
      <c r="AQ36" s="141">
        <f t="shared" si="10"/>
        <v>16820</v>
      </c>
      <c r="AR36" s="141">
        <f t="shared" si="10"/>
        <v>16116</v>
      </c>
      <c r="AS36" s="141">
        <f t="shared" si="10"/>
        <v>12749</v>
      </c>
      <c r="AT36" s="141">
        <f t="shared" si="10"/>
        <v>11261</v>
      </c>
      <c r="AU36" s="141">
        <f t="shared" si="10"/>
        <v>12201</v>
      </c>
      <c r="AV36" s="141">
        <f t="shared" si="10"/>
        <v>11261</v>
      </c>
      <c r="AW36" s="141">
        <f t="shared" si="10"/>
        <v>12201</v>
      </c>
      <c r="AX36" s="141">
        <f t="shared" si="10"/>
        <v>11261</v>
      </c>
      <c r="AY36" s="141">
        <f t="shared" si="10"/>
        <v>10713</v>
      </c>
      <c r="AZ36" s="141">
        <f t="shared" si="10"/>
        <v>9930</v>
      </c>
      <c r="BA36" s="141">
        <f t="shared" si="10"/>
        <v>8442</v>
      </c>
    </row>
    <row r="37" spans="1:53" ht="11.45" customHeight="1" x14ac:dyDescent="0.2">
      <c r="A37" s="3">
        <v>2</v>
      </c>
      <c r="B37" s="141">
        <f>ROUND(B18*0.87,)+25</f>
        <v>10126</v>
      </c>
      <c r="C37" s="141">
        <f t="shared" ref="C37:BA37" si="11">ROUND(C18*0.87,)+25</f>
        <v>11692</v>
      </c>
      <c r="D37" s="141">
        <f t="shared" si="11"/>
        <v>11692</v>
      </c>
      <c r="E37" s="141">
        <f t="shared" si="11"/>
        <v>12162</v>
      </c>
      <c r="F37" s="141">
        <f t="shared" si="11"/>
        <v>12162</v>
      </c>
      <c r="G37" s="141">
        <f t="shared" si="11"/>
        <v>12631</v>
      </c>
      <c r="H37" s="141">
        <f t="shared" si="11"/>
        <v>12162</v>
      </c>
      <c r="I37" s="141">
        <f t="shared" si="11"/>
        <v>12162</v>
      </c>
      <c r="J37" s="141">
        <f t="shared" si="11"/>
        <v>18817</v>
      </c>
      <c r="K37" s="174">
        <f t="shared" si="11"/>
        <v>24690</v>
      </c>
      <c r="L37" s="174">
        <f t="shared" si="11"/>
        <v>27822</v>
      </c>
      <c r="M37" s="174">
        <f t="shared" si="11"/>
        <v>27822</v>
      </c>
      <c r="N37" s="174">
        <f t="shared" si="11"/>
        <v>27822</v>
      </c>
      <c r="O37" s="174">
        <f t="shared" si="11"/>
        <v>28761</v>
      </c>
      <c r="P37" s="174">
        <f t="shared" si="11"/>
        <v>28761</v>
      </c>
      <c r="Q37" s="174">
        <f t="shared" si="11"/>
        <v>28761</v>
      </c>
      <c r="R37" s="174">
        <f t="shared" si="11"/>
        <v>25942</v>
      </c>
      <c r="S37" s="141">
        <f t="shared" si="11"/>
        <v>25551</v>
      </c>
      <c r="T37" s="141">
        <f t="shared" si="11"/>
        <v>18269</v>
      </c>
      <c r="U37" s="141">
        <f t="shared" si="11"/>
        <v>18269</v>
      </c>
      <c r="V37" s="141">
        <f t="shared" si="11"/>
        <v>17564</v>
      </c>
      <c r="W37" s="141">
        <f t="shared" si="11"/>
        <v>17564</v>
      </c>
      <c r="X37" s="141">
        <f t="shared" si="11"/>
        <v>17564</v>
      </c>
      <c r="Y37" s="141">
        <f t="shared" si="11"/>
        <v>18269</v>
      </c>
      <c r="Z37" s="141">
        <f t="shared" si="11"/>
        <v>18269</v>
      </c>
      <c r="AA37" s="141">
        <f t="shared" si="11"/>
        <v>18269</v>
      </c>
      <c r="AB37" s="141">
        <f t="shared" si="11"/>
        <v>18974</v>
      </c>
      <c r="AC37" s="141">
        <f t="shared" si="11"/>
        <v>18974</v>
      </c>
      <c r="AD37" s="141">
        <f t="shared" si="11"/>
        <v>19913</v>
      </c>
      <c r="AE37" s="141">
        <f t="shared" si="11"/>
        <v>20853</v>
      </c>
      <c r="AF37" s="141">
        <f t="shared" si="11"/>
        <v>20853</v>
      </c>
      <c r="AG37" s="141">
        <f t="shared" si="11"/>
        <v>20853</v>
      </c>
      <c r="AH37" s="141">
        <f t="shared" si="11"/>
        <v>19913</v>
      </c>
      <c r="AI37" s="141">
        <f t="shared" si="11"/>
        <v>22732</v>
      </c>
      <c r="AJ37" s="141">
        <f t="shared" si="11"/>
        <v>22732</v>
      </c>
      <c r="AK37" s="141">
        <f t="shared" si="11"/>
        <v>24611</v>
      </c>
      <c r="AL37" s="141">
        <f t="shared" si="11"/>
        <v>26490</v>
      </c>
      <c r="AM37" s="141">
        <f t="shared" si="11"/>
        <v>26490</v>
      </c>
      <c r="AN37" s="141">
        <f t="shared" si="11"/>
        <v>23672</v>
      </c>
      <c r="AO37" s="141">
        <f t="shared" si="11"/>
        <v>23672</v>
      </c>
      <c r="AP37" s="141">
        <f t="shared" si="11"/>
        <v>16860</v>
      </c>
      <c r="AQ37" s="141">
        <f t="shared" si="11"/>
        <v>18269</v>
      </c>
      <c r="AR37" s="141">
        <f t="shared" si="11"/>
        <v>17564</v>
      </c>
      <c r="AS37" s="141">
        <f t="shared" si="11"/>
        <v>14197</v>
      </c>
      <c r="AT37" s="141">
        <f t="shared" si="11"/>
        <v>12710</v>
      </c>
      <c r="AU37" s="141">
        <f t="shared" si="11"/>
        <v>13649</v>
      </c>
      <c r="AV37" s="141">
        <f t="shared" si="11"/>
        <v>12710</v>
      </c>
      <c r="AW37" s="141">
        <f t="shared" si="11"/>
        <v>13649</v>
      </c>
      <c r="AX37" s="141">
        <f t="shared" si="11"/>
        <v>12710</v>
      </c>
      <c r="AY37" s="141">
        <f t="shared" si="11"/>
        <v>12005</v>
      </c>
      <c r="AZ37" s="141">
        <f t="shared" si="11"/>
        <v>11222</v>
      </c>
      <c r="BA37" s="141">
        <f t="shared" si="11"/>
        <v>9734</v>
      </c>
    </row>
    <row r="38" spans="1:53" s="118" customFormat="1" ht="11.45" customHeight="1" x14ac:dyDescent="0.2">
      <c r="A38" s="119" t="s">
        <v>92</v>
      </c>
      <c r="B38" s="141"/>
      <c r="C38" s="141"/>
      <c r="D38" s="141"/>
      <c r="E38" s="141"/>
      <c r="F38" s="141"/>
      <c r="G38" s="141"/>
      <c r="H38" s="141"/>
      <c r="I38" s="141"/>
      <c r="J38" s="141"/>
      <c r="K38" s="174"/>
      <c r="L38" s="174"/>
      <c r="M38" s="174"/>
      <c r="N38" s="174"/>
      <c r="O38" s="174"/>
      <c r="P38" s="174"/>
      <c r="Q38" s="174"/>
      <c r="R38" s="174"/>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row>
    <row r="39" spans="1:53" ht="11.45" customHeight="1" x14ac:dyDescent="0.2">
      <c r="A39" s="3">
        <v>1</v>
      </c>
      <c r="B39" s="141">
        <f>ROUND(B20*0.87,)+25</f>
        <v>10204</v>
      </c>
      <c r="C39" s="141">
        <f t="shared" ref="C39:BA39" si="12">ROUND(C20*0.87,)+25</f>
        <v>11770</v>
      </c>
      <c r="D39" s="141">
        <f t="shared" si="12"/>
        <v>11770</v>
      </c>
      <c r="E39" s="141">
        <f t="shared" si="12"/>
        <v>12240</v>
      </c>
      <c r="F39" s="141">
        <f t="shared" si="12"/>
        <v>12240</v>
      </c>
      <c r="G39" s="141">
        <f t="shared" si="12"/>
        <v>12710</v>
      </c>
      <c r="H39" s="141">
        <f t="shared" si="12"/>
        <v>12240</v>
      </c>
      <c r="I39" s="141">
        <f t="shared" si="12"/>
        <v>12240</v>
      </c>
      <c r="J39" s="141">
        <f t="shared" si="12"/>
        <v>18817</v>
      </c>
      <c r="K39" s="174">
        <f t="shared" si="12"/>
        <v>24690</v>
      </c>
      <c r="L39" s="174">
        <f t="shared" si="12"/>
        <v>27822</v>
      </c>
      <c r="M39" s="174">
        <f t="shared" si="12"/>
        <v>27822</v>
      </c>
      <c r="N39" s="174">
        <f t="shared" si="12"/>
        <v>27822</v>
      </c>
      <c r="O39" s="174">
        <f t="shared" si="12"/>
        <v>28761</v>
      </c>
      <c r="P39" s="174">
        <f t="shared" si="12"/>
        <v>28761</v>
      </c>
      <c r="Q39" s="174">
        <f t="shared" si="12"/>
        <v>28761</v>
      </c>
      <c r="R39" s="174">
        <f t="shared" si="12"/>
        <v>25942</v>
      </c>
      <c r="S39" s="141">
        <f t="shared" si="12"/>
        <v>25668</v>
      </c>
      <c r="T39" s="141">
        <f t="shared" si="12"/>
        <v>18386</v>
      </c>
      <c r="U39" s="141">
        <f t="shared" si="12"/>
        <v>18386</v>
      </c>
      <c r="V39" s="141">
        <f t="shared" si="12"/>
        <v>17682</v>
      </c>
      <c r="W39" s="141">
        <f t="shared" si="12"/>
        <v>17682</v>
      </c>
      <c r="X39" s="141">
        <f t="shared" si="12"/>
        <v>17682</v>
      </c>
      <c r="Y39" s="141">
        <f t="shared" si="12"/>
        <v>18386</v>
      </c>
      <c r="Z39" s="141">
        <f t="shared" si="12"/>
        <v>18386</v>
      </c>
      <c r="AA39" s="141">
        <f t="shared" si="12"/>
        <v>18386</v>
      </c>
      <c r="AB39" s="141">
        <f t="shared" si="12"/>
        <v>19091</v>
      </c>
      <c r="AC39" s="141">
        <f t="shared" si="12"/>
        <v>19091</v>
      </c>
      <c r="AD39" s="141">
        <f t="shared" si="12"/>
        <v>20031</v>
      </c>
      <c r="AE39" s="141">
        <f t="shared" si="12"/>
        <v>20970</v>
      </c>
      <c r="AF39" s="141">
        <f t="shared" si="12"/>
        <v>20970</v>
      </c>
      <c r="AG39" s="141">
        <f t="shared" si="12"/>
        <v>20970</v>
      </c>
      <c r="AH39" s="141">
        <f t="shared" si="12"/>
        <v>20031</v>
      </c>
      <c r="AI39" s="141">
        <f t="shared" si="12"/>
        <v>22849</v>
      </c>
      <c r="AJ39" s="141">
        <f t="shared" si="12"/>
        <v>22849</v>
      </c>
      <c r="AK39" s="141">
        <f t="shared" si="12"/>
        <v>24729</v>
      </c>
      <c r="AL39" s="141">
        <f t="shared" si="12"/>
        <v>26608</v>
      </c>
      <c r="AM39" s="141">
        <f t="shared" si="12"/>
        <v>26608</v>
      </c>
      <c r="AN39" s="141">
        <f t="shared" si="12"/>
        <v>23789</v>
      </c>
      <c r="AO39" s="141">
        <f t="shared" si="12"/>
        <v>23789</v>
      </c>
      <c r="AP39" s="141">
        <f t="shared" si="12"/>
        <v>16977</v>
      </c>
      <c r="AQ39" s="141">
        <f t="shared" si="12"/>
        <v>18386</v>
      </c>
      <c r="AR39" s="141">
        <f t="shared" si="12"/>
        <v>17682</v>
      </c>
      <c r="AS39" s="141">
        <f t="shared" si="12"/>
        <v>13532</v>
      </c>
      <c r="AT39" s="141">
        <f t="shared" si="12"/>
        <v>12044</v>
      </c>
      <c r="AU39" s="141">
        <f t="shared" si="12"/>
        <v>12984</v>
      </c>
      <c r="AV39" s="141">
        <f t="shared" si="12"/>
        <v>12044</v>
      </c>
      <c r="AW39" s="141">
        <f t="shared" si="12"/>
        <v>12984</v>
      </c>
      <c r="AX39" s="141">
        <f t="shared" si="12"/>
        <v>12044</v>
      </c>
      <c r="AY39" s="141">
        <f t="shared" si="12"/>
        <v>11887</v>
      </c>
      <c r="AZ39" s="141">
        <f t="shared" si="12"/>
        <v>11104</v>
      </c>
      <c r="BA39" s="141">
        <f t="shared" si="12"/>
        <v>9617</v>
      </c>
    </row>
    <row r="40" spans="1:53" ht="11.45" customHeight="1" x14ac:dyDescent="0.2">
      <c r="A40" s="3">
        <v>2</v>
      </c>
      <c r="B40" s="141">
        <f>ROUND(B21*0.87,)+25</f>
        <v>11300</v>
      </c>
      <c r="C40" s="141">
        <f t="shared" ref="C40:BA40" si="13">ROUND(C21*0.87,)+25</f>
        <v>12866</v>
      </c>
      <c r="D40" s="141">
        <f t="shared" si="13"/>
        <v>12866</v>
      </c>
      <c r="E40" s="141">
        <f t="shared" si="13"/>
        <v>13336</v>
      </c>
      <c r="F40" s="141">
        <f t="shared" si="13"/>
        <v>13336</v>
      </c>
      <c r="G40" s="141">
        <f t="shared" si="13"/>
        <v>13806</v>
      </c>
      <c r="H40" s="141">
        <f t="shared" si="13"/>
        <v>13336</v>
      </c>
      <c r="I40" s="141">
        <f t="shared" si="13"/>
        <v>13336</v>
      </c>
      <c r="J40" s="141">
        <f t="shared" si="13"/>
        <v>20383</v>
      </c>
      <c r="K40" s="174">
        <f t="shared" si="13"/>
        <v>26256</v>
      </c>
      <c r="L40" s="174">
        <f t="shared" si="13"/>
        <v>29388</v>
      </c>
      <c r="M40" s="174">
        <f t="shared" si="13"/>
        <v>29388</v>
      </c>
      <c r="N40" s="174">
        <f t="shared" si="13"/>
        <v>29388</v>
      </c>
      <c r="O40" s="174">
        <f t="shared" si="13"/>
        <v>30327</v>
      </c>
      <c r="P40" s="174">
        <f t="shared" si="13"/>
        <v>30327</v>
      </c>
      <c r="Q40" s="174">
        <f t="shared" si="13"/>
        <v>30327</v>
      </c>
      <c r="R40" s="174">
        <f t="shared" si="13"/>
        <v>27508</v>
      </c>
      <c r="S40" s="141">
        <f t="shared" si="13"/>
        <v>27117</v>
      </c>
      <c r="T40" s="141">
        <f t="shared" si="13"/>
        <v>19835</v>
      </c>
      <c r="U40" s="141">
        <f t="shared" si="13"/>
        <v>19835</v>
      </c>
      <c r="V40" s="141">
        <f t="shared" si="13"/>
        <v>19130</v>
      </c>
      <c r="W40" s="141">
        <f t="shared" si="13"/>
        <v>19130</v>
      </c>
      <c r="X40" s="141">
        <f t="shared" si="13"/>
        <v>19130</v>
      </c>
      <c r="Y40" s="141">
        <f t="shared" si="13"/>
        <v>19835</v>
      </c>
      <c r="Z40" s="141">
        <f t="shared" si="13"/>
        <v>19835</v>
      </c>
      <c r="AA40" s="141">
        <f t="shared" si="13"/>
        <v>19835</v>
      </c>
      <c r="AB40" s="141">
        <f t="shared" si="13"/>
        <v>20540</v>
      </c>
      <c r="AC40" s="141">
        <f t="shared" si="13"/>
        <v>20540</v>
      </c>
      <c r="AD40" s="141">
        <f t="shared" si="13"/>
        <v>21479</v>
      </c>
      <c r="AE40" s="141">
        <f t="shared" si="13"/>
        <v>22419</v>
      </c>
      <c r="AF40" s="141">
        <f t="shared" si="13"/>
        <v>22419</v>
      </c>
      <c r="AG40" s="141">
        <f t="shared" si="13"/>
        <v>22419</v>
      </c>
      <c r="AH40" s="141">
        <f t="shared" si="13"/>
        <v>21479</v>
      </c>
      <c r="AI40" s="141">
        <f t="shared" si="13"/>
        <v>24298</v>
      </c>
      <c r="AJ40" s="141">
        <f t="shared" si="13"/>
        <v>24298</v>
      </c>
      <c r="AK40" s="141">
        <f t="shared" si="13"/>
        <v>26177</v>
      </c>
      <c r="AL40" s="141">
        <f t="shared" si="13"/>
        <v>28056</v>
      </c>
      <c r="AM40" s="141">
        <f t="shared" si="13"/>
        <v>28056</v>
      </c>
      <c r="AN40" s="141">
        <f t="shared" si="13"/>
        <v>25238</v>
      </c>
      <c r="AO40" s="141">
        <f t="shared" si="13"/>
        <v>25238</v>
      </c>
      <c r="AP40" s="141">
        <f t="shared" si="13"/>
        <v>18426</v>
      </c>
      <c r="AQ40" s="141">
        <f t="shared" si="13"/>
        <v>19835</v>
      </c>
      <c r="AR40" s="141">
        <f t="shared" si="13"/>
        <v>19130</v>
      </c>
      <c r="AS40" s="141">
        <f t="shared" si="13"/>
        <v>14980</v>
      </c>
      <c r="AT40" s="141">
        <f t="shared" si="13"/>
        <v>13493</v>
      </c>
      <c r="AU40" s="141">
        <f t="shared" si="13"/>
        <v>14432</v>
      </c>
      <c r="AV40" s="141">
        <f t="shared" si="13"/>
        <v>13493</v>
      </c>
      <c r="AW40" s="141">
        <f t="shared" si="13"/>
        <v>14432</v>
      </c>
      <c r="AX40" s="141">
        <f t="shared" si="13"/>
        <v>13493</v>
      </c>
      <c r="AY40" s="141">
        <f t="shared" si="13"/>
        <v>13179</v>
      </c>
      <c r="AZ40" s="141">
        <f t="shared" si="13"/>
        <v>12396</v>
      </c>
      <c r="BA40" s="141">
        <f t="shared" si="13"/>
        <v>10909</v>
      </c>
    </row>
    <row r="41" spans="1:53" ht="11.45" customHeight="1" x14ac:dyDescent="0.2">
      <c r="A41" s="24"/>
    </row>
    <row r="42" spans="1:53" customFormat="1" ht="189" x14ac:dyDescent="0.25">
      <c r="A42" s="162" t="s">
        <v>239</v>
      </c>
      <c r="C42" s="133"/>
      <c r="I42" s="206"/>
      <c r="J42" s="206"/>
      <c r="K42" s="206"/>
      <c r="L42" s="206"/>
      <c r="M42" s="206"/>
      <c r="N42" s="206"/>
      <c r="O42" s="206"/>
      <c r="P42" s="211"/>
      <c r="Q42" s="211"/>
      <c r="R42" s="211"/>
    </row>
    <row r="44" spans="1:53" x14ac:dyDescent="0.2">
      <c r="A44" s="41" t="s">
        <v>3</v>
      </c>
    </row>
    <row r="45" spans="1:53" x14ac:dyDescent="0.2">
      <c r="A45" s="42" t="s">
        <v>4</v>
      </c>
    </row>
    <row r="46" spans="1:53" x14ac:dyDescent="0.2">
      <c r="A46" s="42" t="s">
        <v>5</v>
      </c>
    </row>
    <row r="47" spans="1:53" ht="12.6" customHeight="1" x14ac:dyDescent="0.2">
      <c r="A47" s="26" t="s">
        <v>6</v>
      </c>
    </row>
    <row r="48" spans="1:53" x14ac:dyDescent="0.2">
      <c r="A48" s="42" t="s">
        <v>180</v>
      </c>
    </row>
    <row r="49" spans="1:18" x14ac:dyDescent="0.2">
      <c r="A49" s="42" t="s">
        <v>75</v>
      </c>
    </row>
    <row r="50" spans="1:18" s="7" customFormat="1" ht="15" x14ac:dyDescent="0.25">
      <c r="A50" s="6" t="s">
        <v>25</v>
      </c>
      <c r="I50" s="207"/>
      <c r="J50" s="207"/>
      <c r="K50" s="207"/>
      <c r="L50" s="207"/>
      <c r="M50" s="207"/>
      <c r="N50" s="207"/>
      <c r="O50" s="207"/>
      <c r="P50" s="204"/>
      <c r="Q50" s="204"/>
      <c r="R50" s="204"/>
    </row>
    <row r="51" spans="1:18" s="7" customFormat="1" ht="24.75" x14ac:dyDescent="0.25">
      <c r="A51" s="53" t="s">
        <v>240</v>
      </c>
      <c r="I51" s="207"/>
      <c r="J51" s="207"/>
      <c r="K51" s="207"/>
      <c r="L51" s="207"/>
      <c r="M51" s="207"/>
      <c r="N51" s="207"/>
      <c r="O51" s="207"/>
      <c r="P51" s="204"/>
      <c r="Q51" s="204"/>
      <c r="R51" s="204"/>
    </row>
    <row r="52" spans="1:18" ht="12.75" thickBot="1" x14ac:dyDescent="0.25"/>
    <row r="53" spans="1:18" ht="12.75" thickBot="1" x14ac:dyDescent="0.25">
      <c r="A53" s="147" t="s">
        <v>18</v>
      </c>
    </row>
    <row r="54" spans="1:18" x14ac:dyDescent="0.2">
      <c r="A54" s="155" t="s">
        <v>241</v>
      </c>
    </row>
    <row r="55" spans="1:18" ht="24.75" thickBot="1" x14ac:dyDescent="0.25">
      <c r="A55" s="160" t="s">
        <v>242</v>
      </c>
    </row>
    <row r="56" spans="1:18" x14ac:dyDescent="0.2">
      <c r="A56" s="208" t="s">
        <v>243</v>
      </c>
    </row>
    <row r="57" spans="1:18" ht="12.75" thickBot="1" x14ac:dyDescent="0.25"/>
    <row r="58" spans="1:18" x14ac:dyDescent="0.2">
      <c r="A58" s="209" t="s">
        <v>8</v>
      </c>
    </row>
    <row r="59" spans="1:18" ht="60" x14ac:dyDescent="0.2">
      <c r="A59" s="210" t="s">
        <v>150</v>
      </c>
    </row>
  </sheetData>
  <pageMargins left="0.7" right="0.7" top="0.75" bottom="0.75" header="0.3" footer="0.3"/>
  <pageSetup paperSize="9" orientation="portrait"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FF00"/>
  </sheetPr>
  <dimension ref="A1:AY36"/>
  <sheetViews>
    <sheetView zoomScaleNormal="100" workbookViewId="0">
      <pane xSplit="1" topLeftCell="B1" activePane="topRight" state="frozen"/>
      <selection pane="topRight" activeCell="B20" sqref="B20"/>
    </sheetView>
  </sheetViews>
  <sheetFormatPr defaultColWidth="8.7109375" defaultRowHeight="12.75" x14ac:dyDescent="0.2"/>
  <cols>
    <col min="1" max="1" width="82.85546875" style="7" customWidth="1"/>
    <col min="2" max="51" width="9.85546875" style="7" bestFit="1" customWidth="1"/>
    <col min="52" max="16384" width="8.7109375" style="7"/>
  </cols>
  <sheetData>
    <row r="1" spans="1:51" x14ac:dyDescent="0.2">
      <c r="A1" s="9" t="s">
        <v>14</v>
      </c>
    </row>
    <row r="2" spans="1:51" x14ac:dyDescent="0.2">
      <c r="A2" s="14" t="s">
        <v>15</v>
      </c>
    </row>
    <row r="3" spans="1:51" x14ac:dyDescent="0.2">
      <c r="A3" s="1"/>
    </row>
    <row r="4" spans="1:51" x14ac:dyDescent="0.2">
      <c r="A4" s="31" t="s">
        <v>1</v>
      </c>
    </row>
    <row r="5" spans="1:51" ht="21" customHeight="1" x14ac:dyDescent="0.2">
      <c r="A5" s="16"/>
      <c r="B5" s="47" t="e">
        <f>'C завтраками| Bed and breakfast'!#REF!</f>
        <v>#REF!</v>
      </c>
      <c r="C5" s="47" t="e">
        <f>'C завтраками| Bed and breakfast'!#REF!</f>
        <v>#REF!</v>
      </c>
      <c r="D5" s="47" t="e">
        <f>'C завтраками| Bed and breakfast'!#REF!</f>
        <v>#REF!</v>
      </c>
      <c r="E5" s="47" t="e">
        <f>'C завтраками| Bed and breakfast'!#REF!</f>
        <v>#REF!</v>
      </c>
      <c r="F5" s="47" t="e">
        <f>'C завтраками| Bed and breakfast'!#REF!</f>
        <v>#REF!</v>
      </c>
      <c r="G5" s="47" t="e">
        <f>'C завтраками| Bed and breakfast'!#REF!</f>
        <v>#REF!</v>
      </c>
      <c r="H5" s="47" t="e">
        <f>'C завтраками| Bed and breakfast'!#REF!</f>
        <v>#REF!</v>
      </c>
      <c r="I5" s="47" t="e">
        <f>'C завтраками| Bed and breakfast'!#REF!</f>
        <v>#REF!</v>
      </c>
      <c r="J5" s="47" t="e">
        <f>'C завтраками| Bed and breakfast'!#REF!</f>
        <v>#REF!</v>
      </c>
      <c r="K5" s="47" t="e">
        <f>'C завтраками| Bed and breakfast'!#REF!</f>
        <v>#REF!</v>
      </c>
      <c r="L5" s="47" t="e">
        <f>'C завтраками| Bed and breakfast'!#REF!</f>
        <v>#REF!</v>
      </c>
      <c r="M5" s="47" t="e">
        <f>'C завтраками| Bed and breakfast'!#REF!</f>
        <v>#REF!</v>
      </c>
      <c r="N5" s="47" t="e">
        <f>'C завтраками| Bed and breakfast'!#REF!</f>
        <v>#REF!</v>
      </c>
      <c r="O5" s="47" t="e">
        <f>'C завтраками| Bed and breakfast'!#REF!</f>
        <v>#REF!</v>
      </c>
      <c r="P5" s="47" t="e">
        <f>'C завтраками| Bed and breakfast'!#REF!</f>
        <v>#REF!</v>
      </c>
      <c r="Q5" s="47" t="e">
        <f>'C завтраками| Bed and breakfast'!#REF!</f>
        <v>#REF!</v>
      </c>
      <c r="R5" s="47" t="e">
        <f>'C завтраками| Bed and breakfast'!#REF!</f>
        <v>#REF!</v>
      </c>
      <c r="S5" s="47" t="e">
        <f>'C завтраками| Bed and breakfast'!#REF!</f>
        <v>#REF!</v>
      </c>
      <c r="T5" s="47" t="e">
        <f>'C завтраками| Bed and breakfast'!#REF!</f>
        <v>#REF!</v>
      </c>
      <c r="U5" s="47" t="e">
        <f>'C завтраками| Bed and breakfast'!#REF!</f>
        <v>#REF!</v>
      </c>
      <c r="V5" s="47" t="e">
        <f>'C завтраками| Bed and breakfast'!#REF!</f>
        <v>#REF!</v>
      </c>
      <c r="W5" s="47" t="e">
        <f>'C завтраками| Bed and breakfast'!#REF!</f>
        <v>#REF!</v>
      </c>
      <c r="X5" s="47" t="e">
        <f>'C завтраками| Bed and breakfast'!#REF!</f>
        <v>#REF!</v>
      </c>
      <c r="Y5" s="47" t="e">
        <f>'C завтраками| Bed and breakfast'!#REF!</f>
        <v>#REF!</v>
      </c>
      <c r="Z5" s="47" t="e">
        <f>'C завтраками| Bed and breakfast'!#REF!</f>
        <v>#REF!</v>
      </c>
      <c r="AA5" s="47" t="e">
        <f>'C завтраками| Bed and breakfast'!#REF!</f>
        <v>#REF!</v>
      </c>
      <c r="AB5" s="47" t="e">
        <f>'C завтраками| Bed and breakfast'!#REF!</f>
        <v>#REF!</v>
      </c>
      <c r="AC5" s="47" t="e">
        <f>'C завтраками| Bed and breakfast'!#REF!</f>
        <v>#REF!</v>
      </c>
      <c r="AD5" s="47" t="e">
        <f>'C завтраками| Bed and breakfast'!#REF!</f>
        <v>#REF!</v>
      </c>
      <c r="AE5" s="47" t="e">
        <f>'C завтраками| Bed and breakfast'!#REF!</f>
        <v>#REF!</v>
      </c>
      <c r="AF5" s="47" t="e">
        <f>'C завтраками| Bed and breakfast'!#REF!</f>
        <v>#REF!</v>
      </c>
      <c r="AG5" s="47" t="e">
        <f>'C завтраками| Bed and breakfast'!#REF!</f>
        <v>#REF!</v>
      </c>
      <c r="AH5" s="47" t="e">
        <f>'C завтраками| Bed and breakfast'!#REF!</f>
        <v>#REF!</v>
      </c>
      <c r="AI5" s="47" t="e">
        <f>'C завтраками| Bed and breakfast'!#REF!</f>
        <v>#REF!</v>
      </c>
      <c r="AJ5" s="47" t="e">
        <f>'C завтраками| Bed and breakfast'!#REF!</f>
        <v>#REF!</v>
      </c>
      <c r="AK5" s="47" t="e">
        <f>'C завтраками| Bed and breakfast'!#REF!</f>
        <v>#REF!</v>
      </c>
      <c r="AL5" s="47" t="e">
        <f>'C завтраками| Bed and breakfast'!#REF!</f>
        <v>#REF!</v>
      </c>
      <c r="AM5" s="47" t="e">
        <f>'C завтраками| Bed and breakfast'!#REF!</f>
        <v>#REF!</v>
      </c>
      <c r="AN5" s="47" t="e">
        <f>'C завтраками| Bed and breakfast'!#REF!</f>
        <v>#REF!</v>
      </c>
      <c r="AO5" s="47" t="e">
        <f>'C завтраками| Bed and breakfast'!#REF!</f>
        <v>#REF!</v>
      </c>
      <c r="AP5" s="47" t="e">
        <f>'C завтраками| Bed and breakfast'!#REF!</f>
        <v>#REF!</v>
      </c>
      <c r="AQ5" s="47" t="e">
        <f>'C завтраками| Bed and breakfast'!#REF!</f>
        <v>#REF!</v>
      </c>
      <c r="AR5" s="47" t="e">
        <f>'C завтраками| Bed and breakfast'!#REF!</f>
        <v>#REF!</v>
      </c>
      <c r="AS5" s="47" t="e">
        <f>'C завтраками| Bed and breakfast'!#REF!</f>
        <v>#REF!</v>
      </c>
      <c r="AT5" s="47" t="e">
        <f>'C завтраками| Bed and breakfast'!#REF!</f>
        <v>#REF!</v>
      </c>
      <c r="AU5" s="47" t="e">
        <f>'C завтраками| Bed and breakfast'!#REF!</f>
        <v>#REF!</v>
      </c>
      <c r="AV5" s="47" t="e">
        <f>'C завтраками| Bed and breakfast'!#REF!</f>
        <v>#REF!</v>
      </c>
      <c r="AW5" s="47" t="e">
        <f>'C завтраками| Bed and breakfast'!#REF!</f>
        <v>#REF!</v>
      </c>
      <c r="AX5" s="47" t="e">
        <f>'C завтраками| Bed and breakfast'!#REF!</f>
        <v>#REF!</v>
      </c>
      <c r="AY5" s="47" t="e">
        <f>'C завтраками| Bed and breakfast'!#REF!</f>
        <v>#REF!</v>
      </c>
    </row>
    <row r="6" spans="1:51" ht="24" customHeight="1" x14ac:dyDescent="0.2">
      <c r="A6" s="16"/>
      <c r="B6" s="47" t="e">
        <f>'C завтраками| Bed and breakfast'!#REF!</f>
        <v>#REF!</v>
      </c>
      <c r="C6" s="47" t="e">
        <f>'C завтраками| Bed and breakfast'!#REF!</f>
        <v>#REF!</v>
      </c>
      <c r="D6" s="47" t="e">
        <f>'C завтраками| Bed and breakfast'!#REF!</f>
        <v>#REF!</v>
      </c>
      <c r="E6" s="47" t="e">
        <f>'C завтраками| Bed and breakfast'!#REF!</f>
        <v>#REF!</v>
      </c>
      <c r="F6" s="47" t="e">
        <f>'C завтраками| Bed and breakfast'!#REF!</f>
        <v>#REF!</v>
      </c>
      <c r="G6" s="47" t="e">
        <f>'C завтраками| Bed and breakfast'!#REF!</f>
        <v>#REF!</v>
      </c>
      <c r="H6" s="47" t="e">
        <f>'C завтраками| Bed and breakfast'!#REF!</f>
        <v>#REF!</v>
      </c>
      <c r="I6" s="47" t="e">
        <f>'C завтраками| Bed and breakfast'!#REF!</f>
        <v>#REF!</v>
      </c>
      <c r="J6" s="47" t="e">
        <f>'C завтраками| Bed and breakfast'!#REF!</f>
        <v>#REF!</v>
      </c>
      <c r="K6" s="47" t="e">
        <f>'C завтраками| Bed and breakfast'!#REF!</f>
        <v>#REF!</v>
      </c>
      <c r="L6" s="47" t="e">
        <f>'C завтраками| Bed and breakfast'!#REF!</f>
        <v>#REF!</v>
      </c>
      <c r="M6" s="47" t="e">
        <f>'C завтраками| Bed and breakfast'!#REF!</f>
        <v>#REF!</v>
      </c>
      <c r="N6" s="47" t="e">
        <f>'C завтраками| Bed and breakfast'!#REF!</f>
        <v>#REF!</v>
      </c>
      <c r="O6" s="47" t="e">
        <f>'C завтраками| Bed and breakfast'!#REF!</f>
        <v>#REF!</v>
      </c>
      <c r="P6" s="47" t="e">
        <f>'C завтраками| Bed and breakfast'!#REF!</f>
        <v>#REF!</v>
      </c>
      <c r="Q6" s="47" t="e">
        <f>'C завтраками| Bed and breakfast'!#REF!</f>
        <v>#REF!</v>
      </c>
      <c r="R6" s="47" t="e">
        <f>'C завтраками| Bed and breakfast'!#REF!</f>
        <v>#REF!</v>
      </c>
      <c r="S6" s="47" t="e">
        <f>'C завтраками| Bed and breakfast'!#REF!</f>
        <v>#REF!</v>
      </c>
      <c r="T6" s="47" t="e">
        <f>'C завтраками| Bed and breakfast'!#REF!</f>
        <v>#REF!</v>
      </c>
      <c r="U6" s="47" t="e">
        <f>'C завтраками| Bed and breakfast'!#REF!</f>
        <v>#REF!</v>
      </c>
      <c r="V6" s="47" t="e">
        <f>'C завтраками| Bed and breakfast'!#REF!</f>
        <v>#REF!</v>
      </c>
      <c r="W6" s="47" t="e">
        <f>'C завтраками| Bed and breakfast'!#REF!</f>
        <v>#REF!</v>
      </c>
      <c r="X6" s="47" t="e">
        <f>'C завтраками| Bed and breakfast'!#REF!</f>
        <v>#REF!</v>
      </c>
      <c r="Y6" s="47" t="e">
        <f>'C завтраками| Bed and breakfast'!#REF!</f>
        <v>#REF!</v>
      </c>
      <c r="Z6" s="47" t="e">
        <f>'C завтраками| Bed and breakfast'!#REF!</f>
        <v>#REF!</v>
      </c>
      <c r="AA6" s="47" t="e">
        <f>'C завтраками| Bed and breakfast'!#REF!</f>
        <v>#REF!</v>
      </c>
      <c r="AB6" s="47" t="e">
        <f>'C завтраками| Bed and breakfast'!#REF!</f>
        <v>#REF!</v>
      </c>
      <c r="AC6" s="47" t="e">
        <f>'C завтраками| Bed and breakfast'!#REF!</f>
        <v>#REF!</v>
      </c>
      <c r="AD6" s="47" t="e">
        <f>'C завтраками| Bed and breakfast'!#REF!</f>
        <v>#REF!</v>
      </c>
      <c r="AE6" s="47" t="e">
        <f>'C завтраками| Bed and breakfast'!#REF!</f>
        <v>#REF!</v>
      </c>
      <c r="AF6" s="47" t="e">
        <f>'C завтраками| Bed and breakfast'!#REF!</f>
        <v>#REF!</v>
      </c>
      <c r="AG6" s="47" t="e">
        <f>'C завтраками| Bed and breakfast'!#REF!</f>
        <v>#REF!</v>
      </c>
      <c r="AH6" s="47" t="e">
        <f>'C завтраками| Bed and breakfast'!#REF!</f>
        <v>#REF!</v>
      </c>
      <c r="AI6" s="47" t="e">
        <f>'C завтраками| Bed and breakfast'!#REF!</f>
        <v>#REF!</v>
      </c>
      <c r="AJ6" s="47" t="e">
        <f>'C завтраками| Bed and breakfast'!#REF!</f>
        <v>#REF!</v>
      </c>
      <c r="AK6" s="47" t="e">
        <f>'C завтраками| Bed and breakfast'!#REF!</f>
        <v>#REF!</v>
      </c>
      <c r="AL6" s="47" t="e">
        <f>'C завтраками| Bed and breakfast'!#REF!</f>
        <v>#REF!</v>
      </c>
      <c r="AM6" s="47" t="e">
        <f>'C завтраками| Bed and breakfast'!#REF!</f>
        <v>#REF!</v>
      </c>
      <c r="AN6" s="47" t="e">
        <f>'C завтраками| Bed and breakfast'!#REF!</f>
        <v>#REF!</v>
      </c>
      <c r="AO6" s="47" t="e">
        <f>'C завтраками| Bed and breakfast'!#REF!</f>
        <v>#REF!</v>
      </c>
      <c r="AP6" s="47" t="e">
        <f>'C завтраками| Bed and breakfast'!#REF!</f>
        <v>#REF!</v>
      </c>
      <c r="AQ6" s="47" t="e">
        <f>'C завтраками| Bed and breakfast'!#REF!</f>
        <v>#REF!</v>
      </c>
      <c r="AR6" s="47" t="e">
        <f>'C завтраками| Bed and breakfast'!#REF!</f>
        <v>#REF!</v>
      </c>
      <c r="AS6" s="47" t="e">
        <f>'C завтраками| Bed and breakfast'!#REF!</f>
        <v>#REF!</v>
      </c>
      <c r="AT6" s="47" t="e">
        <f>'C завтраками| Bed and breakfast'!#REF!</f>
        <v>#REF!</v>
      </c>
      <c r="AU6" s="47" t="e">
        <f>'C завтраками| Bed and breakfast'!#REF!</f>
        <v>#REF!</v>
      </c>
      <c r="AV6" s="47" t="e">
        <f>'C завтраками| Bed and breakfast'!#REF!</f>
        <v>#REF!</v>
      </c>
      <c r="AW6" s="47" t="e">
        <f>'C завтраками| Bed and breakfast'!#REF!</f>
        <v>#REF!</v>
      </c>
      <c r="AX6" s="47" t="e">
        <f>'C завтраками| Bed and breakfast'!#REF!</f>
        <v>#REF!</v>
      </c>
      <c r="AY6" s="47" t="e">
        <f>'C завтраками| Bed and breakfast'!#REF!</f>
        <v>#REF!</v>
      </c>
    </row>
    <row r="7" spans="1:51" x14ac:dyDescent="0.2">
      <c r="A7" s="16" t="s">
        <v>11</v>
      </c>
    </row>
    <row r="8" spans="1:51" x14ac:dyDescent="0.2">
      <c r="A8" s="16">
        <v>1</v>
      </c>
      <c r="B8" s="58" t="e">
        <f>'C завтраками| Bed and breakfast'!#REF!-900</f>
        <v>#REF!</v>
      </c>
      <c r="C8" s="58" t="e">
        <f>'C завтраками| Bed and breakfast'!#REF!-900</f>
        <v>#REF!</v>
      </c>
      <c r="D8" s="58" t="e">
        <f>'C завтраками| Bed and breakfast'!#REF!-900</f>
        <v>#REF!</v>
      </c>
      <c r="E8" s="58" t="e">
        <f>'C завтраками| Bed and breakfast'!#REF!-900</f>
        <v>#REF!</v>
      </c>
      <c r="F8" s="58" t="e">
        <f>'C завтраками| Bed and breakfast'!#REF!-900</f>
        <v>#REF!</v>
      </c>
      <c r="G8" s="58" t="e">
        <f>'C завтраками| Bed and breakfast'!#REF!-900</f>
        <v>#REF!</v>
      </c>
      <c r="H8" s="58" t="e">
        <f>'C завтраками| Bed and breakfast'!#REF!-900</f>
        <v>#REF!</v>
      </c>
      <c r="I8" s="58" t="e">
        <f>'C завтраками| Bed and breakfast'!#REF!-900</f>
        <v>#REF!</v>
      </c>
      <c r="J8" s="58" t="e">
        <f>'C завтраками| Bed and breakfast'!#REF!-900</f>
        <v>#REF!</v>
      </c>
      <c r="K8" s="58" t="e">
        <f>'C завтраками| Bed and breakfast'!#REF!-900</f>
        <v>#REF!</v>
      </c>
      <c r="L8" s="58" t="e">
        <f>'C завтраками| Bed and breakfast'!#REF!-900</f>
        <v>#REF!</v>
      </c>
      <c r="M8" s="58" t="e">
        <f>'C завтраками| Bed and breakfast'!#REF!-900</f>
        <v>#REF!</v>
      </c>
      <c r="N8" s="58" t="e">
        <f>'C завтраками| Bed and breakfast'!#REF!-900</f>
        <v>#REF!</v>
      </c>
      <c r="O8" s="58" t="e">
        <f>'C завтраками| Bed and breakfast'!#REF!-900</f>
        <v>#REF!</v>
      </c>
      <c r="P8" s="58" t="e">
        <f>'C завтраками| Bed and breakfast'!#REF!-900</f>
        <v>#REF!</v>
      </c>
      <c r="Q8" s="58" t="e">
        <f>'C завтраками| Bed and breakfast'!#REF!-900</f>
        <v>#REF!</v>
      </c>
      <c r="R8" s="58" t="e">
        <f>'C завтраками| Bed and breakfast'!#REF!-900</f>
        <v>#REF!</v>
      </c>
      <c r="S8" s="58" t="e">
        <f>'C завтраками| Bed and breakfast'!#REF!-900</f>
        <v>#REF!</v>
      </c>
      <c r="T8" s="58" t="e">
        <f>'C завтраками| Bed and breakfast'!#REF!-900</f>
        <v>#REF!</v>
      </c>
      <c r="U8" s="58" t="e">
        <f>'C завтраками| Bed and breakfast'!#REF!-900</f>
        <v>#REF!</v>
      </c>
      <c r="V8" s="58" t="e">
        <f>'C завтраками| Bed and breakfast'!#REF!-900</f>
        <v>#REF!</v>
      </c>
      <c r="W8" s="58" t="e">
        <f>'C завтраками| Bed and breakfast'!#REF!-900</f>
        <v>#REF!</v>
      </c>
      <c r="X8" s="58" t="e">
        <f>'C завтраками| Bed and breakfast'!#REF!-900</f>
        <v>#REF!</v>
      </c>
      <c r="Y8" s="58" t="e">
        <f>'C завтраками| Bed and breakfast'!#REF!-900</f>
        <v>#REF!</v>
      </c>
      <c r="Z8" s="58" t="e">
        <f>'C завтраками| Bed and breakfast'!#REF!-900</f>
        <v>#REF!</v>
      </c>
      <c r="AA8" s="58" t="e">
        <f>'C завтраками| Bed and breakfast'!#REF!-900</f>
        <v>#REF!</v>
      </c>
      <c r="AB8" s="58" t="e">
        <f>'C завтраками| Bed and breakfast'!#REF!-900</f>
        <v>#REF!</v>
      </c>
      <c r="AC8" s="58" t="e">
        <f>'C завтраками| Bed and breakfast'!#REF!-900</f>
        <v>#REF!</v>
      </c>
      <c r="AD8" s="58" t="e">
        <f>'C завтраками| Bed and breakfast'!#REF!-900</f>
        <v>#REF!</v>
      </c>
      <c r="AE8" s="58" t="e">
        <f>'C завтраками| Bed and breakfast'!#REF!-900</f>
        <v>#REF!</v>
      </c>
      <c r="AF8" s="58" t="e">
        <f>'C завтраками| Bed and breakfast'!#REF!-900</f>
        <v>#REF!</v>
      </c>
      <c r="AG8" s="58" t="e">
        <f>'C завтраками| Bed and breakfast'!#REF!-900</f>
        <v>#REF!</v>
      </c>
      <c r="AH8" s="58" t="e">
        <f>'C завтраками| Bed and breakfast'!#REF!-900</f>
        <v>#REF!</v>
      </c>
      <c r="AI8" s="58" t="e">
        <f>'C завтраками| Bed and breakfast'!#REF!-900</f>
        <v>#REF!</v>
      </c>
      <c r="AJ8" s="58" t="e">
        <f>'C завтраками| Bed and breakfast'!#REF!-900</f>
        <v>#REF!</v>
      </c>
      <c r="AK8" s="58" t="e">
        <f>'C завтраками| Bed and breakfast'!#REF!-900</f>
        <v>#REF!</v>
      </c>
      <c r="AL8" s="58" t="e">
        <f>'C завтраками| Bed and breakfast'!#REF!-900</f>
        <v>#REF!</v>
      </c>
      <c r="AM8" s="58" t="e">
        <f>'C завтраками| Bed and breakfast'!#REF!-900</f>
        <v>#REF!</v>
      </c>
      <c r="AN8" s="58" t="e">
        <f>'C завтраками| Bed and breakfast'!#REF!-900</f>
        <v>#REF!</v>
      </c>
      <c r="AO8" s="58" t="e">
        <f>'C завтраками| Bed and breakfast'!#REF!-900</f>
        <v>#REF!</v>
      </c>
      <c r="AP8" s="58" t="e">
        <f>'C завтраками| Bed and breakfast'!#REF!-900</f>
        <v>#REF!</v>
      </c>
      <c r="AQ8" s="58" t="e">
        <f>'C завтраками| Bed and breakfast'!#REF!-900</f>
        <v>#REF!</v>
      </c>
      <c r="AR8" s="58" t="e">
        <f>'C завтраками| Bed and breakfast'!#REF!-900</f>
        <v>#REF!</v>
      </c>
      <c r="AS8" s="58" t="e">
        <f>'C завтраками| Bed and breakfast'!#REF!-900</f>
        <v>#REF!</v>
      </c>
      <c r="AT8" s="58" t="e">
        <f>'C завтраками| Bed and breakfast'!#REF!-900</f>
        <v>#REF!</v>
      </c>
      <c r="AU8" s="58" t="e">
        <f>'C завтраками| Bed and breakfast'!#REF!-900</f>
        <v>#REF!</v>
      </c>
      <c r="AV8" s="58" t="e">
        <f>'C завтраками| Bed and breakfast'!#REF!-900</f>
        <v>#REF!</v>
      </c>
      <c r="AW8" s="58" t="e">
        <f>'C завтраками| Bed and breakfast'!#REF!-900</f>
        <v>#REF!</v>
      </c>
      <c r="AX8" s="58" t="e">
        <f>'C завтраками| Bed and breakfast'!#REF!-900</f>
        <v>#REF!</v>
      </c>
      <c r="AY8" s="58" t="e">
        <f>'C завтраками| Bed and breakfast'!#REF!-900</f>
        <v>#REF!</v>
      </c>
    </row>
    <row r="9" spans="1:51" x14ac:dyDescent="0.2">
      <c r="A9" s="16" t="s">
        <v>12</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row>
    <row r="10" spans="1:51" x14ac:dyDescent="0.2">
      <c r="A10" s="16">
        <v>1</v>
      </c>
      <c r="B10" s="58" t="e">
        <f>'C завтраками| Bed and breakfast'!#REF!-900</f>
        <v>#REF!</v>
      </c>
      <c r="C10" s="58" t="e">
        <f>'C завтраками| Bed and breakfast'!#REF!-900</f>
        <v>#REF!</v>
      </c>
      <c r="D10" s="58" t="e">
        <f>'C завтраками| Bed and breakfast'!#REF!-900</f>
        <v>#REF!</v>
      </c>
      <c r="E10" s="58" t="e">
        <f>'C завтраками| Bed and breakfast'!#REF!-900</f>
        <v>#REF!</v>
      </c>
      <c r="F10" s="58" t="e">
        <f>'C завтраками| Bed and breakfast'!#REF!-900</f>
        <v>#REF!</v>
      </c>
      <c r="G10" s="58" t="e">
        <f>'C завтраками| Bed and breakfast'!#REF!-900</f>
        <v>#REF!</v>
      </c>
      <c r="H10" s="58" t="e">
        <f>'C завтраками| Bed and breakfast'!#REF!-900</f>
        <v>#REF!</v>
      </c>
      <c r="I10" s="58" t="e">
        <f>'C завтраками| Bed and breakfast'!#REF!-900</f>
        <v>#REF!</v>
      </c>
      <c r="J10" s="58" t="e">
        <f>'C завтраками| Bed and breakfast'!#REF!-900</f>
        <v>#REF!</v>
      </c>
      <c r="K10" s="58" t="e">
        <f>'C завтраками| Bed and breakfast'!#REF!-900</f>
        <v>#REF!</v>
      </c>
      <c r="L10" s="58" t="e">
        <f>'C завтраками| Bed and breakfast'!#REF!-900</f>
        <v>#REF!</v>
      </c>
      <c r="M10" s="58" t="e">
        <f>'C завтраками| Bed and breakfast'!#REF!-900</f>
        <v>#REF!</v>
      </c>
      <c r="N10" s="58" t="e">
        <f>'C завтраками| Bed and breakfast'!#REF!-900</f>
        <v>#REF!</v>
      </c>
      <c r="O10" s="58" t="e">
        <f>'C завтраками| Bed and breakfast'!#REF!-900</f>
        <v>#REF!</v>
      </c>
      <c r="P10" s="58" t="e">
        <f>'C завтраками| Bed and breakfast'!#REF!-900</f>
        <v>#REF!</v>
      </c>
      <c r="Q10" s="58" t="e">
        <f>'C завтраками| Bed and breakfast'!#REF!-900</f>
        <v>#REF!</v>
      </c>
      <c r="R10" s="58" t="e">
        <f>'C завтраками| Bed and breakfast'!#REF!-900</f>
        <v>#REF!</v>
      </c>
      <c r="S10" s="58" t="e">
        <f>'C завтраками| Bed and breakfast'!#REF!-900</f>
        <v>#REF!</v>
      </c>
      <c r="T10" s="58" t="e">
        <f>'C завтраками| Bed and breakfast'!#REF!-900</f>
        <v>#REF!</v>
      </c>
      <c r="U10" s="58" t="e">
        <f>'C завтраками| Bed and breakfast'!#REF!-900</f>
        <v>#REF!</v>
      </c>
      <c r="V10" s="58" t="e">
        <f>'C завтраками| Bed and breakfast'!#REF!-900</f>
        <v>#REF!</v>
      </c>
      <c r="W10" s="58" t="e">
        <f>'C завтраками| Bed and breakfast'!#REF!-900</f>
        <v>#REF!</v>
      </c>
      <c r="X10" s="58" t="e">
        <f>'C завтраками| Bed and breakfast'!#REF!-900</f>
        <v>#REF!</v>
      </c>
      <c r="Y10" s="58" t="e">
        <f>'C завтраками| Bed and breakfast'!#REF!-900</f>
        <v>#REF!</v>
      </c>
      <c r="Z10" s="58" t="e">
        <f>'C завтраками| Bed and breakfast'!#REF!-900</f>
        <v>#REF!</v>
      </c>
      <c r="AA10" s="58" t="e">
        <f>'C завтраками| Bed and breakfast'!#REF!-900</f>
        <v>#REF!</v>
      </c>
      <c r="AB10" s="58" t="e">
        <f>'C завтраками| Bed and breakfast'!#REF!-900</f>
        <v>#REF!</v>
      </c>
      <c r="AC10" s="58" t="e">
        <f>'C завтраками| Bed and breakfast'!#REF!-900</f>
        <v>#REF!</v>
      </c>
      <c r="AD10" s="58" t="e">
        <f>'C завтраками| Bed and breakfast'!#REF!-900</f>
        <v>#REF!</v>
      </c>
      <c r="AE10" s="58" t="e">
        <f>'C завтраками| Bed and breakfast'!#REF!-900</f>
        <v>#REF!</v>
      </c>
      <c r="AF10" s="58" t="e">
        <f>'C завтраками| Bed and breakfast'!#REF!-900</f>
        <v>#REF!</v>
      </c>
      <c r="AG10" s="58" t="e">
        <f>'C завтраками| Bed and breakfast'!#REF!-900</f>
        <v>#REF!</v>
      </c>
      <c r="AH10" s="58" t="e">
        <f>'C завтраками| Bed and breakfast'!#REF!-900</f>
        <v>#REF!</v>
      </c>
      <c r="AI10" s="58" t="e">
        <f>'C завтраками| Bed and breakfast'!#REF!-900</f>
        <v>#REF!</v>
      </c>
      <c r="AJ10" s="58" t="e">
        <f>'C завтраками| Bed and breakfast'!#REF!-900</f>
        <v>#REF!</v>
      </c>
      <c r="AK10" s="58" t="e">
        <f>'C завтраками| Bed and breakfast'!#REF!-900</f>
        <v>#REF!</v>
      </c>
      <c r="AL10" s="58" t="e">
        <f>'C завтраками| Bed and breakfast'!#REF!-900</f>
        <v>#REF!</v>
      </c>
      <c r="AM10" s="58" t="e">
        <f>'C завтраками| Bed and breakfast'!#REF!-900</f>
        <v>#REF!</v>
      </c>
      <c r="AN10" s="58" t="e">
        <f>'C завтраками| Bed and breakfast'!#REF!-900</f>
        <v>#REF!</v>
      </c>
      <c r="AO10" s="58" t="e">
        <f>'C завтраками| Bed and breakfast'!#REF!-900</f>
        <v>#REF!</v>
      </c>
      <c r="AP10" s="58" t="e">
        <f>'C завтраками| Bed and breakfast'!#REF!-900</f>
        <v>#REF!</v>
      </c>
      <c r="AQ10" s="58" t="e">
        <f>'C завтраками| Bed and breakfast'!#REF!-900</f>
        <v>#REF!</v>
      </c>
      <c r="AR10" s="58" t="e">
        <f>'C завтраками| Bed and breakfast'!#REF!-900</f>
        <v>#REF!</v>
      </c>
      <c r="AS10" s="58" t="e">
        <f>'C завтраками| Bed and breakfast'!#REF!-900</f>
        <v>#REF!</v>
      </c>
      <c r="AT10" s="58" t="e">
        <f>'C завтраками| Bed and breakfast'!#REF!-900</f>
        <v>#REF!</v>
      </c>
      <c r="AU10" s="58" t="e">
        <f>'C завтраками| Bed and breakfast'!#REF!-900</f>
        <v>#REF!</v>
      </c>
      <c r="AV10" s="58" t="e">
        <f>'C завтраками| Bed and breakfast'!#REF!-900</f>
        <v>#REF!</v>
      </c>
      <c r="AW10" s="58" t="e">
        <f>'C завтраками| Bed and breakfast'!#REF!-900</f>
        <v>#REF!</v>
      </c>
      <c r="AX10" s="58" t="e">
        <f>'C завтраками| Bed and breakfast'!#REF!-900</f>
        <v>#REF!</v>
      </c>
      <c r="AY10" s="58" t="e">
        <f>'C завтраками| Bed and breakfast'!#REF!-900</f>
        <v>#REF!</v>
      </c>
    </row>
    <row r="11" spans="1:51" x14ac:dyDescent="0.2">
      <c r="A11" s="16" t="s">
        <v>9</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row>
    <row r="12" spans="1:51" x14ac:dyDescent="0.2">
      <c r="A12" s="16">
        <v>1</v>
      </c>
      <c r="B12" s="58" t="e">
        <f>'C завтраками| Bed and breakfast'!#REF!-900</f>
        <v>#REF!</v>
      </c>
      <c r="C12" s="58" t="e">
        <f>'C завтраками| Bed and breakfast'!#REF!-900</f>
        <v>#REF!</v>
      </c>
      <c r="D12" s="58" t="e">
        <f>'C завтраками| Bed and breakfast'!#REF!-900</f>
        <v>#REF!</v>
      </c>
      <c r="E12" s="58" t="e">
        <f>'C завтраками| Bed and breakfast'!#REF!-900</f>
        <v>#REF!</v>
      </c>
      <c r="F12" s="58" t="e">
        <f>'C завтраками| Bed and breakfast'!#REF!-900</f>
        <v>#REF!</v>
      </c>
      <c r="G12" s="58" t="e">
        <f>'C завтраками| Bed and breakfast'!#REF!-900</f>
        <v>#REF!</v>
      </c>
      <c r="H12" s="58" t="e">
        <f>'C завтраками| Bed and breakfast'!#REF!-900</f>
        <v>#REF!</v>
      </c>
      <c r="I12" s="58" t="e">
        <f>'C завтраками| Bed and breakfast'!#REF!-900</f>
        <v>#REF!</v>
      </c>
      <c r="J12" s="58" t="e">
        <f>'C завтраками| Bed and breakfast'!#REF!-900</f>
        <v>#REF!</v>
      </c>
      <c r="K12" s="58" t="e">
        <f>'C завтраками| Bed and breakfast'!#REF!-900</f>
        <v>#REF!</v>
      </c>
      <c r="L12" s="58" t="e">
        <f>'C завтраками| Bed and breakfast'!#REF!-900</f>
        <v>#REF!</v>
      </c>
      <c r="M12" s="58" t="e">
        <f>'C завтраками| Bed and breakfast'!#REF!-900</f>
        <v>#REF!</v>
      </c>
      <c r="N12" s="58" t="e">
        <f>'C завтраками| Bed and breakfast'!#REF!-900</f>
        <v>#REF!</v>
      </c>
      <c r="O12" s="58" t="e">
        <f>'C завтраками| Bed and breakfast'!#REF!-900</f>
        <v>#REF!</v>
      </c>
      <c r="P12" s="58" t="e">
        <f>'C завтраками| Bed and breakfast'!#REF!-900</f>
        <v>#REF!</v>
      </c>
      <c r="Q12" s="58" t="e">
        <f>'C завтраками| Bed and breakfast'!#REF!-900</f>
        <v>#REF!</v>
      </c>
      <c r="R12" s="58" t="e">
        <f>'C завтраками| Bed and breakfast'!#REF!-900</f>
        <v>#REF!</v>
      </c>
      <c r="S12" s="58" t="e">
        <f>'C завтраками| Bed and breakfast'!#REF!-900</f>
        <v>#REF!</v>
      </c>
      <c r="T12" s="58" t="e">
        <f>'C завтраками| Bed and breakfast'!#REF!-900</f>
        <v>#REF!</v>
      </c>
      <c r="U12" s="58" t="e">
        <f>'C завтраками| Bed and breakfast'!#REF!-900</f>
        <v>#REF!</v>
      </c>
      <c r="V12" s="58" t="e">
        <f>'C завтраками| Bed and breakfast'!#REF!-900</f>
        <v>#REF!</v>
      </c>
      <c r="W12" s="58" t="e">
        <f>'C завтраками| Bed and breakfast'!#REF!-900</f>
        <v>#REF!</v>
      </c>
      <c r="X12" s="58" t="e">
        <f>'C завтраками| Bed and breakfast'!#REF!-900</f>
        <v>#REF!</v>
      </c>
      <c r="Y12" s="58" t="e">
        <f>'C завтраками| Bed and breakfast'!#REF!-900</f>
        <v>#REF!</v>
      </c>
      <c r="Z12" s="58" t="e">
        <f>'C завтраками| Bed and breakfast'!#REF!-900</f>
        <v>#REF!</v>
      </c>
      <c r="AA12" s="58" t="e">
        <f>'C завтраками| Bed and breakfast'!#REF!-900</f>
        <v>#REF!</v>
      </c>
      <c r="AB12" s="58" t="e">
        <f>'C завтраками| Bed and breakfast'!#REF!-900</f>
        <v>#REF!</v>
      </c>
      <c r="AC12" s="58" t="e">
        <f>'C завтраками| Bed and breakfast'!#REF!-900</f>
        <v>#REF!</v>
      </c>
      <c r="AD12" s="58" t="e">
        <f>'C завтраками| Bed and breakfast'!#REF!-900</f>
        <v>#REF!</v>
      </c>
      <c r="AE12" s="58" t="e">
        <f>'C завтраками| Bed and breakfast'!#REF!-900</f>
        <v>#REF!</v>
      </c>
      <c r="AF12" s="58" t="e">
        <f>'C завтраками| Bed and breakfast'!#REF!-900</f>
        <v>#REF!</v>
      </c>
      <c r="AG12" s="58" t="e">
        <f>'C завтраками| Bed and breakfast'!#REF!-900</f>
        <v>#REF!</v>
      </c>
      <c r="AH12" s="58" t="e">
        <f>'C завтраками| Bed and breakfast'!#REF!-900</f>
        <v>#REF!</v>
      </c>
      <c r="AI12" s="58" t="e">
        <f>'C завтраками| Bed and breakfast'!#REF!-900</f>
        <v>#REF!</v>
      </c>
      <c r="AJ12" s="58" t="e">
        <f>'C завтраками| Bed and breakfast'!#REF!-900</f>
        <v>#REF!</v>
      </c>
      <c r="AK12" s="58" t="e">
        <f>'C завтраками| Bed and breakfast'!#REF!-900</f>
        <v>#REF!</v>
      </c>
      <c r="AL12" s="58" t="e">
        <f>'C завтраками| Bed and breakfast'!#REF!-900</f>
        <v>#REF!</v>
      </c>
      <c r="AM12" s="58" t="e">
        <f>'C завтраками| Bed and breakfast'!#REF!-900</f>
        <v>#REF!</v>
      </c>
      <c r="AN12" s="58" t="e">
        <f>'C завтраками| Bed and breakfast'!#REF!-900</f>
        <v>#REF!</v>
      </c>
      <c r="AO12" s="58" t="e">
        <f>'C завтраками| Bed and breakfast'!#REF!-900</f>
        <v>#REF!</v>
      </c>
      <c r="AP12" s="58" t="e">
        <f>'C завтраками| Bed and breakfast'!#REF!-900</f>
        <v>#REF!</v>
      </c>
      <c r="AQ12" s="58" t="e">
        <f>'C завтраками| Bed and breakfast'!#REF!-900</f>
        <v>#REF!</v>
      </c>
      <c r="AR12" s="58" t="e">
        <f>'C завтраками| Bed and breakfast'!#REF!-900</f>
        <v>#REF!</v>
      </c>
      <c r="AS12" s="58" t="e">
        <f>'C завтраками| Bed and breakfast'!#REF!-900</f>
        <v>#REF!</v>
      </c>
      <c r="AT12" s="58" t="e">
        <f>'C завтраками| Bed and breakfast'!#REF!-900</f>
        <v>#REF!</v>
      </c>
      <c r="AU12" s="58" t="e">
        <f>'C завтраками| Bed and breakfast'!#REF!-900</f>
        <v>#REF!</v>
      </c>
      <c r="AV12" s="58" t="e">
        <f>'C завтраками| Bed and breakfast'!#REF!-900</f>
        <v>#REF!</v>
      </c>
      <c r="AW12" s="58" t="e">
        <f>'C завтраками| Bed and breakfast'!#REF!-900</f>
        <v>#REF!</v>
      </c>
      <c r="AX12" s="58" t="e">
        <f>'C завтраками| Bed and breakfast'!#REF!-900</f>
        <v>#REF!</v>
      </c>
      <c r="AY12" s="58" t="e">
        <f>'C завтраками| Bed and breakfast'!#REF!-900</f>
        <v>#REF!</v>
      </c>
    </row>
    <row r="13" spans="1:51" x14ac:dyDescent="0.2">
      <c r="A13" s="16" t="s">
        <v>13</v>
      </c>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row>
    <row r="14" spans="1:51" x14ac:dyDescent="0.2">
      <c r="A14" s="16">
        <v>1</v>
      </c>
      <c r="B14" s="58" t="e">
        <f>'C завтраками| Bed and breakfast'!#REF!-900</f>
        <v>#REF!</v>
      </c>
      <c r="C14" s="58" t="e">
        <f>'C завтраками| Bed and breakfast'!#REF!-900</f>
        <v>#REF!</v>
      </c>
      <c r="D14" s="58" t="e">
        <f>'C завтраками| Bed and breakfast'!#REF!-900</f>
        <v>#REF!</v>
      </c>
      <c r="E14" s="58" t="e">
        <f>'C завтраками| Bed and breakfast'!#REF!-900</f>
        <v>#REF!</v>
      </c>
      <c r="F14" s="58" t="e">
        <f>'C завтраками| Bed and breakfast'!#REF!-900</f>
        <v>#REF!</v>
      </c>
      <c r="G14" s="58" t="e">
        <f>'C завтраками| Bed and breakfast'!#REF!-900</f>
        <v>#REF!</v>
      </c>
      <c r="H14" s="58" t="e">
        <f>'C завтраками| Bed and breakfast'!#REF!-900</f>
        <v>#REF!</v>
      </c>
      <c r="I14" s="58" t="e">
        <f>'C завтраками| Bed and breakfast'!#REF!-900</f>
        <v>#REF!</v>
      </c>
      <c r="J14" s="58" t="e">
        <f>'C завтраками| Bed and breakfast'!#REF!-900</f>
        <v>#REF!</v>
      </c>
      <c r="K14" s="58" t="e">
        <f>'C завтраками| Bed and breakfast'!#REF!-900</f>
        <v>#REF!</v>
      </c>
      <c r="L14" s="58" t="e">
        <f>'C завтраками| Bed and breakfast'!#REF!-900</f>
        <v>#REF!</v>
      </c>
      <c r="M14" s="58" t="e">
        <f>'C завтраками| Bed and breakfast'!#REF!-900</f>
        <v>#REF!</v>
      </c>
      <c r="N14" s="58" t="e">
        <f>'C завтраками| Bed and breakfast'!#REF!-900</f>
        <v>#REF!</v>
      </c>
      <c r="O14" s="58" t="e">
        <f>'C завтраками| Bed and breakfast'!#REF!-900</f>
        <v>#REF!</v>
      </c>
      <c r="P14" s="58" t="e">
        <f>'C завтраками| Bed and breakfast'!#REF!-900</f>
        <v>#REF!</v>
      </c>
      <c r="Q14" s="58" t="e">
        <f>'C завтраками| Bed and breakfast'!#REF!-900</f>
        <v>#REF!</v>
      </c>
      <c r="R14" s="58" t="e">
        <f>'C завтраками| Bed and breakfast'!#REF!-900</f>
        <v>#REF!</v>
      </c>
      <c r="S14" s="58" t="e">
        <f>'C завтраками| Bed and breakfast'!#REF!-900</f>
        <v>#REF!</v>
      </c>
      <c r="T14" s="58" t="e">
        <f>'C завтраками| Bed and breakfast'!#REF!-900</f>
        <v>#REF!</v>
      </c>
      <c r="U14" s="58" t="e">
        <f>'C завтраками| Bed and breakfast'!#REF!-900</f>
        <v>#REF!</v>
      </c>
      <c r="V14" s="58" t="e">
        <f>'C завтраками| Bed and breakfast'!#REF!-900</f>
        <v>#REF!</v>
      </c>
      <c r="W14" s="58" t="e">
        <f>'C завтраками| Bed and breakfast'!#REF!-900</f>
        <v>#REF!</v>
      </c>
      <c r="X14" s="58" t="e">
        <f>'C завтраками| Bed and breakfast'!#REF!-900</f>
        <v>#REF!</v>
      </c>
      <c r="Y14" s="58" t="e">
        <f>'C завтраками| Bed and breakfast'!#REF!-900</f>
        <v>#REF!</v>
      </c>
      <c r="Z14" s="58" t="e">
        <f>'C завтраками| Bed and breakfast'!#REF!-900</f>
        <v>#REF!</v>
      </c>
      <c r="AA14" s="58" t="e">
        <f>'C завтраками| Bed and breakfast'!#REF!-900</f>
        <v>#REF!</v>
      </c>
      <c r="AB14" s="58" t="e">
        <f>'C завтраками| Bed and breakfast'!#REF!-900</f>
        <v>#REF!</v>
      </c>
      <c r="AC14" s="58" t="e">
        <f>'C завтраками| Bed and breakfast'!#REF!-900</f>
        <v>#REF!</v>
      </c>
      <c r="AD14" s="58" t="e">
        <f>'C завтраками| Bed and breakfast'!#REF!-900</f>
        <v>#REF!</v>
      </c>
      <c r="AE14" s="58" t="e">
        <f>'C завтраками| Bed and breakfast'!#REF!-900</f>
        <v>#REF!</v>
      </c>
      <c r="AF14" s="58" t="e">
        <f>'C завтраками| Bed and breakfast'!#REF!-900</f>
        <v>#REF!</v>
      </c>
      <c r="AG14" s="58" t="e">
        <f>'C завтраками| Bed and breakfast'!#REF!-900</f>
        <v>#REF!</v>
      </c>
      <c r="AH14" s="58" t="e">
        <f>'C завтраками| Bed and breakfast'!#REF!-900</f>
        <v>#REF!</v>
      </c>
      <c r="AI14" s="58" t="e">
        <f>'C завтраками| Bed and breakfast'!#REF!-900</f>
        <v>#REF!</v>
      </c>
      <c r="AJ14" s="58" t="e">
        <f>'C завтраками| Bed and breakfast'!#REF!-900</f>
        <v>#REF!</v>
      </c>
      <c r="AK14" s="58" t="e">
        <f>'C завтраками| Bed and breakfast'!#REF!-900</f>
        <v>#REF!</v>
      </c>
      <c r="AL14" s="58" t="e">
        <f>'C завтраками| Bed and breakfast'!#REF!-900</f>
        <v>#REF!</v>
      </c>
      <c r="AM14" s="58" t="e">
        <f>'C завтраками| Bed and breakfast'!#REF!-900</f>
        <v>#REF!</v>
      </c>
      <c r="AN14" s="58" t="e">
        <f>'C завтраками| Bed and breakfast'!#REF!-900</f>
        <v>#REF!</v>
      </c>
      <c r="AO14" s="58" t="e">
        <f>'C завтраками| Bed and breakfast'!#REF!-900</f>
        <v>#REF!</v>
      </c>
      <c r="AP14" s="58" t="e">
        <f>'C завтраками| Bed and breakfast'!#REF!-900</f>
        <v>#REF!</v>
      </c>
      <c r="AQ14" s="58" t="e">
        <f>'C завтраками| Bed and breakfast'!#REF!-900</f>
        <v>#REF!</v>
      </c>
      <c r="AR14" s="58" t="e">
        <f>'C завтраками| Bed and breakfast'!#REF!-900</f>
        <v>#REF!</v>
      </c>
      <c r="AS14" s="58" t="e">
        <f>'C завтраками| Bed and breakfast'!#REF!-900</f>
        <v>#REF!</v>
      </c>
      <c r="AT14" s="58" t="e">
        <f>'C завтраками| Bed and breakfast'!#REF!-900</f>
        <v>#REF!</v>
      </c>
      <c r="AU14" s="58" t="e">
        <f>'C завтраками| Bed and breakfast'!#REF!-900</f>
        <v>#REF!</v>
      </c>
      <c r="AV14" s="58" t="e">
        <f>'C завтраками| Bed and breakfast'!#REF!-900</f>
        <v>#REF!</v>
      </c>
      <c r="AW14" s="58" t="e">
        <f>'C завтраками| Bed and breakfast'!#REF!-900</f>
        <v>#REF!</v>
      </c>
      <c r="AX14" s="58" t="e">
        <f>'C завтраками| Bed and breakfast'!#REF!-900</f>
        <v>#REF!</v>
      </c>
      <c r="AY14" s="58" t="e">
        <f>'C завтраками| Bed and breakfast'!#REF!-900</f>
        <v>#REF!</v>
      </c>
    </row>
    <row r="15" spans="1:51" x14ac:dyDescent="0.2">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row>
    <row r="16" spans="1:51" x14ac:dyDescent="0.2">
      <c r="A16" s="33" t="s">
        <v>2</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row>
    <row r="17" spans="1:51" ht="23.25" customHeight="1" x14ac:dyDescent="0.2">
      <c r="A17" s="16"/>
      <c r="B17" s="47" t="e">
        <f t="shared" ref="B17:AY18" si="0">B5</f>
        <v>#REF!</v>
      </c>
      <c r="C17" s="47" t="e">
        <f t="shared" si="0"/>
        <v>#REF!</v>
      </c>
      <c r="D17" s="47" t="e">
        <f t="shared" si="0"/>
        <v>#REF!</v>
      </c>
      <c r="E17" s="47" t="e">
        <f t="shared" si="0"/>
        <v>#REF!</v>
      </c>
      <c r="F17" s="47" t="e">
        <f t="shared" si="0"/>
        <v>#REF!</v>
      </c>
      <c r="G17" s="47" t="e">
        <f t="shared" si="0"/>
        <v>#REF!</v>
      </c>
      <c r="H17" s="47" t="e">
        <f t="shared" si="0"/>
        <v>#REF!</v>
      </c>
      <c r="I17" s="47" t="e">
        <f t="shared" si="0"/>
        <v>#REF!</v>
      </c>
      <c r="J17" s="47" t="e">
        <f t="shared" si="0"/>
        <v>#REF!</v>
      </c>
      <c r="K17" s="47" t="e">
        <f t="shared" si="0"/>
        <v>#REF!</v>
      </c>
      <c r="L17" s="47" t="e">
        <f t="shared" si="0"/>
        <v>#REF!</v>
      </c>
      <c r="M17" s="47" t="e">
        <f t="shared" si="0"/>
        <v>#REF!</v>
      </c>
      <c r="N17" s="47" t="e">
        <f t="shared" si="0"/>
        <v>#REF!</v>
      </c>
      <c r="O17" s="47" t="e">
        <f t="shared" si="0"/>
        <v>#REF!</v>
      </c>
      <c r="P17" s="47" t="e">
        <f t="shared" si="0"/>
        <v>#REF!</v>
      </c>
      <c r="Q17" s="47" t="e">
        <f t="shared" si="0"/>
        <v>#REF!</v>
      </c>
      <c r="R17" s="47" t="e">
        <f t="shared" si="0"/>
        <v>#REF!</v>
      </c>
      <c r="S17" s="47" t="e">
        <f t="shared" si="0"/>
        <v>#REF!</v>
      </c>
      <c r="T17" s="47" t="e">
        <f t="shared" si="0"/>
        <v>#REF!</v>
      </c>
      <c r="U17" s="47" t="e">
        <f t="shared" si="0"/>
        <v>#REF!</v>
      </c>
      <c r="V17" s="47" t="e">
        <f t="shared" si="0"/>
        <v>#REF!</v>
      </c>
      <c r="W17" s="47" t="e">
        <f t="shared" si="0"/>
        <v>#REF!</v>
      </c>
      <c r="X17" s="47" t="e">
        <f t="shared" si="0"/>
        <v>#REF!</v>
      </c>
      <c r="Y17" s="47" t="e">
        <f t="shared" si="0"/>
        <v>#REF!</v>
      </c>
      <c r="Z17" s="47" t="e">
        <f t="shared" si="0"/>
        <v>#REF!</v>
      </c>
      <c r="AA17" s="47" t="e">
        <f t="shared" si="0"/>
        <v>#REF!</v>
      </c>
      <c r="AB17" s="47" t="e">
        <f t="shared" si="0"/>
        <v>#REF!</v>
      </c>
      <c r="AC17" s="47" t="e">
        <f t="shared" si="0"/>
        <v>#REF!</v>
      </c>
      <c r="AD17" s="47" t="e">
        <f t="shared" si="0"/>
        <v>#REF!</v>
      </c>
      <c r="AE17" s="47" t="e">
        <f t="shared" si="0"/>
        <v>#REF!</v>
      </c>
      <c r="AF17" s="47" t="e">
        <f t="shared" si="0"/>
        <v>#REF!</v>
      </c>
      <c r="AG17" s="47" t="e">
        <f t="shared" si="0"/>
        <v>#REF!</v>
      </c>
      <c r="AH17" s="47" t="e">
        <f t="shared" si="0"/>
        <v>#REF!</v>
      </c>
      <c r="AI17" s="47" t="e">
        <f t="shared" si="0"/>
        <v>#REF!</v>
      </c>
      <c r="AJ17" s="47" t="e">
        <f t="shared" si="0"/>
        <v>#REF!</v>
      </c>
      <c r="AK17" s="47" t="e">
        <f t="shared" si="0"/>
        <v>#REF!</v>
      </c>
      <c r="AL17" s="47" t="e">
        <f t="shared" si="0"/>
        <v>#REF!</v>
      </c>
      <c r="AM17" s="47" t="e">
        <f t="shared" si="0"/>
        <v>#REF!</v>
      </c>
      <c r="AN17" s="47" t="e">
        <f t="shared" si="0"/>
        <v>#REF!</v>
      </c>
      <c r="AO17" s="47" t="e">
        <f t="shared" si="0"/>
        <v>#REF!</v>
      </c>
      <c r="AP17" s="47" t="e">
        <f t="shared" si="0"/>
        <v>#REF!</v>
      </c>
      <c r="AQ17" s="47" t="e">
        <f t="shared" si="0"/>
        <v>#REF!</v>
      </c>
      <c r="AR17" s="47" t="e">
        <f t="shared" si="0"/>
        <v>#REF!</v>
      </c>
      <c r="AS17" s="47" t="e">
        <f t="shared" si="0"/>
        <v>#REF!</v>
      </c>
      <c r="AT17" s="47" t="e">
        <f t="shared" si="0"/>
        <v>#REF!</v>
      </c>
      <c r="AU17" s="47" t="e">
        <f t="shared" si="0"/>
        <v>#REF!</v>
      </c>
      <c r="AV17" s="47" t="e">
        <f t="shared" si="0"/>
        <v>#REF!</v>
      </c>
      <c r="AW17" s="47" t="e">
        <f t="shared" si="0"/>
        <v>#REF!</v>
      </c>
      <c r="AX17" s="47" t="e">
        <f t="shared" si="0"/>
        <v>#REF!</v>
      </c>
      <c r="AY17" s="47" t="e">
        <f t="shared" si="0"/>
        <v>#REF!</v>
      </c>
    </row>
    <row r="18" spans="1:51" ht="23.25" customHeight="1" x14ac:dyDescent="0.2">
      <c r="A18" s="16"/>
      <c r="B18" s="47" t="e">
        <f t="shared" si="0"/>
        <v>#REF!</v>
      </c>
      <c r="C18" s="47" t="e">
        <f t="shared" si="0"/>
        <v>#REF!</v>
      </c>
      <c r="D18" s="47" t="e">
        <f t="shared" si="0"/>
        <v>#REF!</v>
      </c>
      <c r="E18" s="47" t="e">
        <f t="shared" si="0"/>
        <v>#REF!</v>
      </c>
      <c r="F18" s="47" t="e">
        <f t="shared" si="0"/>
        <v>#REF!</v>
      </c>
      <c r="G18" s="47" t="e">
        <f t="shared" si="0"/>
        <v>#REF!</v>
      </c>
      <c r="H18" s="47" t="e">
        <f t="shared" si="0"/>
        <v>#REF!</v>
      </c>
      <c r="I18" s="47" t="e">
        <f t="shared" si="0"/>
        <v>#REF!</v>
      </c>
      <c r="J18" s="47" t="e">
        <f t="shared" si="0"/>
        <v>#REF!</v>
      </c>
      <c r="K18" s="47" t="e">
        <f t="shared" si="0"/>
        <v>#REF!</v>
      </c>
      <c r="L18" s="47" t="e">
        <f t="shared" si="0"/>
        <v>#REF!</v>
      </c>
      <c r="M18" s="47" t="e">
        <f t="shared" si="0"/>
        <v>#REF!</v>
      </c>
      <c r="N18" s="47" t="e">
        <f t="shared" si="0"/>
        <v>#REF!</v>
      </c>
      <c r="O18" s="47" t="e">
        <f t="shared" si="0"/>
        <v>#REF!</v>
      </c>
      <c r="P18" s="47" t="e">
        <f t="shared" si="0"/>
        <v>#REF!</v>
      </c>
      <c r="Q18" s="47" t="e">
        <f t="shared" si="0"/>
        <v>#REF!</v>
      </c>
      <c r="R18" s="47" t="e">
        <f t="shared" si="0"/>
        <v>#REF!</v>
      </c>
      <c r="S18" s="47" t="e">
        <f t="shared" si="0"/>
        <v>#REF!</v>
      </c>
      <c r="T18" s="47" t="e">
        <f t="shared" si="0"/>
        <v>#REF!</v>
      </c>
      <c r="U18" s="47" t="e">
        <f t="shared" si="0"/>
        <v>#REF!</v>
      </c>
      <c r="V18" s="47" t="e">
        <f t="shared" si="0"/>
        <v>#REF!</v>
      </c>
      <c r="W18" s="47" t="e">
        <f t="shared" si="0"/>
        <v>#REF!</v>
      </c>
      <c r="X18" s="47" t="e">
        <f t="shared" si="0"/>
        <v>#REF!</v>
      </c>
      <c r="Y18" s="47" t="e">
        <f t="shared" si="0"/>
        <v>#REF!</v>
      </c>
      <c r="Z18" s="47" t="e">
        <f t="shared" si="0"/>
        <v>#REF!</v>
      </c>
      <c r="AA18" s="47" t="e">
        <f t="shared" si="0"/>
        <v>#REF!</v>
      </c>
      <c r="AB18" s="47" t="e">
        <f t="shared" si="0"/>
        <v>#REF!</v>
      </c>
      <c r="AC18" s="47" t="e">
        <f t="shared" si="0"/>
        <v>#REF!</v>
      </c>
      <c r="AD18" s="47" t="e">
        <f t="shared" si="0"/>
        <v>#REF!</v>
      </c>
      <c r="AE18" s="47" t="e">
        <f t="shared" si="0"/>
        <v>#REF!</v>
      </c>
      <c r="AF18" s="47" t="e">
        <f t="shared" si="0"/>
        <v>#REF!</v>
      </c>
      <c r="AG18" s="47" t="e">
        <f t="shared" si="0"/>
        <v>#REF!</v>
      </c>
      <c r="AH18" s="47" t="e">
        <f t="shared" si="0"/>
        <v>#REF!</v>
      </c>
      <c r="AI18" s="47" t="e">
        <f t="shared" si="0"/>
        <v>#REF!</v>
      </c>
      <c r="AJ18" s="47" t="e">
        <f t="shared" si="0"/>
        <v>#REF!</v>
      </c>
      <c r="AK18" s="47" t="e">
        <f t="shared" si="0"/>
        <v>#REF!</v>
      </c>
      <c r="AL18" s="47" t="e">
        <f t="shared" si="0"/>
        <v>#REF!</v>
      </c>
      <c r="AM18" s="47" t="e">
        <f t="shared" si="0"/>
        <v>#REF!</v>
      </c>
      <c r="AN18" s="47" t="e">
        <f t="shared" si="0"/>
        <v>#REF!</v>
      </c>
      <c r="AO18" s="47" t="e">
        <f t="shared" si="0"/>
        <v>#REF!</v>
      </c>
      <c r="AP18" s="47" t="e">
        <f t="shared" si="0"/>
        <v>#REF!</v>
      </c>
      <c r="AQ18" s="47" t="e">
        <f t="shared" si="0"/>
        <v>#REF!</v>
      </c>
      <c r="AR18" s="47" t="e">
        <f t="shared" si="0"/>
        <v>#REF!</v>
      </c>
      <c r="AS18" s="47" t="e">
        <f t="shared" si="0"/>
        <v>#REF!</v>
      </c>
      <c r="AT18" s="47" t="e">
        <f t="shared" si="0"/>
        <v>#REF!</v>
      </c>
      <c r="AU18" s="47" t="e">
        <f t="shared" si="0"/>
        <v>#REF!</v>
      </c>
      <c r="AV18" s="47" t="e">
        <f t="shared" si="0"/>
        <v>#REF!</v>
      </c>
      <c r="AW18" s="47" t="e">
        <f t="shared" si="0"/>
        <v>#REF!</v>
      </c>
      <c r="AX18" s="47" t="e">
        <f t="shared" si="0"/>
        <v>#REF!</v>
      </c>
      <c r="AY18" s="47" t="e">
        <f t="shared" si="0"/>
        <v>#REF!</v>
      </c>
    </row>
    <row r="19" spans="1:51" x14ac:dyDescent="0.2">
      <c r="A19" s="16" t="s">
        <v>11</v>
      </c>
    </row>
    <row r="20" spans="1:51" x14ac:dyDescent="0.2">
      <c r="A20" s="16">
        <v>1</v>
      </c>
      <c r="B20" s="60" t="e">
        <f>ROUNDUP(B8*0.85,)+25</f>
        <v>#REF!</v>
      </c>
      <c r="C20" s="60" t="e">
        <f t="shared" ref="C20:AY20" si="1">ROUNDUP(C8*0.85,)</f>
        <v>#REF!</v>
      </c>
      <c r="D20" s="60" t="e">
        <f t="shared" si="1"/>
        <v>#REF!</v>
      </c>
      <c r="E20" s="60" t="e">
        <f t="shared" si="1"/>
        <v>#REF!</v>
      </c>
      <c r="F20" s="60" t="e">
        <f t="shared" si="1"/>
        <v>#REF!</v>
      </c>
      <c r="G20" s="60" t="e">
        <f t="shared" si="1"/>
        <v>#REF!</v>
      </c>
      <c r="H20" s="60" t="e">
        <f t="shared" si="1"/>
        <v>#REF!</v>
      </c>
      <c r="I20" s="60" t="e">
        <f t="shared" si="1"/>
        <v>#REF!</v>
      </c>
      <c r="J20" s="60" t="e">
        <f t="shared" si="1"/>
        <v>#REF!</v>
      </c>
      <c r="K20" s="60" t="e">
        <f t="shared" si="1"/>
        <v>#REF!</v>
      </c>
      <c r="L20" s="60" t="e">
        <f t="shared" si="1"/>
        <v>#REF!</v>
      </c>
      <c r="M20" s="60" t="e">
        <f t="shared" si="1"/>
        <v>#REF!</v>
      </c>
      <c r="N20" s="60" t="e">
        <f t="shared" si="1"/>
        <v>#REF!</v>
      </c>
      <c r="O20" s="60" t="e">
        <f t="shared" si="1"/>
        <v>#REF!</v>
      </c>
      <c r="P20" s="60" t="e">
        <f t="shared" si="1"/>
        <v>#REF!</v>
      </c>
      <c r="Q20" s="60" t="e">
        <f t="shared" si="1"/>
        <v>#REF!</v>
      </c>
      <c r="R20" s="60" t="e">
        <f t="shared" si="1"/>
        <v>#REF!</v>
      </c>
      <c r="S20" s="60" t="e">
        <f t="shared" si="1"/>
        <v>#REF!</v>
      </c>
      <c r="T20" s="60" t="e">
        <f t="shared" si="1"/>
        <v>#REF!</v>
      </c>
      <c r="U20" s="60" t="e">
        <f t="shared" si="1"/>
        <v>#REF!</v>
      </c>
      <c r="V20" s="60" t="e">
        <f t="shared" si="1"/>
        <v>#REF!</v>
      </c>
      <c r="W20" s="60" t="e">
        <f t="shared" si="1"/>
        <v>#REF!</v>
      </c>
      <c r="X20" s="60" t="e">
        <f t="shared" si="1"/>
        <v>#REF!</v>
      </c>
      <c r="Y20" s="60" t="e">
        <f t="shared" si="1"/>
        <v>#REF!</v>
      </c>
      <c r="Z20" s="60" t="e">
        <f t="shared" si="1"/>
        <v>#REF!</v>
      </c>
      <c r="AA20" s="60" t="e">
        <f t="shared" si="1"/>
        <v>#REF!</v>
      </c>
      <c r="AB20" s="60" t="e">
        <f t="shared" si="1"/>
        <v>#REF!</v>
      </c>
      <c r="AC20" s="60" t="e">
        <f t="shared" si="1"/>
        <v>#REF!</v>
      </c>
      <c r="AD20" s="60" t="e">
        <f t="shared" si="1"/>
        <v>#REF!</v>
      </c>
      <c r="AE20" s="60" t="e">
        <f t="shared" si="1"/>
        <v>#REF!</v>
      </c>
      <c r="AF20" s="60" t="e">
        <f t="shared" si="1"/>
        <v>#REF!</v>
      </c>
      <c r="AG20" s="60" t="e">
        <f t="shared" si="1"/>
        <v>#REF!</v>
      </c>
      <c r="AH20" s="60" t="e">
        <f t="shared" si="1"/>
        <v>#REF!</v>
      </c>
      <c r="AI20" s="60" t="e">
        <f t="shared" si="1"/>
        <v>#REF!</v>
      </c>
      <c r="AJ20" s="60" t="e">
        <f t="shared" si="1"/>
        <v>#REF!</v>
      </c>
      <c r="AK20" s="60" t="e">
        <f t="shared" si="1"/>
        <v>#REF!</v>
      </c>
      <c r="AL20" s="60" t="e">
        <f t="shared" si="1"/>
        <v>#REF!</v>
      </c>
      <c r="AM20" s="60" t="e">
        <f t="shared" si="1"/>
        <v>#REF!</v>
      </c>
      <c r="AN20" s="60" t="e">
        <f t="shared" si="1"/>
        <v>#REF!</v>
      </c>
      <c r="AO20" s="60" t="e">
        <f t="shared" si="1"/>
        <v>#REF!</v>
      </c>
      <c r="AP20" s="60" t="e">
        <f t="shared" si="1"/>
        <v>#REF!</v>
      </c>
      <c r="AQ20" s="60" t="e">
        <f t="shared" si="1"/>
        <v>#REF!</v>
      </c>
      <c r="AR20" s="60" t="e">
        <f t="shared" si="1"/>
        <v>#REF!</v>
      </c>
      <c r="AS20" s="60" t="e">
        <f t="shared" si="1"/>
        <v>#REF!</v>
      </c>
      <c r="AT20" s="60" t="e">
        <f t="shared" si="1"/>
        <v>#REF!</v>
      </c>
      <c r="AU20" s="60" t="e">
        <f t="shared" si="1"/>
        <v>#REF!</v>
      </c>
      <c r="AV20" s="60" t="e">
        <f t="shared" si="1"/>
        <v>#REF!</v>
      </c>
      <c r="AW20" s="60" t="e">
        <f t="shared" si="1"/>
        <v>#REF!</v>
      </c>
      <c r="AX20" s="60" t="e">
        <f t="shared" si="1"/>
        <v>#REF!</v>
      </c>
      <c r="AY20" s="60" t="e">
        <f t="shared" si="1"/>
        <v>#REF!</v>
      </c>
    </row>
    <row r="21" spans="1:51" x14ac:dyDescent="0.2">
      <c r="A21" s="16" t="s">
        <v>12</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row>
    <row r="22" spans="1:51" x14ac:dyDescent="0.2">
      <c r="A22" s="16">
        <v>1</v>
      </c>
      <c r="B22" s="60" t="e">
        <f t="shared" ref="B22:B26" si="2">ROUNDUP(B10*0.85,)+25</f>
        <v>#REF!</v>
      </c>
      <c r="C22" s="60" t="e">
        <f t="shared" ref="C22:AY22" si="3">ROUNDUP(C10*0.85,)</f>
        <v>#REF!</v>
      </c>
      <c r="D22" s="60" t="e">
        <f t="shared" si="3"/>
        <v>#REF!</v>
      </c>
      <c r="E22" s="60" t="e">
        <f t="shared" si="3"/>
        <v>#REF!</v>
      </c>
      <c r="F22" s="60" t="e">
        <f t="shared" si="3"/>
        <v>#REF!</v>
      </c>
      <c r="G22" s="60" t="e">
        <f t="shared" si="3"/>
        <v>#REF!</v>
      </c>
      <c r="H22" s="60" t="e">
        <f t="shared" si="3"/>
        <v>#REF!</v>
      </c>
      <c r="I22" s="60" t="e">
        <f t="shared" si="3"/>
        <v>#REF!</v>
      </c>
      <c r="J22" s="60" t="e">
        <f t="shared" si="3"/>
        <v>#REF!</v>
      </c>
      <c r="K22" s="60" t="e">
        <f t="shared" si="3"/>
        <v>#REF!</v>
      </c>
      <c r="L22" s="60" t="e">
        <f t="shared" si="3"/>
        <v>#REF!</v>
      </c>
      <c r="M22" s="60" t="e">
        <f t="shared" si="3"/>
        <v>#REF!</v>
      </c>
      <c r="N22" s="60" t="e">
        <f t="shared" si="3"/>
        <v>#REF!</v>
      </c>
      <c r="O22" s="60" t="e">
        <f t="shared" si="3"/>
        <v>#REF!</v>
      </c>
      <c r="P22" s="60" t="e">
        <f t="shared" si="3"/>
        <v>#REF!</v>
      </c>
      <c r="Q22" s="60" t="e">
        <f t="shared" si="3"/>
        <v>#REF!</v>
      </c>
      <c r="R22" s="60" t="e">
        <f t="shared" si="3"/>
        <v>#REF!</v>
      </c>
      <c r="S22" s="60" t="e">
        <f t="shared" si="3"/>
        <v>#REF!</v>
      </c>
      <c r="T22" s="60" t="e">
        <f t="shared" si="3"/>
        <v>#REF!</v>
      </c>
      <c r="U22" s="60" t="e">
        <f t="shared" si="3"/>
        <v>#REF!</v>
      </c>
      <c r="V22" s="60" t="e">
        <f t="shared" si="3"/>
        <v>#REF!</v>
      </c>
      <c r="W22" s="60" t="e">
        <f t="shared" si="3"/>
        <v>#REF!</v>
      </c>
      <c r="X22" s="60" t="e">
        <f t="shared" si="3"/>
        <v>#REF!</v>
      </c>
      <c r="Y22" s="60" t="e">
        <f t="shared" si="3"/>
        <v>#REF!</v>
      </c>
      <c r="Z22" s="60" t="e">
        <f t="shared" si="3"/>
        <v>#REF!</v>
      </c>
      <c r="AA22" s="60" t="e">
        <f t="shared" si="3"/>
        <v>#REF!</v>
      </c>
      <c r="AB22" s="60" t="e">
        <f t="shared" si="3"/>
        <v>#REF!</v>
      </c>
      <c r="AC22" s="60" t="e">
        <f t="shared" si="3"/>
        <v>#REF!</v>
      </c>
      <c r="AD22" s="60" t="e">
        <f t="shared" si="3"/>
        <v>#REF!</v>
      </c>
      <c r="AE22" s="60" t="e">
        <f t="shared" si="3"/>
        <v>#REF!</v>
      </c>
      <c r="AF22" s="60" t="e">
        <f t="shared" si="3"/>
        <v>#REF!</v>
      </c>
      <c r="AG22" s="60" t="e">
        <f t="shared" si="3"/>
        <v>#REF!</v>
      </c>
      <c r="AH22" s="60" t="e">
        <f t="shared" si="3"/>
        <v>#REF!</v>
      </c>
      <c r="AI22" s="60" t="e">
        <f t="shared" si="3"/>
        <v>#REF!</v>
      </c>
      <c r="AJ22" s="60" t="e">
        <f t="shared" si="3"/>
        <v>#REF!</v>
      </c>
      <c r="AK22" s="60" t="e">
        <f t="shared" si="3"/>
        <v>#REF!</v>
      </c>
      <c r="AL22" s="60" t="e">
        <f t="shared" si="3"/>
        <v>#REF!</v>
      </c>
      <c r="AM22" s="60" t="e">
        <f t="shared" si="3"/>
        <v>#REF!</v>
      </c>
      <c r="AN22" s="60" t="e">
        <f t="shared" si="3"/>
        <v>#REF!</v>
      </c>
      <c r="AO22" s="60" t="e">
        <f t="shared" si="3"/>
        <v>#REF!</v>
      </c>
      <c r="AP22" s="60" t="e">
        <f t="shared" si="3"/>
        <v>#REF!</v>
      </c>
      <c r="AQ22" s="60" t="e">
        <f t="shared" si="3"/>
        <v>#REF!</v>
      </c>
      <c r="AR22" s="60" t="e">
        <f t="shared" si="3"/>
        <v>#REF!</v>
      </c>
      <c r="AS22" s="60" t="e">
        <f t="shared" si="3"/>
        <v>#REF!</v>
      </c>
      <c r="AT22" s="60" t="e">
        <f t="shared" si="3"/>
        <v>#REF!</v>
      </c>
      <c r="AU22" s="60" t="e">
        <f t="shared" si="3"/>
        <v>#REF!</v>
      </c>
      <c r="AV22" s="60" t="e">
        <f t="shared" si="3"/>
        <v>#REF!</v>
      </c>
      <c r="AW22" s="60" t="e">
        <f t="shared" si="3"/>
        <v>#REF!</v>
      </c>
      <c r="AX22" s="60" t="e">
        <f t="shared" si="3"/>
        <v>#REF!</v>
      </c>
      <c r="AY22" s="60" t="e">
        <f t="shared" si="3"/>
        <v>#REF!</v>
      </c>
    </row>
    <row r="23" spans="1:51" x14ac:dyDescent="0.2">
      <c r="A23" s="16" t="s">
        <v>9</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row>
    <row r="24" spans="1:51" x14ac:dyDescent="0.2">
      <c r="A24" s="16">
        <v>1</v>
      </c>
      <c r="B24" s="60" t="e">
        <f t="shared" si="2"/>
        <v>#REF!</v>
      </c>
      <c r="C24" s="60" t="e">
        <f t="shared" ref="C24:AY24" si="4">ROUNDUP(C12*0.85,)</f>
        <v>#REF!</v>
      </c>
      <c r="D24" s="60" t="e">
        <f t="shared" si="4"/>
        <v>#REF!</v>
      </c>
      <c r="E24" s="60" t="e">
        <f t="shared" si="4"/>
        <v>#REF!</v>
      </c>
      <c r="F24" s="60" t="e">
        <f t="shared" si="4"/>
        <v>#REF!</v>
      </c>
      <c r="G24" s="60" t="e">
        <f t="shared" si="4"/>
        <v>#REF!</v>
      </c>
      <c r="H24" s="60" t="e">
        <f t="shared" si="4"/>
        <v>#REF!</v>
      </c>
      <c r="I24" s="60" t="e">
        <f t="shared" si="4"/>
        <v>#REF!</v>
      </c>
      <c r="J24" s="60" t="e">
        <f t="shared" si="4"/>
        <v>#REF!</v>
      </c>
      <c r="K24" s="60" t="e">
        <f t="shared" si="4"/>
        <v>#REF!</v>
      </c>
      <c r="L24" s="60" t="e">
        <f t="shared" si="4"/>
        <v>#REF!</v>
      </c>
      <c r="M24" s="60" t="e">
        <f t="shared" si="4"/>
        <v>#REF!</v>
      </c>
      <c r="N24" s="60" t="e">
        <f t="shared" si="4"/>
        <v>#REF!</v>
      </c>
      <c r="O24" s="60" t="e">
        <f t="shared" si="4"/>
        <v>#REF!</v>
      </c>
      <c r="P24" s="60" t="e">
        <f t="shared" si="4"/>
        <v>#REF!</v>
      </c>
      <c r="Q24" s="60" t="e">
        <f t="shared" si="4"/>
        <v>#REF!</v>
      </c>
      <c r="R24" s="60" t="e">
        <f t="shared" si="4"/>
        <v>#REF!</v>
      </c>
      <c r="S24" s="60" t="e">
        <f t="shared" si="4"/>
        <v>#REF!</v>
      </c>
      <c r="T24" s="60" t="e">
        <f t="shared" si="4"/>
        <v>#REF!</v>
      </c>
      <c r="U24" s="60" t="e">
        <f t="shared" si="4"/>
        <v>#REF!</v>
      </c>
      <c r="V24" s="60" t="e">
        <f t="shared" si="4"/>
        <v>#REF!</v>
      </c>
      <c r="W24" s="60" t="e">
        <f t="shared" si="4"/>
        <v>#REF!</v>
      </c>
      <c r="X24" s="60" t="e">
        <f t="shared" si="4"/>
        <v>#REF!</v>
      </c>
      <c r="Y24" s="60" t="e">
        <f t="shared" si="4"/>
        <v>#REF!</v>
      </c>
      <c r="Z24" s="60" t="e">
        <f t="shared" si="4"/>
        <v>#REF!</v>
      </c>
      <c r="AA24" s="60" t="e">
        <f t="shared" si="4"/>
        <v>#REF!</v>
      </c>
      <c r="AB24" s="60" t="e">
        <f t="shared" si="4"/>
        <v>#REF!</v>
      </c>
      <c r="AC24" s="60" t="e">
        <f t="shared" si="4"/>
        <v>#REF!</v>
      </c>
      <c r="AD24" s="60" t="e">
        <f t="shared" si="4"/>
        <v>#REF!</v>
      </c>
      <c r="AE24" s="60" t="e">
        <f t="shared" si="4"/>
        <v>#REF!</v>
      </c>
      <c r="AF24" s="60" t="e">
        <f t="shared" si="4"/>
        <v>#REF!</v>
      </c>
      <c r="AG24" s="60" t="e">
        <f t="shared" si="4"/>
        <v>#REF!</v>
      </c>
      <c r="AH24" s="60" t="e">
        <f t="shared" si="4"/>
        <v>#REF!</v>
      </c>
      <c r="AI24" s="60" t="e">
        <f t="shared" si="4"/>
        <v>#REF!</v>
      </c>
      <c r="AJ24" s="60" t="e">
        <f t="shared" si="4"/>
        <v>#REF!</v>
      </c>
      <c r="AK24" s="60" t="e">
        <f t="shared" si="4"/>
        <v>#REF!</v>
      </c>
      <c r="AL24" s="60" t="e">
        <f t="shared" si="4"/>
        <v>#REF!</v>
      </c>
      <c r="AM24" s="60" t="e">
        <f t="shared" si="4"/>
        <v>#REF!</v>
      </c>
      <c r="AN24" s="60" t="e">
        <f t="shared" si="4"/>
        <v>#REF!</v>
      </c>
      <c r="AO24" s="60" t="e">
        <f t="shared" si="4"/>
        <v>#REF!</v>
      </c>
      <c r="AP24" s="60" t="e">
        <f t="shared" si="4"/>
        <v>#REF!</v>
      </c>
      <c r="AQ24" s="60" t="e">
        <f t="shared" si="4"/>
        <v>#REF!</v>
      </c>
      <c r="AR24" s="60" t="e">
        <f t="shared" si="4"/>
        <v>#REF!</v>
      </c>
      <c r="AS24" s="60" t="e">
        <f t="shared" si="4"/>
        <v>#REF!</v>
      </c>
      <c r="AT24" s="60" t="e">
        <f t="shared" si="4"/>
        <v>#REF!</v>
      </c>
      <c r="AU24" s="60" t="e">
        <f t="shared" si="4"/>
        <v>#REF!</v>
      </c>
      <c r="AV24" s="60" t="e">
        <f t="shared" si="4"/>
        <v>#REF!</v>
      </c>
      <c r="AW24" s="60" t="e">
        <f t="shared" si="4"/>
        <v>#REF!</v>
      </c>
      <c r="AX24" s="60" t="e">
        <f t="shared" si="4"/>
        <v>#REF!</v>
      </c>
      <c r="AY24" s="60" t="e">
        <f t="shared" si="4"/>
        <v>#REF!</v>
      </c>
    </row>
    <row r="25" spans="1:51" x14ac:dyDescent="0.2">
      <c r="A25" s="16" t="s">
        <v>13</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row>
    <row r="26" spans="1:51" x14ac:dyDescent="0.2">
      <c r="A26" s="16">
        <v>1</v>
      </c>
      <c r="B26" s="60" t="e">
        <f t="shared" si="2"/>
        <v>#REF!</v>
      </c>
      <c r="C26" s="60" t="e">
        <f t="shared" ref="C26:AY26" si="5">ROUNDUP(C14*0.85,)</f>
        <v>#REF!</v>
      </c>
      <c r="D26" s="60" t="e">
        <f t="shared" si="5"/>
        <v>#REF!</v>
      </c>
      <c r="E26" s="60" t="e">
        <f t="shared" si="5"/>
        <v>#REF!</v>
      </c>
      <c r="F26" s="60" t="e">
        <f t="shared" si="5"/>
        <v>#REF!</v>
      </c>
      <c r="G26" s="60" t="e">
        <f t="shared" si="5"/>
        <v>#REF!</v>
      </c>
      <c r="H26" s="60" t="e">
        <f t="shared" si="5"/>
        <v>#REF!</v>
      </c>
      <c r="I26" s="60" t="e">
        <f t="shared" si="5"/>
        <v>#REF!</v>
      </c>
      <c r="J26" s="60" t="e">
        <f t="shared" si="5"/>
        <v>#REF!</v>
      </c>
      <c r="K26" s="60" t="e">
        <f t="shared" si="5"/>
        <v>#REF!</v>
      </c>
      <c r="L26" s="60" t="e">
        <f t="shared" si="5"/>
        <v>#REF!</v>
      </c>
      <c r="M26" s="60" t="e">
        <f t="shared" si="5"/>
        <v>#REF!</v>
      </c>
      <c r="N26" s="60" t="e">
        <f t="shared" si="5"/>
        <v>#REF!</v>
      </c>
      <c r="O26" s="60" t="e">
        <f t="shared" si="5"/>
        <v>#REF!</v>
      </c>
      <c r="P26" s="60" t="e">
        <f t="shared" si="5"/>
        <v>#REF!</v>
      </c>
      <c r="Q26" s="60" t="e">
        <f t="shared" si="5"/>
        <v>#REF!</v>
      </c>
      <c r="R26" s="60" t="e">
        <f t="shared" si="5"/>
        <v>#REF!</v>
      </c>
      <c r="S26" s="60" t="e">
        <f t="shared" si="5"/>
        <v>#REF!</v>
      </c>
      <c r="T26" s="60" t="e">
        <f t="shared" si="5"/>
        <v>#REF!</v>
      </c>
      <c r="U26" s="60" t="e">
        <f t="shared" si="5"/>
        <v>#REF!</v>
      </c>
      <c r="V26" s="60" t="e">
        <f t="shared" si="5"/>
        <v>#REF!</v>
      </c>
      <c r="W26" s="60" t="e">
        <f t="shared" si="5"/>
        <v>#REF!</v>
      </c>
      <c r="X26" s="60" t="e">
        <f t="shared" si="5"/>
        <v>#REF!</v>
      </c>
      <c r="Y26" s="60" t="e">
        <f t="shared" si="5"/>
        <v>#REF!</v>
      </c>
      <c r="Z26" s="60" t="e">
        <f t="shared" si="5"/>
        <v>#REF!</v>
      </c>
      <c r="AA26" s="60" t="e">
        <f t="shared" si="5"/>
        <v>#REF!</v>
      </c>
      <c r="AB26" s="60" t="e">
        <f t="shared" si="5"/>
        <v>#REF!</v>
      </c>
      <c r="AC26" s="60" t="e">
        <f t="shared" si="5"/>
        <v>#REF!</v>
      </c>
      <c r="AD26" s="60" t="e">
        <f t="shared" si="5"/>
        <v>#REF!</v>
      </c>
      <c r="AE26" s="60" t="e">
        <f t="shared" si="5"/>
        <v>#REF!</v>
      </c>
      <c r="AF26" s="60" t="e">
        <f t="shared" si="5"/>
        <v>#REF!</v>
      </c>
      <c r="AG26" s="60" t="e">
        <f t="shared" si="5"/>
        <v>#REF!</v>
      </c>
      <c r="AH26" s="60" t="e">
        <f t="shared" si="5"/>
        <v>#REF!</v>
      </c>
      <c r="AI26" s="60" t="e">
        <f t="shared" si="5"/>
        <v>#REF!</v>
      </c>
      <c r="AJ26" s="60" t="e">
        <f t="shared" si="5"/>
        <v>#REF!</v>
      </c>
      <c r="AK26" s="60" t="e">
        <f t="shared" si="5"/>
        <v>#REF!</v>
      </c>
      <c r="AL26" s="60" t="e">
        <f t="shared" si="5"/>
        <v>#REF!</v>
      </c>
      <c r="AM26" s="60" t="e">
        <f t="shared" si="5"/>
        <v>#REF!</v>
      </c>
      <c r="AN26" s="60" t="e">
        <f t="shared" si="5"/>
        <v>#REF!</v>
      </c>
      <c r="AO26" s="60" t="e">
        <f t="shared" si="5"/>
        <v>#REF!</v>
      </c>
      <c r="AP26" s="60" t="e">
        <f t="shared" si="5"/>
        <v>#REF!</v>
      </c>
      <c r="AQ26" s="60" t="e">
        <f t="shared" si="5"/>
        <v>#REF!</v>
      </c>
      <c r="AR26" s="60" t="e">
        <f t="shared" si="5"/>
        <v>#REF!</v>
      </c>
      <c r="AS26" s="60" t="e">
        <f t="shared" si="5"/>
        <v>#REF!</v>
      </c>
      <c r="AT26" s="60" t="e">
        <f t="shared" si="5"/>
        <v>#REF!</v>
      </c>
      <c r="AU26" s="60" t="e">
        <f t="shared" si="5"/>
        <v>#REF!</v>
      </c>
      <c r="AV26" s="60" t="e">
        <f t="shared" si="5"/>
        <v>#REF!</v>
      </c>
      <c r="AW26" s="60" t="e">
        <f t="shared" si="5"/>
        <v>#REF!</v>
      </c>
      <c r="AX26" s="60" t="e">
        <f t="shared" si="5"/>
        <v>#REF!</v>
      </c>
      <c r="AY26" s="60" t="e">
        <f t="shared" si="5"/>
        <v>#REF!</v>
      </c>
    </row>
    <row r="27" spans="1:51" x14ac:dyDescent="0.2">
      <c r="A27" s="1"/>
    </row>
    <row r="28" spans="1:51" x14ac:dyDescent="0.2">
      <c r="A28" s="45" t="s">
        <v>3</v>
      </c>
    </row>
    <row r="29" spans="1:51" x14ac:dyDescent="0.2">
      <c r="A29" s="15" t="s">
        <v>4</v>
      </c>
    </row>
    <row r="30" spans="1:51" x14ac:dyDescent="0.2">
      <c r="A30" s="15" t="s">
        <v>5</v>
      </c>
    </row>
    <row r="31" spans="1:51" x14ac:dyDescent="0.2">
      <c r="A31" s="15" t="s">
        <v>6</v>
      </c>
    </row>
    <row r="32" spans="1:51" x14ac:dyDescent="0.2">
      <c r="A32" s="90" t="s">
        <v>70</v>
      </c>
    </row>
    <row r="33" spans="1:1" x14ac:dyDescent="0.2">
      <c r="A33" s="15"/>
    </row>
    <row r="34" spans="1:1" x14ac:dyDescent="0.2">
      <c r="A34" s="43" t="s">
        <v>8</v>
      </c>
    </row>
    <row r="35" spans="1:1" ht="73.5" customHeight="1" x14ac:dyDescent="0.2">
      <c r="A35" s="44" t="s">
        <v>19</v>
      </c>
    </row>
    <row r="36" spans="1:1" ht="14.25" x14ac:dyDescent="0.2">
      <c r="A36" s="78"/>
    </row>
  </sheetData>
  <pageMargins left="0.7" right="0.7" top="0.75" bottom="0.75" header="0.3" footer="0.3"/>
  <pageSetup paperSize="9" orientation="portrait" horizontalDpi="4294967295" verticalDpi="4294967295"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C24"/>
  <sheetViews>
    <sheetView zoomScaleNormal="100" workbookViewId="0">
      <pane xSplit="1" topLeftCell="B1" activePane="topRight" state="frozen"/>
      <selection pane="topRight" activeCell="C6" sqref="C6"/>
    </sheetView>
  </sheetViews>
  <sheetFormatPr defaultColWidth="8.7109375" defaultRowHeight="12.75" x14ac:dyDescent="0.2"/>
  <cols>
    <col min="1" max="1" width="82.85546875" style="7" customWidth="1"/>
    <col min="2" max="3" width="9.85546875" style="7" bestFit="1" customWidth="1"/>
    <col min="4" max="16384" width="8.7109375" style="7"/>
  </cols>
  <sheetData>
    <row r="1" spans="1:3" x14ac:dyDescent="0.2">
      <c r="A1" s="9" t="s">
        <v>74</v>
      </c>
    </row>
    <row r="2" spans="1:3" x14ac:dyDescent="0.2">
      <c r="A2" s="14" t="s">
        <v>15</v>
      </c>
    </row>
    <row r="3" spans="1:3" x14ac:dyDescent="0.2">
      <c r="A3" s="1"/>
    </row>
    <row r="4" spans="1:3" x14ac:dyDescent="0.2">
      <c r="A4" s="95" t="s">
        <v>1</v>
      </c>
    </row>
    <row r="5" spans="1:3" ht="21" customHeight="1" x14ac:dyDescent="0.2">
      <c r="A5" s="16"/>
      <c r="B5" s="47" t="e">
        <f>'C завтраками| Bed and breakfast'!#REF!</f>
        <v>#REF!</v>
      </c>
      <c r="C5" s="47" t="e">
        <f>'C завтраками| Bed and breakfast'!#REF!</f>
        <v>#REF!</v>
      </c>
    </row>
    <row r="6" spans="1:3" ht="24" customHeight="1" x14ac:dyDescent="0.2">
      <c r="A6" s="16"/>
      <c r="B6" s="47" t="e">
        <f>'C завтраками| Bed and breakfast'!#REF!</f>
        <v>#REF!</v>
      </c>
      <c r="C6" s="47" t="e">
        <f>'C завтраками| Bed and breakfast'!#REF!</f>
        <v>#REF!</v>
      </c>
    </row>
    <row r="7" spans="1:3" x14ac:dyDescent="0.2">
      <c r="A7" s="16" t="s">
        <v>11</v>
      </c>
    </row>
    <row r="8" spans="1:3" x14ac:dyDescent="0.2">
      <c r="A8" s="16">
        <v>1</v>
      </c>
      <c r="B8" s="58" t="e">
        <f>'C завтраками| Bed and breakfast'!#REF!-1050</f>
        <v>#REF!</v>
      </c>
      <c r="C8" s="58" t="e">
        <f>'C завтраками| Bed and breakfast'!#REF!-1050</f>
        <v>#REF!</v>
      </c>
    </row>
    <row r="9" spans="1:3" x14ac:dyDescent="0.2">
      <c r="A9" s="5" t="s">
        <v>86</v>
      </c>
      <c r="B9" s="59"/>
      <c r="C9" s="59"/>
    </row>
    <row r="10" spans="1:3" x14ac:dyDescent="0.2">
      <c r="A10" s="16">
        <v>1</v>
      </c>
      <c r="B10" s="58" t="e">
        <f>'C завтраками| Bed and breakfast'!#REF!-1050</f>
        <v>#REF!</v>
      </c>
      <c r="C10" s="58" t="e">
        <f>'C завтраками| Bed and breakfast'!#REF!-1050</f>
        <v>#REF!</v>
      </c>
    </row>
    <row r="11" spans="1:3" x14ac:dyDescent="0.2">
      <c r="A11" s="4" t="s">
        <v>91</v>
      </c>
      <c r="B11" s="59"/>
      <c r="C11" s="59"/>
    </row>
    <row r="12" spans="1:3" x14ac:dyDescent="0.2">
      <c r="A12" s="16">
        <v>1</v>
      </c>
      <c r="B12" s="58" t="e">
        <f>'C завтраками| Bed and breakfast'!#REF!-1050</f>
        <v>#REF!</v>
      </c>
      <c r="C12" s="58" t="e">
        <f>'C завтраками| Bed and breakfast'!#REF!-1050</f>
        <v>#REF!</v>
      </c>
    </row>
    <row r="13" spans="1:3" x14ac:dyDescent="0.2">
      <c r="A13" s="2" t="s">
        <v>92</v>
      </c>
      <c r="B13" s="59"/>
      <c r="C13" s="59"/>
    </row>
    <row r="14" spans="1:3" x14ac:dyDescent="0.2">
      <c r="A14" s="16">
        <v>1</v>
      </c>
      <c r="B14" s="58" t="e">
        <f>'C завтраками| Bed and breakfast'!#REF!-1050</f>
        <v>#REF!</v>
      </c>
      <c r="C14" s="58" t="e">
        <f>'C завтраками| Bed and breakfast'!#REF!-1050</f>
        <v>#REF!</v>
      </c>
    </row>
    <row r="15" spans="1:3" x14ac:dyDescent="0.2">
      <c r="A15" s="1"/>
    </row>
    <row r="16" spans="1:3" x14ac:dyDescent="0.2">
      <c r="A16" s="45" t="s">
        <v>3</v>
      </c>
    </row>
    <row r="17" spans="1:1" x14ac:dyDescent="0.2">
      <c r="A17" s="15" t="s">
        <v>4</v>
      </c>
    </row>
    <row r="18" spans="1:1" x14ac:dyDescent="0.2">
      <c r="A18" s="15" t="s">
        <v>5</v>
      </c>
    </row>
    <row r="19" spans="1:1" x14ac:dyDescent="0.2">
      <c r="A19" s="15" t="s">
        <v>6</v>
      </c>
    </row>
    <row r="20" spans="1:1" x14ac:dyDescent="0.2">
      <c r="A20" s="42" t="s">
        <v>75</v>
      </c>
    </row>
    <row r="21" spans="1:1" x14ac:dyDescent="0.2">
      <c r="A21" s="15"/>
    </row>
    <row r="22" spans="1:1" x14ac:dyDescent="0.2">
      <c r="A22" s="43" t="s">
        <v>8</v>
      </c>
    </row>
    <row r="23" spans="1:1" ht="73.5" customHeight="1" x14ac:dyDescent="0.2">
      <c r="A23" s="44" t="s">
        <v>19</v>
      </c>
    </row>
    <row r="24" spans="1:1" ht="14.25" x14ac:dyDescent="0.2">
      <c r="A24" s="78"/>
    </row>
  </sheetData>
  <pageMargins left="0.7" right="0.7" top="0.75" bottom="0.75" header="0.3" footer="0.3"/>
  <pageSetup paperSize="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53"/>
  <sheetViews>
    <sheetView zoomScaleNormal="100" workbookViewId="0">
      <pane xSplit="1" topLeftCell="B1" activePane="topRight" state="frozen"/>
      <selection pane="topRight" activeCell="B1" sqref="B1:C1048576"/>
    </sheetView>
  </sheetViews>
  <sheetFormatPr defaultColWidth="8.5703125" defaultRowHeight="12" x14ac:dyDescent="0.2"/>
  <cols>
    <col min="1" max="1" width="84.85546875" style="1" customWidth="1"/>
    <col min="2" max="3" width="9.85546875" style="1" bestFit="1" customWidth="1"/>
    <col min="4" max="16384" width="8.5703125" style="1"/>
  </cols>
  <sheetData>
    <row r="1" spans="1:3" ht="11.45" customHeight="1" x14ac:dyDescent="0.2">
      <c r="A1" s="9" t="s">
        <v>14</v>
      </c>
    </row>
    <row r="2" spans="1:3" ht="11.45" customHeight="1" x14ac:dyDescent="0.2">
      <c r="A2" s="19"/>
    </row>
    <row r="3" spans="1:3" ht="11.45" customHeight="1" x14ac:dyDescent="0.2">
      <c r="A3" s="76" t="s">
        <v>48</v>
      </c>
    </row>
    <row r="4" spans="1:3" ht="11.25" customHeight="1" x14ac:dyDescent="0.2">
      <c r="A4" s="51" t="s">
        <v>1</v>
      </c>
    </row>
    <row r="5" spans="1:3" s="12" customFormat="1" ht="25.5" customHeight="1" x14ac:dyDescent="0.2">
      <c r="A5" s="8" t="s">
        <v>0</v>
      </c>
      <c r="B5" s="47" t="e">
        <f>'C завтраками| Bed and breakfast'!#REF!</f>
        <v>#REF!</v>
      </c>
      <c r="C5" s="47" t="e">
        <f>'C завтраками| Bed and breakfast'!#REF!</f>
        <v>#REF!</v>
      </c>
    </row>
    <row r="6" spans="1:3" s="12" customFormat="1" ht="25.5" customHeight="1" x14ac:dyDescent="0.2">
      <c r="A6" s="37"/>
      <c r="B6" s="47" t="e">
        <f>'C завтраками| Bed and breakfast'!#REF!</f>
        <v>#REF!</v>
      </c>
      <c r="C6" s="47" t="e">
        <f>'C завтраками| Bed and breakfast'!#REF!</f>
        <v>#REF!</v>
      </c>
    </row>
    <row r="7" spans="1:3" ht="11.45" customHeight="1" x14ac:dyDescent="0.2">
      <c r="A7" s="11" t="s">
        <v>11</v>
      </c>
    </row>
    <row r="8" spans="1:3" ht="11.45" customHeight="1" x14ac:dyDescent="0.2">
      <c r="A8" s="3">
        <v>1</v>
      </c>
      <c r="B8" s="29" t="e">
        <f>'C завтраками| Bed and breakfast'!#REF!*0.9</f>
        <v>#REF!</v>
      </c>
      <c r="C8" s="29" t="e">
        <f>'C завтраками| Bed and breakfast'!#REF!*0.9</f>
        <v>#REF!</v>
      </c>
    </row>
    <row r="9" spans="1:3" ht="11.45" customHeight="1" x14ac:dyDescent="0.2">
      <c r="A9" s="3">
        <v>2</v>
      </c>
      <c r="B9" s="29" t="e">
        <f>'C завтраками| Bed and breakfast'!#REF!*0.9</f>
        <v>#REF!</v>
      </c>
      <c r="C9" s="29" t="e">
        <f>'C завтраками| Bed and breakfast'!#REF!*0.9</f>
        <v>#REF!</v>
      </c>
    </row>
    <row r="10" spans="1:3" ht="11.45" customHeight="1" x14ac:dyDescent="0.2">
      <c r="A10" s="5" t="s">
        <v>12</v>
      </c>
      <c r="B10" s="29"/>
      <c r="C10" s="29"/>
    </row>
    <row r="11" spans="1:3" ht="11.45" customHeight="1" x14ac:dyDescent="0.2">
      <c r="A11" s="3">
        <v>1</v>
      </c>
      <c r="B11" s="29" t="e">
        <f>'C завтраками| Bed and breakfast'!#REF!*0.9</f>
        <v>#REF!</v>
      </c>
      <c r="C11" s="29" t="e">
        <f>'C завтраками| Bed and breakfast'!#REF!*0.9</f>
        <v>#REF!</v>
      </c>
    </row>
    <row r="12" spans="1:3" ht="11.45" customHeight="1" x14ac:dyDescent="0.2">
      <c r="A12" s="3">
        <v>2</v>
      </c>
      <c r="B12" s="29" t="e">
        <f>'C завтраками| Bed and breakfast'!#REF!*0.9</f>
        <v>#REF!</v>
      </c>
      <c r="C12" s="29" t="e">
        <f>'C завтраками| Bed and breakfast'!#REF!*0.9</f>
        <v>#REF!</v>
      </c>
    </row>
    <row r="13" spans="1:3" ht="11.45" customHeight="1" x14ac:dyDescent="0.2">
      <c r="A13" s="4" t="s">
        <v>9</v>
      </c>
      <c r="B13" s="29"/>
      <c r="C13" s="29"/>
    </row>
    <row r="14" spans="1:3" ht="11.45" customHeight="1" x14ac:dyDescent="0.2">
      <c r="A14" s="3">
        <v>1</v>
      </c>
      <c r="B14" s="29" t="e">
        <f>'C завтраками| Bed and breakfast'!#REF!*0.9</f>
        <v>#REF!</v>
      </c>
      <c r="C14" s="29" t="e">
        <f>'C завтраками| Bed and breakfast'!#REF!*0.9</f>
        <v>#REF!</v>
      </c>
    </row>
    <row r="15" spans="1:3" ht="11.45" customHeight="1" x14ac:dyDescent="0.2">
      <c r="A15" s="3">
        <v>2</v>
      </c>
      <c r="B15" s="29" t="e">
        <f>'C завтраками| Bed and breakfast'!#REF!*0.9</f>
        <v>#REF!</v>
      </c>
      <c r="C15" s="29" t="e">
        <f>'C завтраками| Bed and breakfast'!#REF!*0.9</f>
        <v>#REF!</v>
      </c>
    </row>
    <row r="16" spans="1:3" ht="11.45" customHeight="1" x14ac:dyDescent="0.2">
      <c r="A16" s="2" t="s">
        <v>13</v>
      </c>
      <c r="B16" s="29"/>
      <c r="C16" s="29"/>
    </row>
    <row r="17" spans="1:3" ht="11.45" customHeight="1" x14ac:dyDescent="0.2">
      <c r="A17" s="3">
        <v>1</v>
      </c>
      <c r="B17" s="29" t="e">
        <f>'C завтраками| Bed and breakfast'!#REF!*0.9</f>
        <v>#REF!</v>
      </c>
      <c r="C17" s="29" t="e">
        <f>'C завтраками| Bed and breakfast'!#REF!*0.9</f>
        <v>#REF!</v>
      </c>
    </row>
    <row r="18" spans="1:3" ht="11.45" customHeight="1" x14ac:dyDescent="0.2">
      <c r="A18" s="3">
        <v>2</v>
      </c>
      <c r="B18" s="29" t="e">
        <f>'C завтраками| Bed and breakfast'!#REF!*0.9</f>
        <v>#REF!</v>
      </c>
      <c r="C18" s="29" t="e">
        <f>'C завтраками| Bed and breakfast'!#REF!*0.9</f>
        <v>#REF!</v>
      </c>
    </row>
    <row r="19" spans="1:3" ht="11.45" customHeight="1" x14ac:dyDescent="0.2">
      <c r="A19" s="24"/>
      <c r="B19" s="30"/>
      <c r="C19" s="30"/>
    </row>
    <row r="20" spans="1:3" ht="11.45" customHeight="1" x14ac:dyDescent="0.2">
      <c r="A20" s="24"/>
      <c r="B20" s="30"/>
      <c r="C20" s="30"/>
    </row>
    <row r="21" spans="1:3" ht="11.45" customHeight="1" x14ac:dyDescent="0.2">
      <c r="A21" s="24"/>
      <c r="B21" s="30"/>
      <c r="C21" s="30"/>
    </row>
    <row r="22" spans="1:3" ht="145.9" customHeight="1" x14ac:dyDescent="0.2">
      <c r="A22" s="77" t="s">
        <v>28</v>
      </c>
    </row>
    <row r="23" spans="1:3" ht="11.45" customHeight="1" thickBot="1" x14ac:dyDescent="0.25">
      <c r="A23" s="63" t="s">
        <v>18</v>
      </c>
    </row>
    <row r="24" spans="1:3" ht="11.45" customHeight="1" thickBot="1" x14ac:dyDescent="0.25">
      <c r="A24" s="64" t="s">
        <v>29</v>
      </c>
    </row>
    <row r="25" spans="1:3" x14ac:dyDescent="0.2">
      <c r="A25" s="65" t="s">
        <v>30</v>
      </c>
    </row>
    <row r="26" spans="1:3" x14ac:dyDescent="0.2">
      <c r="A26" s="24"/>
    </row>
    <row r="27" spans="1:3" x14ac:dyDescent="0.2">
      <c r="A27" s="36" t="s">
        <v>3</v>
      </c>
    </row>
    <row r="28" spans="1:3" x14ac:dyDescent="0.2">
      <c r="A28" s="20" t="s">
        <v>4</v>
      </c>
    </row>
    <row r="29" spans="1:3" x14ac:dyDescent="0.2">
      <c r="A29" s="20" t="s">
        <v>5</v>
      </c>
    </row>
    <row r="30" spans="1:3" ht="24" x14ac:dyDescent="0.2">
      <c r="A30" s="21" t="s">
        <v>6</v>
      </c>
    </row>
    <row r="31" spans="1:3" ht="12.6" customHeight="1" x14ac:dyDescent="0.2">
      <c r="A31" s="20" t="s">
        <v>7</v>
      </c>
    </row>
    <row r="32" spans="1:3" ht="24" x14ac:dyDescent="0.2">
      <c r="A32" s="66" t="s">
        <v>31</v>
      </c>
    </row>
    <row r="34" spans="1:1" ht="25.5" x14ac:dyDescent="0.2">
      <c r="A34" s="67" t="s">
        <v>49</v>
      </c>
    </row>
    <row r="35" spans="1:1" ht="52.5" x14ac:dyDescent="0.2">
      <c r="A35" s="68" t="s">
        <v>32</v>
      </c>
    </row>
    <row r="36" spans="1:1" ht="31.5" x14ac:dyDescent="0.2">
      <c r="A36" s="68" t="s">
        <v>33</v>
      </c>
    </row>
    <row r="37" spans="1:1" ht="52.5" x14ac:dyDescent="0.2">
      <c r="A37" s="68" t="s">
        <v>34</v>
      </c>
    </row>
    <row r="38" spans="1:1" ht="31.5" hidden="1" x14ac:dyDescent="0.2">
      <c r="A38" s="68" t="s">
        <v>35</v>
      </c>
    </row>
    <row r="39" spans="1:1" ht="63" x14ac:dyDescent="0.2">
      <c r="A39" s="68" t="s">
        <v>36</v>
      </c>
    </row>
    <row r="40" spans="1:1" ht="31.5" x14ac:dyDescent="0.2">
      <c r="A40" s="68" t="s">
        <v>37</v>
      </c>
    </row>
    <row r="41" spans="1:1" ht="31.5" x14ac:dyDescent="0.2">
      <c r="A41" s="68" t="s">
        <v>38</v>
      </c>
    </row>
    <row r="42" spans="1:1" ht="31.5" x14ac:dyDescent="0.2">
      <c r="A42" s="68" t="s">
        <v>39</v>
      </c>
    </row>
    <row r="43" spans="1:1" ht="42" x14ac:dyDescent="0.2">
      <c r="A43" s="68" t="s">
        <v>40</v>
      </c>
    </row>
    <row r="44" spans="1:1" ht="31.5" x14ac:dyDescent="0.2">
      <c r="A44" s="68" t="s">
        <v>41</v>
      </c>
    </row>
    <row r="45" spans="1:1" x14ac:dyDescent="0.2">
      <c r="A45" s="69"/>
    </row>
    <row r="46" spans="1:1" ht="31.5" x14ac:dyDescent="0.2">
      <c r="A46" s="70" t="s">
        <v>42</v>
      </c>
    </row>
    <row r="47" spans="1:1" ht="21" x14ac:dyDescent="0.2">
      <c r="A47" s="71" t="s">
        <v>43</v>
      </c>
    </row>
    <row r="48" spans="1:1" ht="42.75" x14ac:dyDescent="0.2">
      <c r="A48" s="72" t="s">
        <v>44</v>
      </c>
    </row>
    <row r="49" spans="1:1" ht="21" x14ac:dyDescent="0.2">
      <c r="A49" s="73" t="s">
        <v>45</v>
      </c>
    </row>
    <row r="50" spans="1:1" x14ac:dyDescent="0.2">
      <c r="A50" s="74"/>
    </row>
    <row r="51" spans="1:1" x14ac:dyDescent="0.2">
      <c r="A51" s="75" t="s">
        <v>8</v>
      </c>
    </row>
    <row r="52" spans="1:1" ht="24" x14ac:dyDescent="0.2">
      <c r="A52" s="62" t="s">
        <v>46</v>
      </c>
    </row>
    <row r="53" spans="1:1" ht="24" x14ac:dyDescent="0.2">
      <c r="A53" s="62" t="s">
        <v>47</v>
      </c>
    </row>
  </sheetData>
  <pageMargins left="0.7" right="0.7" top="0.75" bottom="0.75" header="0.3" footer="0.3"/>
  <pageSetup paperSize="9" orientation="portrait"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C69"/>
  <sheetViews>
    <sheetView zoomScaleNormal="100" workbookViewId="0">
      <pane xSplit="1" topLeftCell="B1" activePane="topRight" state="frozen"/>
      <selection pane="topRight" activeCell="A26" sqref="A26"/>
    </sheetView>
  </sheetViews>
  <sheetFormatPr defaultColWidth="8.5703125" defaultRowHeight="12" x14ac:dyDescent="0.2"/>
  <cols>
    <col min="1" max="1" width="84.85546875" style="1" customWidth="1"/>
    <col min="2" max="3" width="9.85546875" style="1" bestFit="1" customWidth="1"/>
    <col min="4" max="16384" width="8.5703125" style="1"/>
  </cols>
  <sheetData>
    <row r="1" spans="1:3" ht="11.45" customHeight="1" x14ac:dyDescent="0.2">
      <c r="A1" s="9" t="s">
        <v>74</v>
      </c>
    </row>
    <row r="2" spans="1:3" ht="11.45" customHeight="1" x14ac:dyDescent="0.2">
      <c r="A2" s="19"/>
    </row>
    <row r="3" spans="1:3" ht="11.45" customHeight="1" x14ac:dyDescent="0.2">
      <c r="A3" s="79" t="s">
        <v>51</v>
      </c>
    </row>
    <row r="4" spans="1:3" ht="11.25" customHeight="1" x14ac:dyDescent="0.2">
      <c r="A4" s="79" t="s">
        <v>1</v>
      </c>
    </row>
    <row r="5" spans="1:3" s="12" customFormat="1" ht="25.5" customHeight="1" x14ac:dyDescent="0.2">
      <c r="A5" s="8" t="s">
        <v>0</v>
      </c>
      <c r="B5" s="47" t="e">
        <f>'C завтраками| Bed and breakfast'!#REF!</f>
        <v>#REF!</v>
      </c>
      <c r="C5" s="47" t="e">
        <f>'C завтраками| Bed and breakfast'!#REF!</f>
        <v>#REF!</v>
      </c>
    </row>
    <row r="6" spans="1:3" s="12" customFormat="1" ht="25.5" customHeight="1" x14ac:dyDescent="0.2">
      <c r="A6" s="37"/>
      <c r="B6" s="47" t="e">
        <f>'C завтраками| Bed and breakfast'!#REF!</f>
        <v>#REF!</v>
      </c>
      <c r="C6" s="47" t="e">
        <f>'C завтраками| Bed and breakfast'!#REF!</f>
        <v>#REF!</v>
      </c>
    </row>
    <row r="7" spans="1:3" ht="11.45" customHeight="1" x14ac:dyDescent="0.2">
      <c r="A7" s="11" t="s">
        <v>11</v>
      </c>
    </row>
    <row r="8" spans="1:3" ht="11.45" customHeight="1" x14ac:dyDescent="0.2">
      <c r="A8" s="3">
        <v>1</v>
      </c>
      <c r="B8" s="29" t="e">
        <f>'C завтраками| Bed and breakfast'!#REF!*0.85</f>
        <v>#REF!</v>
      </c>
      <c r="C8" s="29" t="e">
        <f>'C завтраками| Bed and breakfast'!#REF!*0.85</f>
        <v>#REF!</v>
      </c>
    </row>
    <row r="9" spans="1:3" ht="11.45" customHeight="1" x14ac:dyDescent="0.2">
      <c r="A9" s="3">
        <v>2</v>
      </c>
      <c r="B9" s="29" t="e">
        <f>'C завтраками| Bed and breakfast'!#REF!*0.85</f>
        <v>#REF!</v>
      </c>
      <c r="C9" s="29" t="e">
        <f>'C завтраками| Bed and breakfast'!#REF!*0.85</f>
        <v>#REF!</v>
      </c>
    </row>
    <row r="10" spans="1:3" ht="11.45" customHeight="1" x14ac:dyDescent="0.2">
      <c r="A10" s="5" t="s">
        <v>86</v>
      </c>
      <c r="B10" s="29"/>
      <c r="C10" s="29"/>
    </row>
    <row r="11" spans="1:3" ht="11.45" customHeight="1" x14ac:dyDescent="0.2">
      <c r="A11" s="3">
        <v>1</v>
      </c>
      <c r="B11" s="29" t="e">
        <f>'C завтраками| Bed and breakfast'!#REF!*0.85</f>
        <v>#REF!</v>
      </c>
      <c r="C11" s="29" t="e">
        <f>'C завтраками| Bed and breakfast'!#REF!*0.85</f>
        <v>#REF!</v>
      </c>
    </row>
    <row r="12" spans="1:3" ht="11.45" customHeight="1" x14ac:dyDescent="0.2">
      <c r="A12" s="3">
        <v>2</v>
      </c>
      <c r="B12" s="29" t="e">
        <f>'C завтраками| Bed and breakfast'!#REF!*0.85</f>
        <v>#REF!</v>
      </c>
      <c r="C12" s="29" t="e">
        <f>'C завтраками| Bed and breakfast'!#REF!*0.85</f>
        <v>#REF!</v>
      </c>
    </row>
    <row r="13" spans="1:3" ht="11.45" customHeight="1" x14ac:dyDescent="0.2">
      <c r="A13" s="4" t="s">
        <v>9</v>
      </c>
      <c r="B13" s="29"/>
      <c r="C13" s="29"/>
    </row>
    <row r="14" spans="1:3" ht="11.45" customHeight="1" x14ac:dyDescent="0.2">
      <c r="A14" s="3">
        <v>1</v>
      </c>
      <c r="B14" s="29" t="e">
        <f>'C завтраками| Bed and breakfast'!#REF!*0.85</f>
        <v>#REF!</v>
      </c>
      <c r="C14" s="29" t="e">
        <f>'C завтраками| Bed and breakfast'!#REF!*0.85</f>
        <v>#REF!</v>
      </c>
    </row>
    <row r="15" spans="1:3" ht="11.45" customHeight="1" x14ac:dyDescent="0.2">
      <c r="A15" s="3">
        <v>2</v>
      </c>
      <c r="B15" s="29" t="e">
        <f>'C завтраками| Bed and breakfast'!#REF!*0.85</f>
        <v>#REF!</v>
      </c>
      <c r="C15" s="29" t="e">
        <f>'C завтраками| Bed and breakfast'!#REF!*0.85</f>
        <v>#REF!</v>
      </c>
    </row>
    <row r="16" spans="1:3" ht="11.45" customHeight="1" x14ac:dyDescent="0.2">
      <c r="A16" s="2" t="s">
        <v>13</v>
      </c>
      <c r="B16" s="29"/>
      <c r="C16" s="29"/>
    </row>
    <row r="17" spans="1:3" ht="11.45" customHeight="1" x14ac:dyDescent="0.2">
      <c r="A17" s="3">
        <v>1</v>
      </c>
      <c r="B17" s="29" t="e">
        <f>'C завтраками| Bed and breakfast'!#REF!*0.85</f>
        <v>#REF!</v>
      </c>
      <c r="C17" s="29" t="e">
        <f>'C завтраками| Bed and breakfast'!#REF!*0.85</f>
        <v>#REF!</v>
      </c>
    </row>
    <row r="18" spans="1:3" ht="11.45" customHeight="1" x14ac:dyDescent="0.2">
      <c r="A18" s="3">
        <v>2</v>
      </c>
      <c r="B18" s="29" t="e">
        <f>'C завтраками| Bed and breakfast'!#REF!*0.85</f>
        <v>#REF!</v>
      </c>
      <c r="C18" s="29" t="e">
        <f>'C завтраками| Bed and breakfast'!#REF!*0.85</f>
        <v>#REF!</v>
      </c>
    </row>
    <row r="19" spans="1:3" ht="11.45" customHeight="1" x14ac:dyDescent="0.2">
      <c r="A19" s="24"/>
      <c r="B19" s="30"/>
      <c r="C19" s="30"/>
    </row>
    <row r="20" spans="1:3" ht="11.45" customHeight="1" x14ac:dyDescent="0.2">
      <c r="A20" s="79" t="s">
        <v>24</v>
      </c>
      <c r="B20" s="30"/>
      <c r="C20" s="30"/>
    </row>
    <row r="21" spans="1:3" ht="24.6" customHeight="1" x14ac:dyDescent="0.2">
      <c r="A21" s="8" t="s">
        <v>0</v>
      </c>
      <c r="B21" s="47" t="e">
        <f t="shared" ref="B21:C21" si="0">B5</f>
        <v>#REF!</v>
      </c>
      <c r="C21" s="47" t="e">
        <f t="shared" si="0"/>
        <v>#REF!</v>
      </c>
    </row>
    <row r="22" spans="1:3" ht="24.6" customHeight="1" x14ac:dyDescent="0.2">
      <c r="A22" s="37"/>
      <c r="B22" s="47" t="e">
        <f t="shared" ref="B22:C22" si="1">B6</f>
        <v>#REF!</v>
      </c>
      <c r="C22" s="47" t="e">
        <f t="shared" si="1"/>
        <v>#REF!</v>
      </c>
    </row>
    <row r="23" spans="1:3" ht="11.45" customHeight="1" x14ac:dyDescent="0.2">
      <c r="A23" s="11" t="s">
        <v>11</v>
      </c>
    </row>
    <row r="24" spans="1:3" ht="11.45" customHeight="1" x14ac:dyDescent="0.2">
      <c r="A24" s="3">
        <v>1</v>
      </c>
      <c r="B24" s="29" t="e">
        <f t="shared" ref="B24:C24" si="2">ROUNDUP(B8*0.85,)</f>
        <v>#REF!</v>
      </c>
      <c r="C24" s="29" t="e">
        <f t="shared" si="2"/>
        <v>#REF!</v>
      </c>
    </row>
    <row r="25" spans="1:3" ht="11.45" customHeight="1" x14ac:dyDescent="0.2">
      <c r="A25" s="3">
        <v>2</v>
      </c>
      <c r="B25" s="29" t="e">
        <f t="shared" ref="B25:C25" si="3">ROUNDUP(B9*0.85,)</f>
        <v>#REF!</v>
      </c>
      <c r="C25" s="29" t="e">
        <f t="shared" si="3"/>
        <v>#REF!</v>
      </c>
    </row>
    <row r="26" spans="1:3" ht="11.45" customHeight="1" x14ac:dyDescent="0.2">
      <c r="A26" s="5" t="s">
        <v>86</v>
      </c>
      <c r="B26" s="29"/>
      <c r="C26" s="29"/>
    </row>
    <row r="27" spans="1:3" ht="11.45" customHeight="1" x14ac:dyDescent="0.2">
      <c r="A27" s="3">
        <v>1</v>
      </c>
      <c r="B27" s="29" t="e">
        <f t="shared" ref="B27:C27" si="4">ROUNDUP(B11*0.85,)</f>
        <v>#REF!</v>
      </c>
      <c r="C27" s="29" t="e">
        <f t="shared" si="4"/>
        <v>#REF!</v>
      </c>
    </row>
    <row r="28" spans="1:3" ht="11.45" customHeight="1" x14ac:dyDescent="0.2">
      <c r="A28" s="3">
        <v>2</v>
      </c>
      <c r="B28" s="29" t="e">
        <f t="shared" ref="B28:C28" si="5">ROUNDUP(B12*0.85,)</f>
        <v>#REF!</v>
      </c>
      <c r="C28" s="29" t="e">
        <f t="shared" si="5"/>
        <v>#REF!</v>
      </c>
    </row>
    <row r="29" spans="1:3" ht="11.45" customHeight="1" x14ac:dyDescent="0.2">
      <c r="A29" s="4" t="s">
        <v>9</v>
      </c>
      <c r="B29" s="29"/>
      <c r="C29" s="29"/>
    </row>
    <row r="30" spans="1:3" ht="11.45" customHeight="1" x14ac:dyDescent="0.2">
      <c r="A30" s="3">
        <v>1</v>
      </c>
      <c r="B30" s="29" t="e">
        <f t="shared" ref="B30:C30" si="6">ROUNDUP(B14*0.85,)</f>
        <v>#REF!</v>
      </c>
      <c r="C30" s="29" t="e">
        <f t="shared" si="6"/>
        <v>#REF!</v>
      </c>
    </row>
    <row r="31" spans="1:3" ht="11.45" customHeight="1" x14ac:dyDescent="0.2">
      <c r="A31" s="3">
        <v>2</v>
      </c>
      <c r="B31" s="29" t="e">
        <f t="shared" ref="B31:C31" si="7">ROUNDUP(B15*0.85,)</f>
        <v>#REF!</v>
      </c>
      <c r="C31" s="29" t="e">
        <f t="shared" si="7"/>
        <v>#REF!</v>
      </c>
    </row>
    <row r="32" spans="1:3" ht="11.45" customHeight="1" x14ac:dyDescent="0.2">
      <c r="A32" s="2" t="s">
        <v>13</v>
      </c>
      <c r="B32" s="29"/>
      <c r="C32" s="29"/>
    </row>
    <row r="33" spans="1:3" ht="11.45" customHeight="1" x14ac:dyDescent="0.2">
      <c r="A33" s="3">
        <v>1</v>
      </c>
      <c r="B33" s="29" t="e">
        <f t="shared" ref="B33:C33" si="8">ROUNDUP(B17*0.85,)</f>
        <v>#REF!</v>
      </c>
      <c r="C33" s="29" t="e">
        <f t="shared" si="8"/>
        <v>#REF!</v>
      </c>
    </row>
    <row r="34" spans="1:3" ht="11.45" customHeight="1" x14ac:dyDescent="0.2">
      <c r="A34" s="3">
        <v>2</v>
      </c>
      <c r="B34" s="29" t="e">
        <f t="shared" ref="B34:C34" si="9">ROUNDUP(B18*0.85,)</f>
        <v>#REF!</v>
      </c>
      <c r="C34" s="29" t="e">
        <f t="shared" si="9"/>
        <v>#REF!</v>
      </c>
    </row>
    <row r="35" spans="1:3" ht="11.45" customHeight="1" x14ac:dyDescent="0.2">
      <c r="A35" s="24"/>
    </row>
    <row r="36" spans="1:3" ht="11.45" customHeight="1" x14ac:dyDescent="0.2">
      <c r="A36" s="24"/>
    </row>
    <row r="37" spans="1:3" ht="145.9" customHeight="1" x14ac:dyDescent="0.2">
      <c r="A37" s="77" t="s">
        <v>84</v>
      </c>
    </row>
    <row r="38" spans="1:3" ht="11.45" customHeight="1" x14ac:dyDescent="0.2">
      <c r="A38" s="80" t="s">
        <v>18</v>
      </c>
    </row>
    <row r="39" spans="1:3" ht="11.45" customHeight="1" x14ac:dyDescent="0.2">
      <c r="A39" s="81" t="s">
        <v>52</v>
      </c>
    </row>
    <row r="40" spans="1:3" x14ac:dyDescent="0.2">
      <c r="A40" s="81" t="s">
        <v>53</v>
      </c>
    </row>
    <row r="41" spans="1:3" x14ac:dyDescent="0.2">
      <c r="A41" s="24"/>
    </row>
    <row r="42" spans="1:3" x14ac:dyDescent="0.2">
      <c r="A42" s="80" t="s">
        <v>3</v>
      </c>
    </row>
    <row r="43" spans="1:3" x14ac:dyDescent="0.2">
      <c r="A43" s="20" t="s">
        <v>4</v>
      </c>
    </row>
    <row r="44" spans="1:3" x14ac:dyDescent="0.2">
      <c r="A44" s="20" t="s">
        <v>5</v>
      </c>
    </row>
    <row r="45" spans="1:3" ht="24" x14ac:dyDescent="0.2">
      <c r="A45" s="21" t="s">
        <v>6</v>
      </c>
    </row>
    <row r="46" spans="1:3" ht="12.6" customHeight="1" x14ac:dyDescent="0.2">
      <c r="A46" s="90" t="s">
        <v>75</v>
      </c>
    </row>
    <row r="47" spans="1:3" x14ac:dyDescent="0.2">
      <c r="A47" s="82" t="s">
        <v>54</v>
      </c>
    </row>
    <row r="48" spans="1:3" x14ac:dyDescent="0.2">
      <c r="A48" s="82" t="s">
        <v>66</v>
      </c>
    </row>
    <row r="49" spans="1:1" ht="21" x14ac:dyDescent="0.2">
      <c r="A49" s="83" t="s">
        <v>55</v>
      </c>
    </row>
    <row r="50" spans="1:1" ht="42" x14ac:dyDescent="0.2">
      <c r="A50" s="84" t="s">
        <v>56</v>
      </c>
    </row>
    <row r="51" spans="1:1" ht="31.5" x14ac:dyDescent="0.2">
      <c r="A51" s="84" t="s">
        <v>57</v>
      </c>
    </row>
    <row r="52" spans="1:1" ht="42" x14ac:dyDescent="0.2">
      <c r="A52" s="84" t="s">
        <v>58</v>
      </c>
    </row>
    <row r="53" spans="1:1" ht="42" hidden="1" x14ac:dyDescent="0.2">
      <c r="A53" s="84" t="s">
        <v>59</v>
      </c>
    </row>
    <row r="54" spans="1:1" ht="31.5" x14ac:dyDescent="0.2">
      <c r="A54" s="84" t="s">
        <v>60</v>
      </c>
    </row>
    <row r="55" spans="1:1" ht="21" x14ac:dyDescent="0.2">
      <c r="A55" s="84" t="s">
        <v>61</v>
      </c>
    </row>
    <row r="56" spans="1:1" ht="21" x14ac:dyDescent="0.2">
      <c r="A56" s="84" t="s">
        <v>62</v>
      </c>
    </row>
    <row r="57" spans="1:1" ht="36.75" x14ac:dyDescent="0.2">
      <c r="A57" s="84" t="s">
        <v>63</v>
      </c>
    </row>
    <row r="58" spans="1:1" ht="31.5" x14ac:dyDescent="0.2">
      <c r="A58" s="84" t="s">
        <v>64</v>
      </c>
    </row>
    <row r="59" spans="1:1" ht="21" x14ac:dyDescent="0.2">
      <c r="A59" s="92" t="s">
        <v>73</v>
      </c>
    </row>
    <row r="60" spans="1:1" ht="31.5" x14ac:dyDescent="0.2">
      <c r="A60" s="84" t="s">
        <v>71</v>
      </c>
    </row>
    <row r="61" spans="1:1" ht="31.5" x14ac:dyDescent="0.2">
      <c r="A61" s="70" t="s">
        <v>42</v>
      </c>
    </row>
    <row r="62" spans="1:1" ht="63" x14ac:dyDescent="0.2">
      <c r="A62" s="87" t="s">
        <v>67</v>
      </c>
    </row>
    <row r="63" spans="1:1" ht="21" x14ac:dyDescent="0.2">
      <c r="A63" s="71" t="s">
        <v>43</v>
      </c>
    </row>
    <row r="64" spans="1:1" ht="42.75" x14ac:dyDescent="0.2">
      <c r="A64" s="72" t="s">
        <v>44</v>
      </c>
    </row>
    <row r="65" spans="1:1" ht="21" x14ac:dyDescent="0.2">
      <c r="A65" s="73" t="s">
        <v>45</v>
      </c>
    </row>
    <row r="66" spans="1:1" x14ac:dyDescent="0.2">
      <c r="A66" s="74"/>
    </row>
    <row r="67" spans="1:1" x14ac:dyDescent="0.2">
      <c r="A67" s="75" t="s">
        <v>8</v>
      </c>
    </row>
    <row r="68" spans="1:1" ht="24" x14ac:dyDescent="0.2">
      <c r="A68" s="62" t="s">
        <v>46</v>
      </c>
    </row>
    <row r="69" spans="1:1" ht="24" x14ac:dyDescent="0.2">
      <c r="A69" s="62" t="s">
        <v>47</v>
      </c>
    </row>
  </sheetData>
  <pageMargins left="0.7" right="0.7" top="0.75" bottom="0.75" header="0.3" footer="0.3"/>
  <pageSetup paperSize="9" orientation="portrait" horizontalDpi="4294967295" verticalDpi="4294967295"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FF00"/>
  </sheetPr>
  <dimension ref="A1:Z69"/>
  <sheetViews>
    <sheetView topLeftCell="A25" zoomScaleNormal="100" workbookViewId="0">
      <pane xSplit="1" topLeftCell="B1" activePane="topRight" state="frozen"/>
      <selection pane="topRight" activeCell="A37" sqref="A37"/>
    </sheetView>
  </sheetViews>
  <sheetFormatPr defaultColWidth="8.5703125" defaultRowHeight="12" x14ac:dyDescent="0.2"/>
  <cols>
    <col min="1" max="1" width="84.85546875" style="1" customWidth="1"/>
    <col min="2" max="26" width="9.85546875" style="1" bestFit="1" customWidth="1"/>
    <col min="27" max="16384" width="8.5703125" style="1"/>
  </cols>
  <sheetData>
    <row r="1" spans="1:26" ht="11.45" customHeight="1" x14ac:dyDescent="0.2">
      <c r="A1" s="9" t="s">
        <v>14</v>
      </c>
    </row>
    <row r="2" spans="1:26" ht="11.45" customHeight="1" x14ac:dyDescent="0.2">
      <c r="A2" s="19"/>
    </row>
    <row r="3" spans="1:26" ht="11.45" customHeight="1" x14ac:dyDescent="0.2">
      <c r="A3" s="79" t="s">
        <v>51</v>
      </c>
    </row>
    <row r="4" spans="1:26" ht="11.25" customHeight="1" x14ac:dyDescent="0.2">
      <c r="A4" s="79" t="s">
        <v>1</v>
      </c>
    </row>
    <row r="5" spans="1:26" s="12" customFormat="1" ht="25.5" customHeight="1" x14ac:dyDescent="0.2">
      <c r="A5" s="8" t="s">
        <v>0</v>
      </c>
      <c r="B5" s="47" t="e">
        <f>'C завтраками| Bed and breakfast'!#REF!</f>
        <v>#REF!</v>
      </c>
      <c r="C5" s="47" t="e">
        <f>'C завтраками| Bed and breakfast'!#REF!</f>
        <v>#REF!</v>
      </c>
      <c r="D5" s="47" t="e">
        <f>'C завтраками| Bed and breakfast'!#REF!</f>
        <v>#REF!</v>
      </c>
      <c r="E5" s="47" t="e">
        <f>'C завтраками| Bed and breakfast'!#REF!</f>
        <v>#REF!</v>
      </c>
      <c r="F5" s="47" t="e">
        <f>'C завтраками| Bed and breakfast'!#REF!</f>
        <v>#REF!</v>
      </c>
      <c r="G5" s="47" t="e">
        <f>'C завтраками| Bed and breakfast'!#REF!</f>
        <v>#REF!</v>
      </c>
      <c r="H5" s="47" t="e">
        <f>'C завтраками| Bed and breakfast'!#REF!</f>
        <v>#REF!</v>
      </c>
      <c r="I5" s="47" t="e">
        <f>'C завтраками| Bed and breakfast'!#REF!</f>
        <v>#REF!</v>
      </c>
      <c r="J5" s="47" t="e">
        <f>'C завтраками| Bed and breakfast'!#REF!</f>
        <v>#REF!</v>
      </c>
      <c r="K5" s="47" t="e">
        <f>'C завтраками| Bed and breakfast'!#REF!</f>
        <v>#REF!</v>
      </c>
      <c r="L5" s="47" t="e">
        <f>'C завтраками| Bed and breakfast'!#REF!</f>
        <v>#REF!</v>
      </c>
      <c r="M5" s="47" t="e">
        <f>'C завтраками| Bed and breakfast'!#REF!</f>
        <v>#REF!</v>
      </c>
      <c r="N5" s="47" t="e">
        <f>'C завтраками| Bed and breakfast'!#REF!</f>
        <v>#REF!</v>
      </c>
      <c r="O5" s="47" t="e">
        <f>'C завтраками| Bed and breakfast'!#REF!</f>
        <v>#REF!</v>
      </c>
      <c r="P5" s="47" t="e">
        <f>'C завтраками| Bed and breakfast'!#REF!</f>
        <v>#REF!</v>
      </c>
      <c r="Q5" s="47" t="e">
        <f>'C завтраками| Bed and breakfast'!#REF!</f>
        <v>#REF!</v>
      </c>
      <c r="R5" s="47" t="e">
        <f>'C завтраками| Bed and breakfast'!#REF!</f>
        <v>#REF!</v>
      </c>
      <c r="S5" s="47" t="e">
        <f>'C завтраками| Bed and breakfast'!#REF!</f>
        <v>#REF!</v>
      </c>
      <c r="T5" s="47" t="e">
        <f>'C завтраками| Bed and breakfast'!#REF!</f>
        <v>#REF!</v>
      </c>
      <c r="U5" s="47" t="e">
        <f>'C завтраками| Bed and breakfast'!#REF!</f>
        <v>#REF!</v>
      </c>
      <c r="V5" s="47" t="e">
        <f>'C завтраками| Bed and breakfast'!#REF!</f>
        <v>#REF!</v>
      </c>
      <c r="W5" s="47" t="e">
        <f>'C завтраками| Bed and breakfast'!#REF!</f>
        <v>#REF!</v>
      </c>
      <c r="X5" s="47" t="e">
        <f>'C завтраками| Bed and breakfast'!#REF!</f>
        <v>#REF!</v>
      </c>
      <c r="Y5" s="47" t="e">
        <f>'C завтраками| Bed and breakfast'!#REF!</f>
        <v>#REF!</v>
      </c>
      <c r="Z5" s="47" t="e">
        <f>'C завтраками| Bed and breakfast'!#REF!</f>
        <v>#REF!</v>
      </c>
    </row>
    <row r="6" spans="1:26" s="12" customFormat="1" ht="25.5" customHeight="1" x14ac:dyDescent="0.2">
      <c r="A6" s="37"/>
      <c r="B6" s="47" t="e">
        <f>'C завтраками| Bed and breakfast'!#REF!</f>
        <v>#REF!</v>
      </c>
      <c r="C6" s="47" t="e">
        <f>'C завтраками| Bed and breakfast'!#REF!</f>
        <v>#REF!</v>
      </c>
      <c r="D6" s="47" t="e">
        <f>'C завтраками| Bed and breakfast'!#REF!</f>
        <v>#REF!</v>
      </c>
      <c r="E6" s="47" t="e">
        <f>'C завтраками| Bed and breakfast'!#REF!</f>
        <v>#REF!</v>
      </c>
      <c r="F6" s="47" t="e">
        <f>'C завтраками| Bed and breakfast'!#REF!</f>
        <v>#REF!</v>
      </c>
      <c r="G6" s="47" t="e">
        <f>'C завтраками| Bed and breakfast'!#REF!</f>
        <v>#REF!</v>
      </c>
      <c r="H6" s="47" t="e">
        <f>'C завтраками| Bed and breakfast'!#REF!</f>
        <v>#REF!</v>
      </c>
      <c r="I6" s="47" t="e">
        <f>'C завтраками| Bed and breakfast'!#REF!</f>
        <v>#REF!</v>
      </c>
      <c r="J6" s="47" t="e">
        <f>'C завтраками| Bed and breakfast'!#REF!</f>
        <v>#REF!</v>
      </c>
      <c r="K6" s="47" t="e">
        <f>'C завтраками| Bed and breakfast'!#REF!</f>
        <v>#REF!</v>
      </c>
      <c r="L6" s="47" t="e">
        <f>'C завтраками| Bed and breakfast'!#REF!</f>
        <v>#REF!</v>
      </c>
      <c r="M6" s="47" t="e">
        <f>'C завтраками| Bed and breakfast'!#REF!</f>
        <v>#REF!</v>
      </c>
      <c r="N6" s="47" t="e">
        <f>'C завтраками| Bed and breakfast'!#REF!</f>
        <v>#REF!</v>
      </c>
      <c r="O6" s="47" t="e">
        <f>'C завтраками| Bed and breakfast'!#REF!</f>
        <v>#REF!</v>
      </c>
      <c r="P6" s="47" t="e">
        <f>'C завтраками| Bed and breakfast'!#REF!</f>
        <v>#REF!</v>
      </c>
      <c r="Q6" s="47" t="e">
        <f>'C завтраками| Bed and breakfast'!#REF!</f>
        <v>#REF!</v>
      </c>
      <c r="R6" s="47" t="e">
        <f>'C завтраками| Bed and breakfast'!#REF!</f>
        <v>#REF!</v>
      </c>
      <c r="S6" s="47" t="e">
        <f>'C завтраками| Bed and breakfast'!#REF!</f>
        <v>#REF!</v>
      </c>
      <c r="T6" s="47" t="e">
        <f>'C завтраками| Bed and breakfast'!#REF!</f>
        <v>#REF!</v>
      </c>
      <c r="U6" s="47" t="e">
        <f>'C завтраками| Bed and breakfast'!#REF!</f>
        <v>#REF!</v>
      </c>
      <c r="V6" s="47" t="e">
        <f>'C завтраками| Bed and breakfast'!#REF!</f>
        <v>#REF!</v>
      </c>
      <c r="W6" s="47" t="e">
        <f>'C завтраками| Bed and breakfast'!#REF!</f>
        <v>#REF!</v>
      </c>
      <c r="X6" s="47" t="e">
        <f>'C завтраками| Bed and breakfast'!#REF!</f>
        <v>#REF!</v>
      </c>
      <c r="Y6" s="47" t="e">
        <f>'C завтраками| Bed and breakfast'!#REF!</f>
        <v>#REF!</v>
      </c>
      <c r="Z6" s="47" t="e">
        <f>'C завтраками| Bed and breakfast'!#REF!</f>
        <v>#REF!</v>
      </c>
    </row>
    <row r="7" spans="1:26" ht="11.45" customHeight="1" x14ac:dyDescent="0.2">
      <c r="A7" s="11" t="s">
        <v>11</v>
      </c>
    </row>
    <row r="8" spans="1:26" ht="11.45" customHeight="1" x14ac:dyDescent="0.2">
      <c r="A8" s="3">
        <v>1</v>
      </c>
      <c r="B8" s="29" t="e">
        <f>'C завтраками| Bed and breakfast'!#REF!*0.85</f>
        <v>#REF!</v>
      </c>
      <c r="C8" s="29" t="e">
        <f>'C завтраками| Bed and breakfast'!#REF!*0.85</f>
        <v>#REF!</v>
      </c>
      <c r="D8" s="29" t="e">
        <f>'C завтраками| Bed and breakfast'!#REF!*0.85</f>
        <v>#REF!</v>
      </c>
      <c r="E8" s="29" t="e">
        <f>'C завтраками| Bed and breakfast'!#REF!*0.85</f>
        <v>#REF!</v>
      </c>
      <c r="F8" s="29" t="e">
        <f>'C завтраками| Bed and breakfast'!#REF!*0.85</f>
        <v>#REF!</v>
      </c>
      <c r="G8" s="29" t="e">
        <f>'C завтраками| Bed and breakfast'!#REF!*0.85</f>
        <v>#REF!</v>
      </c>
      <c r="H8" s="29" t="e">
        <f>'C завтраками| Bed and breakfast'!#REF!*0.85</f>
        <v>#REF!</v>
      </c>
      <c r="I8" s="29" t="e">
        <f>'C завтраками| Bed and breakfast'!#REF!*0.85</f>
        <v>#REF!</v>
      </c>
      <c r="J8" s="29" t="e">
        <f>'C завтраками| Bed and breakfast'!#REF!*0.85</f>
        <v>#REF!</v>
      </c>
      <c r="K8" s="29" t="e">
        <f>'C завтраками| Bed and breakfast'!#REF!*0.85</f>
        <v>#REF!</v>
      </c>
      <c r="L8" s="29" t="e">
        <f>'C завтраками| Bed and breakfast'!#REF!*0.85</f>
        <v>#REF!</v>
      </c>
      <c r="M8" s="29" t="e">
        <f>'C завтраками| Bed and breakfast'!#REF!*0.85</f>
        <v>#REF!</v>
      </c>
      <c r="N8" s="29" t="e">
        <f>'C завтраками| Bed and breakfast'!#REF!*0.85</f>
        <v>#REF!</v>
      </c>
      <c r="O8" s="29" t="e">
        <f>'C завтраками| Bed and breakfast'!#REF!*0.85</f>
        <v>#REF!</v>
      </c>
      <c r="P8" s="29" t="e">
        <f>'C завтраками| Bed and breakfast'!#REF!*0.85</f>
        <v>#REF!</v>
      </c>
      <c r="Q8" s="29" t="e">
        <f>'C завтраками| Bed and breakfast'!#REF!*0.85</f>
        <v>#REF!</v>
      </c>
      <c r="R8" s="29" t="e">
        <f>'C завтраками| Bed and breakfast'!#REF!*0.85</f>
        <v>#REF!</v>
      </c>
      <c r="S8" s="29" t="e">
        <f>'C завтраками| Bed and breakfast'!#REF!*0.85</f>
        <v>#REF!</v>
      </c>
      <c r="T8" s="29" t="e">
        <f>'C завтраками| Bed and breakfast'!#REF!*0.85</f>
        <v>#REF!</v>
      </c>
      <c r="U8" s="29" t="e">
        <f>'C завтраками| Bed and breakfast'!#REF!*0.85</f>
        <v>#REF!</v>
      </c>
      <c r="V8" s="29" t="e">
        <f>'C завтраками| Bed and breakfast'!#REF!*0.85</f>
        <v>#REF!</v>
      </c>
      <c r="W8" s="29" t="e">
        <f>'C завтраками| Bed and breakfast'!#REF!*0.85</f>
        <v>#REF!</v>
      </c>
      <c r="X8" s="29" t="e">
        <f>'C завтраками| Bed and breakfast'!#REF!*0.85</f>
        <v>#REF!</v>
      </c>
      <c r="Y8" s="29" t="e">
        <f>'C завтраками| Bed and breakfast'!#REF!*0.85</f>
        <v>#REF!</v>
      </c>
      <c r="Z8" s="29" t="e">
        <f>'C завтраками| Bed and breakfast'!#REF!*0.85</f>
        <v>#REF!</v>
      </c>
    </row>
    <row r="9" spans="1:26" ht="11.45" customHeight="1" x14ac:dyDescent="0.2">
      <c r="A9" s="3">
        <v>2</v>
      </c>
      <c r="B9" s="29" t="e">
        <f>'C завтраками| Bed and breakfast'!#REF!*0.85</f>
        <v>#REF!</v>
      </c>
      <c r="C9" s="29" t="e">
        <f>'C завтраками| Bed and breakfast'!#REF!*0.85</f>
        <v>#REF!</v>
      </c>
      <c r="D9" s="29" t="e">
        <f>'C завтраками| Bed and breakfast'!#REF!*0.85</f>
        <v>#REF!</v>
      </c>
      <c r="E9" s="29" t="e">
        <f>'C завтраками| Bed and breakfast'!#REF!*0.85</f>
        <v>#REF!</v>
      </c>
      <c r="F9" s="29" t="e">
        <f>'C завтраками| Bed and breakfast'!#REF!*0.85</f>
        <v>#REF!</v>
      </c>
      <c r="G9" s="29" t="e">
        <f>'C завтраками| Bed and breakfast'!#REF!*0.85</f>
        <v>#REF!</v>
      </c>
      <c r="H9" s="29" t="e">
        <f>'C завтраками| Bed and breakfast'!#REF!*0.85</f>
        <v>#REF!</v>
      </c>
      <c r="I9" s="29" t="e">
        <f>'C завтраками| Bed and breakfast'!#REF!*0.85</f>
        <v>#REF!</v>
      </c>
      <c r="J9" s="29" t="e">
        <f>'C завтраками| Bed and breakfast'!#REF!*0.85</f>
        <v>#REF!</v>
      </c>
      <c r="K9" s="29" t="e">
        <f>'C завтраками| Bed and breakfast'!#REF!*0.85</f>
        <v>#REF!</v>
      </c>
      <c r="L9" s="29" t="e">
        <f>'C завтраками| Bed and breakfast'!#REF!*0.85</f>
        <v>#REF!</v>
      </c>
      <c r="M9" s="29" t="e">
        <f>'C завтраками| Bed and breakfast'!#REF!*0.85</f>
        <v>#REF!</v>
      </c>
      <c r="N9" s="29" t="e">
        <f>'C завтраками| Bed and breakfast'!#REF!*0.85</f>
        <v>#REF!</v>
      </c>
      <c r="O9" s="29" t="e">
        <f>'C завтраками| Bed and breakfast'!#REF!*0.85</f>
        <v>#REF!</v>
      </c>
      <c r="P9" s="29" t="e">
        <f>'C завтраками| Bed and breakfast'!#REF!*0.85</f>
        <v>#REF!</v>
      </c>
      <c r="Q9" s="29" t="e">
        <f>'C завтраками| Bed and breakfast'!#REF!*0.85</f>
        <v>#REF!</v>
      </c>
      <c r="R9" s="29" t="e">
        <f>'C завтраками| Bed and breakfast'!#REF!*0.85</f>
        <v>#REF!</v>
      </c>
      <c r="S9" s="29" t="e">
        <f>'C завтраками| Bed and breakfast'!#REF!*0.85</f>
        <v>#REF!</v>
      </c>
      <c r="T9" s="29" t="e">
        <f>'C завтраками| Bed and breakfast'!#REF!*0.85</f>
        <v>#REF!</v>
      </c>
      <c r="U9" s="29" t="e">
        <f>'C завтраками| Bed and breakfast'!#REF!*0.85</f>
        <v>#REF!</v>
      </c>
      <c r="V9" s="29" t="e">
        <f>'C завтраками| Bed and breakfast'!#REF!*0.85</f>
        <v>#REF!</v>
      </c>
      <c r="W9" s="29" t="e">
        <f>'C завтраками| Bed and breakfast'!#REF!*0.85</f>
        <v>#REF!</v>
      </c>
      <c r="X9" s="29" t="e">
        <f>'C завтраками| Bed and breakfast'!#REF!*0.85</f>
        <v>#REF!</v>
      </c>
      <c r="Y9" s="29" t="e">
        <f>'C завтраками| Bed and breakfast'!#REF!*0.85</f>
        <v>#REF!</v>
      </c>
      <c r="Z9" s="29" t="e">
        <f>'C завтраками| Bed and breakfast'!#REF!*0.85</f>
        <v>#REF!</v>
      </c>
    </row>
    <row r="10" spans="1:26" ht="11.45" customHeight="1" x14ac:dyDescent="0.2">
      <c r="A10" s="5" t="s">
        <v>12</v>
      </c>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11.45" customHeight="1" x14ac:dyDescent="0.2">
      <c r="A11" s="3">
        <v>1</v>
      </c>
      <c r="B11" s="29" t="e">
        <f>'C завтраками| Bed and breakfast'!#REF!*0.85</f>
        <v>#REF!</v>
      </c>
      <c r="C11" s="29" t="e">
        <f>'C завтраками| Bed and breakfast'!#REF!*0.85</f>
        <v>#REF!</v>
      </c>
      <c r="D11" s="29" t="e">
        <f>'C завтраками| Bed and breakfast'!#REF!*0.85</f>
        <v>#REF!</v>
      </c>
      <c r="E11" s="29" t="e">
        <f>'C завтраками| Bed and breakfast'!#REF!*0.85</f>
        <v>#REF!</v>
      </c>
      <c r="F11" s="29" t="e">
        <f>'C завтраками| Bed and breakfast'!#REF!*0.85</f>
        <v>#REF!</v>
      </c>
      <c r="G11" s="29" t="e">
        <f>'C завтраками| Bed and breakfast'!#REF!*0.85</f>
        <v>#REF!</v>
      </c>
      <c r="H11" s="29" t="e">
        <f>'C завтраками| Bed and breakfast'!#REF!*0.85</f>
        <v>#REF!</v>
      </c>
      <c r="I11" s="29" t="e">
        <f>'C завтраками| Bed and breakfast'!#REF!*0.85</f>
        <v>#REF!</v>
      </c>
      <c r="J11" s="29" t="e">
        <f>'C завтраками| Bed and breakfast'!#REF!*0.85</f>
        <v>#REF!</v>
      </c>
      <c r="K11" s="29" t="e">
        <f>'C завтраками| Bed and breakfast'!#REF!*0.85</f>
        <v>#REF!</v>
      </c>
      <c r="L11" s="29" t="e">
        <f>'C завтраками| Bed and breakfast'!#REF!*0.85</f>
        <v>#REF!</v>
      </c>
      <c r="M11" s="29" t="e">
        <f>'C завтраками| Bed and breakfast'!#REF!*0.85</f>
        <v>#REF!</v>
      </c>
      <c r="N11" s="29" t="e">
        <f>'C завтраками| Bed and breakfast'!#REF!*0.85</f>
        <v>#REF!</v>
      </c>
      <c r="O11" s="29" t="e">
        <f>'C завтраками| Bed and breakfast'!#REF!*0.85</f>
        <v>#REF!</v>
      </c>
      <c r="P11" s="29" t="e">
        <f>'C завтраками| Bed and breakfast'!#REF!*0.85</f>
        <v>#REF!</v>
      </c>
      <c r="Q11" s="29" t="e">
        <f>'C завтраками| Bed and breakfast'!#REF!*0.85</f>
        <v>#REF!</v>
      </c>
      <c r="R11" s="29" t="e">
        <f>'C завтраками| Bed and breakfast'!#REF!*0.85</f>
        <v>#REF!</v>
      </c>
      <c r="S11" s="29" t="e">
        <f>'C завтраками| Bed and breakfast'!#REF!*0.85</f>
        <v>#REF!</v>
      </c>
      <c r="T11" s="29" t="e">
        <f>'C завтраками| Bed and breakfast'!#REF!*0.85</f>
        <v>#REF!</v>
      </c>
      <c r="U11" s="29" t="e">
        <f>'C завтраками| Bed and breakfast'!#REF!*0.85</f>
        <v>#REF!</v>
      </c>
      <c r="V11" s="29" t="e">
        <f>'C завтраками| Bed and breakfast'!#REF!*0.85</f>
        <v>#REF!</v>
      </c>
      <c r="W11" s="29" t="e">
        <f>'C завтраками| Bed and breakfast'!#REF!*0.85</f>
        <v>#REF!</v>
      </c>
      <c r="X11" s="29" t="e">
        <f>'C завтраками| Bed and breakfast'!#REF!*0.85</f>
        <v>#REF!</v>
      </c>
      <c r="Y11" s="29" t="e">
        <f>'C завтраками| Bed and breakfast'!#REF!*0.85</f>
        <v>#REF!</v>
      </c>
      <c r="Z11" s="29" t="e">
        <f>'C завтраками| Bed and breakfast'!#REF!*0.85</f>
        <v>#REF!</v>
      </c>
    </row>
    <row r="12" spans="1:26" ht="11.45" customHeight="1" x14ac:dyDescent="0.2">
      <c r="A12" s="3">
        <v>2</v>
      </c>
      <c r="B12" s="29" t="e">
        <f>'C завтраками| Bed and breakfast'!#REF!*0.85</f>
        <v>#REF!</v>
      </c>
      <c r="C12" s="29" t="e">
        <f>'C завтраками| Bed and breakfast'!#REF!*0.85</f>
        <v>#REF!</v>
      </c>
      <c r="D12" s="29" t="e">
        <f>'C завтраками| Bed and breakfast'!#REF!*0.85</f>
        <v>#REF!</v>
      </c>
      <c r="E12" s="29" t="e">
        <f>'C завтраками| Bed and breakfast'!#REF!*0.85</f>
        <v>#REF!</v>
      </c>
      <c r="F12" s="29" t="e">
        <f>'C завтраками| Bed and breakfast'!#REF!*0.85</f>
        <v>#REF!</v>
      </c>
      <c r="G12" s="29" t="e">
        <f>'C завтраками| Bed and breakfast'!#REF!*0.85</f>
        <v>#REF!</v>
      </c>
      <c r="H12" s="29" t="e">
        <f>'C завтраками| Bed and breakfast'!#REF!*0.85</f>
        <v>#REF!</v>
      </c>
      <c r="I12" s="29" t="e">
        <f>'C завтраками| Bed and breakfast'!#REF!*0.85</f>
        <v>#REF!</v>
      </c>
      <c r="J12" s="29" t="e">
        <f>'C завтраками| Bed and breakfast'!#REF!*0.85</f>
        <v>#REF!</v>
      </c>
      <c r="K12" s="29" t="e">
        <f>'C завтраками| Bed and breakfast'!#REF!*0.85</f>
        <v>#REF!</v>
      </c>
      <c r="L12" s="29" t="e">
        <f>'C завтраками| Bed and breakfast'!#REF!*0.85</f>
        <v>#REF!</v>
      </c>
      <c r="M12" s="29" t="e">
        <f>'C завтраками| Bed and breakfast'!#REF!*0.85</f>
        <v>#REF!</v>
      </c>
      <c r="N12" s="29" t="e">
        <f>'C завтраками| Bed and breakfast'!#REF!*0.85</f>
        <v>#REF!</v>
      </c>
      <c r="O12" s="29" t="e">
        <f>'C завтраками| Bed and breakfast'!#REF!*0.85</f>
        <v>#REF!</v>
      </c>
      <c r="P12" s="29" t="e">
        <f>'C завтраками| Bed and breakfast'!#REF!*0.85</f>
        <v>#REF!</v>
      </c>
      <c r="Q12" s="29" t="e">
        <f>'C завтраками| Bed and breakfast'!#REF!*0.85</f>
        <v>#REF!</v>
      </c>
      <c r="R12" s="29" t="e">
        <f>'C завтраками| Bed and breakfast'!#REF!*0.85</f>
        <v>#REF!</v>
      </c>
      <c r="S12" s="29" t="e">
        <f>'C завтраками| Bed and breakfast'!#REF!*0.85</f>
        <v>#REF!</v>
      </c>
      <c r="T12" s="29" t="e">
        <f>'C завтраками| Bed and breakfast'!#REF!*0.85</f>
        <v>#REF!</v>
      </c>
      <c r="U12" s="29" t="e">
        <f>'C завтраками| Bed and breakfast'!#REF!*0.85</f>
        <v>#REF!</v>
      </c>
      <c r="V12" s="29" t="e">
        <f>'C завтраками| Bed and breakfast'!#REF!*0.85</f>
        <v>#REF!</v>
      </c>
      <c r="W12" s="29" t="e">
        <f>'C завтраками| Bed and breakfast'!#REF!*0.85</f>
        <v>#REF!</v>
      </c>
      <c r="X12" s="29" t="e">
        <f>'C завтраками| Bed and breakfast'!#REF!*0.85</f>
        <v>#REF!</v>
      </c>
      <c r="Y12" s="29" t="e">
        <f>'C завтраками| Bed and breakfast'!#REF!*0.85</f>
        <v>#REF!</v>
      </c>
      <c r="Z12" s="29" t="e">
        <f>'C завтраками| Bed and breakfast'!#REF!*0.85</f>
        <v>#REF!</v>
      </c>
    </row>
    <row r="13" spans="1:26" ht="11.45" customHeight="1" x14ac:dyDescent="0.2">
      <c r="A13" s="4" t="s">
        <v>9</v>
      </c>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1.45" customHeight="1" x14ac:dyDescent="0.2">
      <c r="A14" s="3">
        <v>1</v>
      </c>
      <c r="B14" s="29" t="e">
        <f>'C завтраками| Bed and breakfast'!#REF!*0.85</f>
        <v>#REF!</v>
      </c>
      <c r="C14" s="29" t="e">
        <f>'C завтраками| Bed and breakfast'!#REF!*0.85</f>
        <v>#REF!</v>
      </c>
      <c r="D14" s="29" t="e">
        <f>'C завтраками| Bed and breakfast'!#REF!*0.85</f>
        <v>#REF!</v>
      </c>
      <c r="E14" s="29" t="e">
        <f>'C завтраками| Bed and breakfast'!#REF!*0.85</f>
        <v>#REF!</v>
      </c>
      <c r="F14" s="29" t="e">
        <f>'C завтраками| Bed and breakfast'!#REF!*0.85</f>
        <v>#REF!</v>
      </c>
      <c r="G14" s="29" t="e">
        <f>'C завтраками| Bed and breakfast'!#REF!*0.85</f>
        <v>#REF!</v>
      </c>
      <c r="H14" s="29" t="e">
        <f>'C завтраками| Bed and breakfast'!#REF!*0.85</f>
        <v>#REF!</v>
      </c>
      <c r="I14" s="29" t="e">
        <f>'C завтраками| Bed and breakfast'!#REF!*0.85</f>
        <v>#REF!</v>
      </c>
      <c r="J14" s="29" t="e">
        <f>'C завтраками| Bed and breakfast'!#REF!*0.85</f>
        <v>#REF!</v>
      </c>
      <c r="K14" s="29" t="e">
        <f>'C завтраками| Bed and breakfast'!#REF!*0.85</f>
        <v>#REF!</v>
      </c>
      <c r="L14" s="29" t="e">
        <f>'C завтраками| Bed and breakfast'!#REF!*0.85</f>
        <v>#REF!</v>
      </c>
      <c r="M14" s="29" t="e">
        <f>'C завтраками| Bed and breakfast'!#REF!*0.85</f>
        <v>#REF!</v>
      </c>
      <c r="N14" s="29" t="e">
        <f>'C завтраками| Bed and breakfast'!#REF!*0.85</f>
        <v>#REF!</v>
      </c>
      <c r="O14" s="29" t="e">
        <f>'C завтраками| Bed and breakfast'!#REF!*0.85</f>
        <v>#REF!</v>
      </c>
      <c r="P14" s="29" t="e">
        <f>'C завтраками| Bed and breakfast'!#REF!*0.85</f>
        <v>#REF!</v>
      </c>
      <c r="Q14" s="29" t="e">
        <f>'C завтраками| Bed and breakfast'!#REF!*0.85</f>
        <v>#REF!</v>
      </c>
      <c r="R14" s="29" t="e">
        <f>'C завтраками| Bed and breakfast'!#REF!*0.85</f>
        <v>#REF!</v>
      </c>
      <c r="S14" s="29" t="e">
        <f>'C завтраками| Bed and breakfast'!#REF!*0.85</f>
        <v>#REF!</v>
      </c>
      <c r="T14" s="29" t="e">
        <f>'C завтраками| Bed and breakfast'!#REF!*0.85</f>
        <v>#REF!</v>
      </c>
      <c r="U14" s="29" t="e">
        <f>'C завтраками| Bed and breakfast'!#REF!*0.85</f>
        <v>#REF!</v>
      </c>
      <c r="V14" s="29" t="e">
        <f>'C завтраками| Bed and breakfast'!#REF!*0.85</f>
        <v>#REF!</v>
      </c>
      <c r="W14" s="29" t="e">
        <f>'C завтраками| Bed and breakfast'!#REF!*0.85</f>
        <v>#REF!</v>
      </c>
      <c r="X14" s="29" t="e">
        <f>'C завтраками| Bed and breakfast'!#REF!*0.85</f>
        <v>#REF!</v>
      </c>
      <c r="Y14" s="29" t="e">
        <f>'C завтраками| Bed and breakfast'!#REF!*0.85</f>
        <v>#REF!</v>
      </c>
      <c r="Z14" s="29" t="e">
        <f>'C завтраками| Bed and breakfast'!#REF!*0.85</f>
        <v>#REF!</v>
      </c>
    </row>
    <row r="15" spans="1:26" ht="11.45" customHeight="1" x14ac:dyDescent="0.2">
      <c r="A15" s="3">
        <v>2</v>
      </c>
      <c r="B15" s="29" t="e">
        <f>'C завтраками| Bed and breakfast'!#REF!*0.85</f>
        <v>#REF!</v>
      </c>
      <c r="C15" s="29" t="e">
        <f>'C завтраками| Bed and breakfast'!#REF!*0.85</f>
        <v>#REF!</v>
      </c>
      <c r="D15" s="29" t="e">
        <f>'C завтраками| Bed and breakfast'!#REF!*0.85</f>
        <v>#REF!</v>
      </c>
      <c r="E15" s="29" t="e">
        <f>'C завтраками| Bed and breakfast'!#REF!*0.85</f>
        <v>#REF!</v>
      </c>
      <c r="F15" s="29" t="e">
        <f>'C завтраками| Bed and breakfast'!#REF!*0.85</f>
        <v>#REF!</v>
      </c>
      <c r="G15" s="29" t="e">
        <f>'C завтраками| Bed and breakfast'!#REF!*0.85</f>
        <v>#REF!</v>
      </c>
      <c r="H15" s="29" t="e">
        <f>'C завтраками| Bed and breakfast'!#REF!*0.85</f>
        <v>#REF!</v>
      </c>
      <c r="I15" s="29" t="e">
        <f>'C завтраками| Bed and breakfast'!#REF!*0.85</f>
        <v>#REF!</v>
      </c>
      <c r="J15" s="29" t="e">
        <f>'C завтраками| Bed and breakfast'!#REF!*0.85</f>
        <v>#REF!</v>
      </c>
      <c r="K15" s="29" t="e">
        <f>'C завтраками| Bed and breakfast'!#REF!*0.85</f>
        <v>#REF!</v>
      </c>
      <c r="L15" s="29" t="e">
        <f>'C завтраками| Bed and breakfast'!#REF!*0.85</f>
        <v>#REF!</v>
      </c>
      <c r="M15" s="29" t="e">
        <f>'C завтраками| Bed and breakfast'!#REF!*0.85</f>
        <v>#REF!</v>
      </c>
      <c r="N15" s="29" t="e">
        <f>'C завтраками| Bed and breakfast'!#REF!*0.85</f>
        <v>#REF!</v>
      </c>
      <c r="O15" s="29" t="e">
        <f>'C завтраками| Bed and breakfast'!#REF!*0.85</f>
        <v>#REF!</v>
      </c>
      <c r="P15" s="29" t="e">
        <f>'C завтраками| Bed and breakfast'!#REF!*0.85</f>
        <v>#REF!</v>
      </c>
      <c r="Q15" s="29" t="e">
        <f>'C завтраками| Bed and breakfast'!#REF!*0.85</f>
        <v>#REF!</v>
      </c>
      <c r="R15" s="29" t="e">
        <f>'C завтраками| Bed and breakfast'!#REF!*0.85</f>
        <v>#REF!</v>
      </c>
      <c r="S15" s="29" t="e">
        <f>'C завтраками| Bed and breakfast'!#REF!*0.85</f>
        <v>#REF!</v>
      </c>
      <c r="T15" s="29" t="e">
        <f>'C завтраками| Bed and breakfast'!#REF!*0.85</f>
        <v>#REF!</v>
      </c>
      <c r="U15" s="29" t="e">
        <f>'C завтраками| Bed and breakfast'!#REF!*0.85</f>
        <v>#REF!</v>
      </c>
      <c r="V15" s="29" t="e">
        <f>'C завтраками| Bed and breakfast'!#REF!*0.85</f>
        <v>#REF!</v>
      </c>
      <c r="W15" s="29" t="e">
        <f>'C завтраками| Bed and breakfast'!#REF!*0.85</f>
        <v>#REF!</v>
      </c>
      <c r="X15" s="29" t="e">
        <f>'C завтраками| Bed and breakfast'!#REF!*0.85</f>
        <v>#REF!</v>
      </c>
      <c r="Y15" s="29" t="e">
        <f>'C завтраками| Bed and breakfast'!#REF!*0.85</f>
        <v>#REF!</v>
      </c>
      <c r="Z15" s="29" t="e">
        <f>'C завтраками| Bed and breakfast'!#REF!*0.85</f>
        <v>#REF!</v>
      </c>
    </row>
    <row r="16" spans="1:26" ht="11.45" customHeight="1" x14ac:dyDescent="0.2">
      <c r="A16" s="2" t="s">
        <v>13</v>
      </c>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1.45" customHeight="1" x14ac:dyDescent="0.2">
      <c r="A17" s="3">
        <v>1</v>
      </c>
      <c r="B17" s="29" t="e">
        <f>'C завтраками| Bed and breakfast'!#REF!*0.85</f>
        <v>#REF!</v>
      </c>
      <c r="C17" s="29" t="e">
        <f>'C завтраками| Bed and breakfast'!#REF!*0.85</f>
        <v>#REF!</v>
      </c>
      <c r="D17" s="29" t="e">
        <f>'C завтраками| Bed and breakfast'!#REF!*0.85</f>
        <v>#REF!</v>
      </c>
      <c r="E17" s="29" t="e">
        <f>'C завтраками| Bed and breakfast'!#REF!*0.85</f>
        <v>#REF!</v>
      </c>
      <c r="F17" s="29" t="e">
        <f>'C завтраками| Bed and breakfast'!#REF!*0.85</f>
        <v>#REF!</v>
      </c>
      <c r="G17" s="29" t="e">
        <f>'C завтраками| Bed and breakfast'!#REF!*0.85</f>
        <v>#REF!</v>
      </c>
      <c r="H17" s="29" t="e">
        <f>'C завтраками| Bed and breakfast'!#REF!*0.85</f>
        <v>#REF!</v>
      </c>
      <c r="I17" s="29" t="e">
        <f>'C завтраками| Bed and breakfast'!#REF!*0.85</f>
        <v>#REF!</v>
      </c>
      <c r="J17" s="29" t="e">
        <f>'C завтраками| Bed and breakfast'!#REF!*0.85</f>
        <v>#REF!</v>
      </c>
      <c r="K17" s="29" t="e">
        <f>'C завтраками| Bed and breakfast'!#REF!*0.85</f>
        <v>#REF!</v>
      </c>
      <c r="L17" s="29" t="e">
        <f>'C завтраками| Bed and breakfast'!#REF!*0.85</f>
        <v>#REF!</v>
      </c>
      <c r="M17" s="29" t="e">
        <f>'C завтраками| Bed and breakfast'!#REF!*0.85</f>
        <v>#REF!</v>
      </c>
      <c r="N17" s="29" t="e">
        <f>'C завтраками| Bed and breakfast'!#REF!*0.85</f>
        <v>#REF!</v>
      </c>
      <c r="O17" s="29" t="e">
        <f>'C завтраками| Bed and breakfast'!#REF!*0.85</f>
        <v>#REF!</v>
      </c>
      <c r="P17" s="29" t="e">
        <f>'C завтраками| Bed and breakfast'!#REF!*0.85</f>
        <v>#REF!</v>
      </c>
      <c r="Q17" s="29" t="e">
        <f>'C завтраками| Bed and breakfast'!#REF!*0.85</f>
        <v>#REF!</v>
      </c>
      <c r="R17" s="29" t="e">
        <f>'C завтраками| Bed and breakfast'!#REF!*0.85</f>
        <v>#REF!</v>
      </c>
      <c r="S17" s="29" t="e">
        <f>'C завтраками| Bed and breakfast'!#REF!*0.85</f>
        <v>#REF!</v>
      </c>
      <c r="T17" s="29" t="e">
        <f>'C завтраками| Bed and breakfast'!#REF!*0.85</f>
        <v>#REF!</v>
      </c>
      <c r="U17" s="29" t="e">
        <f>'C завтраками| Bed and breakfast'!#REF!*0.85</f>
        <v>#REF!</v>
      </c>
      <c r="V17" s="29" t="e">
        <f>'C завтраками| Bed and breakfast'!#REF!*0.85</f>
        <v>#REF!</v>
      </c>
      <c r="W17" s="29" t="e">
        <f>'C завтраками| Bed and breakfast'!#REF!*0.85</f>
        <v>#REF!</v>
      </c>
      <c r="X17" s="29" t="e">
        <f>'C завтраками| Bed and breakfast'!#REF!*0.85</f>
        <v>#REF!</v>
      </c>
      <c r="Y17" s="29" t="e">
        <f>'C завтраками| Bed and breakfast'!#REF!*0.85</f>
        <v>#REF!</v>
      </c>
      <c r="Z17" s="29" t="e">
        <f>'C завтраками| Bed and breakfast'!#REF!*0.85</f>
        <v>#REF!</v>
      </c>
    </row>
    <row r="18" spans="1:26" ht="11.45" customHeight="1" x14ac:dyDescent="0.2">
      <c r="A18" s="3">
        <v>2</v>
      </c>
      <c r="B18" s="29" t="e">
        <f>'C завтраками| Bed and breakfast'!#REF!*0.85</f>
        <v>#REF!</v>
      </c>
      <c r="C18" s="29" t="e">
        <f>'C завтраками| Bed and breakfast'!#REF!*0.85</f>
        <v>#REF!</v>
      </c>
      <c r="D18" s="29" t="e">
        <f>'C завтраками| Bed and breakfast'!#REF!*0.85</f>
        <v>#REF!</v>
      </c>
      <c r="E18" s="29" t="e">
        <f>'C завтраками| Bed and breakfast'!#REF!*0.85</f>
        <v>#REF!</v>
      </c>
      <c r="F18" s="29" t="e">
        <f>'C завтраками| Bed and breakfast'!#REF!*0.85</f>
        <v>#REF!</v>
      </c>
      <c r="G18" s="29" t="e">
        <f>'C завтраками| Bed and breakfast'!#REF!*0.85</f>
        <v>#REF!</v>
      </c>
      <c r="H18" s="29" t="e">
        <f>'C завтраками| Bed and breakfast'!#REF!*0.85</f>
        <v>#REF!</v>
      </c>
      <c r="I18" s="29" t="e">
        <f>'C завтраками| Bed and breakfast'!#REF!*0.85</f>
        <v>#REF!</v>
      </c>
      <c r="J18" s="29" t="e">
        <f>'C завтраками| Bed and breakfast'!#REF!*0.85</f>
        <v>#REF!</v>
      </c>
      <c r="K18" s="29" t="e">
        <f>'C завтраками| Bed and breakfast'!#REF!*0.85</f>
        <v>#REF!</v>
      </c>
      <c r="L18" s="29" t="e">
        <f>'C завтраками| Bed and breakfast'!#REF!*0.85</f>
        <v>#REF!</v>
      </c>
      <c r="M18" s="29" t="e">
        <f>'C завтраками| Bed and breakfast'!#REF!*0.85</f>
        <v>#REF!</v>
      </c>
      <c r="N18" s="29" t="e">
        <f>'C завтраками| Bed and breakfast'!#REF!*0.85</f>
        <v>#REF!</v>
      </c>
      <c r="O18" s="29" t="e">
        <f>'C завтраками| Bed and breakfast'!#REF!*0.85</f>
        <v>#REF!</v>
      </c>
      <c r="P18" s="29" t="e">
        <f>'C завтраками| Bed and breakfast'!#REF!*0.85</f>
        <v>#REF!</v>
      </c>
      <c r="Q18" s="29" t="e">
        <f>'C завтраками| Bed and breakfast'!#REF!*0.85</f>
        <v>#REF!</v>
      </c>
      <c r="R18" s="29" t="e">
        <f>'C завтраками| Bed and breakfast'!#REF!*0.85</f>
        <v>#REF!</v>
      </c>
      <c r="S18" s="29" t="e">
        <f>'C завтраками| Bed and breakfast'!#REF!*0.85</f>
        <v>#REF!</v>
      </c>
      <c r="T18" s="29" t="e">
        <f>'C завтраками| Bed and breakfast'!#REF!*0.85</f>
        <v>#REF!</v>
      </c>
      <c r="U18" s="29" t="e">
        <f>'C завтраками| Bed and breakfast'!#REF!*0.85</f>
        <v>#REF!</v>
      </c>
      <c r="V18" s="29" t="e">
        <f>'C завтраками| Bed and breakfast'!#REF!*0.85</f>
        <v>#REF!</v>
      </c>
      <c r="W18" s="29" t="e">
        <f>'C завтраками| Bed and breakfast'!#REF!*0.85</f>
        <v>#REF!</v>
      </c>
      <c r="X18" s="29" t="e">
        <f>'C завтраками| Bed and breakfast'!#REF!*0.85</f>
        <v>#REF!</v>
      </c>
      <c r="Y18" s="29" t="e">
        <f>'C завтраками| Bed and breakfast'!#REF!*0.85</f>
        <v>#REF!</v>
      </c>
      <c r="Z18" s="29" t="e">
        <f>'C завтраками| Bed and breakfast'!#REF!*0.85</f>
        <v>#REF!</v>
      </c>
    </row>
    <row r="19" spans="1:26" ht="11.45" customHeight="1" x14ac:dyDescent="0.2">
      <c r="A19" s="24"/>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1.45" customHeight="1" x14ac:dyDescent="0.2">
      <c r="A20" s="79" t="s">
        <v>24</v>
      </c>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24.6" customHeight="1" x14ac:dyDescent="0.2">
      <c r="A21" s="8" t="s">
        <v>0</v>
      </c>
      <c r="B21" s="47" t="e">
        <f t="shared" ref="B21:Z22" si="0">B5</f>
        <v>#REF!</v>
      </c>
      <c r="C21" s="47" t="e">
        <f t="shared" si="0"/>
        <v>#REF!</v>
      </c>
      <c r="D21" s="47" t="e">
        <f t="shared" si="0"/>
        <v>#REF!</v>
      </c>
      <c r="E21" s="47" t="e">
        <f t="shared" si="0"/>
        <v>#REF!</v>
      </c>
      <c r="F21" s="47" t="e">
        <f t="shared" si="0"/>
        <v>#REF!</v>
      </c>
      <c r="G21" s="47" t="e">
        <f t="shared" si="0"/>
        <v>#REF!</v>
      </c>
      <c r="H21" s="47" t="e">
        <f t="shared" si="0"/>
        <v>#REF!</v>
      </c>
      <c r="I21" s="47" t="e">
        <f t="shared" si="0"/>
        <v>#REF!</v>
      </c>
      <c r="J21" s="47" t="e">
        <f t="shared" si="0"/>
        <v>#REF!</v>
      </c>
      <c r="K21" s="47" t="e">
        <f t="shared" si="0"/>
        <v>#REF!</v>
      </c>
      <c r="L21" s="47" t="e">
        <f t="shared" si="0"/>
        <v>#REF!</v>
      </c>
      <c r="M21" s="47" t="e">
        <f t="shared" si="0"/>
        <v>#REF!</v>
      </c>
      <c r="N21" s="47" t="e">
        <f t="shared" si="0"/>
        <v>#REF!</v>
      </c>
      <c r="O21" s="47" t="e">
        <f t="shared" si="0"/>
        <v>#REF!</v>
      </c>
      <c r="P21" s="47" t="e">
        <f t="shared" si="0"/>
        <v>#REF!</v>
      </c>
      <c r="Q21" s="47" t="e">
        <f t="shared" si="0"/>
        <v>#REF!</v>
      </c>
      <c r="R21" s="47" t="e">
        <f t="shared" si="0"/>
        <v>#REF!</v>
      </c>
      <c r="S21" s="47" t="e">
        <f t="shared" si="0"/>
        <v>#REF!</v>
      </c>
      <c r="T21" s="47" t="e">
        <f t="shared" si="0"/>
        <v>#REF!</v>
      </c>
      <c r="U21" s="47" t="e">
        <f t="shared" si="0"/>
        <v>#REF!</v>
      </c>
      <c r="V21" s="47" t="e">
        <f t="shared" si="0"/>
        <v>#REF!</v>
      </c>
      <c r="W21" s="47" t="e">
        <f t="shared" si="0"/>
        <v>#REF!</v>
      </c>
      <c r="X21" s="47" t="e">
        <f t="shared" si="0"/>
        <v>#REF!</v>
      </c>
      <c r="Y21" s="47" t="e">
        <f t="shared" si="0"/>
        <v>#REF!</v>
      </c>
      <c r="Z21" s="47" t="e">
        <f t="shared" si="0"/>
        <v>#REF!</v>
      </c>
    </row>
    <row r="22" spans="1:26" ht="24.6" customHeight="1" x14ac:dyDescent="0.2">
      <c r="A22" s="37"/>
      <c r="B22" s="47" t="e">
        <f t="shared" si="0"/>
        <v>#REF!</v>
      </c>
      <c r="C22" s="47" t="e">
        <f t="shared" si="0"/>
        <v>#REF!</v>
      </c>
      <c r="D22" s="47" t="e">
        <f t="shared" si="0"/>
        <v>#REF!</v>
      </c>
      <c r="E22" s="47" t="e">
        <f t="shared" si="0"/>
        <v>#REF!</v>
      </c>
      <c r="F22" s="47" t="e">
        <f t="shared" si="0"/>
        <v>#REF!</v>
      </c>
      <c r="G22" s="47" t="e">
        <f t="shared" si="0"/>
        <v>#REF!</v>
      </c>
      <c r="H22" s="47" t="e">
        <f t="shared" si="0"/>
        <v>#REF!</v>
      </c>
      <c r="I22" s="47" t="e">
        <f t="shared" si="0"/>
        <v>#REF!</v>
      </c>
      <c r="J22" s="47" t="e">
        <f t="shared" si="0"/>
        <v>#REF!</v>
      </c>
      <c r="K22" s="47" t="e">
        <f t="shared" si="0"/>
        <v>#REF!</v>
      </c>
      <c r="L22" s="47" t="e">
        <f t="shared" si="0"/>
        <v>#REF!</v>
      </c>
      <c r="M22" s="47" t="e">
        <f t="shared" si="0"/>
        <v>#REF!</v>
      </c>
      <c r="N22" s="47" t="e">
        <f t="shared" si="0"/>
        <v>#REF!</v>
      </c>
      <c r="O22" s="47" t="e">
        <f t="shared" si="0"/>
        <v>#REF!</v>
      </c>
      <c r="P22" s="47" t="e">
        <f t="shared" si="0"/>
        <v>#REF!</v>
      </c>
      <c r="Q22" s="47" t="e">
        <f t="shared" si="0"/>
        <v>#REF!</v>
      </c>
      <c r="R22" s="47" t="e">
        <f t="shared" si="0"/>
        <v>#REF!</v>
      </c>
      <c r="S22" s="47" t="e">
        <f t="shared" si="0"/>
        <v>#REF!</v>
      </c>
      <c r="T22" s="47" t="e">
        <f t="shared" si="0"/>
        <v>#REF!</v>
      </c>
      <c r="U22" s="47" t="e">
        <f t="shared" si="0"/>
        <v>#REF!</v>
      </c>
      <c r="V22" s="47" t="e">
        <f t="shared" si="0"/>
        <v>#REF!</v>
      </c>
      <c r="W22" s="47" t="e">
        <f t="shared" si="0"/>
        <v>#REF!</v>
      </c>
      <c r="X22" s="47" t="e">
        <f t="shared" si="0"/>
        <v>#REF!</v>
      </c>
      <c r="Y22" s="47" t="e">
        <f t="shared" si="0"/>
        <v>#REF!</v>
      </c>
      <c r="Z22" s="47" t="e">
        <f t="shared" si="0"/>
        <v>#REF!</v>
      </c>
    </row>
    <row r="23" spans="1:26" ht="11.45" customHeight="1" x14ac:dyDescent="0.2">
      <c r="A23" s="11" t="s">
        <v>11</v>
      </c>
    </row>
    <row r="24" spans="1:26" ht="11.45" customHeight="1" x14ac:dyDescent="0.2">
      <c r="A24" s="3">
        <v>1</v>
      </c>
      <c r="B24" s="29" t="e">
        <f>ROUNDUP(B8*0.85,)+25</f>
        <v>#REF!</v>
      </c>
      <c r="C24" s="29" t="e">
        <f t="shared" ref="C24:Z33" si="1">ROUNDUP(C8*0.85,)+25</f>
        <v>#REF!</v>
      </c>
      <c r="D24" s="29" t="e">
        <f t="shared" si="1"/>
        <v>#REF!</v>
      </c>
      <c r="E24" s="29" t="e">
        <f t="shared" si="1"/>
        <v>#REF!</v>
      </c>
      <c r="F24" s="29" t="e">
        <f t="shared" si="1"/>
        <v>#REF!</v>
      </c>
      <c r="G24" s="29" t="e">
        <f t="shared" si="1"/>
        <v>#REF!</v>
      </c>
      <c r="H24" s="29" t="e">
        <f t="shared" si="1"/>
        <v>#REF!</v>
      </c>
      <c r="I24" s="29" t="e">
        <f t="shared" si="1"/>
        <v>#REF!</v>
      </c>
      <c r="J24" s="29" t="e">
        <f t="shared" si="1"/>
        <v>#REF!</v>
      </c>
      <c r="K24" s="29" t="e">
        <f t="shared" si="1"/>
        <v>#REF!</v>
      </c>
      <c r="L24" s="29" t="e">
        <f t="shared" si="1"/>
        <v>#REF!</v>
      </c>
      <c r="M24" s="29" t="e">
        <f t="shared" si="1"/>
        <v>#REF!</v>
      </c>
      <c r="N24" s="29" t="e">
        <f t="shared" si="1"/>
        <v>#REF!</v>
      </c>
      <c r="O24" s="29" t="e">
        <f t="shared" si="1"/>
        <v>#REF!</v>
      </c>
      <c r="P24" s="29" t="e">
        <f t="shared" si="1"/>
        <v>#REF!</v>
      </c>
      <c r="Q24" s="29" t="e">
        <f t="shared" si="1"/>
        <v>#REF!</v>
      </c>
      <c r="R24" s="29" t="e">
        <f t="shared" si="1"/>
        <v>#REF!</v>
      </c>
      <c r="S24" s="29" t="e">
        <f t="shared" si="1"/>
        <v>#REF!</v>
      </c>
      <c r="T24" s="29" t="e">
        <f t="shared" si="1"/>
        <v>#REF!</v>
      </c>
      <c r="U24" s="29" t="e">
        <f t="shared" si="1"/>
        <v>#REF!</v>
      </c>
      <c r="V24" s="29" t="e">
        <f t="shared" si="1"/>
        <v>#REF!</v>
      </c>
      <c r="W24" s="29" t="e">
        <f t="shared" si="1"/>
        <v>#REF!</v>
      </c>
      <c r="X24" s="29" t="e">
        <f t="shared" si="1"/>
        <v>#REF!</v>
      </c>
      <c r="Y24" s="29" t="e">
        <f t="shared" si="1"/>
        <v>#REF!</v>
      </c>
      <c r="Z24" s="29" t="e">
        <f t="shared" si="1"/>
        <v>#REF!</v>
      </c>
    </row>
    <row r="25" spans="1:26" ht="11.45" customHeight="1" x14ac:dyDescent="0.2">
      <c r="A25" s="3">
        <v>2</v>
      </c>
      <c r="B25" s="29" t="e">
        <f t="shared" ref="B25:Q33" si="2">ROUNDUP(B9*0.85,)+25</f>
        <v>#REF!</v>
      </c>
      <c r="C25" s="29" t="e">
        <f t="shared" si="2"/>
        <v>#REF!</v>
      </c>
      <c r="D25" s="29" t="e">
        <f t="shared" si="2"/>
        <v>#REF!</v>
      </c>
      <c r="E25" s="29" t="e">
        <f t="shared" si="2"/>
        <v>#REF!</v>
      </c>
      <c r="F25" s="29" t="e">
        <f t="shared" si="2"/>
        <v>#REF!</v>
      </c>
      <c r="G25" s="29" t="e">
        <f t="shared" si="2"/>
        <v>#REF!</v>
      </c>
      <c r="H25" s="29" t="e">
        <f t="shared" si="2"/>
        <v>#REF!</v>
      </c>
      <c r="I25" s="29" t="e">
        <f t="shared" si="2"/>
        <v>#REF!</v>
      </c>
      <c r="J25" s="29" t="e">
        <f t="shared" si="2"/>
        <v>#REF!</v>
      </c>
      <c r="K25" s="29" t="e">
        <f t="shared" si="2"/>
        <v>#REF!</v>
      </c>
      <c r="L25" s="29" t="e">
        <f t="shared" si="2"/>
        <v>#REF!</v>
      </c>
      <c r="M25" s="29" t="e">
        <f t="shared" si="2"/>
        <v>#REF!</v>
      </c>
      <c r="N25" s="29" t="e">
        <f t="shared" si="2"/>
        <v>#REF!</v>
      </c>
      <c r="O25" s="29" t="e">
        <f t="shared" si="2"/>
        <v>#REF!</v>
      </c>
      <c r="P25" s="29" t="e">
        <f t="shared" si="2"/>
        <v>#REF!</v>
      </c>
      <c r="Q25" s="29" t="e">
        <f t="shared" si="2"/>
        <v>#REF!</v>
      </c>
      <c r="R25" s="29" t="e">
        <f t="shared" si="1"/>
        <v>#REF!</v>
      </c>
      <c r="S25" s="29" t="e">
        <f t="shared" si="1"/>
        <v>#REF!</v>
      </c>
      <c r="T25" s="29" t="e">
        <f t="shared" si="1"/>
        <v>#REF!</v>
      </c>
      <c r="U25" s="29" t="e">
        <f t="shared" si="1"/>
        <v>#REF!</v>
      </c>
      <c r="V25" s="29" t="e">
        <f t="shared" si="1"/>
        <v>#REF!</v>
      </c>
      <c r="W25" s="29" t="e">
        <f t="shared" si="1"/>
        <v>#REF!</v>
      </c>
      <c r="X25" s="29" t="e">
        <f t="shared" si="1"/>
        <v>#REF!</v>
      </c>
      <c r="Y25" s="29" t="e">
        <f t="shared" si="1"/>
        <v>#REF!</v>
      </c>
      <c r="Z25" s="29" t="e">
        <f t="shared" si="1"/>
        <v>#REF!</v>
      </c>
    </row>
    <row r="26" spans="1:26" ht="11.45" customHeight="1" x14ac:dyDescent="0.2">
      <c r="A26" s="5" t="s">
        <v>12</v>
      </c>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1.45" customHeight="1" x14ac:dyDescent="0.2">
      <c r="A27" s="3">
        <v>1</v>
      </c>
      <c r="B27" s="29" t="e">
        <f t="shared" si="2"/>
        <v>#REF!</v>
      </c>
      <c r="C27" s="29" t="e">
        <f t="shared" si="1"/>
        <v>#REF!</v>
      </c>
      <c r="D27" s="29" t="e">
        <f t="shared" si="1"/>
        <v>#REF!</v>
      </c>
      <c r="E27" s="29" t="e">
        <f t="shared" si="1"/>
        <v>#REF!</v>
      </c>
      <c r="F27" s="29" t="e">
        <f t="shared" si="1"/>
        <v>#REF!</v>
      </c>
      <c r="G27" s="29" t="e">
        <f t="shared" si="1"/>
        <v>#REF!</v>
      </c>
      <c r="H27" s="29" t="e">
        <f t="shared" si="1"/>
        <v>#REF!</v>
      </c>
      <c r="I27" s="29" t="e">
        <f t="shared" si="1"/>
        <v>#REF!</v>
      </c>
      <c r="J27" s="29" t="e">
        <f t="shared" si="1"/>
        <v>#REF!</v>
      </c>
      <c r="K27" s="29" t="e">
        <f t="shared" si="1"/>
        <v>#REF!</v>
      </c>
      <c r="L27" s="29" t="e">
        <f t="shared" si="1"/>
        <v>#REF!</v>
      </c>
      <c r="M27" s="29" t="e">
        <f t="shared" si="1"/>
        <v>#REF!</v>
      </c>
      <c r="N27" s="29" t="e">
        <f t="shared" si="1"/>
        <v>#REF!</v>
      </c>
      <c r="O27" s="29" t="e">
        <f t="shared" si="1"/>
        <v>#REF!</v>
      </c>
      <c r="P27" s="29" t="e">
        <f t="shared" si="1"/>
        <v>#REF!</v>
      </c>
      <c r="Q27" s="29" t="e">
        <f t="shared" si="1"/>
        <v>#REF!</v>
      </c>
      <c r="R27" s="29" t="e">
        <f t="shared" si="1"/>
        <v>#REF!</v>
      </c>
      <c r="S27" s="29" t="e">
        <f t="shared" si="1"/>
        <v>#REF!</v>
      </c>
      <c r="T27" s="29" t="e">
        <f t="shared" si="1"/>
        <v>#REF!</v>
      </c>
      <c r="U27" s="29" t="e">
        <f t="shared" si="1"/>
        <v>#REF!</v>
      </c>
      <c r="V27" s="29" t="e">
        <f t="shared" si="1"/>
        <v>#REF!</v>
      </c>
      <c r="W27" s="29" t="e">
        <f t="shared" si="1"/>
        <v>#REF!</v>
      </c>
      <c r="X27" s="29" t="e">
        <f t="shared" si="1"/>
        <v>#REF!</v>
      </c>
      <c r="Y27" s="29" t="e">
        <f t="shared" si="1"/>
        <v>#REF!</v>
      </c>
      <c r="Z27" s="29" t="e">
        <f t="shared" si="1"/>
        <v>#REF!</v>
      </c>
    </row>
    <row r="28" spans="1:26" ht="11.45" customHeight="1" x14ac:dyDescent="0.2">
      <c r="A28" s="3">
        <v>2</v>
      </c>
      <c r="B28" s="29" t="e">
        <f t="shared" si="2"/>
        <v>#REF!</v>
      </c>
      <c r="C28" s="29" t="e">
        <f t="shared" si="1"/>
        <v>#REF!</v>
      </c>
      <c r="D28" s="29" t="e">
        <f t="shared" si="1"/>
        <v>#REF!</v>
      </c>
      <c r="E28" s="29" t="e">
        <f t="shared" si="1"/>
        <v>#REF!</v>
      </c>
      <c r="F28" s="29" t="e">
        <f t="shared" si="1"/>
        <v>#REF!</v>
      </c>
      <c r="G28" s="29" t="e">
        <f t="shared" si="1"/>
        <v>#REF!</v>
      </c>
      <c r="H28" s="29" t="e">
        <f t="shared" si="1"/>
        <v>#REF!</v>
      </c>
      <c r="I28" s="29" t="e">
        <f t="shared" si="1"/>
        <v>#REF!</v>
      </c>
      <c r="J28" s="29" t="e">
        <f t="shared" si="1"/>
        <v>#REF!</v>
      </c>
      <c r="K28" s="29" t="e">
        <f t="shared" si="1"/>
        <v>#REF!</v>
      </c>
      <c r="L28" s="29" t="e">
        <f t="shared" si="1"/>
        <v>#REF!</v>
      </c>
      <c r="M28" s="29" t="e">
        <f t="shared" si="1"/>
        <v>#REF!</v>
      </c>
      <c r="N28" s="29" t="e">
        <f t="shared" si="1"/>
        <v>#REF!</v>
      </c>
      <c r="O28" s="29" t="e">
        <f t="shared" si="1"/>
        <v>#REF!</v>
      </c>
      <c r="P28" s="29" t="e">
        <f t="shared" si="1"/>
        <v>#REF!</v>
      </c>
      <c r="Q28" s="29" t="e">
        <f t="shared" si="1"/>
        <v>#REF!</v>
      </c>
      <c r="R28" s="29" t="e">
        <f t="shared" si="1"/>
        <v>#REF!</v>
      </c>
      <c r="S28" s="29" t="e">
        <f t="shared" si="1"/>
        <v>#REF!</v>
      </c>
      <c r="T28" s="29" t="e">
        <f t="shared" si="1"/>
        <v>#REF!</v>
      </c>
      <c r="U28" s="29" t="e">
        <f t="shared" si="1"/>
        <v>#REF!</v>
      </c>
      <c r="V28" s="29" t="e">
        <f t="shared" si="1"/>
        <v>#REF!</v>
      </c>
      <c r="W28" s="29" t="e">
        <f t="shared" si="1"/>
        <v>#REF!</v>
      </c>
      <c r="X28" s="29" t="e">
        <f t="shared" si="1"/>
        <v>#REF!</v>
      </c>
      <c r="Y28" s="29" t="e">
        <f t="shared" si="1"/>
        <v>#REF!</v>
      </c>
      <c r="Z28" s="29" t="e">
        <f t="shared" si="1"/>
        <v>#REF!</v>
      </c>
    </row>
    <row r="29" spans="1:26" ht="11.45" customHeight="1" x14ac:dyDescent="0.2">
      <c r="A29" s="4" t="s">
        <v>9</v>
      </c>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1.45" customHeight="1" x14ac:dyDescent="0.2">
      <c r="A30" s="3">
        <v>1</v>
      </c>
      <c r="B30" s="29" t="e">
        <f t="shared" si="2"/>
        <v>#REF!</v>
      </c>
      <c r="C30" s="29" t="e">
        <f t="shared" si="1"/>
        <v>#REF!</v>
      </c>
      <c r="D30" s="29" t="e">
        <f t="shared" si="1"/>
        <v>#REF!</v>
      </c>
      <c r="E30" s="29" t="e">
        <f t="shared" si="1"/>
        <v>#REF!</v>
      </c>
      <c r="F30" s="29" t="e">
        <f t="shared" si="1"/>
        <v>#REF!</v>
      </c>
      <c r="G30" s="29" t="e">
        <f t="shared" si="1"/>
        <v>#REF!</v>
      </c>
      <c r="H30" s="29" t="e">
        <f t="shared" si="1"/>
        <v>#REF!</v>
      </c>
      <c r="I30" s="29" t="e">
        <f t="shared" si="1"/>
        <v>#REF!</v>
      </c>
      <c r="J30" s="29" t="e">
        <f t="shared" si="1"/>
        <v>#REF!</v>
      </c>
      <c r="K30" s="29" t="e">
        <f t="shared" si="1"/>
        <v>#REF!</v>
      </c>
      <c r="L30" s="29" t="e">
        <f t="shared" si="1"/>
        <v>#REF!</v>
      </c>
      <c r="M30" s="29" t="e">
        <f t="shared" si="1"/>
        <v>#REF!</v>
      </c>
      <c r="N30" s="29" t="e">
        <f t="shared" si="1"/>
        <v>#REF!</v>
      </c>
      <c r="O30" s="29" t="e">
        <f t="shared" si="1"/>
        <v>#REF!</v>
      </c>
      <c r="P30" s="29" t="e">
        <f t="shared" si="1"/>
        <v>#REF!</v>
      </c>
      <c r="Q30" s="29" t="e">
        <f t="shared" si="1"/>
        <v>#REF!</v>
      </c>
      <c r="R30" s="29" t="e">
        <f t="shared" si="1"/>
        <v>#REF!</v>
      </c>
      <c r="S30" s="29" t="e">
        <f t="shared" si="1"/>
        <v>#REF!</v>
      </c>
      <c r="T30" s="29" t="e">
        <f t="shared" si="1"/>
        <v>#REF!</v>
      </c>
      <c r="U30" s="29" t="e">
        <f t="shared" si="1"/>
        <v>#REF!</v>
      </c>
      <c r="V30" s="29" t="e">
        <f t="shared" si="1"/>
        <v>#REF!</v>
      </c>
      <c r="W30" s="29" t="e">
        <f t="shared" si="1"/>
        <v>#REF!</v>
      </c>
      <c r="X30" s="29" t="e">
        <f t="shared" si="1"/>
        <v>#REF!</v>
      </c>
      <c r="Y30" s="29" t="e">
        <f t="shared" si="1"/>
        <v>#REF!</v>
      </c>
      <c r="Z30" s="29" t="e">
        <f t="shared" si="1"/>
        <v>#REF!</v>
      </c>
    </row>
    <row r="31" spans="1:26" ht="11.45" customHeight="1" x14ac:dyDescent="0.2">
      <c r="A31" s="3">
        <v>2</v>
      </c>
      <c r="B31" s="29" t="e">
        <f t="shared" si="2"/>
        <v>#REF!</v>
      </c>
      <c r="C31" s="29" t="e">
        <f t="shared" si="1"/>
        <v>#REF!</v>
      </c>
      <c r="D31" s="29" t="e">
        <f t="shared" si="1"/>
        <v>#REF!</v>
      </c>
      <c r="E31" s="29" t="e">
        <f t="shared" si="1"/>
        <v>#REF!</v>
      </c>
      <c r="F31" s="29" t="e">
        <f t="shared" si="1"/>
        <v>#REF!</v>
      </c>
      <c r="G31" s="29" t="e">
        <f t="shared" si="1"/>
        <v>#REF!</v>
      </c>
      <c r="H31" s="29" t="e">
        <f t="shared" si="1"/>
        <v>#REF!</v>
      </c>
      <c r="I31" s="29" t="e">
        <f t="shared" si="1"/>
        <v>#REF!</v>
      </c>
      <c r="J31" s="29" t="e">
        <f t="shared" si="1"/>
        <v>#REF!</v>
      </c>
      <c r="K31" s="29" t="e">
        <f t="shared" si="1"/>
        <v>#REF!</v>
      </c>
      <c r="L31" s="29" t="e">
        <f t="shared" si="1"/>
        <v>#REF!</v>
      </c>
      <c r="M31" s="29" t="e">
        <f t="shared" si="1"/>
        <v>#REF!</v>
      </c>
      <c r="N31" s="29" t="e">
        <f t="shared" si="1"/>
        <v>#REF!</v>
      </c>
      <c r="O31" s="29" t="e">
        <f t="shared" si="1"/>
        <v>#REF!</v>
      </c>
      <c r="P31" s="29" t="e">
        <f t="shared" si="1"/>
        <v>#REF!</v>
      </c>
      <c r="Q31" s="29" t="e">
        <f t="shared" si="1"/>
        <v>#REF!</v>
      </c>
      <c r="R31" s="29" t="e">
        <f t="shared" si="1"/>
        <v>#REF!</v>
      </c>
      <c r="S31" s="29" t="e">
        <f t="shared" si="1"/>
        <v>#REF!</v>
      </c>
      <c r="T31" s="29" t="e">
        <f t="shared" si="1"/>
        <v>#REF!</v>
      </c>
      <c r="U31" s="29" t="e">
        <f t="shared" si="1"/>
        <v>#REF!</v>
      </c>
      <c r="V31" s="29" t="e">
        <f t="shared" si="1"/>
        <v>#REF!</v>
      </c>
      <c r="W31" s="29" t="e">
        <f t="shared" si="1"/>
        <v>#REF!</v>
      </c>
      <c r="X31" s="29" t="e">
        <f t="shared" si="1"/>
        <v>#REF!</v>
      </c>
      <c r="Y31" s="29" t="e">
        <f t="shared" si="1"/>
        <v>#REF!</v>
      </c>
      <c r="Z31" s="29" t="e">
        <f t="shared" si="1"/>
        <v>#REF!</v>
      </c>
    </row>
    <row r="32" spans="1:26" ht="11.45" customHeight="1" x14ac:dyDescent="0.2">
      <c r="A32" s="2" t="s">
        <v>13</v>
      </c>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1.45" customHeight="1" x14ac:dyDescent="0.2">
      <c r="A33" s="3">
        <v>1</v>
      </c>
      <c r="B33" s="29" t="e">
        <f t="shared" si="2"/>
        <v>#REF!</v>
      </c>
      <c r="C33" s="29" t="e">
        <f t="shared" si="1"/>
        <v>#REF!</v>
      </c>
      <c r="D33" s="29" t="e">
        <f t="shared" si="1"/>
        <v>#REF!</v>
      </c>
      <c r="E33" s="29" t="e">
        <f t="shared" si="1"/>
        <v>#REF!</v>
      </c>
      <c r="F33" s="29" t="e">
        <f t="shared" si="1"/>
        <v>#REF!</v>
      </c>
      <c r="G33" s="29" t="e">
        <f t="shared" si="1"/>
        <v>#REF!</v>
      </c>
      <c r="H33" s="29" t="e">
        <f t="shared" si="1"/>
        <v>#REF!</v>
      </c>
      <c r="I33" s="29" t="e">
        <f t="shared" si="1"/>
        <v>#REF!</v>
      </c>
      <c r="J33" s="29" t="e">
        <f t="shared" si="1"/>
        <v>#REF!</v>
      </c>
      <c r="K33" s="29" t="e">
        <f t="shared" si="1"/>
        <v>#REF!</v>
      </c>
      <c r="L33" s="29" t="e">
        <f t="shared" si="1"/>
        <v>#REF!</v>
      </c>
      <c r="M33" s="29" t="e">
        <f t="shared" si="1"/>
        <v>#REF!</v>
      </c>
      <c r="N33" s="29" t="e">
        <f t="shared" si="1"/>
        <v>#REF!</v>
      </c>
      <c r="O33" s="29" t="e">
        <f t="shared" si="1"/>
        <v>#REF!</v>
      </c>
      <c r="P33" s="29" t="e">
        <f t="shared" si="1"/>
        <v>#REF!</v>
      </c>
      <c r="Q33" s="29" t="e">
        <f t="shared" si="1"/>
        <v>#REF!</v>
      </c>
      <c r="R33" s="29" t="e">
        <f t="shared" si="1"/>
        <v>#REF!</v>
      </c>
      <c r="S33" s="29" t="e">
        <f t="shared" si="1"/>
        <v>#REF!</v>
      </c>
      <c r="T33" s="29" t="e">
        <f t="shared" si="1"/>
        <v>#REF!</v>
      </c>
      <c r="U33" s="29" t="e">
        <f t="shared" si="1"/>
        <v>#REF!</v>
      </c>
      <c r="V33" s="29" t="e">
        <f t="shared" si="1"/>
        <v>#REF!</v>
      </c>
      <c r="W33" s="29" t="e">
        <f t="shared" si="1"/>
        <v>#REF!</v>
      </c>
      <c r="X33" s="29" t="e">
        <f t="shared" si="1"/>
        <v>#REF!</v>
      </c>
      <c r="Y33" s="29" t="e">
        <f t="shared" si="1"/>
        <v>#REF!</v>
      </c>
      <c r="Z33" s="29" t="e">
        <f t="shared" si="1"/>
        <v>#REF!</v>
      </c>
    </row>
    <row r="34" spans="1:26" ht="11.45" customHeight="1" x14ac:dyDescent="0.2">
      <c r="A34" s="3">
        <v>2</v>
      </c>
      <c r="B34" s="29" t="e">
        <f>ROUNDUP(B18*0.85,)+25</f>
        <v>#REF!</v>
      </c>
      <c r="C34" s="29" t="e">
        <f t="shared" ref="C34:Z34" si="3">ROUNDUP(C18*0.85,)+25</f>
        <v>#REF!</v>
      </c>
      <c r="D34" s="29" t="e">
        <f t="shared" si="3"/>
        <v>#REF!</v>
      </c>
      <c r="E34" s="29" t="e">
        <f t="shared" si="3"/>
        <v>#REF!</v>
      </c>
      <c r="F34" s="29" t="e">
        <f t="shared" si="3"/>
        <v>#REF!</v>
      </c>
      <c r="G34" s="29" t="e">
        <f t="shared" si="3"/>
        <v>#REF!</v>
      </c>
      <c r="H34" s="29" t="e">
        <f t="shared" si="3"/>
        <v>#REF!</v>
      </c>
      <c r="I34" s="29" t="e">
        <f t="shared" si="3"/>
        <v>#REF!</v>
      </c>
      <c r="J34" s="29" t="e">
        <f t="shared" si="3"/>
        <v>#REF!</v>
      </c>
      <c r="K34" s="29" t="e">
        <f t="shared" si="3"/>
        <v>#REF!</v>
      </c>
      <c r="L34" s="29" t="e">
        <f t="shared" si="3"/>
        <v>#REF!</v>
      </c>
      <c r="M34" s="29" t="e">
        <f t="shared" si="3"/>
        <v>#REF!</v>
      </c>
      <c r="N34" s="29" t="e">
        <f t="shared" si="3"/>
        <v>#REF!</v>
      </c>
      <c r="O34" s="29" t="e">
        <f t="shared" si="3"/>
        <v>#REF!</v>
      </c>
      <c r="P34" s="29" t="e">
        <f t="shared" si="3"/>
        <v>#REF!</v>
      </c>
      <c r="Q34" s="29" t="e">
        <f t="shared" si="3"/>
        <v>#REF!</v>
      </c>
      <c r="R34" s="29" t="e">
        <f t="shared" si="3"/>
        <v>#REF!</v>
      </c>
      <c r="S34" s="29" t="e">
        <f t="shared" si="3"/>
        <v>#REF!</v>
      </c>
      <c r="T34" s="29" t="e">
        <f t="shared" si="3"/>
        <v>#REF!</v>
      </c>
      <c r="U34" s="29" t="e">
        <f t="shared" si="3"/>
        <v>#REF!</v>
      </c>
      <c r="V34" s="29" t="e">
        <f t="shared" si="3"/>
        <v>#REF!</v>
      </c>
      <c r="W34" s="29" t="e">
        <f t="shared" si="3"/>
        <v>#REF!</v>
      </c>
      <c r="X34" s="29" t="e">
        <f t="shared" si="3"/>
        <v>#REF!</v>
      </c>
      <c r="Y34" s="29" t="e">
        <f t="shared" si="3"/>
        <v>#REF!</v>
      </c>
      <c r="Z34" s="29" t="e">
        <f t="shared" si="3"/>
        <v>#REF!</v>
      </c>
    </row>
    <row r="35" spans="1:26" ht="11.45" customHeight="1" x14ac:dyDescent="0.2">
      <c r="A35" s="24"/>
    </row>
    <row r="36" spans="1:26" ht="11.45" customHeight="1" x14ac:dyDescent="0.2">
      <c r="A36" s="24"/>
    </row>
    <row r="37" spans="1:26" ht="145.9" customHeight="1" x14ac:dyDescent="0.2">
      <c r="A37" s="77" t="s">
        <v>72</v>
      </c>
    </row>
    <row r="38" spans="1:26" ht="11.45" customHeight="1" x14ac:dyDescent="0.2">
      <c r="A38" s="80" t="s">
        <v>18</v>
      </c>
    </row>
    <row r="39" spans="1:26" ht="11.45" customHeight="1" x14ac:dyDescent="0.2">
      <c r="A39" s="81" t="s">
        <v>52</v>
      </c>
    </row>
    <row r="40" spans="1:26" x14ac:dyDescent="0.2">
      <c r="A40" s="81" t="s">
        <v>53</v>
      </c>
    </row>
    <row r="41" spans="1:26" x14ac:dyDescent="0.2">
      <c r="A41" s="24"/>
    </row>
    <row r="42" spans="1:26" x14ac:dyDescent="0.2">
      <c r="A42" s="80" t="s">
        <v>3</v>
      </c>
    </row>
    <row r="43" spans="1:26" x14ac:dyDescent="0.2">
      <c r="A43" s="20" t="s">
        <v>4</v>
      </c>
    </row>
    <row r="44" spans="1:26" x14ac:dyDescent="0.2">
      <c r="A44" s="20" t="s">
        <v>5</v>
      </c>
    </row>
    <row r="45" spans="1:26" ht="24" x14ac:dyDescent="0.2">
      <c r="A45" s="21" t="s">
        <v>6</v>
      </c>
    </row>
    <row r="46" spans="1:26" ht="12.6" customHeight="1" x14ac:dyDescent="0.2">
      <c r="A46" s="90" t="s">
        <v>70</v>
      </c>
    </row>
    <row r="47" spans="1:26" x14ac:dyDescent="0.2">
      <c r="A47" s="82" t="s">
        <v>54</v>
      </c>
    </row>
    <row r="48" spans="1:26" x14ac:dyDescent="0.2">
      <c r="A48" s="86" t="s">
        <v>66</v>
      </c>
    </row>
    <row r="49" spans="1:1" ht="21" x14ac:dyDescent="0.2">
      <c r="A49" s="83" t="s">
        <v>55</v>
      </c>
    </row>
    <row r="50" spans="1:1" ht="42" x14ac:dyDescent="0.2">
      <c r="A50" s="84" t="s">
        <v>56</v>
      </c>
    </row>
    <row r="51" spans="1:1" ht="31.5" x14ac:dyDescent="0.2">
      <c r="A51" s="84" t="s">
        <v>57</v>
      </c>
    </row>
    <row r="52" spans="1:1" ht="42" x14ac:dyDescent="0.2">
      <c r="A52" s="84" t="s">
        <v>58</v>
      </c>
    </row>
    <row r="53" spans="1:1" ht="42" hidden="1" x14ac:dyDescent="0.2">
      <c r="A53" s="84" t="s">
        <v>59</v>
      </c>
    </row>
    <row r="54" spans="1:1" ht="31.5" x14ac:dyDescent="0.2">
      <c r="A54" s="84" t="s">
        <v>60</v>
      </c>
    </row>
    <row r="55" spans="1:1" ht="21" x14ac:dyDescent="0.2">
      <c r="A55" s="84" t="s">
        <v>61</v>
      </c>
    </row>
    <row r="56" spans="1:1" ht="21" x14ac:dyDescent="0.2">
      <c r="A56" s="84" t="s">
        <v>62</v>
      </c>
    </row>
    <row r="57" spans="1:1" ht="36.75" x14ac:dyDescent="0.2">
      <c r="A57" s="84" t="s">
        <v>63</v>
      </c>
    </row>
    <row r="58" spans="1:1" ht="31.5" x14ac:dyDescent="0.2">
      <c r="A58" s="84" t="s">
        <v>64</v>
      </c>
    </row>
    <row r="59" spans="1:1" ht="31.5" x14ac:dyDescent="0.2">
      <c r="A59" s="84" t="s">
        <v>65</v>
      </c>
    </row>
    <row r="60" spans="1:1" ht="31.5" x14ac:dyDescent="0.2">
      <c r="A60" s="92" t="s">
        <v>71</v>
      </c>
    </row>
    <row r="61" spans="1:1" ht="31.5" x14ac:dyDescent="0.2">
      <c r="A61" s="70" t="s">
        <v>42</v>
      </c>
    </row>
    <row r="62" spans="1:1" ht="63" x14ac:dyDescent="0.2">
      <c r="A62" s="87" t="s">
        <v>67</v>
      </c>
    </row>
    <row r="63" spans="1:1" ht="21" x14ac:dyDescent="0.2">
      <c r="A63" s="71" t="s">
        <v>43</v>
      </c>
    </row>
    <row r="64" spans="1:1" ht="42.75" x14ac:dyDescent="0.2">
      <c r="A64" s="72" t="s">
        <v>44</v>
      </c>
    </row>
    <row r="65" spans="1:1" ht="21" x14ac:dyDescent="0.2">
      <c r="A65" s="73" t="s">
        <v>45</v>
      </c>
    </row>
    <row r="66" spans="1:1" x14ac:dyDescent="0.2">
      <c r="A66" s="74"/>
    </row>
    <row r="67" spans="1:1" x14ac:dyDescent="0.2">
      <c r="A67" s="75" t="s">
        <v>8</v>
      </c>
    </row>
    <row r="68" spans="1:1" ht="24" x14ac:dyDescent="0.2">
      <c r="A68" s="62" t="s">
        <v>46</v>
      </c>
    </row>
    <row r="69" spans="1:1" ht="24" x14ac:dyDescent="0.2">
      <c r="A69" s="62" t="s">
        <v>47</v>
      </c>
    </row>
  </sheetData>
  <pageMargins left="0.7" right="0.7" top="0.75" bottom="0.75" header="0.3" footer="0.3"/>
  <pageSetup paperSize="9" orientation="portrait" horizontalDpi="4294967295" verticalDpi="4294967295"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C53"/>
  <sheetViews>
    <sheetView zoomScaleNormal="100" workbookViewId="0">
      <pane xSplit="1" topLeftCell="B1" activePane="topRight" state="frozen"/>
      <selection pane="topRight" activeCell="A10" sqref="A10"/>
    </sheetView>
  </sheetViews>
  <sheetFormatPr defaultColWidth="8.5703125" defaultRowHeight="12" x14ac:dyDescent="0.2"/>
  <cols>
    <col min="1" max="1" width="84.85546875" style="1" customWidth="1"/>
    <col min="2" max="3" width="9.85546875" style="1" bestFit="1" customWidth="1"/>
    <col min="4" max="16384" width="8.5703125" style="1"/>
  </cols>
  <sheetData>
    <row r="1" spans="1:3" ht="11.45" customHeight="1" x14ac:dyDescent="0.2">
      <c r="A1" s="9" t="s">
        <v>74</v>
      </c>
    </row>
    <row r="2" spans="1:3" ht="11.45" customHeight="1" x14ac:dyDescent="0.2">
      <c r="A2" s="19"/>
    </row>
    <row r="3" spans="1:3" ht="11.45" customHeight="1" x14ac:dyDescent="0.2">
      <c r="A3" s="79" t="s">
        <v>51</v>
      </c>
    </row>
    <row r="4" spans="1:3" ht="11.25" customHeight="1" x14ac:dyDescent="0.2">
      <c r="A4" s="79" t="s">
        <v>1</v>
      </c>
    </row>
    <row r="5" spans="1:3" s="12" customFormat="1" ht="25.5" customHeight="1" x14ac:dyDescent="0.2">
      <c r="A5" s="8" t="s">
        <v>0</v>
      </c>
      <c r="B5" s="47" t="e">
        <f>'C завтраками| Bed and breakfast'!#REF!</f>
        <v>#REF!</v>
      </c>
      <c r="C5" s="47" t="e">
        <f>'C завтраками| Bed and breakfast'!#REF!</f>
        <v>#REF!</v>
      </c>
    </row>
    <row r="6" spans="1:3" s="12" customFormat="1" ht="25.5" customHeight="1" x14ac:dyDescent="0.2">
      <c r="A6" s="37"/>
      <c r="B6" s="47" t="e">
        <f>'C завтраками| Bed and breakfast'!#REF!</f>
        <v>#REF!</v>
      </c>
      <c r="C6" s="47" t="e">
        <f>'C завтраками| Bed and breakfast'!#REF!</f>
        <v>#REF!</v>
      </c>
    </row>
    <row r="7" spans="1:3" ht="11.45" customHeight="1" x14ac:dyDescent="0.2">
      <c r="A7" s="11" t="s">
        <v>11</v>
      </c>
    </row>
    <row r="8" spans="1:3" ht="11.45" customHeight="1" x14ac:dyDescent="0.2">
      <c r="A8" s="3">
        <v>1</v>
      </c>
      <c r="B8" s="29" t="e">
        <f>'C завтраками| Bed and breakfast'!#REF!*0.85</f>
        <v>#REF!</v>
      </c>
      <c r="C8" s="29" t="e">
        <f>'C завтраками| Bed and breakfast'!#REF!*0.85</f>
        <v>#REF!</v>
      </c>
    </row>
    <row r="9" spans="1:3" ht="11.45" customHeight="1" x14ac:dyDescent="0.2">
      <c r="A9" s="3">
        <v>2</v>
      </c>
      <c r="B9" s="29" t="e">
        <f>'C завтраками| Bed and breakfast'!#REF!*0.85</f>
        <v>#REF!</v>
      </c>
      <c r="C9" s="29" t="e">
        <f>'C завтраками| Bed and breakfast'!#REF!*0.85</f>
        <v>#REF!</v>
      </c>
    </row>
    <row r="10" spans="1:3" ht="11.45" customHeight="1" x14ac:dyDescent="0.2">
      <c r="A10" s="5" t="s">
        <v>86</v>
      </c>
      <c r="B10" s="29"/>
      <c r="C10" s="29"/>
    </row>
    <row r="11" spans="1:3" ht="11.45" customHeight="1" x14ac:dyDescent="0.2">
      <c r="A11" s="3">
        <v>1</v>
      </c>
      <c r="B11" s="29" t="e">
        <f>'C завтраками| Bed and breakfast'!#REF!*0.85</f>
        <v>#REF!</v>
      </c>
      <c r="C11" s="29" t="e">
        <f>'C завтраками| Bed and breakfast'!#REF!*0.85</f>
        <v>#REF!</v>
      </c>
    </row>
    <row r="12" spans="1:3" ht="11.45" customHeight="1" x14ac:dyDescent="0.2">
      <c r="A12" s="3">
        <v>2</v>
      </c>
      <c r="B12" s="29" t="e">
        <f>'C завтраками| Bed and breakfast'!#REF!*0.85</f>
        <v>#REF!</v>
      </c>
      <c r="C12" s="29" t="e">
        <f>'C завтраками| Bed and breakfast'!#REF!*0.85</f>
        <v>#REF!</v>
      </c>
    </row>
    <row r="13" spans="1:3" ht="11.45" customHeight="1" x14ac:dyDescent="0.2">
      <c r="A13" s="4" t="s">
        <v>9</v>
      </c>
      <c r="B13" s="29"/>
      <c r="C13" s="29"/>
    </row>
    <row r="14" spans="1:3" ht="11.45" customHeight="1" x14ac:dyDescent="0.2">
      <c r="A14" s="3">
        <v>1</v>
      </c>
      <c r="B14" s="29" t="e">
        <f>'C завтраками| Bed and breakfast'!#REF!*0.85</f>
        <v>#REF!</v>
      </c>
      <c r="C14" s="29" t="e">
        <f>'C завтраками| Bed and breakfast'!#REF!*0.85</f>
        <v>#REF!</v>
      </c>
    </row>
    <row r="15" spans="1:3" ht="11.45" customHeight="1" x14ac:dyDescent="0.2">
      <c r="A15" s="3">
        <v>2</v>
      </c>
      <c r="B15" s="29" t="e">
        <f>'C завтраками| Bed and breakfast'!#REF!*0.85</f>
        <v>#REF!</v>
      </c>
      <c r="C15" s="29" t="e">
        <f>'C завтраками| Bed and breakfast'!#REF!*0.85</f>
        <v>#REF!</v>
      </c>
    </row>
    <row r="16" spans="1:3" ht="11.45" customHeight="1" x14ac:dyDescent="0.2">
      <c r="A16" s="2" t="s">
        <v>13</v>
      </c>
      <c r="B16" s="29"/>
      <c r="C16" s="29"/>
    </row>
    <row r="17" spans="1:3" ht="11.45" customHeight="1" x14ac:dyDescent="0.2">
      <c r="A17" s="3">
        <v>1</v>
      </c>
      <c r="B17" s="29" t="e">
        <f>'C завтраками| Bed and breakfast'!#REF!*0.85</f>
        <v>#REF!</v>
      </c>
      <c r="C17" s="29" t="e">
        <f>'C завтраками| Bed and breakfast'!#REF!*0.85</f>
        <v>#REF!</v>
      </c>
    </row>
    <row r="18" spans="1:3" ht="11.45" customHeight="1" x14ac:dyDescent="0.2">
      <c r="A18" s="3">
        <v>2</v>
      </c>
      <c r="B18" s="29" t="e">
        <f>'C завтраками| Bed and breakfast'!#REF!*0.85</f>
        <v>#REF!</v>
      </c>
      <c r="C18" s="29" t="e">
        <f>'C завтраками| Bed and breakfast'!#REF!*0.85</f>
        <v>#REF!</v>
      </c>
    </row>
    <row r="19" spans="1:3" ht="11.45" customHeight="1" x14ac:dyDescent="0.2">
      <c r="A19" s="24"/>
      <c r="B19" s="30"/>
      <c r="C19" s="30"/>
    </row>
    <row r="20" spans="1:3" ht="11.45" customHeight="1" x14ac:dyDescent="0.2">
      <c r="A20" s="24"/>
    </row>
    <row r="21" spans="1:3" ht="145.9" customHeight="1" x14ac:dyDescent="0.2">
      <c r="A21" s="77" t="s">
        <v>84</v>
      </c>
    </row>
    <row r="22" spans="1:3" ht="11.45" customHeight="1" x14ac:dyDescent="0.2">
      <c r="A22" s="80" t="s">
        <v>18</v>
      </c>
    </row>
    <row r="23" spans="1:3" ht="11.45" customHeight="1" x14ac:dyDescent="0.2">
      <c r="A23" s="81" t="s">
        <v>52</v>
      </c>
    </row>
    <row r="24" spans="1:3" x14ac:dyDescent="0.2">
      <c r="A24" s="81" t="s">
        <v>53</v>
      </c>
    </row>
    <row r="25" spans="1:3" x14ac:dyDescent="0.2">
      <c r="A25" s="24"/>
    </row>
    <row r="26" spans="1:3" x14ac:dyDescent="0.2">
      <c r="A26" s="80" t="s">
        <v>3</v>
      </c>
    </row>
    <row r="27" spans="1:3" x14ac:dyDescent="0.2">
      <c r="A27" s="20" t="s">
        <v>4</v>
      </c>
    </row>
    <row r="28" spans="1:3" x14ac:dyDescent="0.2">
      <c r="A28" s="20" t="s">
        <v>5</v>
      </c>
    </row>
    <row r="29" spans="1:3" ht="24" x14ac:dyDescent="0.2">
      <c r="A29" s="21" t="s">
        <v>6</v>
      </c>
    </row>
    <row r="30" spans="1:3" ht="12.6" customHeight="1" x14ac:dyDescent="0.2">
      <c r="A30" s="90" t="s">
        <v>75</v>
      </c>
    </row>
    <row r="31" spans="1:3" x14ac:dyDescent="0.2">
      <c r="A31" s="82" t="s">
        <v>54</v>
      </c>
    </row>
    <row r="32" spans="1:3" x14ac:dyDescent="0.2">
      <c r="A32" s="82" t="s">
        <v>66</v>
      </c>
    </row>
    <row r="33" spans="1:1" ht="21" x14ac:dyDescent="0.2">
      <c r="A33" s="83" t="s">
        <v>55</v>
      </c>
    </row>
    <row r="34" spans="1:1" ht="42" x14ac:dyDescent="0.2">
      <c r="A34" s="84" t="s">
        <v>56</v>
      </c>
    </row>
    <row r="35" spans="1:1" ht="31.5" x14ac:dyDescent="0.2">
      <c r="A35" s="84" t="s">
        <v>57</v>
      </c>
    </row>
    <row r="36" spans="1:1" ht="42" x14ac:dyDescent="0.2">
      <c r="A36" s="84" t="s">
        <v>58</v>
      </c>
    </row>
    <row r="37" spans="1:1" ht="42" hidden="1" x14ac:dyDescent="0.2">
      <c r="A37" s="84" t="s">
        <v>59</v>
      </c>
    </row>
    <row r="38" spans="1:1" ht="31.5" x14ac:dyDescent="0.2">
      <c r="A38" s="84" t="s">
        <v>60</v>
      </c>
    </row>
    <row r="39" spans="1:1" ht="21" x14ac:dyDescent="0.2">
      <c r="A39" s="84" t="s">
        <v>61</v>
      </c>
    </row>
    <row r="40" spans="1:1" ht="21" x14ac:dyDescent="0.2">
      <c r="A40" s="84" t="s">
        <v>62</v>
      </c>
    </row>
    <row r="41" spans="1:1" ht="36.75" x14ac:dyDescent="0.2">
      <c r="A41" s="84" t="s">
        <v>63</v>
      </c>
    </row>
    <row r="42" spans="1:1" ht="31.5" x14ac:dyDescent="0.2">
      <c r="A42" s="84" t="s">
        <v>64</v>
      </c>
    </row>
    <row r="43" spans="1:1" ht="21" x14ac:dyDescent="0.2">
      <c r="A43" s="92" t="s">
        <v>73</v>
      </c>
    </row>
    <row r="44" spans="1:1" ht="31.5" x14ac:dyDescent="0.2">
      <c r="A44" s="84" t="s">
        <v>71</v>
      </c>
    </row>
    <row r="45" spans="1:1" ht="31.5" x14ac:dyDescent="0.2">
      <c r="A45" s="70" t="s">
        <v>42</v>
      </c>
    </row>
    <row r="46" spans="1:1" ht="63" x14ac:dyDescent="0.2">
      <c r="A46" s="87" t="s">
        <v>67</v>
      </c>
    </row>
    <row r="47" spans="1:1" ht="21" x14ac:dyDescent="0.2">
      <c r="A47" s="71" t="s">
        <v>43</v>
      </c>
    </row>
    <row r="48" spans="1:1" ht="42.75" x14ac:dyDescent="0.2">
      <c r="A48" s="72" t="s">
        <v>44</v>
      </c>
    </row>
    <row r="49" spans="1:1" ht="21" x14ac:dyDescent="0.2">
      <c r="A49" s="73" t="s">
        <v>45</v>
      </c>
    </row>
    <row r="50" spans="1:1" x14ac:dyDescent="0.2">
      <c r="A50" s="74"/>
    </row>
    <row r="51" spans="1:1" x14ac:dyDescent="0.2">
      <c r="A51" s="75" t="s">
        <v>8</v>
      </c>
    </row>
    <row r="52" spans="1:1" ht="24" x14ac:dyDescent="0.2">
      <c r="A52" s="62" t="s">
        <v>46</v>
      </c>
    </row>
    <row r="53" spans="1:1" ht="24" x14ac:dyDescent="0.2">
      <c r="A53" s="62" t="s">
        <v>47</v>
      </c>
    </row>
  </sheetData>
  <pageMargins left="0.7" right="0.7" top="0.75" bottom="0.75" header="0.3" footer="0.3"/>
  <pageSetup paperSize="9" orientation="portrait" horizontalDpi="4294967295" verticalDpi="4294967295"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72"/>
  <sheetViews>
    <sheetView zoomScaleNormal="100" workbookViewId="0">
      <pane xSplit="1" topLeftCell="B1" activePane="topRight" state="frozen"/>
      <selection pane="topRight" activeCell="B1" sqref="B1:E1048576"/>
    </sheetView>
  </sheetViews>
  <sheetFormatPr defaultColWidth="8.5703125" defaultRowHeight="12" x14ac:dyDescent="0.2"/>
  <cols>
    <col min="1" max="1" width="84.85546875" style="1" customWidth="1"/>
    <col min="2" max="2" width="10.42578125" style="1" bestFit="1" customWidth="1"/>
    <col min="3" max="16384" width="8.5703125" style="1"/>
  </cols>
  <sheetData>
    <row r="1" spans="1:2" ht="11.45" customHeight="1" x14ac:dyDescent="0.2">
      <c r="A1" s="9" t="s">
        <v>74</v>
      </c>
    </row>
    <row r="2" spans="1:2" ht="11.45" customHeight="1" x14ac:dyDescent="0.2">
      <c r="A2" s="19"/>
    </row>
    <row r="3" spans="1:2" ht="11.45" customHeight="1" x14ac:dyDescent="0.2">
      <c r="A3" s="51" t="s">
        <v>83</v>
      </c>
    </row>
    <row r="4" spans="1:2" ht="11.25" customHeight="1" x14ac:dyDescent="0.2">
      <c r="A4" s="94" t="s">
        <v>1</v>
      </c>
    </row>
    <row r="5" spans="1:2" s="12" customFormat="1" ht="25.5" customHeight="1" x14ac:dyDescent="0.2">
      <c r="A5" s="8" t="s">
        <v>0</v>
      </c>
      <c r="B5" s="47" t="e">
        <f>'C завтраками| Bed and breakfast'!#REF!</f>
        <v>#REF!</v>
      </c>
    </row>
    <row r="6" spans="1:2" s="12" customFormat="1" ht="25.5" customHeight="1" x14ac:dyDescent="0.2">
      <c r="A6" s="37"/>
      <c r="B6" s="47" t="e">
        <f>'C завтраками| Bed and breakfast'!#REF!</f>
        <v>#REF!</v>
      </c>
    </row>
    <row r="7" spans="1:2" ht="11.45" customHeight="1" x14ac:dyDescent="0.2">
      <c r="A7" s="11" t="s">
        <v>11</v>
      </c>
    </row>
    <row r="8" spans="1:2" ht="11.45" customHeight="1" x14ac:dyDescent="0.2">
      <c r="A8" s="3">
        <v>1</v>
      </c>
      <c r="B8" s="29" t="e">
        <f>'C завтраками| Bed and breakfast'!#REF!*0.9</f>
        <v>#REF!</v>
      </c>
    </row>
    <row r="9" spans="1:2" ht="11.45" customHeight="1" x14ac:dyDescent="0.2">
      <c r="A9" s="3">
        <v>2</v>
      </c>
      <c r="B9" s="29" t="e">
        <f>'C завтраками| Bed and breakfast'!#REF!*0.9</f>
        <v>#REF!</v>
      </c>
    </row>
    <row r="10" spans="1:2" ht="11.45" customHeight="1" x14ac:dyDescent="0.2">
      <c r="A10" s="5" t="s">
        <v>86</v>
      </c>
      <c r="B10" s="29"/>
    </row>
    <row r="11" spans="1:2" ht="11.45" customHeight="1" x14ac:dyDescent="0.2">
      <c r="A11" s="3">
        <v>1</v>
      </c>
      <c r="B11" s="29" t="e">
        <f>'C завтраками| Bed and breakfast'!#REF!*0.9</f>
        <v>#REF!</v>
      </c>
    </row>
    <row r="12" spans="1:2" ht="11.45" customHeight="1" x14ac:dyDescent="0.2">
      <c r="A12" s="3">
        <v>2</v>
      </c>
      <c r="B12" s="29" t="e">
        <f>'C завтраками| Bed and breakfast'!#REF!*0.9</f>
        <v>#REF!</v>
      </c>
    </row>
    <row r="13" spans="1:2" ht="11.45" customHeight="1" x14ac:dyDescent="0.2">
      <c r="A13" s="4" t="s">
        <v>91</v>
      </c>
      <c r="B13" s="29"/>
    </row>
    <row r="14" spans="1:2" ht="11.45" customHeight="1" x14ac:dyDescent="0.2">
      <c r="A14" s="3">
        <v>1</v>
      </c>
      <c r="B14" s="29" t="e">
        <f>'C завтраками| Bed and breakfast'!#REF!*0.9</f>
        <v>#REF!</v>
      </c>
    </row>
    <row r="15" spans="1:2" ht="11.45" customHeight="1" x14ac:dyDescent="0.2">
      <c r="A15" s="3">
        <v>2</v>
      </c>
      <c r="B15" s="29" t="e">
        <f>'C завтраками| Bed and breakfast'!#REF!*0.9</f>
        <v>#REF!</v>
      </c>
    </row>
    <row r="16" spans="1:2" ht="11.45" customHeight="1" x14ac:dyDescent="0.2">
      <c r="A16" s="2" t="s">
        <v>92</v>
      </c>
      <c r="B16" s="29"/>
    </row>
    <row r="17" spans="1:2" ht="11.45" customHeight="1" x14ac:dyDescent="0.2">
      <c r="A17" s="3">
        <v>1</v>
      </c>
      <c r="B17" s="29" t="e">
        <f>'C завтраками| Bed and breakfast'!#REF!*0.9</f>
        <v>#REF!</v>
      </c>
    </row>
    <row r="18" spans="1:2" ht="11.45" customHeight="1" x14ac:dyDescent="0.2">
      <c r="A18" s="3">
        <v>2</v>
      </c>
      <c r="B18" s="29" t="e">
        <f>'C завтраками| Bed and breakfast'!#REF!*0.9</f>
        <v>#REF!</v>
      </c>
    </row>
    <row r="19" spans="1:2" ht="11.45" customHeight="1" x14ac:dyDescent="0.2">
      <c r="A19" s="24"/>
      <c r="B19" s="30"/>
    </row>
    <row r="20" spans="1:2" ht="11.45" customHeight="1" x14ac:dyDescent="0.2">
      <c r="A20" s="51" t="s">
        <v>24</v>
      </c>
      <c r="B20" s="30"/>
    </row>
    <row r="21" spans="1:2" ht="24.6" customHeight="1" x14ac:dyDescent="0.2">
      <c r="A21" s="8" t="s">
        <v>0</v>
      </c>
      <c r="B21" s="47" t="e">
        <f t="shared" ref="B21" si="0">B5</f>
        <v>#REF!</v>
      </c>
    </row>
    <row r="22" spans="1:2" ht="24.6" customHeight="1" x14ac:dyDescent="0.2">
      <c r="A22" s="37"/>
      <c r="B22" s="47" t="e">
        <f t="shared" ref="B22" si="1">B6</f>
        <v>#REF!</v>
      </c>
    </row>
    <row r="23" spans="1:2" ht="11.45" customHeight="1" x14ac:dyDescent="0.2">
      <c r="A23" s="11" t="s">
        <v>11</v>
      </c>
    </row>
    <row r="24" spans="1:2" ht="11.45" customHeight="1" x14ac:dyDescent="0.2">
      <c r="A24" s="3">
        <v>1</v>
      </c>
      <c r="B24" s="29" t="e">
        <f t="shared" ref="B24" si="2">ROUNDUP(B8*0.9,)</f>
        <v>#REF!</v>
      </c>
    </row>
    <row r="25" spans="1:2" ht="11.45" customHeight="1" x14ac:dyDescent="0.2">
      <c r="A25" s="3">
        <v>2</v>
      </c>
      <c r="B25" s="29" t="e">
        <f t="shared" ref="B25" si="3">ROUNDUP(B9*0.9,)</f>
        <v>#REF!</v>
      </c>
    </row>
    <row r="26" spans="1:2" ht="11.45" customHeight="1" x14ac:dyDescent="0.2">
      <c r="A26" s="5" t="s">
        <v>86</v>
      </c>
      <c r="B26" s="29"/>
    </row>
    <row r="27" spans="1:2" ht="11.45" customHeight="1" x14ac:dyDescent="0.2">
      <c r="A27" s="3">
        <v>1</v>
      </c>
      <c r="B27" s="29" t="e">
        <f t="shared" ref="B27" si="4">ROUNDUP(B11*0.9,)</f>
        <v>#REF!</v>
      </c>
    </row>
    <row r="28" spans="1:2" ht="11.45" customHeight="1" x14ac:dyDescent="0.2">
      <c r="A28" s="3">
        <v>2</v>
      </c>
      <c r="B28" s="29" t="e">
        <f t="shared" ref="B28" si="5">ROUNDUP(B12*0.9,)</f>
        <v>#REF!</v>
      </c>
    </row>
    <row r="29" spans="1:2" ht="11.45" customHeight="1" x14ac:dyDescent="0.2">
      <c r="A29" s="4" t="s">
        <v>91</v>
      </c>
      <c r="B29" s="29"/>
    </row>
    <row r="30" spans="1:2" ht="11.45" customHeight="1" x14ac:dyDescent="0.2">
      <c r="A30" s="3">
        <v>1</v>
      </c>
      <c r="B30" s="29" t="e">
        <f t="shared" ref="B30" si="6">ROUNDUP(B14*0.9,)</f>
        <v>#REF!</v>
      </c>
    </row>
    <row r="31" spans="1:2" ht="11.45" customHeight="1" x14ac:dyDescent="0.2">
      <c r="A31" s="3">
        <v>2</v>
      </c>
      <c r="B31" s="29" t="e">
        <f t="shared" ref="B31" si="7">ROUNDUP(B15*0.9,)</f>
        <v>#REF!</v>
      </c>
    </row>
    <row r="32" spans="1:2" ht="11.45" customHeight="1" x14ac:dyDescent="0.2">
      <c r="A32" s="2" t="s">
        <v>92</v>
      </c>
      <c r="B32" s="29"/>
    </row>
    <row r="33" spans="1:2" ht="11.45" customHeight="1" x14ac:dyDescent="0.2">
      <c r="A33" s="3">
        <v>1</v>
      </c>
      <c r="B33" s="29" t="e">
        <f t="shared" ref="B33" si="8">ROUNDUP(B17*0.9,)</f>
        <v>#REF!</v>
      </c>
    </row>
    <row r="34" spans="1:2" ht="11.45" customHeight="1" x14ac:dyDescent="0.2">
      <c r="A34" s="3">
        <v>2</v>
      </c>
      <c r="B34" s="29" t="e">
        <f t="shared" ref="B34" si="9">ROUNDUP(B18*0.9,)</f>
        <v>#REF!</v>
      </c>
    </row>
    <row r="35" spans="1:2" ht="11.45" customHeight="1" x14ac:dyDescent="0.2">
      <c r="A35" s="24"/>
    </row>
    <row r="36" spans="1:2" ht="11.45" customHeight="1" x14ac:dyDescent="0.2">
      <c r="A36" s="24"/>
    </row>
    <row r="37" spans="1:2" ht="145.9" customHeight="1" x14ac:dyDescent="0.2">
      <c r="A37" s="77" t="s">
        <v>85</v>
      </c>
    </row>
    <row r="38" spans="1:2" ht="11.45" customHeight="1" x14ac:dyDescent="0.2">
      <c r="A38" s="80" t="s">
        <v>18</v>
      </c>
    </row>
    <row r="39" spans="1:2" ht="11.45" customHeight="1" x14ac:dyDescent="0.2">
      <c r="A39" s="4" t="s">
        <v>76</v>
      </c>
    </row>
    <row r="40" spans="1:2" x14ac:dyDescent="0.2">
      <c r="A40" s="4" t="s">
        <v>77</v>
      </c>
    </row>
    <row r="41" spans="1:2" x14ac:dyDescent="0.2">
      <c r="A41" s="24"/>
    </row>
    <row r="42" spans="1:2" x14ac:dyDescent="0.2">
      <c r="A42" s="36" t="s">
        <v>3</v>
      </c>
    </row>
    <row r="43" spans="1:2" x14ac:dyDescent="0.2">
      <c r="A43" s="20" t="s">
        <v>4</v>
      </c>
    </row>
    <row r="44" spans="1:2" x14ac:dyDescent="0.2">
      <c r="A44" s="20" t="s">
        <v>5</v>
      </c>
    </row>
    <row r="45" spans="1:2" ht="24" x14ac:dyDescent="0.2">
      <c r="A45" s="21" t="s">
        <v>6</v>
      </c>
    </row>
    <row r="46" spans="1:2" ht="12.6" customHeight="1" x14ac:dyDescent="0.2">
      <c r="A46" s="42" t="s">
        <v>75</v>
      </c>
    </row>
    <row r="47" spans="1:2" ht="24" x14ac:dyDescent="0.2">
      <c r="A47" s="66" t="s">
        <v>31</v>
      </c>
    </row>
    <row r="49" spans="1:1" ht="25.5" x14ac:dyDescent="0.2">
      <c r="A49" s="93" t="s">
        <v>78</v>
      </c>
    </row>
    <row r="50" spans="1:1" ht="31.5" x14ac:dyDescent="0.2">
      <c r="A50" s="68" t="s">
        <v>79</v>
      </c>
    </row>
    <row r="51" spans="1:1" ht="31.5" x14ac:dyDescent="0.2">
      <c r="A51" s="68" t="s">
        <v>80</v>
      </c>
    </row>
    <row r="52" spans="1:1" ht="42" x14ac:dyDescent="0.2">
      <c r="A52" s="68" t="s">
        <v>81</v>
      </c>
    </row>
    <row r="53" spans="1:1" ht="31.5" hidden="1" x14ac:dyDescent="0.2">
      <c r="A53" s="68" t="s">
        <v>82</v>
      </c>
    </row>
    <row r="54" spans="1:1" x14ac:dyDescent="0.2">
      <c r="A54" s="113" t="s">
        <v>98</v>
      </c>
    </row>
    <row r="55" spans="1:1" x14ac:dyDescent="0.2">
      <c r="A55" s="113" t="s">
        <v>99</v>
      </c>
    </row>
    <row r="56" spans="1:1" ht="31.5" x14ac:dyDescent="0.2">
      <c r="A56" s="68" t="s">
        <v>100</v>
      </c>
    </row>
    <row r="57" spans="1:1" ht="31.5" x14ac:dyDescent="0.2">
      <c r="A57" s="68" t="s">
        <v>101</v>
      </c>
    </row>
    <row r="58" spans="1:1" ht="42" x14ac:dyDescent="0.2">
      <c r="A58" s="68" t="s">
        <v>102</v>
      </c>
    </row>
    <row r="59" spans="1:1" ht="42" x14ac:dyDescent="0.2">
      <c r="A59" s="68" t="s">
        <v>103</v>
      </c>
    </row>
    <row r="60" spans="1:1" ht="31.5" x14ac:dyDescent="0.2">
      <c r="A60" s="70" t="s">
        <v>42</v>
      </c>
    </row>
    <row r="61" spans="1:1" ht="21" x14ac:dyDescent="0.2">
      <c r="A61" s="71" t="s">
        <v>43</v>
      </c>
    </row>
    <row r="62" spans="1:1" ht="42.75" x14ac:dyDescent="0.2">
      <c r="A62" s="72" t="s">
        <v>44</v>
      </c>
    </row>
    <row r="63" spans="1:1" ht="21" x14ac:dyDescent="0.2">
      <c r="A63" s="73" t="s">
        <v>45</v>
      </c>
    </row>
    <row r="64" spans="1:1" x14ac:dyDescent="0.2">
      <c r="A64" s="74"/>
    </row>
    <row r="65" spans="1:1" x14ac:dyDescent="0.2">
      <c r="A65" s="75" t="s">
        <v>8</v>
      </c>
    </row>
    <row r="66" spans="1:1" ht="24" x14ac:dyDescent="0.2">
      <c r="A66" s="62" t="s">
        <v>46</v>
      </c>
    </row>
    <row r="67" spans="1:1" ht="24" x14ac:dyDescent="0.2">
      <c r="A67" s="62" t="s">
        <v>47</v>
      </c>
    </row>
    <row r="68" spans="1:1" ht="12.75" x14ac:dyDescent="0.2">
      <c r="A68" s="114"/>
    </row>
    <row r="69" spans="1:1" ht="12.75" x14ac:dyDescent="0.2">
      <c r="A69" s="7"/>
    </row>
    <row r="70" spans="1:1" ht="12.75" x14ac:dyDescent="0.2">
      <c r="A70" s="7"/>
    </row>
    <row r="71" spans="1:1" ht="12.75" x14ac:dyDescent="0.2">
      <c r="A71" s="7"/>
    </row>
    <row r="72" spans="1:1" ht="12.75" x14ac:dyDescent="0.2">
      <c r="A72" s="7"/>
    </row>
  </sheetData>
  <pageMargins left="0.7" right="0.7" top="0.75" bottom="0.75" header="0.3" footer="0.3"/>
  <pageSetup paperSize="9" orientation="portrait" horizontalDpi="4294967295" verticalDpi="4294967295"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72"/>
  <sheetViews>
    <sheetView zoomScaleNormal="100" workbookViewId="0">
      <pane xSplit="1" topLeftCell="B1" activePane="topRight" state="frozen"/>
      <selection pane="topRight" activeCell="B1" sqref="B1:E1048576"/>
    </sheetView>
  </sheetViews>
  <sheetFormatPr defaultColWidth="8.5703125" defaultRowHeight="12" x14ac:dyDescent="0.2"/>
  <cols>
    <col min="1" max="1" width="84.85546875" style="1" customWidth="1"/>
    <col min="2" max="2" width="10.42578125" style="1" bestFit="1" customWidth="1"/>
    <col min="3" max="16384" width="8.5703125" style="1"/>
  </cols>
  <sheetData>
    <row r="1" spans="1:2" ht="11.45" customHeight="1" x14ac:dyDescent="0.2">
      <c r="A1" s="9" t="s">
        <v>74</v>
      </c>
    </row>
    <row r="2" spans="1:2" ht="11.45" customHeight="1" x14ac:dyDescent="0.2">
      <c r="A2" s="19"/>
    </row>
    <row r="3" spans="1:2" ht="11.45" customHeight="1" x14ac:dyDescent="0.2">
      <c r="A3" s="51" t="s">
        <v>83</v>
      </c>
    </row>
    <row r="4" spans="1:2" ht="11.25" customHeight="1" x14ac:dyDescent="0.2">
      <c r="A4" s="94" t="s">
        <v>1</v>
      </c>
    </row>
    <row r="5" spans="1:2" s="12" customFormat="1" ht="25.5" customHeight="1" x14ac:dyDescent="0.2">
      <c r="A5" s="8" t="s">
        <v>0</v>
      </c>
      <c r="B5" s="47" t="e">
        <f>'C завтраками| Bed and breakfast'!#REF!</f>
        <v>#REF!</v>
      </c>
    </row>
    <row r="6" spans="1:2" s="12" customFormat="1" ht="25.5" customHeight="1" x14ac:dyDescent="0.2">
      <c r="A6" s="37"/>
      <c r="B6" s="47" t="e">
        <f>'C завтраками| Bed and breakfast'!#REF!</f>
        <v>#REF!</v>
      </c>
    </row>
    <row r="7" spans="1:2" ht="11.45" customHeight="1" x14ac:dyDescent="0.2">
      <c r="A7" s="11" t="s">
        <v>11</v>
      </c>
    </row>
    <row r="8" spans="1:2" ht="11.45" customHeight="1" x14ac:dyDescent="0.2">
      <c r="A8" s="3">
        <v>1</v>
      </c>
      <c r="B8" s="29" t="e">
        <f>'C завтраками| Bed and breakfast'!#REF!*0.9</f>
        <v>#REF!</v>
      </c>
    </row>
    <row r="9" spans="1:2" ht="11.45" customHeight="1" x14ac:dyDescent="0.2">
      <c r="A9" s="3">
        <v>2</v>
      </c>
      <c r="B9" s="29" t="e">
        <f>'C завтраками| Bed and breakfast'!#REF!*0.9</f>
        <v>#REF!</v>
      </c>
    </row>
    <row r="10" spans="1:2" ht="11.45" customHeight="1" x14ac:dyDescent="0.2">
      <c r="A10" s="5" t="s">
        <v>86</v>
      </c>
      <c r="B10" s="29"/>
    </row>
    <row r="11" spans="1:2" ht="11.45" customHeight="1" x14ac:dyDescent="0.2">
      <c r="A11" s="3">
        <v>1</v>
      </c>
      <c r="B11" s="29" t="e">
        <f>'C завтраками| Bed and breakfast'!#REF!*0.9</f>
        <v>#REF!</v>
      </c>
    </row>
    <row r="12" spans="1:2" ht="11.45" customHeight="1" x14ac:dyDescent="0.2">
      <c r="A12" s="3">
        <v>2</v>
      </c>
      <c r="B12" s="29" t="e">
        <f>'C завтраками| Bed and breakfast'!#REF!*0.9</f>
        <v>#REF!</v>
      </c>
    </row>
    <row r="13" spans="1:2" ht="11.45" customHeight="1" x14ac:dyDescent="0.2">
      <c r="A13" s="4" t="s">
        <v>91</v>
      </c>
      <c r="B13" s="29"/>
    </row>
    <row r="14" spans="1:2" ht="11.45" customHeight="1" x14ac:dyDescent="0.2">
      <c r="A14" s="3">
        <v>1</v>
      </c>
      <c r="B14" s="29" t="e">
        <f>'C завтраками| Bed and breakfast'!#REF!*0.9</f>
        <v>#REF!</v>
      </c>
    </row>
    <row r="15" spans="1:2" ht="11.45" customHeight="1" x14ac:dyDescent="0.2">
      <c r="A15" s="3">
        <v>2</v>
      </c>
      <c r="B15" s="29" t="e">
        <f>'C завтраками| Bed and breakfast'!#REF!*0.9</f>
        <v>#REF!</v>
      </c>
    </row>
    <row r="16" spans="1:2" ht="11.45" customHeight="1" x14ac:dyDescent="0.2">
      <c r="A16" s="2" t="s">
        <v>92</v>
      </c>
      <c r="B16" s="29"/>
    </row>
    <row r="17" spans="1:2" ht="11.45" customHeight="1" x14ac:dyDescent="0.2">
      <c r="A17" s="3">
        <v>1</v>
      </c>
      <c r="B17" s="29" t="e">
        <f>'C завтраками| Bed and breakfast'!#REF!*0.9</f>
        <v>#REF!</v>
      </c>
    </row>
    <row r="18" spans="1:2" ht="11.45" customHeight="1" x14ac:dyDescent="0.2">
      <c r="A18" s="3">
        <v>2</v>
      </c>
      <c r="B18" s="29" t="e">
        <f>'C завтраками| Bed and breakfast'!#REF!*0.9</f>
        <v>#REF!</v>
      </c>
    </row>
    <row r="19" spans="1:2" ht="11.45" customHeight="1" x14ac:dyDescent="0.2">
      <c r="A19" s="24"/>
      <c r="B19" s="30"/>
    </row>
    <row r="20" spans="1:2" ht="11.45" customHeight="1" x14ac:dyDescent="0.2">
      <c r="A20" s="51" t="s">
        <v>24</v>
      </c>
      <c r="B20" s="30"/>
    </row>
    <row r="21" spans="1:2" ht="24.6" customHeight="1" x14ac:dyDescent="0.2">
      <c r="A21" s="8" t="s">
        <v>0</v>
      </c>
      <c r="B21" s="47" t="e">
        <f t="shared" ref="B21" si="0">B5</f>
        <v>#REF!</v>
      </c>
    </row>
    <row r="22" spans="1:2" ht="24.6" customHeight="1" x14ac:dyDescent="0.2">
      <c r="A22" s="37"/>
      <c r="B22" s="47" t="e">
        <f t="shared" ref="B22" si="1">B6</f>
        <v>#REF!</v>
      </c>
    </row>
    <row r="23" spans="1:2" ht="11.45" customHeight="1" x14ac:dyDescent="0.2">
      <c r="A23" s="11" t="s">
        <v>11</v>
      </c>
    </row>
    <row r="24" spans="1:2" ht="11.45" customHeight="1" x14ac:dyDescent="0.2">
      <c r="A24" s="3">
        <v>1</v>
      </c>
      <c r="B24" s="29" t="e">
        <f t="shared" ref="B24" si="2">ROUNDUP(B8*0.87,)</f>
        <v>#REF!</v>
      </c>
    </row>
    <row r="25" spans="1:2" ht="11.45" customHeight="1" x14ac:dyDescent="0.2">
      <c r="A25" s="3">
        <v>2</v>
      </c>
      <c r="B25" s="29" t="e">
        <f t="shared" ref="B25" si="3">ROUNDUP(B9*0.87,)</f>
        <v>#REF!</v>
      </c>
    </row>
    <row r="26" spans="1:2" ht="11.45" customHeight="1" x14ac:dyDescent="0.2">
      <c r="A26" s="5" t="s">
        <v>86</v>
      </c>
      <c r="B26" s="29"/>
    </row>
    <row r="27" spans="1:2" ht="11.45" customHeight="1" x14ac:dyDescent="0.2">
      <c r="A27" s="3">
        <v>1</v>
      </c>
      <c r="B27" s="29" t="e">
        <f t="shared" ref="B27" si="4">ROUNDUP(B11*0.87,)</f>
        <v>#REF!</v>
      </c>
    </row>
    <row r="28" spans="1:2" ht="11.45" customHeight="1" x14ac:dyDescent="0.2">
      <c r="A28" s="3">
        <v>2</v>
      </c>
      <c r="B28" s="29" t="e">
        <f t="shared" ref="B28" si="5">ROUNDUP(B12*0.87,)</f>
        <v>#REF!</v>
      </c>
    </row>
    <row r="29" spans="1:2" ht="11.45" customHeight="1" x14ac:dyDescent="0.2">
      <c r="A29" s="4" t="s">
        <v>91</v>
      </c>
      <c r="B29" s="29"/>
    </row>
    <row r="30" spans="1:2" ht="11.45" customHeight="1" x14ac:dyDescent="0.2">
      <c r="A30" s="3">
        <v>1</v>
      </c>
      <c r="B30" s="29" t="e">
        <f t="shared" ref="B30" si="6">ROUNDUP(B14*0.87,)</f>
        <v>#REF!</v>
      </c>
    </row>
    <row r="31" spans="1:2" ht="11.45" customHeight="1" x14ac:dyDescent="0.2">
      <c r="A31" s="3">
        <v>2</v>
      </c>
      <c r="B31" s="29" t="e">
        <f t="shared" ref="B31" si="7">ROUNDUP(B15*0.87,)</f>
        <v>#REF!</v>
      </c>
    </row>
    <row r="32" spans="1:2" ht="11.45" customHeight="1" x14ac:dyDescent="0.2">
      <c r="A32" s="2" t="s">
        <v>92</v>
      </c>
      <c r="B32" s="29"/>
    </row>
    <row r="33" spans="1:2" ht="11.45" customHeight="1" x14ac:dyDescent="0.2">
      <c r="A33" s="3">
        <v>1</v>
      </c>
      <c r="B33" s="29" t="e">
        <f t="shared" ref="B33" si="8">ROUNDUP(B17*0.87,)</f>
        <v>#REF!</v>
      </c>
    </row>
    <row r="34" spans="1:2" ht="11.45" customHeight="1" x14ac:dyDescent="0.2">
      <c r="A34" s="3">
        <v>2</v>
      </c>
      <c r="B34" s="29" t="e">
        <f t="shared" ref="B34" si="9">ROUNDUP(B18*0.87,)</f>
        <v>#REF!</v>
      </c>
    </row>
    <row r="35" spans="1:2" ht="11.45" customHeight="1" x14ac:dyDescent="0.2">
      <c r="A35" s="24"/>
      <c r="B35" s="30"/>
    </row>
    <row r="36" spans="1:2" ht="11.45" customHeight="1" x14ac:dyDescent="0.2">
      <c r="A36" s="24"/>
    </row>
    <row r="37" spans="1:2" ht="145.9" customHeight="1" x14ac:dyDescent="0.2">
      <c r="A37" s="77" t="s">
        <v>85</v>
      </c>
    </row>
    <row r="38" spans="1:2" ht="11.45" customHeight="1" x14ac:dyDescent="0.2">
      <c r="A38" s="80" t="s">
        <v>18</v>
      </c>
    </row>
    <row r="39" spans="1:2" ht="11.45" customHeight="1" x14ac:dyDescent="0.2">
      <c r="A39" s="4" t="s">
        <v>76</v>
      </c>
    </row>
    <row r="40" spans="1:2" x14ac:dyDescent="0.2">
      <c r="A40" s="4" t="s">
        <v>77</v>
      </c>
    </row>
    <row r="41" spans="1:2" x14ac:dyDescent="0.2">
      <c r="A41" s="24"/>
    </row>
    <row r="42" spans="1:2" x14ac:dyDescent="0.2">
      <c r="A42" s="36" t="s">
        <v>3</v>
      </c>
    </row>
    <row r="43" spans="1:2" x14ac:dyDescent="0.2">
      <c r="A43" s="20" t="s">
        <v>4</v>
      </c>
    </row>
    <row r="44" spans="1:2" x14ac:dyDescent="0.2">
      <c r="A44" s="20" t="s">
        <v>5</v>
      </c>
    </row>
    <row r="45" spans="1:2" ht="24" x14ac:dyDescent="0.2">
      <c r="A45" s="21" t="s">
        <v>6</v>
      </c>
    </row>
    <row r="46" spans="1:2" ht="12.6" customHeight="1" x14ac:dyDescent="0.2">
      <c r="A46" s="42" t="s">
        <v>75</v>
      </c>
    </row>
    <row r="47" spans="1:2" ht="24" x14ac:dyDescent="0.2">
      <c r="A47" s="66" t="s">
        <v>31</v>
      </c>
    </row>
    <row r="49" spans="1:1" ht="25.5" x14ac:dyDescent="0.2">
      <c r="A49" s="93" t="s">
        <v>78</v>
      </c>
    </row>
    <row r="50" spans="1:1" ht="31.5" x14ac:dyDescent="0.2">
      <c r="A50" s="68" t="s">
        <v>79</v>
      </c>
    </row>
    <row r="51" spans="1:1" ht="31.5" x14ac:dyDescent="0.2">
      <c r="A51" s="68" t="s">
        <v>80</v>
      </c>
    </row>
    <row r="52" spans="1:1" ht="42" x14ac:dyDescent="0.2">
      <c r="A52" s="68" t="s">
        <v>81</v>
      </c>
    </row>
    <row r="53" spans="1:1" ht="31.5" hidden="1" x14ac:dyDescent="0.2">
      <c r="A53" s="68" t="s">
        <v>82</v>
      </c>
    </row>
    <row r="54" spans="1:1" x14ac:dyDescent="0.2">
      <c r="A54" s="113" t="s">
        <v>98</v>
      </c>
    </row>
    <row r="55" spans="1:1" x14ac:dyDescent="0.2">
      <c r="A55" s="113" t="s">
        <v>99</v>
      </c>
    </row>
    <row r="56" spans="1:1" ht="31.5" x14ac:dyDescent="0.2">
      <c r="A56" s="68" t="s">
        <v>100</v>
      </c>
    </row>
    <row r="57" spans="1:1" ht="31.5" x14ac:dyDescent="0.2">
      <c r="A57" s="68" t="s">
        <v>101</v>
      </c>
    </row>
    <row r="58" spans="1:1" ht="42" x14ac:dyDescent="0.2">
      <c r="A58" s="68" t="s">
        <v>102</v>
      </c>
    </row>
    <row r="59" spans="1:1" ht="42" x14ac:dyDescent="0.2">
      <c r="A59" s="68" t="s">
        <v>103</v>
      </c>
    </row>
    <row r="60" spans="1:1" ht="31.5" x14ac:dyDescent="0.2">
      <c r="A60" s="70" t="s">
        <v>42</v>
      </c>
    </row>
    <row r="61" spans="1:1" ht="21" x14ac:dyDescent="0.2">
      <c r="A61" s="71" t="s">
        <v>43</v>
      </c>
    </row>
    <row r="62" spans="1:1" ht="42.75" x14ac:dyDescent="0.2">
      <c r="A62" s="72" t="s">
        <v>44</v>
      </c>
    </row>
    <row r="63" spans="1:1" ht="21" x14ac:dyDescent="0.2">
      <c r="A63" s="73" t="s">
        <v>45</v>
      </c>
    </row>
    <row r="64" spans="1:1" x14ac:dyDescent="0.2">
      <c r="A64" s="74"/>
    </row>
    <row r="65" spans="1:1" x14ac:dyDescent="0.2">
      <c r="A65" s="75" t="s">
        <v>8</v>
      </c>
    </row>
    <row r="66" spans="1:1" ht="24" x14ac:dyDescent="0.2">
      <c r="A66" s="62" t="s">
        <v>46</v>
      </c>
    </row>
    <row r="67" spans="1:1" ht="24" x14ac:dyDescent="0.2">
      <c r="A67" s="62" t="s">
        <v>47</v>
      </c>
    </row>
    <row r="68" spans="1:1" ht="12.75" x14ac:dyDescent="0.2">
      <c r="A68" s="114"/>
    </row>
    <row r="69" spans="1:1" ht="12.75" x14ac:dyDescent="0.2">
      <c r="A69" s="7"/>
    </row>
    <row r="70" spans="1:1" ht="12.75" x14ac:dyDescent="0.2">
      <c r="A70" s="7"/>
    </row>
    <row r="71" spans="1:1" ht="12.75" x14ac:dyDescent="0.2">
      <c r="A71" s="7"/>
    </row>
    <row r="72" spans="1:1" ht="12.75" x14ac:dyDescent="0.2">
      <c r="A72" s="7"/>
    </row>
  </sheetData>
  <pageMargins left="0.7" right="0.7" top="0.75" bottom="0.75" header="0.3" footer="0.3"/>
  <pageSetup paperSize="9" orientation="portrait" horizontalDpi="4294967295" verticalDpi="4294967295"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56"/>
  <sheetViews>
    <sheetView zoomScaleNormal="100" workbookViewId="0">
      <pane xSplit="1" topLeftCell="B1" activePane="topRight" state="frozen"/>
      <selection pane="topRight" activeCell="E1" sqref="B1:E1048576"/>
    </sheetView>
  </sheetViews>
  <sheetFormatPr defaultColWidth="8.5703125" defaultRowHeight="12" x14ac:dyDescent="0.2"/>
  <cols>
    <col min="1" max="1" width="84.85546875" style="1" customWidth="1"/>
    <col min="2" max="2" width="10.42578125" style="1" bestFit="1" customWidth="1"/>
    <col min="3" max="16384" width="8.5703125" style="1"/>
  </cols>
  <sheetData>
    <row r="1" spans="1:2" ht="11.45" customHeight="1" x14ac:dyDescent="0.2">
      <c r="A1" s="9" t="s">
        <v>74</v>
      </c>
    </row>
    <row r="2" spans="1:2" ht="11.45" customHeight="1" x14ac:dyDescent="0.2">
      <c r="A2" s="19"/>
    </row>
    <row r="3" spans="1:2" ht="11.45" customHeight="1" x14ac:dyDescent="0.2">
      <c r="A3" s="51" t="s">
        <v>83</v>
      </c>
    </row>
    <row r="4" spans="1:2" ht="11.25" customHeight="1" x14ac:dyDescent="0.2">
      <c r="A4" s="94" t="s">
        <v>1</v>
      </c>
    </row>
    <row r="5" spans="1:2" s="12" customFormat="1" ht="25.5" customHeight="1" x14ac:dyDescent="0.2">
      <c r="A5" s="8" t="s">
        <v>0</v>
      </c>
      <c r="B5" s="47" t="e">
        <f>'C завтраками| Bed and breakfast'!#REF!</f>
        <v>#REF!</v>
      </c>
    </row>
    <row r="6" spans="1:2" s="12" customFormat="1" ht="25.5" customHeight="1" x14ac:dyDescent="0.2">
      <c r="A6" s="37"/>
      <c r="B6" s="47" t="e">
        <f>'C завтраками| Bed and breakfast'!#REF!</f>
        <v>#REF!</v>
      </c>
    </row>
    <row r="7" spans="1:2" ht="11.45" customHeight="1" x14ac:dyDescent="0.2">
      <c r="A7" s="11" t="s">
        <v>11</v>
      </c>
    </row>
    <row r="8" spans="1:2" ht="11.45" customHeight="1" x14ac:dyDescent="0.2">
      <c r="A8" s="3">
        <v>1</v>
      </c>
      <c r="B8" s="29" t="e">
        <f>'C завтраками| Bed and breakfast'!#REF!*0.9</f>
        <v>#REF!</v>
      </c>
    </row>
    <row r="9" spans="1:2" ht="11.45" customHeight="1" x14ac:dyDescent="0.2">
      <c r="A9" s="3">
        <v>2</v>
      </c>
      <c r="B9" s="29" t="e">
        <f>'C завтраками| Bed and breakfast'!#REF!*0.9</f>
        <v>#REF!</v>
      </c>
    </row>
    <row r="10" spans="1:2" ht="11.45" customHeight="1" x14ac:dyDescent="0.2">
      <c r="A10" s="5" t="s">
        <v>86</v>
      </c>
      <c r="B10" s="29"/>
    </row>
    <row r="11" spans="1:2" ht="11.45" customHeight="1" x14ac:dyDescent="0.2">
      <c r="A11" s="3">
        <v>1</v>
      </c>
      <c r="B11" s="29" t="e">
        <f>'C завтраками| Bed and breakfast'!#REF!*0.9</f>
        <v>#REF!</v>
      </c>
    </row>
    <row r="12" spans="1:2" ht="11.45" customHeight="1" x14ac:dyDescent="0.2">
      <c r="A12" s="3">
        <v>2</v>
      </c>
      <c r="B12" s="29" t="e">
        <f>'C завтраками| Bed and breakfast'!#REF!*0.9</f>
        <v>#REF!</v>
      </c>
    </row>
    <row r="13" spans="1:2" ht="11.45" customHeight="1" x14ac:dyDescent="0.2">
      <c r="A13" s="4" t="s">
        <v>91</v>
      </c>
      <c r="B13" s="29"/>
    </row>
    <row r="14" spans="1:2" ht="11.45" customHeight="1" x14ac:dyDescent="0.2">
      <c r="A14" s="3">
        <v>1</v>
      </c>
      <c r="B14" s="29" t="e">
        <f>'C завтраками| Bed and breakfast'!#REF!*0.9</f>
        <v>#REF!</v>
      </c>
    </row>
    <row r="15" spans="1:2" ht="11.45" customHeight="1" x14ac:dyDescent="0.2">
      <c r="A15" s="3">
        <v>2</v>
      </c>
      <c r="B15" s="29" t="e">
        <f>'C завтраками| Bed and breakfast'!#REF!*0.9</f>
        <v>#REF!</v>
      </c>
    </row>
    <row r="16" spans="1:2" ht="11.45" customHeight="1" x14ac:dyDescent="0.2">
      <c r="A16" s="2" t="s">
        <v>92</v>
      </c>
      <c r="B16" s="29"/>
    </row>
    <row r="17" spans="1:2" ht="11.45" customHeight="1" x14ac:dyDescent="0.2">
      <c r="A17" s="3">
        <v>1</v>
      </c>
      <c r="B17" s="29" t="e">
        <f>'C завтраками| Bed and breakfast'!#REF!*0.9</f>
        <v>#REF!</v>
      </c>
    </row>
    <row r="18" spans="1:2" ht="11.45" customHeight="1" x14ac:dyDescent="0.2">
      <c r="A18" s="3">
        <v>2</v>
      </c>
      <c r="B18" s="29" t="e">
        <f>'C завтраками| Bed and breakfast'!#REF!*0.9</f>
        <v>#REF!</v>
      </c>
    </row>
    <row r="19" spans="1:2" ht="11.45" customHeight="1" x14ac:dyDescent="0.2">
      <c r="A19" s="24"/>
    </row>
    <row r="20" spans="1:2" ht="11.45" customHeight="1" x14ac:dyDescent="0.2">
      <c r="A20" s="24"/>
    </row>
    <row r="21" spans="1:2" ht="145.9" customHeight="1" x14ac:dyDescent="0.2">
      <c r="A21" s="77" t="s">
        <v>85</v>
      </c>
    </row>
    <row r="22" spans="1:2" ht="11.45" customHeight="1" x14ac:dyDescent="0.2">
      <c r="A22" s="80" t="s">
        <v>18</v>
      </c>
    </row>
    <row r="23" spans="1:2" ht="11.45" customHeight="1" x14ac:dyDescent="0.2">
      <c r="A23" s="4" t="s">
        <v>76</v>
      </c>
    </row>
    <row r="24" spans="1:2" x14ac:dyDescent="0.2">
      <c r="A24" s="4" t="s">
        <v>77</v>
      </c>
    </row>
    <row r="25" spans="1:2" x14ac:dyDescent="0.2">
      <c r="A25" s="24"/>
    </row>
    <row r="26" spans="1:2" x14ac:dyDescent="0.2">
      <c r="A26" s="36" t="s">
        <v>3</v>
      </c>
    </row>
    <row r="27" spans="1:2" x14ac:dyDescent="0.2">
      <c r="A27" s="20" t="s">
        <v>4</v>
      </c>
    </row>
    <row r="28" spans="1:2" x14ac:dyDescent="0.2">
      <c r="A28" s="20" t="s">
        <v>5</v>
      </c>
    </row>
    <row r="29" spans="1:2" ht="24" x14ac:dyDescent="0.2">
      <c r="A29" s="21" t="s">
        <v>6</v>
      </c>
    </row>
    <row r="30" spans="1:2" ht="12.6" customHeight="1" x14ac:dyDescent="0.2">
      <c r="A30" s="42" t="s">
        <v>75</v>
      </c>
    </row>
    <row r="31" spans="1:2" ht="24" x14ac:dyDescent="0.2">
      <c r="A31" s="66" t="s">
        <v>31</v>
      </c>
    </row>
    <row r="33" spans="1:1" ht="25.5" x14ac:dyDescent="0.2">
      <c r="A33" s="93" t="s">
        <v>78</v>
      </c>
    </row>
    <row r="34" spans="1:1" ht="31.5" x14ac:dyDescent="0.2">
      <c r="A34" s="68" t="s">
        <v>79</v>
      </c>
    </row>
    <row r="35" spans="1:1" ht="31.5" x14ac:dyDescent="0.2">
      <c r="A35" s="68" t="s">
        <v>80</v>
      </c>
    </row>
    <row r="36" spans="1:1" ht="42" x14ac:dyDescent="0.2">
      <c r="A36" s="68" t="s">
        <v>81</v>
      </c>
    </row>
    <row r="37" spans="1:1" ht="31.5" hidden="1" x14ac:dyDescent="0.2">
      <c r="A37" s="68" t="s">
        <v>82</v>
      </c>
    </row>
    <row r="38" spans="1:1" x14ac:dyDescent="0.2">
      <c r="A38" s="113" t="s">
        <v>98</v>
      </c>
    </row>
    <row r="39" spans="1:1" x14ac:dyDescent="0.2">
      <c r="A39" s="113" t="s">
        <v>99</v>
      </c>
    </row>
    <row r="40" spans="1:1" ht="31.5" x14ac:dyDescent="0.2">
      <c r="A40" s="68" t="s">
        <v>100</v>
      </c>
    </row>
    <row r="41" spans="1:1" ht="31.5" x14ac:dyDescent="0.2">
      <c r="A41" s="68" t="s">
        <v>101</v>
      </c>
    </row>
    <row r="42" spans="1:1" ht="42" x14ac:dyDescent="0.2">
      <c r="A42" s="68" t="s">
        <v>102</v>
      </c>
    </row>
    <row r="43" spans="1:1" ht="42" x14ac:dyDescent="0.2">
      <c r="A43" s="68" t="s">
        <v>103</v>
      </c>
    </row>
    <row r="44" spans="1:1" ht="31.5" x14ac:dyDescent="0.2">
      <c r="A44" s="70" t="s">
        <v>42</v>
      </c>
    </row>
    <row r="45" spans="1:1" ht="21" x14ac:dyDescent="0.2">
      <c r="A45" s="71" t="s">
        <v>43</v>
      </c>
    </row>
    <row r="46" spans="1:1" ht="42.75" x14ac:dyDescent="0.2">
      <c r="A46" s="72" t="s">
        <v>44</v>
      </c>
    </row>
    <row r="47" spans="1:1" ht="21" x14ac:dyDescent="0.2">
      <c r="A47" s="73" t="s">
        <v>45</v>
      </c>
    </row>
    <row r="48" spans="1:1" x14ac:dyDescent="0.2">
      <c r="A48" s="74"/>
    </row>
    <row r="49" spans="1:1" x14ac:dyDescent="0.2">
      <c r="A49" s="75" t="s">
        <v>8</v>
      </c>
    </row>
    <row r="50" spans="1:1" ht="24" x14ac:dyDescent="0.2">
      <c r="A50" s="62" t="s">
        <v>46</v>
      </c>
    </row>
    <row r="51" spans="1:1" ht="24" x14ac:dyDescent="0.2">
      <c r="A51" s="62" t="s">
        <v>47</v>
      </c>
    </row>
    <row r="52" spans="1:1" ht="12.75" x14ac:dyDescent="0.2">
      <c r="A52" s="114"/>
    </row>
    <row r="53" spans="1:1" ht="12.75" x14ac:dyDescent="0.2">
      <c r="A53" s="7"/>
    </row>
    <row r="54" spans="1:1" ht="12.75" x14ac:dyDescent="0.2">
      <c r="A54" s="7"/>
    </row>
    <row r="55" spans="1:1" ht="12.75" x14ac:dyDescent="0.2">
      <c r="A55" s="7"/>
    </row>
    <row r="56" spans="1:1" ht="12.75" x14ac:dyDescent="0.2">
      <c r="A56" s="7"/>
    </row>
  </sheetData>
  <pageMargins left="0.7" right="0.7" top="0.75" bottom="0.75" header="0.3" footer="0.3"/>
  <pageSetup paperSize="9" orientation="portrait" horizontalDpi="4294967295" verticalDpi="4294967295"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G45"/>
  <sheetViews>
    <sheetView zoomScaleNormal="100" workbookViewId="0">
      <pane xSplit="1" topLeftCell="B1" activePane="topRight" state="frozen"/>
      <selection pane="topRight" activeCell="B25" sqref="B25"/>
    </sheetView>
  </sheetViews>
  <sheetFormatPr defaultColWidth="8.5703125" defaultRowHeight="12" x14ac:dyDescent="0.2"/>
  <cols>
    <col min="1" max="1" width="84.85546875" style="1" customWidth="1"/>
    <col min="2" max="12" width="10.28515625" style="1" customWidth="1"/>
    <col min="13" max="15" width="10.28515625" style="1" bestFit="1" customWidth="1"/>
    <col min="16" max="33" width="9.85546875" style="1" bestFit="1" customWidth="1"/>
    <col min="34" max="16384" width="8.5703125" style="1"/>
  </cols>
  <sheetData>
    <row r="1" spans="1:33" ht="11.45" customHeight="1" x14ac:dyDescent="0.2">
      <c r="A1" s="9" t="s">
        <v>14</v>
      </c>
    </row>
    <row r="2" spans="1:33" ht="11.45" customHeight="1" x14ac:dyDescent="0.2">
      <c r="A2" s="19"/>
    </row>
    <row r="3" spans="1:33" ht="11.45" customHeight="1" x14ac:dyDescent="0.2">
      <c r="A3" s="9"/>
    </row>
    <row r="4" spans="1:33" ht="11.25" customHeight="1" x14ac:dyDescent="0.2">
      <c r="A4" s="31" t="s">
        <v>20</v>
      </c>
    </row>
    <row r="5" spans="1:33" s="12" customFormat="1" ht="25.5" customHeight="1" x14ac:dyDescent="0.2">
      <c r="A5" s="8" t="s">
        <v>0</v>
      </c>
      <c r="B5" s="47" t="e">
        <f>'C завтраками| Bed and breakfast'!#REF!</f>
        <v>#REF!</v>
      </c>
      <c r="C5" s="47" t="e">
        <f>'C завтраками| Bed and breakfast'!#REF!</f>
        <v>#REF!</v>
      </c>
      <c r="D5" s="47" t="e">
        <f>'C завтраками| Bed and breakfast'!#REF!</f>
        <v>#REF!</v>
      </c>
      <c r="E5" s="47" t="e">
        <f>'C завтраками| Bed and breakfast'!#REF!</f>
        <v>#REF!</v>
      </c>
      <c r="F5" s="47" t="e">
        <f>'C завтраками| Bed and breakfast'!#REF!</f>
        <v>#REF!</v>
      </c>
      <c r="G5" s="47" t="e">
        <f>'C завтраками| Bed and breakfast'!#REF!</f>
        <v>#REF!</v>
      </c>
      <c r="H5" s="47" t="e">
        <f>'C завтраками| Bed and breakfast'!#REF!</f>
        <v>#REF!</v>
      </c>
      <c r="I5" s="47" t="e">
        <f>'C завтраками| Bed and breakfast'!#REF!</f>
        <v>#REF!</v>
      </c>
      <c r="J5" s="47" t="e">
        <f>'C завтраками| Bed and breakfast'!#REF!</f>
        <v>#REF!</v>
      </c>
      <c r="K5" s="47" t="e">
        <f>'C завтраками| Bed and breakfast'!#REF!</f>
        <v>#REF!</v>
      </c>
      <c r="L5" s="47" t="e">
        <f>'C завтраками| Bed and breakfast'!#REF!</f>
        <v>#REF!</v>
      </c>
      <c r="M5" s="47" t="e">
        <f>'C завтраками| Bed and breakfast'!#REF!</f>
        <v>#REF!</v>
      </c>
      <c r="N5" s="47" t="e">
        <f>'C завтраками| Bed and breakfast'!#REF!</f>
        <v>#REF!</v>
      </c>
      <c r="O5" s="47" t="e">
        <f>'C завтраками| Bed and breakfast'!#REF!</f>
        <v>#REF!</v>
      </c>
      <c r="P5" s="47" t="e">
        <f>'C завтраками| Bed and breakfast'!#REF!</f>
        <v>#REF!</v>
      </c>
      <c r="Q5" s="47" t="e">
        <f>'C завтраками| Bed and breakfast'!#REF!</f>
        <v>#REF!</v>
      </c>
      <c r="R5" s="47" t="e">
        <f>'C завтраками| Bed and breakfast'!#REF!</f>
        <v>#REF!</v>
      </c>
      <c r="S5" s="47" t="e">
        <f>'C завтраками| Bed and breakfast'!#REF!</f>
        <v>#REF!</v>
      </c>
      <c r="T5" s="47" t="e">
        <f>'C завтраками| Bed and breakfast'!#REF!</f>
        <v>#REF!</v>
      </c>
      <c r="U5" s="47" t="e">
        <f>'C завтраками| Bed and breakfast'!#REF!</f>
        <v>#REF!</v>
      </c>
      <c r="V5" s="47" t="e">
        <f>'C завтраками| Bed and breakfast'!#REF!</f>
        <v>#REF!</v>
      </c>
      <c r="W5" s="47" t="e">
        <f>'C завтраками| Bed and breakfast'!#REF!</f>
        <v>#REF!</v>
      </c>
      <c r="X5" s="47" t="e">
        <f>'C завтраками| Bed and breakfast'!#REF!</f>
        <v>#REF!</v>
      </c>
      <c r="Y5" s="47" t="e">
        <f>'C завтраками| Bed and breakfast'!#REF!</f>
        <v>#REF!</v>
      </c>
      <c r="Z5" s="47" t="e">
        <f>'C завтраками| Bed and breakfast'!#REF!</f>
        <v>#REF!</v>
      </c>
      <c r="AA5" s="47" t="e">
        <f>'C завтраками| Bed and breakfast'!#REF!</f>
        <v>#REF!</v>
      </c>
      <c r="AB5" s="47" t="e">
        <f>'C завтраками| Bed and breakfast'!#REF!</f>
        <v>#REF!</v>
      </c>
      <c r="AC5" s="47" t="e">
        <f>'C завтраками| Bed and breakfast'!#REF!</f>
        <v>#REF!</v>
      </c>
      <c r="AD5" s="47" t="e">
        <f>'C завтраками| Bed and breakfast'!#REF!</f>
        <v>#REF!</v>
      </c>
      <c r="AE5" s="47" t="e">
        <f>'C завтраками| Bed and breakfast'!#REF!</f>
        <v>#REF!</v>
      </c>
      <c r="AF5" s="47" t="e">
        <f>'C завтраками| Bed and breakfast'!#REF!</f>
        <v>#REF!</v>
      </c>
      <c r="AG5" s="47" t="e">
        <f>'C завтраками| Bed and breakfast'!#REF!</f>
        <v>#REF!</v>
      </c>
    </row>
    <row r="6" spans="1:33" s="12" customFormat="1" ht="25.5" customHeight="1" x14ac:dyDescent="0.2">
      <c r="A6" s="37"/>
      <c r="B6" s="47" t="e">
        <f>'C завтраками| Bed and breakfast'!#REF!</f>
        <v>#REF!</v>
      </c>
      <c r="C6" s="47" t="e">
        <f>'C завтраками| Bed and breakfast'!#REF!</f>
        <v>#REF!</v>
      </c>
      <c r="D6" s="47" t="e">
        <f>'C завтраками| Bed and breakfast'!#REF!</f>
        <v>#REF!</v>
      </c>
      <c r="E6" s="47" t="e">
        <f>'C завтраками| Bed and breakfast'!#REF!</f>
        <v>#REF!</v>
      </c>
      <c r="F6" s="47" t="e">
        <f>'C завтраками| Bed and breakfast'!#REF!</f>
        <v>#REF!</v>
      </c>
      <c r="G6" s="47" t="e">
        <f>'C завтраками| Bed and breakfast'!#REF!</f>
        <v>#REF!</v>
      </c>
      <c r="H6" s="47" t="e">
        <f>'C завтраками| Bed and breakfast'!#REF!</f>
        <v>#REF!</v>
      </c>
      <c r="I6" s="47" t="e">
        <f>'C завтраками| Bed and breakfast'!#REF!</f>
        <v>#REF!</v>
      </c>
      <c r="J6" s="47" t="e">
        <f>'C завтраками| Bed and breakfast'!#REF!</f>
        <v>#REF!</v>
      </c>
      <c r="K6" s="47" t="e">
        <f>'C завтраками| Bed and breakfast'!#REF!</f>
        <v>#REF!</v>
      </c>
      <c r="L6" s="47" t="e">
        <f>'C завтраками| Bed and breakfast'!#REF!</f>
        <v>#REF!</v>
      </c>
      <c r="M6" s="47" t="e">
        <f>'C завтраками| Bed and breakfast'!#REF!</f>
        <v>#REF!</v>
      </c>
      <c r="N6" s="47" t="e">
        <f>'C завтраками| Bed and breakfast'!#REF!</f>
        <v>#REF!</v>
      </c>
      <c r="O6" s="47" t="e">
        <f>'C завтраками| Bed and breakfast'!#REF!</f>
        <v>#REF!</v>
      </c>
      <c r="P6" s="47" t="e">
        <f>'C завтраками| Bed and breakfast'!#REF!</f>
        <v>#REF!</v>
      </c>
      <c r="Q6" s="47" t="e">
        <f>'C завтраками| Bed and breakfast'!#REF!</f>
        <v>#REF!</v>
      </c>
      <c r="R6" s="47" t="e">
        <f>'C завтраками| Bed and breakfast'!#REF!</f>
        <v>#REF!</v>
      </c>
      <c r="S6" s="47" t="e">
        <f>'C завтраками| Bed and breakfast'!#REF!</f>
        <v>#REF!</v>
      </c>
      <c r="T6" s="47" t="e">
        <f>'C завтраками| Bed and breakfast'!#REF!</f>
        <v>#REF!</v>
      </c>
      <c r="U6" s="47" t="e">
        <f>'C завтраками| Bed and breakfast'!#REF!</f>
        <v>#REF!</v>
      </c>
      <c r="V6" s="47" t="e">
        <f>'C завтраками| Bed and breakfast'!#REF!</f>
        <v>#REF!</v>
      </c>
      <c r="W6" s="47" t="e">
        <f>'C завтраками| Bed and breakfast'!#REF!</f>
        <v>#REF!</v>
      </c>
      <c r="X6" s="47" t="e">
        <f>'C завтраками| Bed and breakfast'!#REF!</f>
        <v>#REF!</v>
      </c>
      <c r="Y6" s="47" t="e">
        <f>'C завтраками| Bed and breakfast'!#REF!</f>
        <v>#REF!</v>
      </c>
      <c r="Z6" s="47" t="e">
        <f>'C завтраками| Bed and breakfast'!#REF!</f>
        <v>#REF!</v>
      </c>
      <c r="AA6" s="47" t="e">
        <f>'C завтраками| Bed and breakfast'!#REF!</f>
        <v>#REF!</v>
      </c>
      <c r="AB6" s="47" t="e">
        <f>'C завтраками| Bed and breakfast'!#REF!</f>
        <v>#REF!</v>
      </c>
      <c r="AC6" s="47" t="e">
        <f>'C завтраками| Bed and breakfast'!#REF!</f>
        <v>#REF!</v>
      </c>
      <c r="AD6" s="47" t="e">
        <f>'C завтраками| Bed and breakfast'!#REF!</f>
        <v>#REF!</v>
      </c>
      <c r="AE6" s="47" t="e">
        <f>'C завтраками| Bed and breakfast'!#REF!</f>
        <v>#REF!</v>
      </c>
      <c r="AF6" s="47" t="e">
        <f>'C завтраками| Bed and breakfast'!#REF!</f>
        <v>#REF!</v>
      </c>
      <c r="AG6" s="47" t="e">
        <f>'C завтраками| Bed and breakfast'!#REF!</f>
        <v>#REF!</v>
      </c>
    </row>
    <row r="7" spans="1:33" ht="11.45" customHeight="1" x14ac:dyDescent="0.2">
      <c r="A7" s="11" t="s">
        <v>11</v>
      </c>
    </row>
    <row r="8" spans="1:33" ht="11.45" customHeight="1" x14ac:dyDescent="0.2">
      <c r="A8" s="3">
        <v>1</v>
      </c>
      <c r="B8" s="29" t="e">
        <f>'C завтраками| Bed and breakfast'!#REF!</f>
        <v>#REF!</v>
      </c>
      <c r="C8" s="29" t="e">
        <f>'C завтраками| Bed and breakfast'!#REF!</f>
        <v>#REF!</v>
      </c>
      <c r="D8" s="29" t="e">
        <f>'C завтраками| Bed and breakfast'!#REF!</f>
        <v>#REF!</v>
      </c>
      <c r="E8" s="29" t="e">
        <f>'C завтраками| Bed and breakfast'!#REF!</f>
        <v>#REF!</v>
      </c>
      <c r="F8" s="29" t="e">
        <f>'C завтраками| Bed and breakfast'!#REF!</f>
        <v>#REF!</v>
      </c>
      <c r="G8" s="29" t="e">
        <f>'C завтраками| Bed and breakfast'!#REF!</f>
        <v>#REF!</v>
      </c>
      <c r="H8" s="29" t="e">
        <f>'C завтраками| Bed and breakfast'!#REF!</f>
        <v>#REF!</v>
      </c>
      <c r="I8" s="29" t="e">
        <f>'C завтраками| Bed and breakfast'!#REF!</f>
        <v>#REF!</v>
      </c>
      <c r="J8" s="29" t="e">
        <f>'C завтраками| Bed and breakfast'!#REF!</f>
        <v>#REF!</v>
      </c>
      <c r="K8" s="29" t="e">
        <f>'C завтраками| Bed and breakfast'!#REF!</f>
        <v>#REF!</v>
      </c>
      <c r="L8" s="29" t="e">
        <f>'C завтраками| Bed and breakfast'!#REF!</f>
        <v>#REF!</v>
      </c>
      <c r="M8" s="29" t="e">
        <f>'C завтраками| Bed and breakfast'!#REF!</f>
        <v>#REF!</v>
      </c>
      <c r="N8" s="29" t="e">
        <f>'C завтраками| Bed and breakfast'!#REF!</f>
        <v>#REF!</v>
      </c>
      <c r="O8" s="29" t="e">
        <f>'C завтраками| Bed and breakfast'!#REF!</f>
        <v>#REF!</v>
      </c>
      <c r="P8" s="29" t="e">
        <f>'C завтраками| Bed and breakfast'!#REF!</f>
        <v>#REF!</v>
      </c>
      <c r="Q8" s="29" t="e">
        <f>'C завтраками| Bed and breakfast'!#REF!</f>
        <v>#REF!</v>
      </c>
      <c r="R8" s="29" t="e">
        <f>'C завтраками| Bed and breakfast'!#REF!</f>
        <v>#REF!</v>
      </c>
      <c r="S8" s="29" t="e">
        <f>'C завтраками| Bed and breakfast'!#REF!</f>
        <v>#REF!</v>
      </c>
      <c r="T8" s="29" t="e">
        <f>'C завтраками| Bed and breakfast'!#REF!</f>
        <v>#REF!</v>
      </c>
      <c r="U8" s="29" t="e">
        <f>'C завтраками| Bed and breakfast'!#REF!</f>
        <v>#REF!</v>
      </c>
      <c r="V8" s="29" t="e">
        <f>'C завтраками| Bed and breakfast'!#REF!</f>
        <v>#REF!</v>
      </c>
      <c r="W8" s="29" t="e">
        <f>'C завтраками| Bed and breakfast'!#REF!</f>
        <v>#REF!</v>
      </c>
      <c r="X8" s="29" t="e">
        <f>'C завтраками| Bed and breakfast'!#REF!</f>
        <v>#REF!</v>
      </c>
      <c r="Y8" s="29" t="e">
        <f>'C завтраками| Bed and breakfast'!#REF!</f>
        <v>#REF!</v>
      </c>
      <c r="Z8" s="29" t="e">
        <f>'C завтраками| Bed and breakfast'!#REF!</f>
        <v>#REF!</v>
      </c>
      <c r="AA8" s="29" t="e">
        <f>'C завтраками| Bed and breakfast'!#REF!</f>
        <v>#REF!</v>
      </c>
      <c r="AB8" s="29" t="e">
        <f>'C завтраками| Bed and breakfast'!#REF!</f>
        <v>#REF!</v>
      </c>
      <c r="AC8" s="29" t="e">
        <f>'C завтраками| Bed and breakfast'!#REF!</f>
        <v>#REF!</v>
      </c>
      <c r="AD8" s="29" t="e">
        <f>'C завтраками| Bed and breakfast'!#REF!</f>
        <v>#REF!</v>
      </c>
      <c r="AE8" s="29" t="e">
        <f>'C завтраками| Bed and breakfast'!#REF!</f>
        <v>#REF!</v>
      </c>
      <c r="AF8" s="29" t="e">
        <f>'C завтраками| Bed and breakfast'!#REF!</f>
        <v>#REF!</v>
      </c>
      <c r="AG8" s="29" t="e">
        <f>'C завтраками| Bed and breakfast'!#REF!</f>
        <v>#REF!</v>
      </c>
    </row>
    <row r="9" spans="1:33" ht="11.45" customHeight="1" x14ac:dyDescent="0.2">
      <c r="A9" s="3">
        <v>2</v>
      </c>
      <c r="B9" s="29" t="e">
        <f>'C завтраками| Bed and breakfast'!#REF!</f>
        <v>#REF!</v>
      </c>
      <c r="C9" s="29" t="e">
        <f>'C завтраками| Bed and breakfast'!#REF!</f>
        <v>#REF!</v>
      </c>
      <c r="D9" s="29" t="e">
        <f>'C завтраками| Bed and breakfast'!#REF!</f>
        <v>#REF!</v>
      </c>
      <c r="E9" s="29" t="e">
        <f>'C завтраками| Bed and breakfast'!#REF!</f>
        <v>#REF!</v>
      </c>
      <c r="F9" s="29" t="e">
        <f>'C завтраками| Bed and breakfast'!#REF!</f>
        <v>#REF!</v>
      </c>
      <c r="G9" s="29" t="e">
        <f>'C завтраками| Bed and breakfast'!#REF!</f>
        <v>#REF!</v>
      </c>
      <c r="H9" s="29" t="e">
        <f>'C завтраками| Bed and breakfast'!#REF!</f>
        <v>#REF!</v>
      </c>
      <c r="I9" s="29" t="e">
        <f>'C завтраками| Bed and breakfast'!#REF!</f>
        <v>#REF!</v>
      </c>
      <c r="J9" s="29" t="e">
        <f>'C завтраками| Bed and breakfast'!#REF!</f>
        <v>#REF!</v>
      </c>
      <c r="K9" s="29" t="e">
        <f>'C завтраками| Bed and breakfast'!#REF!</f>
        <v>#REF!</v>
      </c>
      <c r="L9" s="29" t="e">
        <f>'C завтраками| Bed and breakfast'!#REF!</f>
        <v>#REF!</v>
      </c>
      <c r="M9" s="29" t="e">
        <f>'C завтраками| Bed and breakfast'!#REF!</f>
        <v>#REF!</v>
      </c>
      <c r="N9" s="29" t="e">
        <f>'C завтраками| Bed and breakfast'!#REF!</f>
        <v>#REF!</v>
      </c>
      <c r="O9" s="29" t="e">
        <f>'C завтраками| Bed and breakfast'!#REF!</f>
        <v>#REF!</v>
      </c>
      <c r="P9" s="29" t="e">
        <f>'C завтраками| Bed and breakfast'!#REF!</f>
        <v>#REF!</v>
      </c>
      <c r="Q9" s="29" t="e">
        <f>'C завтраками| Bed and breakfast'!#REF!</f>
        <v>#REF!</v>
      </c>
      <c r="R9" s="29" t="e">
        <f>'C завтраками| Bed and breakfast'!#REF!</f>
        <v>#REF!</v>
      </c>
      <c r="S9" s="29" t="e">
        <f>'C завтраками| Bed and breakfast'!#REF!</f>
        <v>#REF!</v>
      </c>
      <c r="T9" s="29" t="e">
        <f>'C завтраками| Bed and breakfast'!#REF!</f>
        <v>#REF!</v>
      </c>
      <c r="U9" s="29" t="e">
        <f>'C завтраками| Bed and breakfast'!#REF!</f>
        <v>#REF!</v>
      </c>
      <c r="V9" s="29" t="e">
        <f>'C завтраками| Bed and breakfast'!#REF!</f>
        <v>#REF!</v>
      </c>
      <c r="W9" s="29" t="e">
        <f>'C завтраками| Bed and breakfast'!#REF!</f>
        <v>#REF!</v>
      </c>
      <c r="X9" s="29" t="e">
        <f>'C завтраками| Bed and breakfast'!#REF!</f>
        <v>#REF!</v>
      </c>
      <c r="Y9" s="29" t="e">
        <f>'C завтраками| Bed and breakfast'!#REF!</f>
        <v>#REF!</v>
      </c>
      <c r="Z9" s="29" t="e">
        <f>'C завтраками| Bed and breakfast'!#REF!</f>
        <v>#REF!</v>
      </c>
      <c r="AA9" s="29" t="e">
        <f>'C завтраками| Bed and breakfast'!#REF!</f>
        <v>#REF!</v>
      </c>
      <c r="AB9" s="29" t="e">
        <f>'C завтраками| Bed and breakfast'!#REF!</f>
        <v>#REF!</v>
      </c>
      <c r="AC9" s="29" t="e">
        <f>'C завтраками| Bed and breakfast'!#REF!</f>
        <v>#REF!</v>
      </c>
      <c r="AD9" s="29" t="e">
        <f>'C завтраками| Bed and breakfast'!#REF!</f>
        <v>#REF!</v>
      </c>
      <c r="AE9" s="29" t="e">
        <f>'C завтраками| Bed and breakfast'!#REF!</f>
        <v>#REF!</v>
      </c>
      <c r="AF9" s="29" t="e">
        <f>'C завтраками| Bed and breakfast'!#REF!</f>
        <v>#REF!</v>
      </c>
      <c r="AG9" s="29" t="e">
        <f>'C завтраками| Bed and breakfast'!#REF!</f>
        <v>#REF!</v>
      </c>
    </row>
    <row r="10" spans="1:33" ht="11.45" customHeight="1" x14ac:dyDescent="0.2">
      <c r="A10" s="5" t="s">
        <v>12</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row>
    <row r="11" spans="1:33" ht="11.45" customHeight="1" x14ac:dyDescent="0.2">
      <c r="A11" s="3">
        <v>1</v>
      </c>
      <c r="B11" s="29" t="e">
        <f>'C завтраками| Bed and breakfast'!#REF!</f>
        <v>#REF!</v>
      </c>
      <c r="C11" s="29" t="e">
        <f>'C завтраками| Bed and breakfast'!#REF!</f>
        <v>#REF!</v>
      </c>
      <c r="D11" s="29" t="e">
        <f>'C завтраками| Bed and breakfast'!#REF!</f>
        <v>#REF!</v>
      </c>
      <c r="E11" s="29" t="e">
        <f>'C завтраками| Bed and breakfast'!#REF!</f>
        <v>#REF!</v>
      </c>
      <c r="F11" s="29" t="e">
        <f>'C завтраками| Bed and breakfast'!#REF!</f>
        <v>#REF!</v>
      </c>
      <c r="G11" s="29" t="e">
        <f>'C завтраками| Bed and breakfast'!#REF!</f>
        <v>#REF!</v>
      </c>
      <c r="H11" s="29" t="e">
        <f>'C завтраками| Bed and breakfast'!#REF!</f>
        <v>#REF!</v>
      </c>
      <c r="I11" s="29" t="e">
        <f>'C завтраками| Bed and breakfast'!#REF!</f>
        <v>#REF!</v>
      </c>
      <c r="J11" s="29" t="e">
        <f>'C завтраками| Bed and breakfast'!#REF!</f>
        <v>#REF!</v>
      </c>
      <c r="K11" s="29" t="e">
        <f>'C завтраками| Bed and breakfast'!#REF!</f>
        <v>#REF!</v>
      </c>
      <c r="L11" s="29" t="e">
        <f>'C завтраками| Bed and breakfast'!#REF!</f>
        <v>#REF!</v>
      </c>
      <c r="M11" s="29" t="e">
        <f>'C завтраками| Bed and breakfast'!#REF!</f>
        <v>#REF!</v>
      </c>
      <c r="N11" s="29" t="e">
        <f>'C завтраками| Bed and breakfast'!#REF!</f>
        <v>#REF!</v>
      </c>
      <c r="O11" s="29" t="e">
        <f>'C завтраками| Bed and breakfast'!#REF!</f>
        <v>#REF!</v>
      </c>
      <c r="P11" s="29" t="e">
        <f>'C завтраками| Bed and breakfast'!#REF!</f>
        <v>#REF!</v>
      </c>
      <c r="Q11" s="29" t="e">
        <f>'C завтраками| Bed and breakfast'!#REF!</f>
        <v>#REF!</v>
      </c>
      <c r="R11" s="29" t="e">
        <f>'C завтраками| Bed and breakfast'!#REF!</f>
        <v>#REF!</v>
      </c>
      <c r="S11" s="29" t="e">
        <f>'C завтраками| Bed and breakfast'!#REF!</f>
        <v>#REF!</v>
      </c>
      <c r="T11" s="29" t="e">
        <f>'C завтраками| Bed and breakfast'!#REF!</f>
        <v>#REF!</v>
      </c>
      <c r="U11" s="29" t="e">
        <f>'C завтраками| Bed and breakfast'!#REF!</f>
        <v>#REF!</v>
      </c>
      <c r="V11" s="29" t="e">
        <f>'C завтраками| Bed and breakfast'!#REF!</f>
        <v>#REF!</v>
      </c>
      <c r="W11" s="29" t="e">
        <f>'C завтраками| Bed and breakfast'!#REF!</f>
        <v>#REF!</v>
      </c>
      <c r="X11" s="29" t="e">
        <f>'C завтраками| Bed and breakfast'!#REF!</f>
        <v>#REF!</v>
      </c>
      <c r="Y11" s="29" t="e">
        <f>'C завтраками| Bed and breakfast'!#REF!</f>
        <v>#REF!</v>
      </c>
      <c r="Z11" s="29" t="e">
        <f>'C завтраками| Bed and breakfast'!#REF!</f>
        <v>#REF!</v>
      </c>
      <c r="AA11" s="29" t="e">
        <f>'C завтраками| Bed and breakfast'!#REF!</f>
        <v>#REF!</v>
      </c>
      <c r="AB11" s="29" t="e">
        <f>'C завтраками| Bed and breakfast'!#REF!</f>
        <v>#REF!</v>
      </c>
      <c r="AC11" s="29" t="e">
        <f>'C завтраками| Bed and breakfast'!#REF!</f>
        <v>#REF!</v>
      </c>
      <c r="AD11" s="29" t="e">
        <f>'C завтраками| Bed and breakfast'!#REF!</f>
        <v>#REF!</v>
      </c>
      <c r="AE11" s="29" t="e">
        <f>'C завтраками| Bed and breakfast'!#REF!</f>
        <v>#REF!</v>
      </c>
      <c r="AF11" s="29" t="e">
        <f>'C завтраками| Bed and breakfast'!#REF!</f>
        <v>#REF!</v>
      </c>
      <c r="AG11" s="29" t="e">
        <f>'C завтраками| Bed and breakfast'!#REF!</f>
        <v>#REF!</v>
      </c>
    </row>
    <row r="12" spans="1:33" ht="11.45" customHeight="1" x14ac:dyDescent="0.2">
      <c r="A12" s="3">
        <v>2</v>
      </c>
      <c r="B12" s="29" t="e">
        <f>'C завтраками| Bed and breakfast'!#REF!</f>
        <v>#REF!</v>
      </c>
      <c r="C12" s="29" t="e">
        <f>'C завтраками| Bed and breakfast'!#REF!</f>
        <v>#REF!</v>
      </c>
      <c r="D12" s="29" t="e">
        <f>'C завтраками| Bed and breakfast'!#REF!</f>
        <v>#REF!</v>
      </c>
      <c r="E12" s="29" t="e">
        <f>'C завтраками| Bed and breakfast'!#REF!</f>
        <v>#REF!</v>
      </c>
      <c r="F12" s="29" t="e">
        <f>'C завтраками| Bed and breakfast'!#REF!</f>
        <v>#REF!</v>
      </c>
      <c r="G12" s="29" t="e">
        <f>'C завтраками| Bed and breakfast'!#REF!</f>
        <v>#REF!</v>
      </c>
      <c r="H12" s="29" t="e">
        <f>'C завтраками| Bed and breakfast'!#REF!</f>
        <v>#REF!</v>
      </c>
      <c r="I12" s="29" t="e">
        <f>'C завтраками| Bed and breakfast'!#REF!</f>
        <v>#REF!</v>
      </c>
      <c r="J12" s="29" t="e">
        <f>'C завтраками| Bed and breakfast'!#REF!</f>
        <v>#REF!</v>
      </c>
      <c r="K12" s="29" t="e">
        <f>'C завтраками| Bed and breakfast'!#REF!</f>
        <v>#REF!</v>
      </c>
      <c r="L12" s="29" t="e">
        <f>'C завтраками| Bed and breakfast'!#REF!</f>
        <v>#REF!</v>
      </c>
      <c r="M12" s="29" t="e">
        <f>'C завтраками| Bed and breakfast'!#REF!</f>
        <v>#REF!</v>
      </c>
      <c r="N12" s="29" t="e">
        <f>'C завтраками| Bed and breakfast'!#REF!</f>
        <v>#REF!</v>
      </c>
      <c r="O12" s="29" t="e">
        <f>'C завтраками| Bed and breakfast'!#REF!</f>
        <v>#REF!</v>
      </c>
      <c r="P12" s="29" t="e">
        <f>'C завтраками| Bed and breakfast'!#REF!</f>
        <v>#REF!</v>
      </c>
      <c r="Q12" s="29" t="e">
        <f>'C завтраками| Bed and breakfast'!#REF!</f>
        <v>#REF!</v>
      </c>
      <c r="R12" s="29" t="e">
        <f>'C завтраками| Bed and breakfast'!#REF!</f>
        <v>#REF!</v>
      </c>
      <c r="S12" s="29" t="e">
        <f>'C завтраками| Bed and breakfast'!#REF!</f>
        <v>#REF!</v>
      </c>
      <c r="T12" s="29" t="e">
        <f>'C завтраками| Bed and breakfast'!#REF!</f>
        <v>#REF!</v>
      </c>
      <c r="U12" s="29" t="e">
        <f>'C завтраками| Bed and breakfast'!#REF!</f>
        <v>#REF!</v>
      </c>
      <c r="V12" s="29" t="e">
        <f>'C завтраками| Bed and breakfast'!#REF!</f>
        <v>#REF!</v>
      </c>
      <c r="W12" s="29" t="e">
        <f>'C завтраками| Bed and breakfast'!#REF!</f>
        <v>#REF!</v>
      </c>
      <c r="X12" s="29" t="e">
        <f>'C завтраками| Bed and breakfast'!#REF!</f>
        <v>#REF!</v>
      </c>
      <c r="Y12" s="29" t="e">
        <f>'C завтраками| Bed and breakfast'!#REF!</f>
        <v>#REF!</v>
      </c>
      <c r="Z12" s="29" t="e">
        <f>'C завтраками| Bed and breakfast'!#REF!</f>
        <v>#REF!</v>
      </c>
      <c r="AA12" s="29" t="e">
        <f>'C завтраками| Bed and breakfast'!#REF!</f>
        <v>#REF!</v>
      </c>
      <c r="AB12" s="29" t="e">
        <f>'C завтраками| Bed and breakfast'!#REF!</f>
        <v>#REF!</v>
      </c>
      <c r="AC12" s="29" t="e">
        <f>'C завтраками| Bed and breakfast'!#REF!</f>
        <v>#REF!</v>
      </c>
      <c r="AD12" s="29" t="e">
        <f>'C завтраками| Bed and breakfast'!#REF!</f>
        <v>#REF!</v>
      </c>
      <c r="AE12" s="29" t="e">
        <f>'C завтраками| Bed and breakfast'!#REF!</f>
        <v>#REF!</v>
      </c>
      <c r="AF12" s="29" t="e">
        <f>'C завтраками| Bed and breakfast'!#REF!</f>
        <v>#REF!</v>
      </c>
      <c r="AG12" s="29" t="e">
        <f>'C завтраками| Bed and breakfast'!#REF!</f>
        <v>#REF!</v>
      </c>
    </row>
    <row r="13" spans="1:33" ht="11.45" customHeight="1" x14ac:dyDescent="0.2">
      <c r="A13" s="4" t="s">
        <v>9</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row>
    <row r="14" spans="1:33" ht="11.45" customHeight="1" x14ac:dyDescent="0.2">
      <c r="A14" s="3">
        <v>1</v>
      </c>
      <c r="B14" s="29" t="e">
        <f>'C завтраками| Bed and breakfast'!#REF!</f>
        <v>#REF!</v>
      </c>
      <c r="C14" s="29" t="e">
        <f>'C завтраками| Bed and breakfast'!#REF!</f>
        <v>#REF!</v>
      </c>
      <c r="D14" s="29" t="e">
        <f>'C завтраками| Bed and breakfast'!#REF!</f>
        <v>#REF!</v>
      </c>
      <c r="E14" s="29" t="e">
        <f>'C завтраками| Bed and breakfast'!#REF!</f>
        <v>#REF!</v>
      </c>
      <c r="F14" s="29" t="e">
        <f>'C завтраками| Bed and breakfast'!#REF!</f>
        <v>#REF!</v>
      </c>
      <c r="G14" s="29" t="e">
        <f>'C завтраками| Bed and breakfast'!#REF!</f>
        <v>#REF!</v>
      </c>
      <c r="H14" s="29" t="e">
        <f>'C завтраками| Bed and breakfast'!#REF!</f>
        <v>#REF!</v>
      </c>
      <c r="I14" s="29" t="e">
        <f>'C завтраками| Bed and breakfast'!#REF!</f>
        <v>#REF!</v>
      </c>
      <c r="J14" s="29" t="e">
        <f>'C завтраками| Bed and breakfast'!#REF!</f>
        <v>#REF!</v>
      </c>
      <c r="K14" s="29" t="e">
        <f>'C завтраками| Bed and breakfast'!#REF!</f>
        <v>#REF!</v>
      </c>
      <c r="L14" s="29" t="e">
        <f>'C завтраками| Bed and breakfast'!#REF!</f>
        <v>#REF!</v>
      </c>
      <c r="M14" s="29" t="e">
        <f>'C завтраками| Bed and breakfast'!#REF!</f>
        <v>#REF!</v>
      </c>
      <c r="N14" s="29" t="e">
        <f>'C завтраками| Bed and breakfast'!#REF!</f>
        <v>#REF!</v>
      </c>
      <c r="O14" s="29" t="e">
        <f>'C завтраками| Bed and breakfast'!#REF!</f>
        <v>#REF!</v>
      </c>
      <c r="P14" s="29" t="e">
        <f>'C завтраками| Bed and breakfast'!#REF!</f>
        <v>#REF!</v>
      </c>
      <c r="Q14" s="29" t="e">
        <f>'C завтраками| Bed and breakfast'!#REF!</f>
        <v>#REF!</v>
      </c>
      <c r="R14" s="29" t="e">
        <f>'C завтраками| Bed and breakfast'!#REF!</f>
        <v>#REF!</v>
      </c>
      <c r="S14" s="29" t="e">
        <f>'C завтраками| Bed and breakfast'!#REF!</f>
        <v>#REF!</v>
      </c>
      <c r="T14" s="29" t="e">
        <f>'C завтраками| Bed and breakfast'!#REF!</f>
        <v>#REF!</v>
      </c>
      <c r="U14" s="29" t="e">
        <f>'C завтраками| Bed and breakfast'!#REF!</f>
        <v>#REF!</v>
      </c>
      <c r="V14" s="29" t="e">
        <f>'C завтраками| Bed and breakfast'!#REF!</f>
        <v>#REF!</v>
      </c>
      <c r="W14" s="29" t="e">
        <f>'C завтраками| Bed and breakfast'!#REF!</f>
        <v>#REF!</v>
      </c>
      <c r="X14" s="29" t="e">
        <f>'C завтраками| Bed and breakfast'!#REF!</f>
        <v>#REF!</v>
      </c>
      <c r="Y14" s="29" t="e">
        <f>'C завтраками| Bed and breakfast'!#REF!</f>
        <v>#REF!</v>
      </c>
      <c r="Z14" s="29" t="e">
        <f>'C завтраками| Bed and breakfast'!#REF!</f>
        <v>#REF!</v>
      </c>
      <c r="AA14" s="29" t="e">
        <f>'C завтраками| Bed and breakfast'!#REF!</f>
        <v>#REF!</v>
      </c>
      <c r="AB14" s="29" t="e">
        <f>'C завтраками| Bed and breakfast'!#REF!</f>
        <v>#REF!</v>
      </c>
      <c r="AC14" s="29" t="e">
        <f>'C завтраками| Bed and breakfast'!#REF!</f>
        <v>#REF!</v>
      </c>
      <c r="AD14" s="29" t="e">
        <f>'C завтраками| Bed and breakfast'!#REF!</f>
        <v>#REF!</v>
      </c>
      <c r="AE14" s="29" t="e">
        <f>'C завтраками| Bed and breakfast'!#REF!</f>
        <v>#REF!</v>
      </c>
      <c r="AF14" s="29" t="e">
        <f>'C завтраками| Bed and breakfast'!#REF!</f>
        <v>#REF!</v>
      </c>
      <c r="AG14" s="29" t="e">
        <f>'C завтраками| Bed and breakfast'!#REF!</f>
        <v>#REF!</v>
      </c>
    </row>
    <row r="15" spans="1:33" ht="11.45" customHeight="1" x14ac:dyDescent="0.2">
      <c r="A15" s="3">
        <v>2</v>
      </c>
      <c r="B15" s="29" t="e">
        <f>'C завтраками| Bed and breakfast'!#REF!</f>
        <v>#REF!</v>
      </c>
      <c r="C15" s="29" t="e">
        <f>'C завтраками| Bed and breakfast'!#REF!</f>
        <v>#REF!</v>
      </c>
      <c r="D15" s="29" t="e">
        <f>'C завтраками| Bed and breakfast'!#REF!</f>
        <v>#REF!</v>
      </c>
      <c r="E15" s="29" t="e">
        <f>'C завтраками| Bed and breakfast'!#REF!</f>
        <v>#REF!</v>
      </c>
      <c r="F15" s="29" t="e">
        <f>'C завтраками| Bed and breakfast'!#REF!</f>
        <v>#REF!</v>
      </c>
      <c r="G15" s="29" t="e">
        <f>'C завтраками| Bed and breakfast'!#REF!</f>
        <v>#REF!</v>
      </c>
      <c r="H15" s="29" t="e">
        <f>'C завтраками| Bed and breakfast'!#REF!</f>
        <v>#REF!</v>
      </c>
      <c r="I15" s="29" t="e">
        <f>'C завтраками| Bed and breakfast'!#REF!</f>
        <v>#REF!</v>
      </c>
      <c r="J15" s="29" t="e">
        <f>'C завтраками| Bed and breakfast'!#REF!</f>
        <v>#REF!</v>
      </c>
      <c r="K15" s="29" t="e">
        <f>'C завтраками| Bed and breakfast'!#REF!</f>
        <v>#REF!</v>
      </c>
      <c r="L15" s="29" t="e">
        <f>'C завтраками| Bed and breakfast'!#REF!</f>
        <v>#REF!</v>
      </c>
      <c r="M15" s="29" t="e">
        <f>'C завтраками| Bed and breakfast'!#REF!</f>
        <v>#REF!</v>
      </c>
      <c r="N15" s="29" t="e">
        <f>'C завтраками| Bed and breakfast'!#REF!</f>
        <v>#REF!</v>
      </c>
      <c r="O15" s="29" t="e">
        <f>'C завтраками| Bed and breakfast'!#REF!</f>
        <v>#REF!</v>
      </c>
      <c r="P15" s="29" t="e">
        <f>'C завтраками| Bed and breakfast'!#REF!</f>
        <v>#REF!</v>
      </c>
      <c r="Q15" s="29" t="e">
        <f>'C завтраками| Bed and breakfast'!#REF!</f>
        <v>#REF!</v>
      </c>
      <c r="R15" s="29" t="e">
        <f>'C завтраками| Bed and breakfast'!#REF!</f>
        <v>#REF!</v>
      </c>
      <c r="S15" s="29" t="e">
        <f>'C завтраками| Bed and breakfast'!#REF!</f>
        <v>#REF!</v>
      </c>
      <c r="T15" s="29" t="e">
        <f>'C завтраками| Bed and breakfast'!#REF!</f>
        <v>#REF!</v>
      </c>
      <c r="U15" s="29" t="e">
        <f>'C завтраками| Bed and breakfast'!#REF!</f>
        <v>#REF!</v>
      </c>
      <c r="V15" s="29" t="e">
        <f>'C завтраками| Bed and breakfast'!#REF!</f>
        <v>#REF!</v>
      </c>
      <c r="W15" s="29" t="e">
        <f>'C завтраками| Bed and breakfast'!#REF!</f>
        <v>#REF!</v>
      </c>
      <c r="X15" s="29" t="e">
        <f>'C завтраками| Bed and breakfast'!#REF!</f>
        <v>#REF!</v>
      </c>
      <c r="Y15" s="29" t="e">
        <f>'C завтраками| Bed and breakfast'!#REF!</f>
        <v>#REF!</v>
      </c>
      <c r="Z15" s="29" t="e">
        <f>'C завтраками| Bed and breakfast'!#REF!</f>
        <v>#REF!</v>
      </c>
      <c r="AA15" s="29" t="e">
        <f>'C завтраками| Bed and breakfast'!#REF!</f>
        <v>#REF!</v>
      </c>
      <c r="AB15" s="29" t="e">
        <f>'C завтраками| Bed and breakfast'!#REF!</f>
        <v>#REF!</v>
      </c>
      <c r="AC15" s="29" t="e">
        <f>'C завтраками| Bed and breakfast'!#REF!</f>
        <v>#REF!</v>
      </c>
      <c r="AD15" s="29" t="e">
        <f>'C завтраками| Bed and breakfast'!#REF!</f>
        <v>#REF!</v>
      </c>
      <c r="AE15" s="29" t="e">
        <f>'C завтраками| Bed and breakfast'!#REF!</f>
        <v>#REF!</v>
      </c>
      <c r="AF15" s="29" t="e">
        <f>'C завтраками| Bed and breakfast'!#REF!</f>
        <v>#REF!</v>
      </c>
      <c r="AG15" s="29" t="e">
        <f>'C завтраками| Bed and breakfast'!#REF!</f>
        <v>#REF!</v>
      </c>
    </row>
    <row r="16" spans="1:33" ht="11.45" customHeight="1" x14ac:dyDescent="0.2">
      <c r="A16" s="2" t="s">
        <v>13</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row>
    <row r="17" spans="1:33" ht="11.45" customHeight="1" x14ac:dyDescent="0.2">
      <c r="A17" s="3">
        <v>1</v>
      </c>
      <c r="B17" s="29" t="e">
        <f>'C завтраками| Bed and breakfast'!#REF!</f>
        <v>#REF!</v>
      </c>
      <c r="C17" s="29" t="e">
        <f>'C завтраками| Bed and breakfast'!#REF!</f>
        <v>#REF!</v>
      </c>
      <c r="D17" s="29" t="e">
        <f>'C завтраками| Bed and breakfast'!#REF!</f>
        <v>#REF!</v>
      </c>
      <c r="E17" s="29" t="e">
        <f>'C завтраками| Bed and breakfast'!#REF!</f>
        <v>#REF!</v>
      </c>
      <c r="F17" s="29" t="e">
        <f>'C завтраками| Bed and breakfast'!#REF!</f>
        <v>#REF!</v>
      </c>
      <c r="G17" s="29" t="e">
        <f>'C завтраками| Bed and breakfast'!#REF!</f>
        <v>#REF!</v>
      </c>
      <c r="H17" s="29" t="e">
        <f>'C завтраками| Bed and breakfast'!#REF!</f>
        <v>#REF!</v>
      </c>
      <c r="I17" s="29" t="e">
        <f>'C завтраками| Bed and breakfast'!#REF!</f>
        <v>#REF!</v>
      </c>
      <c r="J17" s="29" t="e">
        <f>'C завтраками| Bed and breakfast'!#REF!</f>
        <v>#REF!</v>
      </c>
      <c r="K17" s="29" t="e">
        <f>'C завтраками| Bed and breakfast'!#REF!</f>
        <v>#REF!</v>
      </c>
      <c r="L17" s="29" t="e">
        <f>'C завтраками| Bed and breakfast'!#REF!</f>
        <v>#REF!</v>
      </c>
      <c r="M17" s="29" t="e">
        <f>'C завтраками| Bed and breakfast'!#REF!</f>
        <v>#REF!</v>
      </c>
      <c r="N17" s="29" t="e">
        <f>'C завтраками| Bed and breakfast'!#REF!</f>
        <v>#REF!</v>
      </c>
      <c r="O17" s="29" t="e">
        <f>'C завтраками| Bed and breakfast'!#REF!</f>
        <v>#REF!</v>
      </c>
      <c r="P17" s="29" t="e">
        <f>'C завтраками| Bed and breakfast'!#REF!</f>
        <v>#REF!</v>
      </c>
      <c r="Q17" s="29" t="e">
        <f>'C завтраками| Bed and breakfast'!#REF!</f>
        <v>#REF!</v>
      </c>
      <c r="R17" s="29" t="e">
        <f>'C завтраками| Bed and breakfast'!#REF!</f>
        <v>#REF!</v>
      </c>
      <c r="S17" s="29" t="e">
        <f>'C завтраками| Bed and breakfast'!#REF!</f>
        <v>#REF!</v>
      </c>
      <c r="T17" s="29" t="e">
        <f>'C завтраками| Bed and breakfast'!#REF!</f>
        <v>#REF!</v>
      </c>
      <c r="U17" s="29" t="e">
        <f>'C завтраками| Bed and breakfast'!#REF!</f>
        <v>#REF!</v>
      </c>
      <c r="V17" s="29" t="e">
        <f>'C завтраками| Bed and breakfast'!#REF!</f>
        <v>#REF!</v>
      </c>
      <c r="W17" s="29" t="e">
        <f>'C завтраками| Bed and breakfast'!#REF!</f>
        <v>#REF!</v>
      </c>
      <c r="X17" s="29" t="e">
        <f>'C завтраками| Bed and breakfast'!#REF!</f>
        <v>#REF!</v>
      </c>
      <c r="Y17" s="29" t="e">
        <f>'C завтраками| Bed and breakfast'!#REF!</f>
        <v>#REF!</v>
      </c>
      <c r="Z17" s="29" t="e">
        <f>'C завтраками| Bed and breakfast'!#REF!</f>
        <v>#REF!</v>
      </c>
      <c r="AA17" s="29" t="e">
        <f>'C завтраками| Bed and breakfast'!#REF!</f>
        <v>#REF!</v>
      </c>
      <c r="AB17" s="29" t="e">
        <f>'C завтраками| Bed and breakfast'!#REF!</f>
        <v>#REF!</v>
      </c>
      <c r="AC17" s="29" t="e">
        <f>'C завтраками| Bed and breakfast'!#REF!</f>
        <v>#REF!</v>
      </c>
      <c r="AD17" s="29" t="e">
        <f>'C завтраками| Bed and breakfast'!#REF!</f>
        <v>#REF!</v>
      </c>
      <c r="AE17" s="29" t="e">
        <f>'C завтраками| Bed and breakfast'!#REF!</f>
        <v>#REF!</v>
      </c>
      <c r="AF17" s="29" t="e">
        <f>'C завтраками| Bed and breakfast'!#REF!</f>
        <v>#REF!</v>
      </c>
      <c r="AG17" s="29" t="e">
        <f>'C завтраками| Bed and breakfast'!#REF!</f>
        <v>#REF!</v>
      </c>
    </row>
    <row r="18" spans="1:33" ht="11.45" customHeight="1" x14ac:dyDescent="0.2">
      <c r="A18" s="3">
        <v>2</v>
      </c>
      <c r="B18" s="29" t="e">
        <f>'C завтраками| Bed and breakfast'!#REF!</f>
        <v>#REF!</v>
      </c>
      <c r="C18" s="29" t="e">
        <f>'C завтраками| Bed and breakfast'!#REF!</f>
        <v>#REF!</v>
      </c>
      <c r="D18" s="29" t="e">
        <f>'C завтраками| Bed and breakfast'!#REF!</f>
        <v>#REF!</v>
      </c>
      <c r="E18" s="29" t="e">
        <f>'C завтраками| Bed and breakfast'!#REF!</f>
        <v>#REF!</v>
      </c>
      <c r="F18" s="29" t="e">
        <f>'C завтраками| Bed and breakfast'!#REF!</f>
        <v>#REF!</v>
      </c>
      <c r="G18" s="29" t="e">
        <f>'C завтраками| Bed and breakfast'!#REF!</f>
        <v>#REF!</v>
      </c>
      <c r="H18" s="29" t="e">
        <f>'C завтраками| Bed and breakfast'!#REF!</f>
        <v>#REF!</v>
      </c>
      <c r="I18" s="29" t="e">
        <f>'C завтраками| Bed and breakfast'!#REF!</f>
        <v>#REF!</v>
      </c>
      <c r="J18" s="29" t="e">
        <f>'C завтраками| Bed and breakfast'!#REF!</f>
        <v>#REF!</v>
      </c>
      <c r="K18" s="29" t="e">
        <f>'C завтраками| Bed and breakfast'!#REF!</f>
        <v>#REF!</v>
      </c>
      <c r="L18" s="29" t="e">
        <f>'C завтраками| Bed and breakfast'!#REF!</f>
        <v>#REF!</v>
      </c>
      <c r="M18" s="29" t="e">
        <f>'C завтраками| Bed and breakfast'!#REF!</f>
        <v>#REF!</v>
      </c>
      <c r="N18" s="29" t="e">
        <f>'C завтраками| Bed and breakfast'!#REF!</f>
        <v>#REF!</v>
      </c>
      <c r="O18" s="29" t="e">
        <f>'C завтраками| Bed and breakfast'!#REF!</f>
        <v>#REF!</v>
      </c>
      <c r="P18" s="29" t="e">
        <f>'C завтраками| Bed and breakfast'!#REF!</f>
        <v>#REF!</v>
      </c>
      <c r="Q18" s="29" t="e">
        <f>'C завтраками| Bed and breakfast'!#REF!</f>
        <v>#REF!</v>
      </c>
      <c r="R18" s="29" t="e">
        <f>'C завтраками| Bed and breakfast'!#REF!</f>
        <v>#REF!</v>
      </c>
      <c r="S18" s="29" t="e">
        <f>'C завтраками| Bed and breakfast'!#REF!</f>
        <v>#REF!</v>
      </c>
      <c r="T18" s="29" t="e">
        <f>'C завтраками| Bed and breakfast'!#REF!</f>
        <v>#REF!</v>
      </c>
      <c r="U18" s="29" t="e">
        <f>'C завтраками| Bed and breakfast'!#REF!</f>
        <v>#REF!</v>
      </c>
      <c r="V18" s="29" t="e">
        <f>'C завтраками| Bed and breakfast'!#REF!</f>
        <v>#REF!</v>
      </c>
      <c r="W18" s="29" t="e">
        <f>'C завтраками| Bed and breakfast'!#REF!</f>
        <v>#REF!</v>
      </c>
      <c r="X18" s="29" t="e">
        <f>'C завтраками| Bed and breakfast'!#REF!</f>
        <v>#REF!</v>
      </c>
      <c r="Y18" s="29" t="e">
        <f>'C завтраками| Bed and breakfast'!#REF!</f>
        <v>#REF!</v>
      </c>
      <c r="Z18" s="29" t="e">
        <f>'C завтраками| Bed and breakfast'!#REF!</f>
        <v>#REF!</v>
      </c>
      <c r="AA18" s="29" t="e">
        <f>'C завтраками| Bed and breakfast'!#REF!</f>
        <v>#REF!</v>
      </c>
      <c r="AB18" s="29" t="e">
        <f>'C завтраками| Bed and breakfast'!#REF!</f>
        <v>#REF!</v>
      </c>
      <c r="AC18" s="29" t="e">
        <f>'C завтраками| Bed and breakfast'!#REF!</f>
        <v>#REF!</v>
      </c>
      <c r="AD18" s="29" t="e">
        <f>'C завтраками| Bed and breakfast'!#REF!</f>
        <v>#REF!</v>
      </c>
      <c r="AE18" s="29" t="e">
        <f>'C завтраками| Bed and breakfast'!#REF!</f>
        <v>#REF!</v>
      </c>
      <c r="AF18" s="29" t="e">
        <f>'C завтраками| Bed and breakfast'!#REF!</f>
        <v>#REF!</v>
      </c>
      <c r="AG18" s="29" t="e">
        <f>'C завтраками| Bed and breakfast'!#REF!</f>
        <v>#REF!</v>
      </c>
    </row>
    <row r="19" spans="1:33" ht="11.45" customHeight="1" x14ac:dyDescent="0.2">
      <c r="A19" s="24"/>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row>
    <row r="20" spans="1:33" ht="11.45" customHeight="1" x14ac:dyDescent="0.2">
      <c r="A20" s="49" t="s">
        <v>21</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row>
    <row r="21" spans="1:33" ht="24.6" customHeight="1" x14ac:dyDescent="0.2">
      <c r="A21" s="8" t="s">
        <v>0</v>
      </c>
      <c r="B21" s="47" t="e">
        <f t="shared" ref="B21" si="0">B5</f>
        <v>#REF!</v>
      </c>
      <c r="C21" s="47" t="e">
        <f t="shared" ref="C21:AG21" si="1">C5</f>
        <v>#REF!</v>
      </c>
      <c r="D21" s="47" t="e">
        <f t="shared" si="1"/>
        <v>#REF!</v>
      </c>
      <c r="E21" s="47" t="e">
        <f t="shared" si="1"/>
        <v>#REF!</v>
      </c>
      <c r="F21" s="47" t="e">
        <f t="shared" si="1"/>
        <v>#REF!</v>
      </c>
      <c r="G21" s="47" t="e">
        <f t="shared" si="1"/>
        <v>#REF!</v>
      </c>
      <c r="H21" s="47" t="e">
        <f t="shared" si="1"/>
        <v>#REF!</v>
      </c>
      <c r="I21" s="47" t="e">
        <f t="shared" si="1"/>
        <v>#REF!</v>
      </c>
      <c r="J21" s="47" t="e">
        <f t="shared" si="1"/>
        <v>#REF!</v>
      </c>
      <c r="K21" s="47" t="e">
        <f t="shared" si="1"/>
        <v>#REF!</v>
      </c>
      <c r="L21" s="47" t="e">
        <f t="shared" si="1"/>
        <v>#REF!</v>
      </c>
      <c r="M21" s="47" t="e">
        <f t="shared" si="1"/>
        <v>#REF!</v>
      </c>
      <c r="N21" s="47" t="e">
        <f t="shared" si="1"/>
        <v>#REF!</v>
      </c>
      <c r="O21" s="47" t="e">
        <f t="shared" si="1"/>
        <v>#REF!</v>
      </c>
      <c r="P21" s="47" t="e">
        <f t="shared" si="1"/>
        <v>#REF!</v>
      </c>
      <c r="Q21" s="47" t="e">
        <f t="shared" si="1"/>
        <v>#REF!</v>
      </c>
      <c r="R21" s="47" t="e">
        <f t="shared" si="1"/>
        <v>#REF!</v>
      </c>
      <c r="S21" s="47" t="e">
        <f t="shared" si="1"/>
        <v>#REF!</v>
      </c>
      <c r="T21" s="47" t="e">
        <f t="shared" si="1"/>
        <v>#REF!</v>
      </c>
      <c r="U21" s="47" t="e">
        <f t="shared" si="1"/>
        <v>#REF!</v>
      </c>
      <c r="V21" s="47" t="e">
        <f t="shared" si="1"/>
        <v>#REF!</v>
      </c>
      <c r="W21" s="47" t="e">
        <f t="shared" si="1"/>
        <v>#REF!</v>
      </c>
      <c r="X21" s="47" t="e">
        <f t="shared" si="1"/>
        <v>#REF!</v>
      </c>
      <c r="Y21" s="47" t="e">
        <f t="shared" si="1"/>
        <v>#REF!</v>
      </c>
      <c r="Z21" s="47" t="e">
        <f t="shared" si="1"/>
        <v>#REF!</v>
      </c>
      <c r="AA21" s="47" t="e">
        <f t="shared" si="1"/>
        <v>#REF!</v>
      </c>
      <c r="AB21" s="47" t="e">
        <f t="shared" si="1"/>
        <v>#REF!</v>
      </c>
      <c r="AC21" s="47" t="e">
        <f t="shared" si="1"/>
        <v>#REF!</v>
      </c>
      <c r="AD21" s="47" t="e">
        <f t="shared" si="1"/>
        <v>#REF!</v>
      </c>
      <c r="AE21" s="47" t="e">
        <f t="shared" si="1"/>
        <v>#REF!</v>
      </c>
      <c r="AF21" s="47" t="e">
        <f t="shared" si="1"/>
        <v>#REF!</v>
      </c>
      <c r="AG21" s="47" t="e">
        <f t="shared" si="1"/>
        <v>#REF!</v>
      </c>
    </row>
    <row r="22" spans="1:33" ht="24.6" customHeight="1" x14ac:dyDescent="0.2">
      <c r="A22" s="37"/>
      <c r="B22" s="47" t="e">
        <f t="shared" ref="B22" si="2">B6</f>
        <v>#REF!</v>
      </c>
      <c r="C22" s="47" t="e">
        <f t="shared" ref="C22:AG22" si="3">C6</f>
        <v>#REF!</v>
      </c>
      <c r="D22" s="47" t="e">
        <f t="shared" si="3"/>
        <v>#REF!</v>
      </c>
      <c r="E22" s="47" t="e">
        <f t="shared" si="3"/>
        <v>#REF!</v>
      </c>
      <c r="F22" s="47" t="e">
        <f t="shared" si="3"/>
        <v>#REF!</v>
      </c>
      <c r="G22" s="47" t="e">
        <f t="shared" si="3"/>
        <v>#REF!</v>
      </c>
      <c r="H22" s="47" t="e">
        <f t="shared" si="3"/>
        <v>#REF!</v>
      </c>
      <c r="I22" s="47" t="e">
        <f t="shared" si="3"/>
        <v>#REF!</v>
      </c>
      <c r="J22" s="47" t="e">
        <f t="shared" si="3"/>
        <v>#REF!</v>
      </c>
      <c r="K22" s="47" t="e">
        <f t="shared" si="3"/>
        <v>#REF!</v>
      </c>
      <c r="L22" s="47" t="e">
        <f t="shared" si="3"/>
        <v>#REF!</v>
      </c>
      <c r="M22" s="47" t="e">
        <f t="shared" si="3"/>
        <v>#REF!</v>
      </c>
      <c r="N22" s="47" t="e">
        <f t="shared" si="3"/>
        <v>#REF!</v>
      </c>
      <c r="O22" s="47" t="e">
        <f t="shared" si="3"/>
        <v>#REF!</v>
      </c>
      <c r="P22" s="47" t="e">
        <f t="shared" si="3"/>
        <v>#REF!</v>
      </c>
      <c r="Q22" s="47" t="e">
        <f t="shared" si="3"/>
        <v>#REF!</v>
      </c>
      <c r="R22" s="47" t="e">
        <f t="shared" si="3"/>
        <v>#REF!</v>
      </c>
      <c r="S22" s="47" t="e">
        <f t="shared" si="3"/>
        <v>#REF!</v>
      </c>
      <c r="T22" s="47" t="e">
        <f t="shared" si="3"/>
        <v>#REF!</v>
      </c>
      <c r="U22" s="47" t="e">
        <f t="shared" si="3"/>
        <v>#REF!</v>
      </c>
      <c r="V22" s="47" t="e">
        <f t="shared" si="3"/>
        <v>#REF!</v>
      </c>
      <c r="W22" s="47" t="e">
        <f t="shared" si="3"/>
        <v>#REF!</v>
      </c>
      <c r="X22" s="47" t="e">
        <f t="shared" si="3"/>
        <v>#REF!</v>
      </c>
      <c r="Y22" s="47" t="e">
        <f t="shared" si="3"/>
        <v>#REF!</v>
      </c>
      <c r="Z22" s="47" t="e">
        <f t="shared" si="3"/>
        <v>#REF!</v>
      </c>
      <c r="AA22" s="47" t="e">
        <f t="shared" si="3"/>
        <v>#REF!</v>
      </c>
      <c r="AB22" s="47" t="e">
        <f t="shared" si="3"/>
        <v>#REF!</v>
      </c>
      <c r="AC22" s="47" t="e">
        <f t="shared" si="3"/>
        <v>#REF!</v>
      </c>
      <c r="AD22" s="47" t="e">
        <f t="shared" si="3"/>
        <v>#REF!</v>
      </c>
      <c r="AE22" s="47" t="e">
        <f t="shared" si="3"/>
        <v>#REF!</v>
      </c>
      <c r="AF22" s="47" t="e">
        <f t="shared" si="3"/>
        <v>#REF!</v>
      </c>
      <c r="AG22" s="47" t="e">
        <f t="shared" si="3"/>
        <v>#REF!</v>
      </c>
    </row>
    <row r="23" spans="1:33" ht="11.45" customHeight="1" x14ac:dyDescent="0.2">
      <c r="A23" s="11" t="s">
        <v>11</v>
      </c>
    </row>
    <row r="24" spans="1:33" ht="11.45" customHeight="1" x14ac:dyDescent="0.2">
      <c r="A24" s="3">
        <v>1</v>
      </c>
      <c r="B24" s="29" t="e">
        <f>B8*0.9+B36</f>
        <v>#REF!</v>
      </c>
      <c r="C24" s="29" t="e">
        <f t="shared" ref="C24:AG24" si="4">C8*0.9+C36</f>
        <v>#REF!</v>
      </c>
      <c r="D24" s="29" t="e">
        <f t="shared" si="4"/>
        <v>#REF!</v>
      </c>
      <c r="E24" s="29" t="e">
        <f t="shared" si="4"/>
        <v>#REF!</v>
      </c>
      <c r="F24" s="29" t="e">
        <f t="shared" si="4"/>
        <v>#REF!</v>
      </c>
      <c r="G24" s="29" t="e">
        <f t="shared" si="4"/>
        <v>#REF!</v>
      </c>
      <c r="H24" s="29" t="e">
        <f t="shared" si="4"/>
        <v>#REF!</v>
      </c>
      <c r="I24" s="29" t="e">
        <f t="shared" si="4"/>
        <v>#REF!</v>
      </c>
      <c r="J24" s="29" t="e">
        <f t="shared" si="4"/>
        <v>#REF!</v>
      </c>
      <c r="K24" s="29" t="e">
        <f t="shared" si="4"/>
        <v>#REF!</v>
      </c>
      <c r="L24" s="29" t="e">
        <f t="shared" si="4"/>
        <v>#REF!</v>
      </c>
      <c r="M24" s="29" t="e">
        <f t="shared" si="4"/>
        <v>#REF!</v>
      </c>
      <c r="N24" s="29" t="e">
        <f t="shared" si="4"/>
        <v>#REF!</v>
      </c>
      <c r="O24" s="29" t="e">
        <f t="shared" si="4"/>
        <v>#REF!</v>
      </c>
      <c r="P24" s="29" t="e">
        <f t="shared" si="4"/>
        <v>#REF!</v>
      </c>
      <c r="Q24" s="29" t="e">
        <f t="shared" si="4"/>
        <v>#REF!</v>
      </c>
      <c r="R24" s="29" t="e">
        <f t="shared" si="4"/>
        <v>#REF!</v>
      </c>
      <c r="S24" s="29" t="e">
        <f t="shared" si="4"/>
        <v>#REF!</v>
      </c>
      <c r="T24" s="29" t="e">
        <f t="shared" si="4"/>
        <v>#REF!</v>
      </c>
      <c r="U24" s="29" t="e">
        <f t="shared" si="4"/>
        <v>#REF!</v>
      </c>
      <c r="V24" s="29" t="e">
        <f t="shared" si="4"/>
        <v>#REF!</v>
      </c>
      <c r="W24" s="29" t="e">
        <f t="shared" si="4"/>
        <v>#REF!</v>
      </c>
      <c r="X24" s="29" t="e">
        <f t="shared" si="4"/>
        <v>#REF!</v>
      </c>
      <c r="Y24" s="29" t="e">
        <f t="shared" si="4"/>
        <v>#REF!</v>
      </c>
      <c r="Z24" s="29" t="e">
        <f t="shared" si="4"/>
        <v>#REF!</v>
      </c>
      <c r="AA24" s="29" t="e">
        <f t="shared" si="4"/>
        <v>#REF!</v>
      </c>
      <c r="AB24" s="29" t="e">
        <f t="shared" si="4"/>
        <v>#REF!</v>
      </c>
      <c r="AC24" s="29" t="e">
        <f t="shared" si="4"/>
        <v>#REF!</v>
      </c>
      <c r="AD24" s="29" t="e">
        <f t="shared" si="4"/>
        <v>#REF!</v>
      </c>
      <c r="AE24" s="29" t="e">
        <f t="shared" si="4"/>
        <v>#REF!</v>
      </c>
      <c r="AF24" s="29" t="e">
        <f t="shared" si="4"/>
        <v>#REF!</v>
      </c>
      <c r="AG24" s="29" t="e">
        <f t="shared" si="4"/>
        <v>#REF!</v>
      </c>
    </row>
    <row r="25" spans="1:33" ht="11.45" customHeight="1" x14ac:dyDescent="0.2">
      <c r="A25" s="3">
        <v>2</v>
      </c>
      <c r="B25" s="29" t="e">
        <f>B9*0.9+B37</f>
        <v>#REF!</v>
      </c>
      <c r="C25" s="29" t="e">
        <f t="shared" ref="C25:AG25" si="5">C9*0.9+C37</f>
        <v>#REF!</v>
      </c>
      <c r="D25" s="29" t="e">
        <f t="shared" si="5"/>
        <v>#REF!</v>
      </c>
      <c r="E25" s="29" t="e">
        <f t="shared" si="5"/>
        <v>#REF!</v>
      </c>
      <c r="F25" s="29" t="e">
        <f t="shared" si="5"/>
        <v>#REF!</v>
      </c>
      <c r="G25" s="29" t="e">
        <f t="shared" si="5"/>
        <v>#REF!</v>
      </c>
      <c r="H25" s="29" t="e">
        <f t="shared" si="5"/>
        <v>#REF!</v>
      </c>
      <c r="I25" s="29" t="e">
        <f t="shared" si="5"/>
        <v>#REF!</v>
      </c>
      <c r="J25" s="29" t="e">
        <f t="shared" si="5"/>
        <v>#REF!</v>
      </c>
      <c r="K25" s="29" t="e">
        <f t="shared" si="5"/>
        <v>#REF!</v>
      </c>
      <c r="L25" s="29" t="e">
        <f t="shared" si="5"/>
        <v>#REF!</v>
      </c>
      <c r="M25" s="29" t="e">
        <f t="shared" si="5"/>
        <v>#REF!</v>
      </c>
      <c r="N25" s="29" t="e">
        <f t="shared" si="5"/>
        <v>#REF!</v>
      </c>
      <c r="O25" s="29" t="e">
        <f t="shared" si="5"/>
        <v>#REF!</v>
      </c>
      <c r="P25" s="29" t="e">
        <f t="shared" si="5"/>
        <v>#REF!</v>
      </c>
      <c r="Q25" s="29" t="e">
        <f t="shared" si="5"/>
        <v>#REF!</v>
      </c>
      <c r="R25" s="29" t="e">
        <f t="shared" si="5"/>
        <v>#REF!</v>
      </c>
      <c r="S25" s="29" t="e">
        <f t="shared" si="5"/>
        <v>#REF!</v>
      </c>
      <c r="T25" s="29" t="e">
        <f t="shared" si="5"/>
        <v>#REF!</v>
      </c>
      <c r="U25" s="29" t="e">
        <f t="shared" si="5"/>
        <v>#REF!</v>
      </c>
      <c r="V25" s="29" t="e">
        <f t="shared" si="5"/>
        <v>#REF!</v>
      </c>
      <c r="W25" s="29" t="e">
        <f t="shared" si="5"/>
        <v>#REF!</v>
      </c>
      <c r="X25" s="29" t="e">
        <f t="shared" si="5"/>
        <v>#REF!</v>
      </c>
      <c r="Y25" s="29" t="e">
        <f t="shared" si="5"/>
        <v>#REF!</v>
      </c>
      <c r="Z25" s="29" t="e">
        <f t="shared" si="5"/>
        <v>#REF!</v>
      </c>
      <c r="AA25" s="29" t="e">
        <f t="shared" si="5"/>
        <v>#REF!</v>
      </c>
      <c r="AB25" s="29" t="e">
        <f t="shared" si="5"/>
        <v>#REF!</v>
      </c>
      <c r="AC25" s="29" t="e">
        <f t="shared" si="5"/>
        <v>#REF!</v>
      </c>
      <c r="AD25" s="29" t="e">
        <f t="shared" si="5"/>
        <v>#REF!</v>
      </c>
      <c r="AE25" s="29" t="e">
        <f t="shared" si="5"/>
        <v>#REF!</v>
      </c>
      <c r="AF25" s="29" t="e">
        <f t="shared" si="5"/>
        <v>#REF!</v>
      </c>
      <c r="AG25" s="29" t="e">
        <f t="shared" si="5"/>
        <v>#REF!</v>
      </c>
    </row>
    <row r="26" spans="1:33" ht="11.45" customHeight="1" x14ac:dyDescent="0.2">
      <c r="A26" s="5" t="s">
        <v>12</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row>
    <row r="27" spans="1:33" ht="11.45" customHeight="1" x14ac:dyDescent="0.2">
      <c r="A27" s="3">
        <v>1</v>
      </c>
      <c r="B27" s="29" t="e">
        <f>B11*0.9+B36</f>
        <v>#REF!</v>
      </c>
      <c r="C27" s="29" t="e">
        <f t="shared" ref="C27:AG27" si="6">C11*0.9+C36</f>
        <v>#REF!</v>
      </c>
      <c r="D27" s="29" t="e">
        <f t="shared" si="6"/>
        <v>#REF!</v>
      </c>
      <c r="E27" s="29" t="e">
        <f t="shared" si="6"/>
        <v>#REF!</v>
      </c>
      <c r="F27" s="29" t="e">
        <f t="shared" si="6"/>
        <v>#REF!</v>
      </c>
      <c r="G27" s="29" t="e">
        <f t="shared" si="6"/>
        <v>#REF!</v>
      </c>
      <c r="H27" s="29" t="e">
        <f t="shared" si="6"/>
        <v>#REF!</v>
      </c>
      <c r="I27" s="29" t="e">
        <f t="shared" si="6"/>
        <v>#REF!</v>
      </c>
      <c r="J27" s="29" t="e">
        <f t="shared" si="6"/>
        <v>#REF!</v>
      </c>
      <c r="K27" s="29" t="e">
        <f t="shared" si="6"/>
        <v>#REF!</v>
      </c>
      <c r="L27" s="29" t="e">
        <f t="shared" si="6"/>
        <v>#REF!</v>
      </c>
      <c r="M27" s="29" t="e">
        <f t="shared" si="6"/>
        <v>#REF!</v>
      </c>
      <c r="N27" s="29" t="e">
        <f t="shared" si="6"/>
        <v>#REF!</v>
      </c>
      <c r="O27" s="29" t="e">
        <f t="shared" si="6"/>
        <v>#REF!</v>
      </c>
      <c r="P27" s="29" t="e">
        <f t="shared" si="6"/>
        <v>#REF!</v>
      </c>
      <c r="Q27" s="29" t="e">
        <f t="shared" si="6"/>
        <v>#REF!</v>
      </c>
      <c r="R27" s="29" t="e">
        <f t="shared" si="6"/>
        <v>#REF!</v>
      </c>
      <c r="S27" s="29" t="e">
        <f t="shared" si="6"/>
        <v>#REF!</v>
      </c>
      <c r="T27" s="29" t="e">
        <f t="shared" si="6"/>
        <v>#REF!</v>
      </c>
      <c r="U27" s="29" t="e">
        <f t="shared" si="6"/>
        <v>#REF!</v>
      </c>
      <c r="V27" s="29" t="e">
        <f t="shared" si="6"/>
        <v>#REF!</v>
      </c>
      <c r="W27" s="29" t="e">
        <f t="shared" si="6"/>
        <v>#REF!</v>
      </c>
      <c r="X27" s="29" t="e">
        <f t="shared" si="6"/>
        <v>#REF!</v>
      </c>
      <c r="Y27" s="29" t="e">
        <f t="shared" si="6"/>
        <v>#REF!</v>
      </c>
      <c r="Z27" s="29" t="e">
        <f t="shared" si="6"/>
        <v>#REF!</v>
      </c>
      <c r="AA27" s="29" t="e">
        <f t="shared" si="6"/>
        <v>#REF!</v>
      </c>
      <c r="AB27" s="29" t="e">
        <f t="shared" si="6"/>
        <v>#REF!</v>
      </c>
      <c r="AC27" s="29" t="e">
        <f t="shared" si="6"/>
        <v>#REF!</v>
      </c>
      <c r="AD27" s="29" t="e">
        <f t="shared" si="6"/>
        <v>#REF!</v>
      </c>
      <c r="AE27" s="29" t="e">
        <f t="shared" si="6"/>
        <v>#REF!</v>
      </c>
      <c r="AF27" s="29" t="e">
        <f t="shared" si="6"/>
        <v>#REF!</v>
      </c>
      <c r="AG27" s="29" t="e">
        <f t="shared" si="6"/>
        <v>#REF!</v>
      </c>
    </row>
    <row r="28" spans="1:33" ht="11.45" customHeight="1" x14ac:dyDescent="0.2">
      <c r="A28" s="3">
        <v>2</v>
      </c>
      <c r="B28" s="29" t="e">
        <f>B12*0.9+B37</f>
        <v>#REF!</v>
      </c>
      <c r="C28" s="29" t="e">
        <f t="shared" ref="C28:AG28" si="7">C12*0.9+C37</f>
        <v>#REF!</v>
      </c>
      <c r="D28" s="29" t="e">
        <f t="shared" si="7"/>
        <v>#REF!</v>
      </c>
      <c r="E28" s="29" t="e">
        <f t="shared" si="7"/>
        <v>#REF!</v>
      </c>
      <c r="F28" s="29" t="e">
        <f t="shared" si="7"/>
        <v>#REF!</v>
      </c>
      <c r="G28" s="29" t="e">
        <f t="shared" si="7"/>
        <v>#REF!</v>
      </c>
      <c r="H28" s="29" t="e">
        <f t="shared" si="7"/>
        <v>#REF!</v>
      </c>
      <c r="I28" s="29" t="e">
        <f t="shared" si="7"/>
        <v>#REF!</v>
      </c>
      <c r="J28" s="29" t="e">
        <f t="shared" si="7"/>
        <v>#REF!</v>
      </c>
      <c r="K28" s="29" t="e">
        <f t="shared" si="7"/>
        <v>#REF!</v>
      </c>
      <c r="L28" s="29" t="e">
        <f t="shared" si="7"/>
        <v>#REF!</v>
      </c>
      <c r="M28" s="29" t="e">
        <f t="shared" si="7"/>
        <v>#REF!</v>
      </c>
      <c r="N28" s="29" t="e">
        <f t="shared" si="7"/>
        <v>#REF!</v>
      </c>
      <c r="O28" s="29" t="e">
        <f t="shared" si="7"/>
        <v>#REF!</v>
      </c>
      <c r="P28" s="29" t="e">
        <f t="shared" si="7"/>
        <v>#REF!</v>
      </c>
      <c r="Q28" s="29" t="e">
        <f t="shared" si="7"/>
        <v>#REF!</v>
      </c>
      <c r="R28" s="29" t="e">
        <f t="shared" si="7"/>
        <v>#REF!</v>
      </c>
      <c r="S28" s="29" t="e">
        <f t="shared" si="7"/>
        <v>#REF!</v>
      </c>
      <c r="T28" s="29" t="e">
        <f t="shared" si="7"/>
        <v>#REF!</v>
      </c>
      <c r="U28" s="29" t="e">
        <f t="shared" si="7"/>
        <v>#REF!</v>
      </c>
      <c r="V28" s="29" t="e">
        <f t="shared" si="7"/>
        <v>#REF!</v>
      </c>
      <c r="W28" s="29" t="e">
        <f t="shared" si="7"/>
        <v>#REF!</v>
      </c>
      <c r="X28" s="29" t="e">
        <f t="shared" si="7"/>
        <v>#REF!</v>
      </c>
      <c r="Y28" s="29" t="e">
        <f t="shared" si="7"/>
        <v>#REF!</v>
      </c>
      <c r="Z28" s="29" t="e">
        <f t="shared" si="7"/>
        <v>#REF!</v>
      </c>
      <c r="AA28" s="29" t="e">
        <f t="shared" si="7"/>
        <v>#REF!</v>
      </c>
      <c r="AB28" s="29" t="e">
        <f t="shared" si="7"/>
        <v>#REF!</v>
      </c>
      <c r="AC28" s="29" t="e">
        <f t="shared" si="7"/>
        <v>#REF!</v>
      </c>
      <c r="AD28" s="29" t="e">
        <f t="shared" si="7"/>
        <v>#REF!</v>
      </c>
      <c r="AE28" s="29" t="e">
        <f t="shared" si="7"/>
        <v>#REF!</v>
      </c>
      <c r="AF28" s="29" t="e">
        <f t="shared" si="7"/>
        <v>#REF!</v>
      </c>
      <c r="AG28" s="29" t="e">
        <f t="shared" si="7"/>
        <v>#REF!</v>
      </c>
    </row>
    <row r="29" spans="1:33" ht="11.45" customHeight="1" x14ac:dyDescent="0.2">
      <c r="A29" s="4" t="s">
        <v>9</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row>
    <row r="30" spans="1:33" ht="11.45" customHeight="1" x14ac:dyDescent="0.2">
      <c r="A30" s="3">
        <v>1</v>
      </c>
      <c r="B30" s="29" t="e">
        <f>B14*0.9+B36</f>
        <v>#REF!</v>
      </c>
      <c r="C30" s="29" t="e">
        <f t="shared" ref="C30:AG30" si="8">C14*0.9+C36</f>
        <v>#REF!</v>
      </c>
      <c r="D30" s="29" t="e">
        <f t="shared" si="8"/>
        <v>#REF!</v>
      </c>
      <c r="E30" s="29" t="e">
        <f t="shared" si="8"/>
        <v>#REF!</v>
      </c>
      <c r="F30" s="29" t="e">
        <f t="shared" si="8"/>
        <v>#REF!</v>
      </c>
      <c r="G30" s="29" t="e">
        <f t="shared" si="8"/>
        <v>#REF!</v>
      </c>
      <c r="H30" s="29" t="e">
        <f t="shared" si="8"/>
        <v>#REF!</v>
      </c>
      <c r="I30" s="29" t="e">
        <f t="shared" si="8"/>
        <v>#REF!</v>
      </c>
      <c r="J30" s="29" t="e">
        <f t="shared" si="8"/>
        <v>#REF!</v>
      </c>
      <c r="K30" s="29" t="e">
        <f t="shared" si="8"/>
        <v>#REF!</v>
      </c>
      <c r="L30" s="29" t="e">
        <f t="shared" si="8"/>
        <v>#REF!</v>
      </c>
      <c r="M30" s="29" t="e">
        <f t="shared" si="8"/>
        <v>#REF!</v>
      </c>
      <c r="N30" s="29" t="e">
        <f t="shared" si="8"/>
        <v>#REF!</v>
      </c>
      <c r="O30" s="29" t="e">
        <f t="shared" si="8"/>
        <v>#REF!</v>
      </c>
      <c r="P30" s="29" t="e">
        <f t="shared" si="8"/>
        <v>#REF!</v>
      </c>
      <c r="Q30" s="29" t="e">
        <f t="shared" si="8"/>
        <v>#REF!</v>
      </c>
      <c r="R30" s="29" t="e">
        <f t="shared" si="8"/>
        <v>#REF!</v>
      </c>
      <c r="S30" s="29" t="e">
        <f t="shared" si="8"/>
        <v>#REF!</v>
      </c>
      <c r="T30" s="29" t="e">
        <f t="shared" si="8"/>
        <v>#REF!</v>
      </c>
      <c r="U30" s="29" t="e">
        <f t="shared" si="8"/>
        <v>#REF!</v>
      </c>
      <c r="V30" s="29" t="e">
        <f t="shared" si="8"/>
        <v>#REF!</v>
      </c>
      <c r="W30" s="29" t="e">
        <f t="shared" si="8"/>
        <v>#REF!</v>
      </c>
      <c r="X30" s="29" t="e">
        <f t="shared" si="8"/>
        <v>#REF!</v>
      </c>
      <c r="Y30" s="29" t="e">
        <f t="shared" si="8"/>
        <v>#REF!</v>
      </c>
      <c r="Z30" s="29" t="e">
        <f t="shared" si="8"/>
        <v>#REF!</v>
      </c>
      <c r="AA30" s="29" t="e">
        <f t="shared" si="8"/>
        <v>#REF!</v>
      </c>
      <c r="AB30" s="29" t="e">
        <f t="shared" si="8"/>
        <v>#REF!</v>
      </c>
      <c r="AC30" s="29" t="e">
        <f t="shared" si="8"/>
        <v>#REF!</v>
      </c>
      <c r="AD30" s="29" t="e">
        <f t="shared" si="8"/>
        <v>#REF!</v>
      </c>
      <c r="AE30" s="29" t="e">
        <f t="shared" si="8"/>
        <v>#REF!</v>
      </c>
      <c r="AF30" s="29" t="e">
        <f t="shared" si="8"/>
        <v>#REF!</v>
      </c>
      <c r="AG30" s="29" t="e">
        <f t="shared" si="8"/>
        <v>#REF!</v>
      </c>
    </row>
    <row r="31" spans="1:33" ht="11.45" customHeight="1" x14ac:dyDescent="0.2">
      <c r="A31" s="3">
        <v>2</v>
      </c>
      <c r="B31" s="29" t="e">
        <f>B15*0.9+B37</f>
        <v>#REF!</v>
      </c>
      <c r="C31" s="29" t="e">
        <f t="shared" ref="C31:AG31" si="9">C15*0.9+C37</f>
        <v>#REF!</v>
      </c>
      <c r="D31" s="29" t="e">
        <f t="shared" si="9"/>
        <v>#REF!</v>
      </c>
      <c r="E31" s="29" t="e">
        <f t="shared" si="9"/>
        <v>#REF!</v>
      </c>
      <c r="F31" s="29" t="e">
        <f t="shared" si="9"/>
        <v>#REF!</v>
      </c>
      <c r="G31" s="29" t="e">
        <f t="shared" si="9"/>
        <v>#REF!</v>
      </c>
      <c r="H31" s="29" t="e">
        <f t="shared" si="9"/>
        <v>#REF!</v>
      </c>
      <c r="I31" s="29" t="e">
        <f t="shared" si="9"/>
        <v>#REF!</v>
      </c>
      <c r="J31" s="29" t="e">
        <f t="shared" si="9"/>
        <v>#REF!</v>
      </c>
      <c r="K31" s="29" t="e">
        <f t="shared" si="9"/>
        <v>#REF!</v>
      </c>
      <c r="L31" s="29" t="e">
        <f t="shared" si="9"/>
        <v>#REF!</v>
      </c>
      <c r="M31" s="29" t="e">
        <f t="shared" si="9"/>
        <v>#REF!</v>
      </c>
      <c r="N31" s="29" t="e">
        <f t="shared" si="9"/>
        <v>#REF!</v>
      </c>
      <c r="O31" s="29" t="e">
        <f t="shared" si="9"/>
        <v>#REF!</v>
      </c>
      <c r="P31" s="29" t="e">
        <f t="shared" si="9"/>
        <v>#REF!</v>
      </c>
      <c r="Q31" s="29" t="e">
        <f t="shared" si="9"/>
        <v>#REF!</v>
      </c>
      <c r="R31" s="29" t="e">
        <f t="shared" si="9"/>
        <v>#REF!</v>
      </c>
      <c r="S31" s="29" t="e">
        <f t="shared" si="9"/>
        <v>#REF!</v>
      </c>
      <c r="T31" s="29" t="e">
        <f t="shared" si="9"/>
        <v>#REF!</v>
      </c>
      <c r="U31" s="29" t="e">
        <f t="shared" si="9"/>
        <v>#REF!</v>
      </c>
      <c r="V31" s="29" t="e">
        <f t="shared" si="9"/>
        <v>#REF!</v>
      </c>
      <c r="W31" s="29" t="e">
        <f t="shared" si="9"/>
        <v>#REF!</v>
      </c>
      <c r="X31" s="29" t="e">
        <f t="shared" si="9"/>
        <v>#REF!</v>
      </c>
      <c r="Y31" s="29" t="e">
        <f t="shared" si="9"/>
        <v>#REF!</v>
      </c>
      <c r="Z31" s="29" t="e">
        <f t="shared" si="9"/>
        <v>#REF!</v>
      </c>
      <c r="AA31" s="29" t="e">
        <f t="shared" si="9"/>
        <v>#REF!</v>
      </c>
      <c r="AB31" s="29" t="e">
        <f t="shared" si="9"/>
        <v>#REF!</v>
      </c>
      <c r="AC31" s="29" t="e">
        <f t="shared" si="9"/>
        <v>#REF!</v>
      </c>
      <c r="AD31" s="29" t="e">
        <f t="shared" si="9"/>
        <v>#REF!</v>
      </c>
      <c r="AE31" s="29" t="e">
        <f t="shared" si="9"/>
        <v>#REF!</v>
      </c>
      <c r="AF31" s="29" t="e">
        <f t="shared" si="9"/>
        <v>#REF!</v>
      </c>
      <c r="AG31" s="29" t="e">
        <f t="shared" si="9"/>
        <v>#REF!</v>
      </c>
    </row>
    <row r="32" spans="1:33" ht="11.45" customHeight="1" x14ac:dyDescent="0.2">
      <c r="A32" s="2" t="s">
        <v>13</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row>
    <row r="33" spans="1:33" ht="11.45" customHeight="1" x14ac:dyDescent="0.2">
      <c r="A33" s="3">
        <v>1</v>
      </c>
      <c r="B33" s="29" t="e">
        <f>B17*0.9+B36</f>
        <v>#REF!</v>
      </c>
      <c r="C33" s="29" t="e">
        <f t="shared" ref="C33:AG33" si="10">C17*0.9+C36</f>
        <v>#REF!</v>
      </c>
      <c r="D33" s="29" t="e">
        <f t="shared" si="10"/>
        <v>#REF!</v>
      </c>
      <c r="E33" s="29" t="e">
        <f t="shared" si="10"/>
        <v>#REF!</v>
      </c>
      <c r="F33" s="29" t="e">
        <f t="shared" si="10"/>
        <v>#REF!</v>
      </c>
      <c r="G33" s="29" t="e">
        <f t="shared" si="10"/>
        <v>#REF!</v>
      </c>
      <c r="H33" s="29" t="e">
        <f t="shared" si="10"/>
        <v>#REF!</v>
      </c>
      <c r="I33" s="29" t="e">
        <f t="shared" si="10"/>
        <v>#REF!</v>
      </c>
      <c r="J33" s="29" t="e">
        <f t="shared" si="10"/>
        <v>#REF!</v>
      </c>
      <c r="K33" s="29" t="e">
        <f t="shared" si="10"/>
        <v>#REF!</v>
      </c>
      <c r="L33" s="29" t="e">
        <f t="shared" si="10"/>
        <v>#REF!</v>
      </c>
      <c r="M33" s="29" t="e">
        <f t="shared" si="10"/>
        <v>#REF!</v>
      </c>
      <c r="N33" s="29" t="e">
        <f t="shared" si="10"/>
        <v>#REF!</v>
      </c>
      <c r="O33" s="29" t="e">
        <f t="shared" si="10"/>
        <v>#REF!</v>
      </c>
      <c r="P33" s="29" t="e">
        <f t="shared" si="10"/>
        <v>#REF!</v>
      </c>
      <c r="Q33" s="29" t="e">
        <f t="shared" si="10"/>
        <v>#REF!</v>
      </c>
      <c r="R33" s="29" t="e">
        <f t="shared" si="10"/>
        <v>#REF!</v>
      </c>
      <c r="S33" s="29" t="e">
        <f t="shared" si="10"/>
        <v>#REF!</v>
      </c>
      <c r="T33" s="29" t="e">
        <f t="shared" si="10"/>
        <v>#REF!</v>
      </c>
      <c r="U33" s="29" t="e">
        <f t="shared" si="10"/>
        <v>#REF!</v>
      </c>
      <c r="V33" s="29" t="e">
        <f t="shared" si="10"/>
        <v>#REF!</v>
      </c>
      <c r="W33" s="29" t="e">
        <f t="shared" si="10"/>
        <v>#REF!</v>
      </c>
      <c r="X33" s="29" t="e">
        <f t="shared" si="10"/>
        <v>#REF!</v>
      </c>
      <c r="Y33" s="29" t="e">
        <f t="shared" si="10"/>
        <v>#REF!</v>
      </c>
      <c r="Z33" s="29" t="e">
        <f t="shared" si="10"/>
        <v>#REF!</v>
      </c>
      <c r="AA33" s="29" t="e">
        <f t="shared" si="10"/>
        <v>#REF!</v>
      </c>
      <c r="AB33" s="29" t="e">
        <f t="shared" si="10"/>
        <v>#REF!</v>
      </c>
      <c r="AC33" s="29" t="e">
        <f t="shared" si="10"/>
        <v>#REF!</v>
      </c>
      <c r="AD33" s="29" t="e">
        <f t="shared" si="10"/>
        <v>#REF!</v>
      </c>
      <c r="AE33" s="29" t="e">
        <f t="shared" si="10"/>
        <v>#REF!</v>
      </c>
      <c r="AF33" s="29" t="e">
        <f t="shared" si="10"/>
        <v>#REF!</v>
      </c>
      <c r="AG33" s="29" t="e">
        <f t="shared" si="10"/>
        <v>#REF!</v>
      </c>
    </row>
    <row r="34" spans="1:33" ht="11.45" customHeight="1" x14ac:dyDescent="0.2">
      <c r="A34" s="3">
        <v>2</v>
      </c>
      <c r="B34" s="29" t="e">
        <f>B18*0.9+B37</f>
        <v>#REF!</v>
      </c>
      <c r="C34" s="29" t="e">
        <f t="shared" ref="C34:AG34" si="11">C18*0.9+C37</f>
        <v>#REF!</v>
      </c>
      <c r="D34" s="29" t="e">
        <f t="shared" si="11"/>
        <v>#REF!</v>
      </c>
      <c r="E34" s="29" t="e">
        <f t="shared" si="11"/>
        <v>#REF!</v>
      </c>
      <c r="F34" s="29" t="e">
        <f t="shared" si="11"/>
        <v>#REF!</v>
      </c>
      <c r="G34" s="29" t="e">
        <f t="shared" si="11"/>
        <v>#REF!</v>
      </c>
      <c r="H34" s="29" t="e">
        <f t="shared" si="11"/>
        <v>#REF!</v>
      </c>
      <c r="I34" s="29" t="e">
        <f t="shared" si="11"/>
        <v>#REF!</v>
      </c>
      <c r="J34" s="29" t="e">
        <f t="shared" si="11"/>
        <v>#REF!</v>
      </c>
      <c r="K34" s="29" t="e">
        <f t="shared" si="11"/>
        <v>#REF!</v>
      </c>
      <c r="L34" s="29" t="e">
        <f t="shared" si="11"/>
        <v>#REF!</v>
      </c>
      <c r="M34" s="29" t="e">
        <f t="shared" si="11"/>
        <v>#REF!</v>
      </c>
      <c r="N34" s="29" t="e">
        <f t="shared" si="11"/>
        <v>#REF!</v>
      </c>
      <c r="O34" s="29" t="e">
        <f t="shared" si="11"/>
        <v>#REF!</v>
      </c>
      <c r="P34" s="29" t="e">
        <f t="shared" si="11"/>
        <v>#REF!</v>
      </c>
      <c r="Q34" s="29" t="e">
        <f t="shared" si="11"/>
        <v>#REF!</v>
      </c>
      <c r="R34" s="29" t="e">
        <f t="shared" si="11"/>
        <v>#REF!</v>
      </c>
      <c r="S34" s="29" t="e">
        <f t="shared" si="11"/>
        <v>#REF!</v>
      </c>
      <c r="T34" s="29" t="e">
        <f t="shared" si="11"/>
        <v>#REF!</v>
      </c>
      <c r="U34" s="29" t="e">
        <f t="shared" si="11"/>
        <v>#REF!</v>
      </c>
      <c r="V34" s="29" t="e">
        <f t="shared" si="11"/>
        <v>#REF!</v>
      </c>
      <c r="W34" s="29" t="e">
        <f t="shared" si="11"/>
        <v>#REF!</v>
      </c>
      <c r="X34" s="29" t="e">
        <f t="shared" si="11"/>
        <v>#REF!</v>
      </c>
      <c r="Y34" s="29" t="e">
        <f t="shared" si="11"/>
        <v>#REF!</v>
      </c>
      <c r="Z34" s="29" t="e">
        <f t="shared" si="11"/>
        <v>#REF!</v>
      </c>
      <c r="AA34" s="29" t="e">
        <f t="shared" si="11"/>
        <v>#REF!</v>
      </c>
      <c r="AB34" s="29" t="e">
        <f t="shared" si="11"/>
        <v>#REF!</v>
      </c>
      <c r="AC34" s="29" t="e">
        <f t="shared" si="11"/>
        <v>#REF!</v>
      </c>
      <c r="AD34" s="29" t="e">
        <f t="shared" si="11"/>
        <v>#REF!</v>
      </c>
      <c r="AE34" s="29" t="e">
        <f t="shared" si="11"/>
        <v>#REF!</v>
      </c>
      <c r="AF34" s="29" t="e">
        <f t="shared" si="11"/>
        <v>#REF!</v>
      </c>
      <c r="AG34" s="29" t="e">
        <f t="shared" si="11"/>
        <v>#REF!</v>
      </c>
    </row>
    <row r="35" spans="1:33" ht="11.45" customHeight="1" x14ac:dyDescent="0.2">
      <c r="A35" s="24"/>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row>
    <row r="36" spans="1:33" ht="15" customHeight="1" x14ac:dyDescent="0.2">
      <c r="A36" s="24"/>
      <c r="B36" s="98">
        <v>1750</v>
      </c>
      <c r="C36" s="98">
        <v>1750</v>
      </c>
      <c r="D36" s="48">
        <v>2400</v>
      </c>
      <c r="E36" s="48">
        <v>2400</v>
      </c>
      <c r="F36" s="48">
        <v>2400</v>
      </c>
      <c r="G36" s="48">
        <v>2400</v>
      </c>
      <c r="H36" s="48">
        <v>2400</v>
      </c>
      <c r="I36" s="48">
        <v>2400</v>
      </c>
      <c r="J36" s="101">
        <v>2000</v>
      </c>
      <c r="K36" s="101">
        <v>2000</v>
      </c>
      <c r="L36" s="101">
        <v>2000</v>
      </c>
      <c r="M36" s="101">
        <v>2000</v>
      </c>
      <c r="N36" s="101">
        <v>2000</v>
      </c>
      <c r="O36" s="101">
        <v>2000</v>
      </c>
      <c r="P36" s="101">
        <v>2000</v>
      </c>
      <c r="Q36" s="101">
        <v>2000</v>
      </c>
      <c r="R36" s="101">
        <v>2000</v>
      </c>
      <c r="S36" s="101">
        <v>2000</v>
      </c>
      <c r="T36" s="101">
        <v>2000</v>
      </c>
      <c r="U36" s="101">
        <v>2000</v>
      </c>
      <c r="V36" s="101">
        <v>2000</v>
      </c>
      <c r="W36" s="101">
        <v>2000</v>
      </c>
      <c r="X36" s="101">
        <v>2000</v>
      </c>
      <c r="Y36" s="101">
        <v>2000</v>
      </c>
      <c r="Z36" s="101">
        <v>2000</v>
      </c>
      <c r="AA36" s="101">
        <v>2000</v>
      </c>
      <c r="AB36" s="101">
        <v>2000</v>
      </c>
      <c r="AC36" s="101">
        <v>2000</v>
      </c>
      <c r="AD36" s="101">
        <v>2000</v>
      </c>
      <c r="AE36" s="101">
        <v>2000</v>
      </c>
      <c r="AF36" s="101">
        <v>2000</v>
      </c>
      <c r="AG36" s="101">
        <v>2000</v>
      </c>
    </row>
    <row r="37" spans="1:33" x14ac:dyDescent="0.2">
      <c r="A37" s="22"/>
      <c r="B37" s="99">
        <f>B36*2</f>
        <v>3500</v>
      </c>
      <c r="C37" s="99">
        <f t="shared" ref="C37:D37" si="12">C36*2</f>
        <v>3500</v>
      </c>
      <c r="D37" s="100">
        <f t="shared" si="12"/>
        <v>4800</v>
      </c>
      <c r="E37" s="100">
        <f t="shared" ref="E37" si="13">E36*2</f>
        <v>4800</v>
      </c>
      <c r="F37" s="100">
        <f t="shared" ref="F37" si="14">F36*2</f>
        <v>4800</v>
      </c>
      <c r="G37" s="100">
        <f t="shared" ref="G37" si="15">G36*2</f>
        <v>4800</v>
      </c>
      <c r="H37" s="100">
        <f t="shared" ref="H37" si="16">H36*2</f>
        <v>4800</v>
      </c>
      <c r="I37" s="100">
        <f t="shared" ref="I37" si="17">I36*2</f>
        <v>4800</v>
      </c>
      <c r="J37" s="102">
        <f>J36*2</f>
        <v>4000</v>
      </c>
      <c r="K37" s="102">
        <f t="shared" ref="K37:AG37" si="18">K36*2</f>
        <v>4000</v>
      </c>
      <c r="L37" s="102">
        <f t="shared" si="18"/>
        <v>4000</v>
      </c>
      <c r="M37" s="102">
        <f t="shared" si="18"/>
        <v>4000</v>
      </c>
      <c r="N37" s="102">
        <f t="shared" si="18"/>
        <v>4000</v>
      </c>
      <c r="O37" s="102">
        <f t="shared" si="18"/>
        <v>4000</v>
      </c>
      <c r="P37" s="102">
        <f t="shared" si="18"/>
        <v>4000</v>
      </c>
      <c r="Q37" s="102">
        <f t="shared" si="18"/>
        <v>4000</v>
      </c>
      <c r="R37" s="102">
        <f t="shared" si="18"/>
        <v>4000</v>
      </c>
      <c r="S37" s="102">
        <f t="shared" si="18"/>
        <v>4000</v>
      </c>
      <c r="T37" s="102">
        <f t="shared" si="18"/>
        <v>4000</v>
      </c>
      <c r="U37" s="102">
        <f t="shared" si="18"/>
        <v>4000</v>
      </c>
      <c r="V37" s="102">
        <f t="shared" si="18"/>
        <v>4000</v>
      </c>
      <c r="W37" s="102">
        <f t="shared" si="18"/>
        <v>4000</v>
      </c>
      <c r="X37" s="102">
        <f t="shared" si="18"/>
        <v>4000</v>
      </c>
      <c r="Y37" s="102">
        <f t="shared" si="18"/>
        <v>4000</v>
      </c>
      <c r="Z37" s="102">
        <f t="shared" si="18"/>
        <v>4000</v>
      </c>
      <c r="AA37" s="102">
        <f t="shared" si="18"/>
        <v>4000</v>
      </c>
      <c r="AB37" s="102">
        <f t="shared" si="18"/>
        <v>4000</v>
      </c>
      <c r="AC37" s="102">
        <f t="shared" si="18"/>
        <v>4000</v>
      </c>
      <c r="AD37" s="102">
        <f t="shared" si="18"/>
        <v>4000</v>
      </c>
      <c r="AE37" s="102">
        <f t="shared" si="18"/>
        <v>4000</v>
      </c>
      <c r="AF37" s="102">
        <f t="shared" si="18"/>
        <v>4000</v>
      </c>
      <c r="AG37" s="102">
        <f t="shared" si="18"/>
        <v>4000</v>
      </c>
    </row>
    <row r="38" spans="1:33" x14ac:dyDescent="0.2">
      <c r="A38" s="41" t="s">
        <v>3</v>
      </c>
      <c r="B38" s="50"/>
      <c r="C38" s="50"/>
      <c r="D38" s="50"/>
    </row>
    <row r="39" spans="1:33" x14ac:dyDescent="0.2">
      <c r="A39" s="42" t="s">
        <v>4</v>
      </c>
    </row>
    <row r="40" spans="1:33" x14ac:dyDescent="0.2">
      <c r="A40" s="42" t="s">
        <v>5</v>
      </c>
    </row>
    <row r="41" spans="1:33" ht="24" x14ac:dyDescent="0.2">
      <c r="A41" s="26" t="s">
        <v>6</v>
      </c>
    </row>
    <row r="42" spans="1:33" x14ac:dyDescent="0.2">
      <c r="A42" s="42" t="s">
        <v>7</v>
      </c>
    </row>
    <row r="43" spans="1:33" ht="12.6" customHeight="1" x14ac:dyDescent="0.2">
      <c r="A43" s="22"/>
    </row>
    <row r="44" spans="1:33" x14ac:dyDescent="0.2">
      <c r="A44" s="39" t="s">
        <v>8</v>
      </c>
    </row>
    <row r="45" spans="1:33" x14ac:dyDescent="0.2">
      <c r="A45" s="40"/>
    </row>
  </sheetData>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BA59"/>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7" width="9.85546875" style="1" bestFit="1" customWidth="1"/>
    <col min="8" max="10" width="9.85546875" style="118" bestFit="1" customWidth="1"/>
    <col min="11" max="18" width="9.85546875" style="172" bestFit="1" customWidth="1"/>
    <col min="19" max="53" width="9.85546875" style="118" bestFit="1" customWidth="1"/>
    <col min="54" max="16384" width="8.5703125" style="118"/>
  </cols>
  <sheetData>
    <row r="1" spans="1:53" ht="11.45" customHeight="1" x14ac:dyDescent="0.2">
      <c r="A1" s="9" t="s">
        <v>172</v>
      </c>
    </row>
    <row r="2" spans="1:53" ht="11.45" customHeight="1" x14ac:dyDescent="0.2">
      <c r="A2" s="165" t="s">
        <v>23</v>
      </c>
    </row>
    <row r="3" spans="1:53" ht="11.45" customHeight="1" x14ac:dyDescent="0.2">
      <c r="A3" s="9"/>
    </row>
    <row r="4" spans="1:53" ht="11.25" customHeight="1" x14ac:dyDescent="0.2">
      <c r="A4" s="95" t="s">
        <v>1</v>
      </c>
    </row>
    <row r="5" spans="1:53" s="168" customFormat="1" ht="25.5" customHeight="1" x14ac:dyDescent="0.2">
      <c r="A5" s="8" t="s">
        <v>0</v>
      </c>
      <c r="B5" s="129">
        <f>'Отдыхай и Катай 25 | COMISSION'!B5</f>
        <v>46003</v>
      </c>
      <c r="C5" s="129">
        <f>'Отдыхай и Катай 25 | COMISSION'!C5</f>
        <v>46010</v>
      </c>
      <c r="D5" s="129">
        <f>'Отдыхай и Катай 25 | COMISSION'!D5</f>
        <v>46012</v>
      </c>
      <c r="E5" s="129">
        <f>'Отдыхай и Катай 25 | COMISSION'!E5</f>
        <v>46013</v>
      </c>
      <c r="F5" s="129">
        <f>'Отдыхай и Катай 25 | COMISSION'!F5</f>
        <v>46014</v>
      </c>
      <c r="G5" s="129">
        <f>'Отдыхай и Катай 25 | COMISSION'!G5</f>
        <v>46015</v>
      </c>
      <c r="H5" s="129">
        <f>'Отдыхай и Катай 25 | COMISSION'!H5</f>
        <v>46017</v>
      </c>
      <c r="I5" s="129">
        <f>'Отдыхай и Катай 25 | COMISSION'!I5</f>
        <v>46019</v>
      </c>
      <c r="J5" s="129">
        <f>'Отдыхай и Катай 25 | COMISSION'!J5</f>
        <v>46020</v>
      </c>
      <c r="K5" s="173">
        <f>'Отдыхай и Катай 25 | COMISSION'!K5</f>
        <v>46021</v>
      </c>
      <c r="L5" s="173">
        <f>'Отдыхай и Катай 25 | COMISSION'!L5</f>
        <v>46022</v>
      </c>
      <c r="M5" s="173">
        <f>'Отдыхай и Катай 25 | COMISSION'!M5</f>
        <v>46023</v>
      </c>
      <c r="N5" s="173">
        <f>'Отдыхай и Катай 25 | COMISSION'!N5</f>
        <v>46026</v>
      </c>
      <c r="O5" s="173">
        <f>'Отдыхай и Катай 25 | COMISSION'!O5</f>
        <v>46027</v>
      </c>
      <c r="P5" s="173">
        <f>'Отдыхай и Катай 25 | COMISSION'!P5</f>
        <v>46028</v>
      </c>
      <c r="Q5" s="173">
        <f>'Отдыхай и Катай 25 | COMISSION'!Q5</f>
        <v>46029</v>
      </c>
      <c r="R5" s="173">
        <f>'Отдыхай и Катай 25 | COMISSION'!R5</f>
        <v>46030</v>
      </c>
      <c r="S5" s="129">
        <f>'Отдыхай и Катай 25 | COMISSION'!S5</f>
        <v>46031</v>
      </c>
      <c r="T5" s="129">
        <f>'Отдыхай и Катай 25 | COMISSION'!T5</f>
        <v>46032</v>
      </c>
      <c r="U5" s="129">
        <f>'Отдыхай и Катай 25 | COMISSION'!U5</f>
        <v>46033</v>
      </c>
      <c r="V5" s="129">
        <f>'Отдыхай и Катай 25 | COMISSION'!V5</f>
        <v>46036</v>
      </c>
      <c r="W5" s="129">
        <f>'Отдыхай и Катай 25 | COMISSION'!W5</f>
        <v>46038</v>
      </c>
      <c r="X5" s="129">
        <f>'Отдыхай и Катай 25 | COMISSION'!X5</f>
        <v>46040</v>
      </c>
      <c r="Y5" s="129">
        <f>'Отдыхай и Катай 25 | COMISSION'!Y5</f>
        <v>46042</v>
      </c>
      <c r="Z5" s="129">
        <f>'Отдыхай и Катай 25 | COMISSION'!Z5</f>
        <v>46043</v>
      </c>
      <c r="AA5" s="129">
        <f>'Отдыхай и Катай 25 | COMISSION'!AA5</f>
        <v>46045</v>
      </c>
      <c r="AB5" s="129">
        <f>'Отдыхай и Катай 25 | COMISSION'!AB5</f>
        <v>46047</v>
      </c>
      <c r="AC5" s="129">
        <f>'Отдыхай и Катай 25 | COMISSION'!AC5</f>
        <v>46052</v>
      </c>
      <c r="AD5" s="129">
        <f>'Отдыхай и Катай 25 | COMISSION'!AD5</f>
        <v>46054</v>
      </c>
      <c r="AE5" s="129">
        <f>'Отдыхай и Катай 25 | COMISSION'!AE5</f>
        <v>46058</v>
      </c>
      <c r="AF5" s="129">
        <f>'Отдыхай и Катай 25 | COMISSION'!AF5</f>
        <v>46059</v>
      </c>
      <c r="AG5" s="129">
        <f>'Отдыхай и Катай 25 | COMISSION'!AG5</f>
        <v>46060</v>
      </c>
      <c r="AH5" s="129">
        <f>'Отдыхай и Катай 25 | COMISSION'!AH5</f>
        <v>46061</v>
      </c>
      <c r="AI5" s="129">
        <f>'Отдыхай и Катай 25 | COMISSION'!AI5</f>
        <v>46066</v>
      </c>
      <c r="AJ5" s="129">
        <f>'Отдыхай и Катай 25 | COMISSION'!AJ5</f>
        <v>46068</v>
      </c>
      <c r="AK5" s="129">
        <f>'Отдыхай и Катай 25 | COMISSION'!AK5</f>
        <v>46069</v>
      </c>
      <c r="AL5" s="129">
        <f>'Отдыхай и Катай 25 | COMISSION'!AL5</f>
        <v>46073</v>
      </c>
      <c r="AM5" s="129">
        <f>'Отдыхай и Катай 25 | COMISSION'!AM5</f>
        <v>46076</v>
      </c>
      <c r="AN5" s="129">
        <f>'Отдыхай и Катай 25 | COMISSION'!AN5</f>
        <v>46077</v>
      </c>
      <c r="AO5" s="129">
        <f>'Отдыхай и Катай 25 | COMISSION'!AO5</f>
        <v>46080</v>
      </c>
      <c r="AP5" s="129">
        <f>'Отдыхай и Катай 25 | COMISSION'!AP5</f>
        <v>46082</v>
      </c>
      <c r="AQ5" s="129">
        <f>'Отдыхай и Катай 25 | COMISSION'!AQ5</f>
        <v>46087</v>
      </c>
      <c r="AR5" s="129">
        <f>'Отдыхай и Катай 25 | COMISSION'!AR5</f>
        <v>46090</v>
      </c>
      <c r="AS5" s="129">
        <f>'Отдыхай и Катай 25 | COMISSION'!AS5</f>
        <v>46091</v>
      </c>
      <c r="AT5" s="129">
        <f>'Отдыхай и Катай 25 | COMISSION'!AT5</f>
        <v>46097</v>
      </c>
      <c r="AU5" s="129">
        <f>'Отдыхай и Катай 25 | COMISSION'!AU5</f>
        <v>46101</v>
      </c>
      <c r="AV5" s="129">
        <f>'Отдыхай и Катай 25 | COMISSION'!AV5</f>
        <v>46103</v>
      </c>
      <c r="AW5" s="129">
        <f>'Отдыхай и Катай 25 | COMISSION'!AW5</f>
        <v>46108</v>
      </c>
      <c r="AX5" s="129">
        <f>'Отдыхай и Катай 25 | COMISSION'!AX5</f>
        <v>46110</v>
      </c>
      <c r="AY5" s="129">
        <f>'Отдыхай и Катай 25 | COMISSION'!AY5</f>
        <v>46113</v>
      </c>
      <c r="AZ5" s="129">
        <f>'Отдыхай и Катай 25 | COMISSION'!AZ5</f>
        <v>46117</v>
      </c>
      <c r="BA5" s="129">
        <f>'Отдыхай и Катай 25 | COMISSION'!BA5</f>
        <v>46124</v>
      </c>
    </row>
    <row r="6" spans="1:53" s="168" customFormat="1" ht="25.5" customHeight="1" x14ac:dyDescent="0.2">
      <c r="A6" s="37"/>
      <c r="B6" s="129">
        <f>'Отдыхай и Катай 25 | COMISSION'!B6</f>
        <v>46009</v>
      </c>
      <c r="C6" s="129">
        <f>'Отдыхай и Катай 25 | COMISSION'!C6</f>
        <v>46011</v>
      </c>
      <c r="D6" s="129">
        <f>'Отдыхай и Катай 25 | COMISSION'!D6</f>
        <v>46012</v>
      </c>
      <c r="E6" s="129">
        <f>'Отдыхай и Катай 25 | COMISSION'!E6</f>
        <v>46013</v>
      </c>
      <c r="F6" s="129">
        <f>'Отдыхай и Катай 25 | COMISSION'!F6</f>
        <v>46014</v>
      </c>
      <c r="G6" s="129">
        <f>'Отдыхай и Катай 25 | COMISSION'!G6</f>
        <v>46016</v>
      </c>
      <c r="H6" s="129">
        <f>'Отдыхай и Катай 25 | COMISSION'!H6</f>
        <v>46018</v>
      </c>
      <c r="I6" s="129">
        <f>'Отдыхай и Катай 25 | COMISSION'!I6</f>
        <v>46019</v>
      </c>
      <c r="J6" s="129">
        <f>'Отдыхай и Катай 25 | COMISSION'!J6</f>
        <v>46020</v>
      </c>
      <c r="K6" s="173">
        <f>'Отдыхай и Катай 25 | COMISSION'!K6</f>
        <v>46021</v>
      </c>
      <c r="L6" s="173">
        <f>'Отдыхай и Катай 25 | COMISSION'!L6</f>
        <v>46022</v>
      </c>
      <c r="M6" s="173">
        <f>'Отдыхай и Катай 25 | COMISSION'!M6</f>
        <v>46025</v>
      </c>
      <c r="N6" s="173">
        <f>'Отдыхай и Катай 25 | COMISSION'!N6</f>
        <v>46026</v>
      </c>
      <c r="O6" s="173">
        <f>'Отдыхай и Катай 25 | COMISSION'!O6</f>
        <v>46027</v>
      </c>
      <c r="P6" s="173">
        <f>'Отдыхай и Катай 25 | COMISSION'!P6</f>
        <v>46028</v>
      </c>
      <c r="Q6" s="173">
        <f>'Отдыхай и Катай 25 | COMISSION'!Q6</f>
        <v>46029</v>
      </c>
      <c r="R6" s="173">
        <f>'Отдыхай и Катай 25 | COMISSION'!R6</f>
        <v>46030</v>
      </c>
      <c r="S6" s="129">
        <f>'Отдыхай и Катай 25 | COMISSION'!S6</f>
        <v>46031</v>
      </c>
      <c r="T6" s="129">
        <f>'Отдыхай и Катай 25 | COMISSION'!T6</f>
        <v>46032</v>
      </c>
      <c r="U6" s="129">
        <f>'Отдыхай и Катай 25 | COMISSION'!U6</f>
        <v>46035</v>
      </c>
      <c r="V6" s="129">
        <f>'Отдыхай и Катай 25 | COMISSION'!V6</f>
        <v>46037</v>
      </c>
      <c r="W6" s="129">
        <f>'Отдыхай и Катай 25 | COMISSION'!W6</f>
        <v>46039</v>
      </c>
      <c r="X6" s="129">
        <f>'Отдыхай и Катай 25 | COMISSION'!X6</f>
        <v>46041</v>
      </c>
      <c r="Y6" s="129">
        <f>'Отдыхай и Катай 25 | COMISSION'!Y6</f>
        <v>46042</v>
      </c>
      <c r="Z6" s="129">
        <f>'Отдыхай и Катай 25 | COMISSION'!Z6</f>
        <v>46044</v>
      </c>
      <c r="AA6" s="129">
        <f>'Отдыхай и Катай 25 | COMISSION'!AA6</f>
        <v>46046</v>
      </c>
      <c r="AB6" s="129">
        <f>'Отдыхай и Катай 25 | COMISSION'!AB6</f>
        <v>46051</v>
      </c>
      <c r="AC6" s="129">
        <f>'Отдыхай и Катай 25 | COMISSION'!AC6</f>
        <v>46053</v>
      </c>
      <c r="AD6" s="129">
        <f>'Отдыхай и Катай 25 | COMISSION'!AD6</f>
        <v>46057</v>
      </c>
      <c r="AE6" s="129">
        <f>'Отдыхай и Катай 25 | COMISSION'!AE6</f>
        <v>46058</v>
      </c>
      <c r="AF6" s="129">
        <f>'Отдыхай и Катай 25 | COMISSION'!AF6</f>
        <v>46059</v>
      </c>
      <c r="AG6" s="129">
        <f>'Отдыхай и Катай 25 | COMISSION'!AG6</f>
        <v>46060</v>
      </c>
      <c r="AH6" s="129">
        <f>'Отдыхай и Катай 25 | COMISSION'!AH6</f>
        <v>46065</v>
      </c>
      <c r="AI6" s="129">
        <f>'Отдыхай и Катай 25 | COMISSION'!AI6</f>
        <v>46067</v>
      </c>
      <c r="AJ6" s="129">
        <f>'Отдыхай и Катай 25 | COMISSION'!AJ6</f>
        <v>46068</v>
      </c>
      <c r="AK6" s="129">
        <f>'Отдыхай и Катай 25 | COMISSION'!AK6</f>
        <v>46072</v>
      </c>
      <c r="AL6" s="129">
        <f>'Отдыхай и Катай 25 | COMISSION'!AL6</f>
        <v>46075</v>
      </c>
      <c r="AM6" s="129">
        <f>'Отдыхай и Катай 25 | COMISSION'!AM6</f>
        <v>46076</v>
      </c>
      <c r="AN6" s="129">
        <f>'Отдыхай и Катай 25 | COMISSION'!AN6</f>
        <v>46079</v>
      </c>
      <c r="AO6" s="129">
        <f>'Отдыхай и Катай 25 | COMISSION'!AO6</f>
        <v>46081</v>
      </c>
      <c r="AP6" s="129">
        <f>'Отдыхай и Катай 25 | COMISSION'!AP6</f>
        <v>46086</v>
      </c>
      <c r="AQ6" s="129">
        <f>'Отдыхай и Катай 25 | COMISSION'!AQ6</f>
        <v>46089</v>
      </c>
      <c r="AR6" s="129">
        <f>'Отдыхай и Катай 25 | COMISSION'!AR6</f>
        <v>46090</v>
      </c>
      <c r="AS6" s="129">
        <f>'Отдыхай и Катай 25 | COMISSION'!AS6</f>
        <v>46096</v>
      </c>
      <c r="AT6" s="129">
        <f>'Отдыхай и Катай 25 | COMISSION'!AT6</f>
        <v>46100</v>
      </c>
      <c r="AU6" s="129">
        <f>'Отдыхай и Катай 25 | COMISSION'!AU6</f>
        <v>46102</v>
      </c>
      <c r="AV6" s="129">
        <f>'Отдыхай и Катай 25 | COMISSION'!AV6</f>
        <v>46107</v>
      </c>
      <c r="AW6" s="129">
        <f>'Отдыхай и Катай 25 | COMISSION'!AW6</f>
        <v>46109</v>
      </c>
      <c r="AX6" s="129">
        <f>'Отдыхай и Катай 25 | COMISSION'!AX6</f>
        <v>46112</v>
      </c>
      <c r="AY6" s="129">
        <f>'Отдыхай и Катай 25 | COMISSION'!AY6</f>
        <v>46116</v>
      </c>
      <c r="AZ6" s="129">
        <f>'Отдыхай и Катай 25 | COMISSION'!AZ6</f>
        <v>46123</v>
      </c>
      <c r="BA6" s="129">
        <f>'Отдыхай и Катай 25 | COMISSION'!BA6</f>
        <v>45759</v>
      </c>
    </row>
    <row r="7" spans="1:53" ht="11.45" customHeight="1" x14ac:dyDescent="0.2">
      <c r="A7" s="167" t="s">
        <v>11</v>
      </c>
      <c r="B7" s="118"/>
      <c r="C7" s="118"/>
      <c r="D7" s="118"/>
      <c r="E7" s="118"/>
      <c r="F7" s="118"/>
      <c r="G7" s="118"/>
    </row>
    <row r="8" spans="1:53" ht="11.45" customHeight="1" x14ac:dyDescent="0.2">
      <c r="A8" s="3">
        <v>1</v>
      </c>
      <c r="B8" s="141">
        <f>'Отдыхай и Катай 25 | COMISSION'!B8</f>
        <v>6300</v>
      </c>
      <c r="C8" s="141">
        <f>'Отдыхай и Катай 25 | COMISSION'!C8</f>
        <v>8100</v>
      </c>
      <c r="D8" s="141">
        <f>'Отдыхай и Катай 25 | COMISSION'!D8</f>
        <v>8100</v>
      </c>
      <c r="E8" s="141">
        <f>'Отдыхай и Катай 25 | COMISSION'!E8</f>
        <v>8640</v>
      </c>
      <c r="F8" s="141">
        <f>'Отдыхай и Катай 25 | COMISSION'!F8</f>
        <v>8640</v>
      </c>
      <c r="G8" s="141">
        <f>'Отдыхай и Катай 25 | COMISSION'!G8</f>
        <v>9180</v>
      </c>
      <c r="H8" s="141">
        <f>'Отдыхай и Катай 25 | COMISSION'!H8</f>
        <v>8640</v>
      </c>
      <c r="I8" s="141">
        <f>'Отдыхай и Катай 25 | COMISSION'!I8</f>
        <v>8640</v>
      </c>
      <c r="J8" s="141">
        <f>'Отдыхай и Катай 25 | COMISSION'!J8</f>
        <v>14400</v>
      </c>
      <c r="K8" s="174">
        <f>'Отдыхай и Катай 25 | COMISSION'!K8</f>
        <v>21150</v>
      </c>
      <c r="L8" s="174">
        <f>'Отдыхай и Катай 25 | COMISSION'!L8</f>
        <v>24750</v>
      </c>
      <c r="M8" s="174">
        <f>'Отдыхай и Катай 25 | COMISSION'!M8</f>
        <v>24750</v>
      </c>
      <c r="N8" s="174">
        <f>'Отдыхай и Катай 25 | COMISSION'!N8</f>
        <v>24750</v>
      </c>
      <c r="O8" s="174">
        <f>'Отдыхай и Катай 25 | COMISSION'!O8</f>
        <v>25830</v>
      </c>
      <c r="P8" s="174">
        <f>'Отдыхай и Катай 25 | COMISSION'!P8</f>
        <v>25830</v>
      </c>
      <c r="Q8" s="174">
        <f>'Отдыхай и Катай 25 | COMISSION'!Q8</f>
        <v>25830</v>
      </c>
      <c r="R8" s="174">
        <f>'Отдыхай и Катай 25 | COMISSION'!R8</f>
        <v>22590</v>
      </c>
      <c r="S8" s="141">
        <f>'Отдыхай и Катай 25 | COMISSION'!S8</f>
        <v>22275</v>
      </c>
      <c r="T8" s="141">
        <f>'Отдыхай и Катай 25 | COMISSION'!T8</f>
        <v>13905</v>
      </c>
      <c r="U8" s="141">
        <f>'Отдыхай и Катай 25 | COMISSION'!U8</f>
        <v>13905</v>
      </c>
      <c r="V8" s="141">
        <f>'Отдыхай и Катай 25 | COMISSION'!V8</f>
        <v>13095</v>
      </c>
      <c r="W8" s="141">
        <f>'Отдыхай и Катай 25 | COMISSION'!W8</f>
        <v>13095</v>
      </c>
      <c r="X8" s="141">
        <f>'Отдыхай и Катай 25 | COMISSION'!X8</f>
        <v>13095</v>
      </c>
      <c r="Y8" s="141">
        <f>'Отдыхай и Катай 25 | COMISSION'!Y8</f>
        <v>13905</v>
      </c>
      <c r="Z8" s="141">
        <f>'Отдыхай и Катай 25 | COMISSION'!Z8</f>
        <v>13905</v>
      </c>
      <c r="AA8" s="141">
        <f>'Отдыхай и Катай 25 | COMISSION'!AA8</f>
        <v>13905</v>
      </c>
      <c r="AB8" s="141">
        <f>'Отдыхай и Катай 25 | COMISSION'!AB8</f>
        <v>14715</v>
      </c>
      <c r="AC8" s="141">
        <f>'Отдыхай и Катай 25 | COMISSION'!AC8</f>
        <v>14715</v>
      </c>
      <c r="AD8" s="141">
        <f>'Отдыхай и Катай 25 | COMISSION'!AD8</f>
        <v>15795</v>
      </c>
      <c r="AE8" s="141">
        <f>'Отдыхай и Катай 25 | COMISSION'!AE8</f>
        <v>16875</v>
      </c>
      <c r="AF8" s="141">
        <f>'Отдыхай и Катай 25 | COMISSION'!AF8</f>
        <v>16875</v>
      </c>
      <c r="AG8" s="141">
        <f>'Отдыхай и Катай 25 | COMISSION'!AG8</f>
        <v>16875</v>
      </c>
      <c r="AH8" s="141">
        <f>'Отдыхай и Катай 25 | COMISSION'!AH8</f>
        <v>15795</v>
      </c>
      <c r="AI8" s="141">
        <f>'Отдыхай и Катай 25 | COMISSION'!AI8</f>
        <v>19035</v>
      </c>
      <c r="AJ8" s="141">
        <f>'Отдыхай и Катай 25 | COMISSION'!AJ8</f>
        <v>19035</v>
      </c>
      <c r="AK8" s="141">
        <f>'Отдыхай и Катай 25 | COMISSION'!AK8</f>
        <v>21195</v>
      </c>
      <c r="AL8" s="141">
        <f>'Отдыхай и Катай 25 | COMISSION'!AL8</f>
        <v>23355</v>
      </c>
      <c r="AM8" s="141">
        <f>'Отдыхай и Катай 25 | COMISSION'!AM8</f>
        <v>23355</v>
      </c>
      <c r="AN8" s="141">
        <f>'Отдыхай и Катай 25 | COMISSION'!AN8</f>
        <v>20115</v>
      </c>
      <c r="AO8" s="141">
        <f>'Отдыхай и Катай 25 | COMISSION'!AO8</f>
        <v>20115</v>
      </c>
      <c r="AP8" s="141">
        <f>'Отдыхай и Катай 25 | COMISSION'!AP8</f>
        <v>12285</v>
      </c>
      <c r="AQ8" s="141">
        <f>'Отдыхай и Катай 25 | COMISSION'!AQ8</f>
        <v>13905</v>
      </c>
      <c r="AR8" s="141">
        <f>'Отдыхай и Катай 25 | COMISSION'!AR8</f>
        <v>13095</v>
      </c>
      <c r="AS8" s="141">
        <f>'Отдыхай и Катай 25 | COMISSION'!AS8</f>
        <v>10125</v>
      </c>
      <c r="AT8" s="141">
        <f>'Отдыхай и Катай 25 | COMISSION'!AT8</f>
        <v>8415</v>
      </c>
      <c r="AU8" s="141">
        <f>'Отдыхай и Катай 25 | COMISSION'!AU8</f>
        <v>9495</v>
      </c>
      <c r="AV8" s="141">
        <f>'Отдыхай и Катай 25 | COMISSION'!AV8</f>
        <v>8415</v>
      </c>
      <c r="AW8" s="141">
        <f>'Отдыхай и Катай 25 | COMISSION'!AW8</f>
        <v>9495</v>
      </c>
      <c r="AX8" s="141">
        <f>'Отдыхай и Катай 25 | COMISSION'!AX8</f>
        <v>8415</v>
      </c>
      <c r="AY8" s="141">
        <f>'Отдыхай и Катай 25 | COMISSION'!AY8</f>
        <v>8235</v>
      </c>
      <c r="AZ8" s="141">
        <f>'Отдыхай и Катай 25 | COMISSION'!AZ8</f>
        <v>7335</v>
      </c>
      <c r="BA8" s="141">
        <f>'Отдыхай и Катай 25 | COMISSION'!BA8</f>
        <v>5625</v>
      </c>
    </row>
    <row r="9" spans="1:53" ht="11.45" customHeight="1" x14ac:dyDescent="0.2">
      <c r="A9" s="3">
        <v>2</v>
      </c>
      <c r="B9" s="141">
        <f>'Отдыхай и Катай 25 | COMISSION'!B9</f>
        <v>7560</v>
      </c>
      <c r="C9" s="141">
        <f>'Отдыхай и Катай 25 | COMISSION'!C9</f>
        <v>9360</v>
      </c>
      <c r="D9" s="141">
        <f>'Отдыхай и Катай 25 | COMISSION'!D9</f>
        <v>9360</v>
      </c>
      <c r="E9" s="141">
        <f>'Отдыхай и Катай 25 | COMISSION'!E9</f>
        <v>9900</v>
      </c>
      <c r="F9" s="141">
        <f>'Отдыхай и Катай 25 | COMISSION'!F9</f>
        <v>9900</v>
      </c>
      <c r="G9" s="141">
        <f>'Отдыхай и Катай 25 | COMISSION'!G9</f>
        <v>10440</v>
      </c>
      <c r="H9" s="141">
        <f>'Отдыхай и Катай 25 | COMISSION'!H9</f>
        <v>9900</v>
      </c>
      <c r="I9" s="141">
        <f>'Отдыхай и Катай 25 | COMISSION'!I9</f>
        <v>9900</v>
      </c>
      <c r="J9" s="141">
        <f>'Отдыхай и Катай 25 | COMISSION'!J9</f>
        <v>16200</v>
      </c>
      <c r="K9" s="174">
        <f>'Отдыхай и Катай 25 | COMISSION'!K9</f>
        <v>22950</v>
      </c>
      <c r="L9" s="174">
        <f>'Отдыхай и Катай 25 | COMISSION'!L9</f>
        <v>26550</v>
      </c>
      <c r="M9" s="174">
        <f>'Отдыхай и Катай 25 | COMISSION'!M9</f>
        <v>26550</v>
      </c>
      <c r="N9" s="174">
        <f>'Отдыхай и Катай 25 | COMISSION'!N9</f>
        <v>26550</v>
      </c>
      <c r="O9" s="174">
        <f>'Отдыхай и Катай 25 | COMISSION'!O9</f>
        <v>27630</v>
      </c>
      <c r="P9" s="174">
        <f>'Отдыхай и Катай 25 | COMISSION'!P9</f>
        <v>27630</v>
      </c>
      <c r="Q9" s="174">
        <f>'Отдыхай и Катай 25 | COMISSION'!Q9</f>
        <v>27630</v>
      </c>
      <c r="R9" s="174">
        <f>'Отдыхай и Катай 25 | COMISSION'!R9</f>
        <v>24390</v>
      </c>
      <c r="S9" s="141">
        <f>'Отдыхай и Катай 25 | COMISSION'!S9</f>
        <v>23940</v>
      </c>
      <c r="T9" s="141">
        <f>'Отдыхай и Катай 25 | COMISSION'!T9</f>
        <v>15570</v>
      </c>
      <c r="U9" s="141">
        <f>'Отдыхай и Катай 25 | COMISSION'!U9</f>
        <v>15570</v>
      </c>
      <c r="V9" s="141">
        <f>'Отдыхай и Катай 25 | COMISSION'!V9</f>
        <v>14760</v>
      </c>
      <c r="W9" s="141">
        <f>'Отдыхай и Катай 25 | COMISSION'!W9</f>
        <v>14760</v>
      </c>
      <c r="X9" s="141">
        <f>'Отдыхай и Катай 25 | COMISSION'!X9</f>
        <v>14760</v>
      </c>
      <c r="Y9" s="141">
        <f>'Отдыхай и Катай 25 | COMISSION'!Y9</f>
        <v>15570</v>
      </c>
      <c r="Z9" s="141">
        <f>'Отдыхай и Катай 25 | COMISSION'!Z9</f>
        <v>15570</v>
      </c>
      <c r="AA9" s="141">
        <f>'Отдыхай и Катай 25 | COMISSION'!AA9</f>
        <v>15570</v>
      </c>
      <c r="AB9" s="141">
        <f>'Отдыхай и Катай 25 | COMISSION'!AB9</f>
        <v>16380</v>
      </c>
      <c r="AC9" s="141">
        <f>'Отдыхай и Катай 25 | COMISSION'!AC9</f>
        <v>16380</v>
      </c>
      <c r="AD9" s="141">
        <f>'Отдыхай и Катай 25 | COMISSION'!AD9</f>
        <v>17460</v>
      </c>
      <c r="AE9" s="141">
        <f>'Отдыхай и Катай 25 | COMISSION'!AE9</f>
        <v>18540</v>
      </c>
      <c r="AF9" s="141">
        <f>'Отдыхай и Катай 25 | COMISSION'!AF9</f>
        <v>18540</v>
      </c>
      <c r="AG9" s="141">
        <f>'Отдыхай и Катай 25 | COMISSION'!AG9</f>
        <v>18540</v>
      </c>
      <c r="AH9" s="141">
        <f>'Отдыхай и Катай 25 | COMISSION'!AH9</f>
        <v>17460</v>
      </c>
      <c r="AI9" s="141">
        <f>'Отдыхай и Катай 25 | COMISSION'!AI9</f>
        <v>20700</v>
      </c>
      <c r="AJ9" s="141">
        <f>'Отдыхай и Катай 25 | COMISSION'!AJ9</f>
        <v>20700</v>
      </c>
      <c r="AK9" s="141">
        <f>'Отдыхай и Катай 25 | COMISSION'!AK9</f>
        <v>22860</v>
      </c>
      <c r="AL9" s="141">
        <f>'Отдыхай и Катай 25 | COMISSION'!AL9</f>
        <v>25020</v>
      </c>
      <c r="AM9" s="141">
        <f>'Отдыхай и Катай 25 | COMISSION'!AM9</f>
        <v>25020</v>
      </c>
      <c r="AN9" s="141">
        <f>'Отдыхай и Катай 25 | COMISSION'!AN9</f>
        <v>21780</v>
      </c>
      <c r="AO9" s="141">
        <f>'Отдыхай и Катай 25 | COMISSION'!AO9</f>
        <v>21780</v>
      </c>
      <c r="AP9" s="141">
        <f>'Отдыхай и Катай 25 | COMISSION'!AP9</f>
        <v>13950</v>
      </c>
      <c r="AQ9" s="141">
        <f>'Отдыхай и Катай 25 | COMISSION'!AQ9</f>
        <v>15570</v>
      </c>
      <c r="AR9" s="141">
        <f>'Отдыхай и Катай 25 | COMISSION'!AR9</f>
        <v>14760</v>
      </c>
      <c r="AS9" s="141">
        <f>'Отдыхай и Катай 25 | COMISSION'!AS9</f>
        <v>11790</v>
      </c>
      <c r="AT9" s="141">
        <f>'Отдыхай и Катай 25 | COMISSION'!AT9</f>
        <v>10080</v>
      </c>
      <c r="AU9" s="141">
        <f>'Отдыхай и Катай 25 | COMISSION'!AU9</f>
        <v>11160</v>
      </c>
      <c r="AV9" s="141">
        <f>'Отдыхай и Катай 25 | COMISSION'!AV9</f>
        <v>10080</v>
      </c>
      <c r="AW9" s="141">
        <f>'Отдыхай и Катай 25 | COMISSION'!AW9</f>
        <v>11160</v>
      </c>
      <c r="AX9" s="141">
        <f>'Отдыхай и Катай 25 | COMISSION'!AX9</f>
        <v>10080</v>
      </c>
      <c r="AY9" s="141">
        <f>'Отдыхай и Катай 25 | COMISSION'!AY9</f>
        <v>9720</v>
      </c>
      <c r="AZ9" s="141">
        <f>'Отдыхай и Катай 25 | COMISSION'!AZ9</f>
        <v>8820</v>
      </c>
      <c r="BA9" s="141">
        <f>'Отдыхай и Катай 25 | COMISSION'!BA9</f>
        <v>7110</v>
      </c>
    </row>
    <row r="10" spans="1:53" ht="11.45" customHeight="1" x14ac:dyDescent="0.2">
      <c r="A10" s="120" t="s">
        <v>107</v>
      </c>
      <c r="B10" s="141"/>
      <c r="C10" s="141"/>
      <c r="D10" s="141"/>
      <c r="E10" s="141"/>
      <c r="F10" s="141"/>
      <c r="G10" s="141"/>
      <c r="H10" s="141"/>
      <c r="I10" s="141"/>
      <c r="J10" s="141"/>
      <c r="K10" s="174"/>
      <c r="L10" s="174"/>
      <c r="M10" s="174"/>
      <c r="N10" s="174"/>
      <c r="O10" s="174"/>
      <c r="P10" s="174"/>
      <c r="Q10" s="174"/>
      <c r="R10" s="174"/>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row>
    <row r="11" spans="1:53" ht="11.45" customHeight="1" x14ac:dyDescent="0.2">
      <c r="A11" s="3">
        <v>1</v>
      </c>
      <c r="B11" s="141">
        <f>'Отдыхай и Катай 25 | COMISSION'!B11</f>
        <v>7650</v>
      </c>
      <c r="C11" s="141">
        <f>'Отдыхай и Катай 25 | COMISSION'!C11</f>
        <v>9450</v>
      </c>
      <c r="D11" s="141">
        <f>'Отдыхай и Катай 25 | COMISSION'!D11</f>
        <v>9450</v>
      </c>
      <c r="E11" s="141">
        <f>'Отдыхай и Катай 25 | COMISSION'!E11</f>
        <v>9990</v>
      </c>
      <c r="F11" s="141">
        <f>'Отдыхай и Катай 25 | COMISSION'!F11</f>
        <v>9990</v>
      </c>
      <c r="G11" s="141">
        <f>'Отдыхай и Катай 25 | COMISSION'!G11</f>
        <v>10530</v>
      </c>
      <c r="H11" s="141">
        <f>'Отдыхай и Катай 25 | COMISSION'!H11</f>
        <v>9990</v>
      </c>
      <c r="I11" s="141">
        <f>'Отдыхай и Катай 25 | COMISSION'!I11</f>
        <v>9990</v>
      </c>
      <c r="J11" s="141">
        <f>'Отдыхай и Катай 25 | COMISSION'!J11</f>
        <v>16200</v>
      </c>
      <c r="K11" s="174">
        <f>'Отдыхай и Катай 25 | COMISSION'!K11</f>
        <v>22950</v>
      </c>
      <c r="L11" s="174">
        <f>'Отдыхай и Катай 25 | COMISSION'!L11</f>
        <v>26550</v>
      </c>
      <c r="M11" s="174">
        <f>'Отдыхай и Катай 25 | COMISSION'!M11</f>
        <v>26550</v>
      </c>
      <c r="N11" s="174">
        <f>'Отдыхай и Катай 25 | COMISSION'!N11</f>
        <v>26550</v>
      </c>
      <c r="O11" s="174">
        <f>'Отдыхай и Катай 25 | COMISSION'!O11</f>
        <v>27630</v>
      </c>
      <c r="P11" s="174">
        <f>'Отдыхай и Катай 25 | COMISSION'!P11</f>
        <v>27630</v>
      </c>
      <c r="Q11" s="174">
        <f>'Отдыхай и Катай 25 | COMISSION'!Q11</f>
        <v>27630</v>
      </c>
      <c r="R11" s="174">
        <f>'Отдыхай и Катай 25 | COMISSION'!R11</f>
        <v>24390</v>
      </c>
      <c r="S11" s="141">
        <f>'Отдыхай и Катай 25 | COMISSION'!S11</f>
        <v>23895</v>
      </c>
      <c r="T11" s="141">
        <f>'Отдыхай и Катай 25 | COMISSION'!T11</f>
        <v>15525</v>
      </c>
      <c r="U11" s="141">
        <f>'Отдыхай и Катай 25 | COMISSION'!U11</f>
        <v>15525</v>
      </c>
      <c r="V11" s="141">
        <f>'Отдыхай и Катай 25 | COMISSION'!V11</f>
        <v>14715</v>
      </c>
      <c r="W11" s="141">
        <f>'Отдыхай и Катай 25 | COMISSION'!W11</f>
        <v>14715</v>
      </c>
      <c r="X11" s="141">
        <f>'Отдыхай и Катай 25 | COMISSION'!X11</f>
        <v>14715</v>
      </c>
      <c r="Y11" s="141">
        <f>'Отдыхай и Катай 25 | COMISSION'!Y11</f>
        <v>15525</v>
      </c>
      <c r="Z11" s="141">
        <f>'Отдыхай и Катай 25 | COMISSION'!Z11</f>
        <v>15525</v>
      </c>
      <c r="AA11" s="141">
        <f>'Отдыхай и Катай 25 | COMISSION'!AA11</f>
        <v>15525</v>
      </c>
      <c r="AB11" s="141">
        <f>'Отдыхай и Катай 25 | COMISSION'!AB11</f>
        <v>16335</v>
      </c>
      <c r="AC11" s="141">
        <f>'Отдыхай и Катай 25 | COMISSION'!AC11</f>
        <v>16335</v>
      </c>
      <c r="AD11" s="141">
        <f>'Отдыхай и Катай 25 | COMISSION'!AD11</f>
        <v>17415</v>
      </c>
      <c r="AE11" s="141">
        <f>'Отдыхай и Катай 25 | COMISSION'!AE11</f>
        <v>18495</v>
      </c>
      <c r="AF11" s="141">
        <f>'Отдыхай и Катай 25 | COMISSION'!AF11</f>
        <v>18495</v>
      </c>
      <c r="AG11" s="141">
        <f>'Отдыхай и Катай 25 | COMISSION'!AG11</f>
        <v>18495</v>
      </c>
      <c r="AH11" s="141">
        <f>'Отдыхай и Катай 25 | COMISSION'!AH11</f>
        <v>17415</v>
      </c>
      <c r="AI11" s="141">
        <f>'Отдыхай и Катай 25 | COMISSION'!AI11</f>
        <v>20655</v>
      </c>
      <c r="AJ11" s="141">
        <f>'Отдыхай и Катай 25 | COMISSION'!AJ11</f>
        <v>20655</v>
      </c>
      <c r="AK11" s="141">
        <f>'Отдыхай и Катай 25 | COMISSION'!AK11</f>
        <v>22815</v>
      </c>
      <c r="AL11" s="141">
        <f>'Отдыхай и Катай 25 | COMISSION'!AL11</f>
        <v>24975</v>
      </c>
      <c r="AM11" s="141">
        <f>'Отдыхай и Катай 25 | COMISSION'!AM11</f>
        <v>24975</v>
      </c>
      <c r="AN11" s="141">
        <f>'Отдыхай и Катай 25 | COMISSION'!AN11</f>
        <v>21735</v>
      </c>
      <c r="AO11" s="141">
        <f>'Отдыхай и Катай 25 | COMISSION'!AO11</f>
        <v>21735</v>
      </c>
      <c r="AP11" s="141">
        <f>'Отдыхай и Катай 25 | COMISSION'!AP11</f>
        <v>13905</v>
      </c>
      <c r="AQ11" s="141">
        <f>'Отдыхай и Катай 25 | COMISSION'!AQ11</f>
        <v>15525</v>
      </c>
      <c r="AR11" s="141">
        <f>'Отдыхай и Катай 25 | COMISSION'!AR11</f>
        <v>14715</v>
      </c>
      <c r="AS11" s="141">
        <f>'Отдыхай и Катай 25 | COMISSION'!AS11</f>
        <v>11475</v>
      </c>
      <c r="AT11" s="141">
        <f>'Отдыхай и Катай 25 | COMISSION'!AT11</f>
        <v>9765</v>
      </c>
      <c r="AU11" s="141">
        <f>'Отдыхай и Катай 25 | COMISSION'!AU11</f>
        <v>10845</v>
      </c>
      <c r="AV11" s="141">
        <f>'Отдыхай и Катай 25 | COMISSION'!AV11</f>
        <v>9765</v>
      </c>
      <c r="AW11" s="141">
        <f>'Отдыхай и Катай 25 | COMISSION'!AW11</f>
        <v>10845</v>
      </c>
      <c r="AX11" s="141">
        <f>'Отдыхай и Катай 25 | COMISSION'!AX11</f>
        <v>9765</v>
      </c>
      <c r="AY11" s="141">
        <f>'Отдыхай и Катай 25 | COMISSION'!AY11</f>
        <v>9135</v>
      </c>
      <c r="AZ11" s="141">
        <f>'Отдыхай и Катай 25 | COMISSION'!AZ11</f>
        <v>8235</v>
      </c>
      <c r="BA11" s="141">
        <f>'Отдыхай и Катай 25 | COMISSION'!BA11</f>
        <v>6525</v>
      </c>
    </row>
    <row r="12" spans="1:53" ht="11.45" customHeight="1" x14ac:dyDescent="0.2">
      <c r="A12" s="3">
        <v>2</v>
      </c>
      <c r="B12" s="141">
        <f>'Отдыхай и Катай 25 | COMISSION'!B12</f>
        <v>8910</v>
      </c>
      <c r="C12" s="141">
        <f>'Отдыхай и Катай 25 | COMISSION'!C12</f>
        <v>10710</v>
      </c>
      <c r="D12" s="141">
        <f>'Отдыхай и Катай 25 | COMISSION'!D12</f>
        <v>10710</v>
      </c>
      <c r="E12" s="141">
        <f>'Отдыхай и Катай 25 | COMISSION'!E12</f>
        <v>11250</v>
      </c>
      <c r="F12" s="141">
        <f>'Отдыхай и Катай 25 | COMISSION'!F12</f>
        <v>11250</v>
      </c>
      <c r="G12" s="141">
        <f>'Отдыхай и Катай 25 | COMISSION'!G12</f>
        <v>11790</v>
      </c>
      <c r="H12" s="141">
        <f>'Отдыхай и Катай 25 | COMISSION'!H12</f>
        <v>11250</v>
      </c>
      <c r="I12" s="141">
        <f>'Отдыхай и Катай 25 | COMISSION'!I12</f>
        <v>11250</v>
      </c>
      <c r="J12" s="141">
        <f>'Отдыхай и Катай 25 | COMISSION'!J12</f>
        <v>18000</v>
      </c>
      <c r="K12" s="174">
        <f>'Отдыхай и Катай 25 | COMISSION'!K12</f>
        <v>24750</v>
      </c>
      <c r="L12" s="174">
        <f>'Отдыхай и Катай 25 | COMISSION'!L12</f>
        <v>28350</v>
      </c>
      <c r="M12" s="174">
        <f>'Отдыхай и Катай 25 | COMISSION'!M12</f>
        <v>28350</v>
      </c>
      <c r="N12" s="174">
        <f>'Отдыхай и Катай 25 | COMISSION'!N12</f>
        <v>28350</v>
      </c>
      <c r="O12" s="174">
        <f>'Отдыхай и Катай 25 | COMISSION'!O12</f>
        <v>29430</v>
      </c>
      <c r="P12" s="174">
        <f>'Отдыхай и Катай 25 | COMISSION'!P12</f>
        <v>29430</v>
      </c>
      <c r="Q12" s="174">
        <f>'Отдыхай и Катай 25 | COMISSION'!Q12</f>
        <v>29430</v>
      </c>
      <c r="R12" s="174">
        <f>'Отдыхай и Катай 25 | COMISSION'!R12</f>
        <v>26190</v>
      </c>
      <c r="S12" s="141">
        <f>'Отдыхай и Катай 25 | COMISSION'!S12</f>
        <v>25560</v>
      </c>
      <c r="T12" s="141">
        <f>'Отдыхай и Катай 25 | COMISSION'!T12</f>
        <v>17190</v>
      </c>
      <c r="U12" s="141">
        <f>'Отдыхай и Катай 25 | COMISSION'!U12</f>
        <v>17190</v>
      </c>
      <c r="V12" s="141">
        <f>'Отдыхай и Катай 25 | COMISSION'!V12</f>
        <v>16380</v>
      </c>
      <c r="W12" s="141">
        <f>'Отдыхай и Катай 25 | COMISSION'!W12</f>
        <v>16380</v>
      </c>
      <c r="X12" s="141">
        <f>'Отдыхай и Катай 25 | COMISSION'!X12</f>
        <v>16380</v>
      </c>
      <c r="Y12" s="141">
        <f>'Отдыхай и Катай 25 | COMISSION'!Y12</f>
        <v>17190</v>
      </c>
      <c r="Z12" s="141">
        <f>'Отдыхай и Катай 25 | COMISSION'!Z12</f>
        <v>17190</v>
      </c>
      <c r="AA12" s="141">
        <f>'Отдыхай и Катай 25 | COMISSION'!AA12</f>
        <v>17190</v>
      </c>
      <c r="AB12" s="141">
        <f>'Отдыхай и Катай 25 | COMISSION'!AB12</f>
        <v>18000</v>
      </c>
      <c r="AC12" s="141">
        <f>'Отдыхай и Катай 25 | COMISSION'!AC12</f>
        <v>18000</v>
      </c>
      <c r="AD12" s="141">
        <f>'Отдыхай и Катай 25 | COMISSION'!AD12</f>
        <v>19080</v>
      </c>
      <c r="AE12" s="141">
        <f>'Отдыхай и Катай 25 | COMISSION'!AE12</f>
        <v>20160</v>
      </c>
      <c r="AF12" s="141">
        <f>'Отдыхай и Катай 25 | COMISSION'!AF12</f>
        <v>20160</v>
      </c>
      <c r="AG12" s="141">
        <f>'Отдыхай и Катай 25 | COMISSION'!AG12</f>
        <v>20160</v>
      </c>
      <c r="AH12" s="141">
        <f>'Отдыхай и Катай 25 | COMISSION'!AH12</f>
        <v>19080</v>
      </c>
      <c r="AI12" s="141">
        <f>'Отдыхай и Катай 25 | COMISSION'!AI12</f>
        <v>22320</v>
      </c>
      <c r="AJ12" s="141">
        <f>'Отдыхай и Катай 25 | COMISSION'!AJ12</f>
        <v>22320</v>
      </c>
      <c r="AK12" s="141">
        <f>'Отдыхай и Катай 25 | COMISSION'!AK12</f>
        <v>24480</v>
      </c>
      <c r="AL12" s="141">
        <f>'Отдыхай и Катай 25 | COMISSION'!AL12</f>
        <v>26640</v>
      </c>
      <c r="AM12" s="141">
        <f>'Отдыхай и Катай 25 | COMISSION'!AM12</f>
        <v>26640</v>
      </c>
      <c r="AN12" s="141">
        <f>'Отдыхай и Катай 25 | COMISSION'!AN12</f>
        <v>23400</v>
      </c>
      <c r="AO12" s="141">
        <f>'Отдыхай и Катай 25 | COMISSION'!AO12</f>
        <v>23400</v>
      </c>
      <c r="AP12" s="141">
        <f>'Отдыхай и Катай 25 | COMISSION'!AP12</f>
        <v>15570</v>
      </c>
      <c r="AQ12" s="141">
        <f>'Отдыхай и Катай 25 | COMISSION'!AQ12</f>
        <v>17190</v>
      </c>
      <c r="AR12" s="141">
        <f>'Отдыхай и Катай 25 | COMISSION'!AR12</f>
        <v>16380</v>
      </c>
      <c r="AS12" s="141">
        <f>'Отдыхай и Катай 25 | COMISSION'!AS12</f>
        <v>13140</v>
      </c>
      <c r="AT12" s="141">
        <f>'Отдыхай и Катай 25 | COMISSION'!AT12</f>
        <v>11430</v>
      </c>
      <c r="AU12" s="141">
        <f>'Отдыхай и Катай 25 | COMISSION'!AU12</f>
        <v>12510</v>
      </c>
      <c r="AV12" s="141">
        <f>'Отдыхай и Катай 25 | COMISSION'!AV12</f>
        <v>11430</v>
      </c>
      <c r="AW12" s="141">
        <f>'Отдыхай и Катай 25 | COMISSION'!AW12</f>
        <v>12510</v>
      </c>
      <c r="AX12" s="141">
        <f>'Отдыхай и Катай 25 | COMISSION'!AX12</f>
        <v>11430</v>
      </c>
      <c r="AY12" s="141">
        <f>'Отдыхай и Катай 25 | COMISSION'!AY12</f>
        <v>10620</v>
      </c>
      <c r="AZ12" s="141">
        <f>'Отдыхай и Катай 25 | COMISSION'!AZ12</f>
        <v>9720</v>
      </c>
      <c r="BA12" s="141">
        <f>'Отдыхай и Катай 25 | COMISSION'!BA12</f>
        <v>8010</v>
      </c>
    </row>
    <row r="13" spans="1:53" ht="11.45" customHeight="1" x14ac:dyDescent="0.2">
      <c r="A13" s="120" t="s">
        <v>86</v>
      </c>
      <c r="B13" s="141"/>
      <c r="C13" s="141"/>
      <c r="D13" s="141"/>
      <c r="E13" s="141"/>
      <c r="F13" s="141"/>
      <c r="G13" s="141"/>
      <c r="H13" s="141"/>
      <c r="I13" s="141"/>
      <c r="J13" s="141"/>
      <c r="K13" s="174"/>
      <c r="L13" s="174"/>
      <c r="M13" s="174"/>
      <c r="N13" s="174"/>
      <c r="O13" s="174"/>
      <c r="P13" s="174"/>
      <c r="Q13" s="174"/>
      <c r="R13" s="174"/>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row>
    <row r="14" spans="1:53" ht="11.45" customHeight="1" x14ac:dyDescent="0.2">
      <c r="A14" s="3">
        <v>1</v>
      </c>
      <c r="B14" s="141">
        <f>'Отдыхай и Катай 25 | COMISSION'!B14</f>
        <v>9450</v>
      </c>
      <c r="C14" s="141">
        <f>'Отдыхай и Катай 25 | COMISSION'!C14</f>
        <v>11250</v>
      </c>
      <c r="D14" s="141">
        <f>'Отдыхай и Катай 25 | COMISSION'!D14</f>
        <v>11250</v>
      </c>
      <c r="E14" s="141">
        <f>'Отдыхай и Катай 25 | COMISSION'!E14</f>
        <v>11790</v>
      </c>
      <c r="F14" s="141">
        <f>'Отдыхай и Катай 25 | COMISSION'!F14</f>
        <v>11790</v>
      </c>
      <c r="G14" s="141">
        <f>'Отдыхай и Катай 25 | COMISSION'!G14</f>
        <v>12330</v>
      </c>
      <c r="H14" s="141">
        <f>'Отдыхай и Катай 25 | COMISSION'!H14</f>
        <v>11790</v>
      </c>
      <c r="I14" s="141">
        <f>'Отдыхай и Катай 25 | COMISSION'!I14</f>
        <v>11790</v>
      </c>
      <c r="J14" s="141">
        <f>'Отдыхай и Катай 25 | COMISSION'!J14</f>
        <v>18000</v>
      </c>
      <c r="K14" s="174">
        <f>'Отдыхай и Катай 25 | COMISSION'!K14</f>
        <v>24750</v>
      </c>
      <c r="L14" s="174">
        <f>'Отдыхай и Катай 25 | COMISSION'!L14</f>
        <v>28350</v>
      </c>
      <c r="M14" s="174">
        <f>'Отдыхай и Катай 25 | COMISSION'!M14</f>
        <v>28350</v>
      </c>
      <c r="N14" s="174">
        <f>'Отдыхай и Катай 25 | COMISSION'!N14</f>
        <v>28350</v>
      </c>
      <c r="O14" s="174">
        <f>'Отдыхай и Катай 25 | COMISSION'!O14</f>
        <v>29430</v>
      </c>
      <c r="P14" s="174">
        <f>'Отдыхай и Катай 25 | COMISSION'!P14</f>
        <v>29430</v>
      </c>
      <c r="Q14" s="174">
        <f>'Отдыхай и Катай 25 | COMISSION'!Q14</f>
        <v>29430</v>
      </c>
      <c r="R14" s="174">
        <f>'Отдыхай и Катай 25 | COMISSION'!R14</f>
        <v>26190</v>
      </c>
      <c r="S14" s="141">
        <f>'Отдыхай и Катай 25 | COMISSION'!S14</f>
        <v>25875</v>
      </c>
      <c r="T14" s="141">
        <f>'Отдыхай и Катай 25 | COMISSION'!T14</f>
        <v>17505</v>
      </c>
      <c r="U14" s="141">
        <f>'Отдыхай и Катай 25 | COMISSION'!U14</f>
        <v>17505</v>
      </c>
      <c r="V14" s="141">
        <f>'Отдыхай и Катай 25 | COMISSION'!V14</f>
        <v>16695</v>
      </c>
      <c r="W14" s="141">
        <f>'Отдыхай и Катай 25 | COMISSION'!W14</f>
        <v>16695</v>
      </c>
      <c r="X14" s="141">
        <f>'Отдыхай и Катай 25 | COMISSION'!X14</f>
        <v>16695</v>
      </c>
      <c r="Y14" s="141">
        <f>'Отдыхай и Катай 25 | COMISSION'!Y14</f>
        <v>17505</v>
      </c>
      <c r="Z14" s="141">
        <f>'Отдыхай и Катай 25 | COMISSION'!Z14</f>
        <v>17505</v>
      </c>
      <c r="AA14" s="141">
        <f>'Отдыхай и Катай 25 | COMISSION'!AA14</f>
        <v>17505</v>
      </c>
      <c r="AB14" s="141">
        <f>'Отдыхай и Катай 25 | COMISSION'!AB14</f>
        <v>18315</v>
      </c>
      <c r="AC14" s="141">
        <f>'Отдыхай и Катай 25 | COMISSION'!AC14</f>
        <v>18315</v>
      </c>
      <c r="AD14" s="141">
        <f>'Отдыхай и Катай 25 | COMISSION'!AD14</f>
        <v>19395</v>
      </c>
      <c r="AE14" s="141">
        <f>'Отдыхай и Катай 25 | COMISSION'!AE14</f>
        <v>20475</v>
      </c>
      <c r="AF14" s="141">
        <f>'Отдыхай и Катай 25 | COMISSION'!AF14</f>
        <v>20475</v>
      </c>
      <c r="AG14" s="141">
        <f>'Отдыхай и Катай 25 | COMISSION'!AG14</f>
        <v>20475</v>
      </c>
      <c r="AH14" s="141">
        <f>'Отдыхай и Катай 25 | COMISSION'!AH14</f>
        <v>19395</v>
      </c>
      <c r="AI14" s="141">
        <f>'Отдыхай и Катай 25 | COMISSION'!AI14</f>
        <v>22635</v>
      </c>
      <c r="AJ14" s="141">
        <f>'Отдыхай и Катай 25 | COMISSION'!AJ14</f>
        <v>22635</v>
      </c>
      <c r="AK14" s="141">
        <f>'Отдыхай и Катай 25 | COMISSION'!AK14</f>
        <v>24795</v>
      </c>
      <c r="AL14" s="141">
        <f>'Отдыхай и Катай 25 | COMISSION'!AL14</f>
        <v>26955</v>
      </c>
      <c r="AM14" s="141">
        <f>'Отдыхай и Катай 25 | COMISSION'!AM14</f>
        <v>26955</v>
      </c>
      <c r="AN14" s="141">
        <f>'Отдыхай и Катай 25 | COMISSION'!AN14</f>
        <v>23715</v>
      </c>
      <c r="AO14" s="141">
        <f>'Отдыхай и Катай 25 | COMISSION'!AO14</f>
        <v>23715</v>
      </c>
      <c r="AP14" s="141">
        <f>'Отдыхай и Катай 25 | COMISSION'!AP14</f>
        <v>15885</v>
      </c>
      <c r="AQ14" s="141">
        <f>'Отдыхай и Катай 25 | COMISSION'!AQ14</f>
        <v>17505</v>
      </c>
      <c r="AR14" s="141">
        <f>'Отдыхай и Катай 25 | COMISSION'!AR14</f>
        <v>16695</v>
      </c>
      <c r="AS14" s="141">
        <f>'Отдыхай и Катай 25 | COMISSION'!AS14</f>
        <v>13275</v>
      </c>
      <c r="AT14" s="141">
        <f>'Отдыхай и Катай 25 | COMISSION'!AT14</f>
        <v>11565</v>
      </c>
      <c r="AU14" s="141">
        <f>'Отдыхай и Катай 25 | COMISSION'!AU14</f>
        <v>12645</v>
      </c>
      <c r="AV14" s="141">
        <f>'Отдыхай и Катай 25 | COMISSION'!AV14</f>
        <v>11565</v>
      </c>
      <c r="AW14" s="141">
        <f>'Отдыхай и Катай 25 | COMISSION'!AW14</f>
        <v>12645</v>
      </c>
      <c r="AX14" s="141">
        <f>'Отдыхай и Катай 25 | COMISSION'!AX14</f>
        <v>11565</v>
      </c>
      <c r="AY14" s="141">
        <f>'Отдыхай и Катай 25 | COMISSION'!AY14</f>
        <v>11385</v>
      </c>
      <c r="AZ14" s="141">
        <f>'Отдыхай и Катай 25 | COMISSION'!AZ14</f>
        <v>10485</v>
      </c>
      <c r="BA14" s="141">
        <f>'Отдыхай и Катай 25 | COMISSION'!BA14</f>
        <v>8775</v>
      </c>
    </row>
    <row r="15" spans="1:53" ht="11.45" customHeight="1" x14ac:dyDescent="0.2">
      <c r="A15" s="3">
        <v>2</v>
      </c>
      <c r="B15" s="141">
        <f>'Отдыхай и Катай 25 | COMISSION'!B15</f>
        <v>10710</v>
      </c>
      <c r="C15" s="141">
        <f>'Отдыхай и Катай 25 | COMISSION'!C15</f>
        <v>12510</v>
      </c>
      <c r="D15" s="141">
        <f>'Отдыхай и Катай 25 | COMISSION'!D15</f>
        <v>12510</v>
      </c>
      <c r="E15" s="141">
        <f>'Отдыхай и Катай 25 | COMISSION'!E15</f>
        <v>13050</v>
      </c>
      <c r="F15" s="141">
        <f>'Отдыхай и Катай 25 | COMISSION'!F15</f>
        <v>13050</v>
      </c>
      <c r="G15" s="141">
        <f>'Отдыхай и Катай 25 | COMISSION'!G15</f>
        <v>13590</v>
      </c>
      <c r="H15" s="141">
        <f>'Отдыхай и Катай 25 | COMISSION'!H15</f>
        <v>13050</v>
      </c>
      <c r="I15" s="141">
        <f>'Отдыхай и Катай 25 | COMISSION'!I15</f>
        <v>13050</v>
      </c>
      <c r="J15" s="141">
        <f>'Отдыхай и Катай 25 | COMISSION'!J15</f>
        <v>19800</v>
      </c>
      <c r="K15" s="174">
        <f>'Отдыхай и Катай 25 | COMISSION'!K15</f>
        <v>26550</v>
      </c>
      <c r="L15" s="174">
        <f>'Отдыхай и Катай 25 | COMISSION'!L15</f>
        <v>30150</v>
      </c>
      <c r="M15" s="174">
        <f>'Отдыхай и Катай 25 | COMISSION'!M15</f>
        <v>30150</v>
      </c>
      <c r="N15" s="174">
        <f>'Отдыхай и Катай 25 | COMISSION'!N15</f>
        <v>30150</v>
      </c>
      <c r="O15" s="174">
        <f>'Отдыхай и Катай 25 | COMISSION'!O15</f>
        <v>31230</v>
      </c>
      <c r="P15" s="174">
        <f>'Отдыхай и Катай 25 | COMISSION'!P15</f>
        <v>31230</v>
      </c>
      <c r="Q15" s="174">
        <f>'Отдыхай и Катай 25 | COMISSION'!Q15</f>
        <v>31230</v>
      </c>
      <c r="R15" s="174">
        <f>'Отдыхай и Катай 25 | COMISSION'!R15</f>
        <v>27990</v>
      </c>
      <c r="S15" s="141">
        <f>'Отдыхай и Катай 25 | COMISSION'!S15</f>
        <v>27540</v>
      </c>
      <c r="T15" s="141">
        <f>'Отдыхай и Катай 25 | COMISSION'!T15</f>
        <v>19170</v>
      </c>
      <c r="U15" s="141">
        <f>'Отдыхай и Катай 25 | COMISSION'!U15</f>
        <v>19170</v>
      </c>
      <c r="V15" s="141">
        <f>'Отдыхай и Катай 25 | COMISSION'!V15</f>
        <v>18360</v>
      </c>
      <c r="W15" s="141">
        <f>'Отдыхай и Катай 25 | COMISSION'!W15</f>
        <v>18360</v>
      </c>
      <c r="X15" s="141">
        <f>'Отдыхай и Катай 25 | COMISSION'!X15</f>
        <v>18360</v>
      </c>
      <c r="Y15" s="141">
        <f>'Отдыхай и Катай 25 | COMISSION'!Y15</f>
        <v>19170</v>
      </c>
      <c r="Z15" s="141">
        <f>'Отдыхай и Катай 25 | COMISSION'!Z15</f>
        <v>19170</v>
      </c>
      <c r="AA15" s="141">
        <f>'Отдыхай и Катай 25 | COMISSION'!AA15</f>
        <v>19170</v>
      </c>
      <c r="AB15" s="141">
        <f>'Отдыхай и Катай 25 | COMISSION'!AB15</f>
        <v>19980</v>
      </c>
      <c r="AC15" s="141">
        <f>'Отдыхай и Катай 25 | COMISSION'!AC15</f>
        <v>19980</v>
      </c>
      <c r="AD15" s="141">
        <f>'Отдыхай и Катай 25 | COMISSION'!AD15</f>
        <v>21060</v>
      </c>
      <c r="AE15" s="141">
        <f>'Отдыхай и Катай 25 | COMISSION'!AE15</f>
        <v>22140</v>
      </c>
      <c r="AF15" s="141">
        <f>'Отдыхай и Катай 25 | COMISSION'!AF15</f>
        <v>22140</v>
      </c>
      <c r="AG15" s="141">
        <f>'Отдыхай и Катай 25 | COMISSION'!AG15</f>
        <v>22140</v>
      </c>
      <c r="AH15" s="141">
        <f>'Отдыхай и Катай 25 | COMISSION'!AH15</f>
        <v>21060</v>
      </c>
      <c r="AI15" s="141">
        <f>'Отдыхай и Катай 25 | COMISSION'!AI15</f>
        <v>24300</v>
      </c>
      <c r="AJ15" s="141">
        <f>'Отдыхай и Катай 25 | COMISSION'!AJ15</f>
        <v>24300</v>
      </c>
      <c r="AK15" s="141">
        <f>'Отдыхай и Катай 25 | COMISSION'!AK15</f>
        <v>26460</v>
      </c>
      <c r="AL15" s="141">
        <f>'Отдыхай и Катай 25 | COMISSION'!AL15</f>
        <v>28620</v>
      </c>
      <c r="AM15" s="141">
        <f>'Отдыхай и Катай 25 | COMISSION'!AM15</f>
        <v>28620</v>
      </c>
      <c r="AN15" s="141">
        <f>'Отдыхай и Катай 25 | COMISSION'!AN15</f>
        <v>25380</v>
      </c>
      <c r="AO15" s="141">
        <f>'Отдыхай и Катай 25 | COMISSION'!AO15</f>
        <v>25380</v>
      </c>
      <c r="AP15" s="141">
        <f>'Отдыхай и Катай 25 | COMISSION'!AP15</f>
        <v>17550</v>
      </c>
      <c r="AQ15" s="141">
        <f>'Отдыхай и Катай 25 | COMISSION'!AQ15</f>
        <v>19170</v>
      </c>
      <c r="AR15" s="141">
        <f>'Отдыхай и Катай 25 | COMISSION'!AR15</f>
        <v>18360</v>
      </c>
      <c r="AS15" s="141">
        <f>'Отдыхай и Катай 25 | COMISSION'!AS15</f>
        <v>14940</v>
      </c>
      <c r="AT15" s="141">
        <f>'Отдыхай и Катай 25 | COMISSION'!AT15</f>
        <v>13230</v>
      </c>
      <c r="AU15" s="141">
        <f>'Отдыхай и Катай 25 | COMISSION'!AU15</f>
        <v>14310</v>
      </c>
      <c r="AV15" s="141">
        <f>'Отдыхай и Катай 25 | COMISSION'!AV15</f>
        <v>13230</v>
      </c>
      <c r="AW15" s="141">
        <f>'Отдыхай и Катай 25 | COMISSION'!AW15</f>
        <v>14310</v>
      </c>
      <c r="AX15" s="141">
        <f>'Отдыхай и Катай 25 | COMISSION'!AX15</f>
        <v>13230</v>
      </c>
      <c r="AY15" s="141">
        <f>'Отдыхай и Катай 25 | COMISSION'!AY15</f>
        <v>12870</v>
      </c>
      <c r="AZ15" s="141">
        <f>'Отдыхай и Катай 25 | COMISSION'!AZ15</f>
        <v>11970</v>
      </c>
      <c r="BA15" s="141">
        <f>'Отдыхай и Катай 25 | COMISSION'!BA15</f>
        <v>10260</v>
      </c>
    </row>
    <row r="16" spans="1:53" ht="11.45" customHeight="1" x14ac:dyDescent="0.2">
      <c r="A16" s="122" t="s">
        <v>91</v>
      </c>
      <c r="B16" s="141"/>
      <c r="C16" s="141"/>
      <c r="D16" s="141"/>
      <c r="E16" s="141"/>
      <c r="F16" s="141"/>
      <c r="G16" s="141"/>
      <c r="H16" s="141"/>
      <c r="I16" s="141"/>
      <c r="J16" s="141"/>
      <c r="K16" s="174"/>
      <c r="L16" s="174"/>
      <c r="M16" s="174"/>
      <c r="N16" s="174"/>
      <c r="O16" s="174"/>
      <c r="P16" s="174"/>
      <c r="Q16" s="174"/>
      <c r="R16" s="174"/>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row>
    <row r="17" spans="1:53" ht="11.45" customHeight="1" x14ac:dyDescent="0.2">
      <c r="A17" s="3">
        <v>1</v>
      </c>
      <c r="B17" s="141">
        <f>'Отдыхай и Катай 25 | COMISSION'!B17</f>
        <v>10350</v>
      </c>
      <c r="C17" s="141">
        <f>'Отдыхай и Катай 25 | COMISSION'!C17</f>
        <v>12150</v>
      </c>
      <c r="D17" s="141">
        <f>'Отдыхай и Катай 25 | COMISSION'!D17</f>
        <v>12150</v>
      </c>
      <c r="E17" s="141">
        <f>'Отдыхай и Катай 25 | COMISSION'!E17</f>
        <v>12690</v>
      </c>
      <c r="F17" s="141">
        <f>'Отдыхай и Катай 25 | COMISSION'!F17</f>
        <v>12690</v>
      </c>
      <c r="G17" s="141">
        <f>'Отдыхай и Катай 25 | COMISSION'!G17</f>
        <v>13230</v>
      </c>
      <c r="H17" s="141">
        <f>'Отдыхай и Катай 25 | COMISSION'!H17</f>
        <v>12690</v>
      </c>
      <c r="I17" s="141">
        <f>'Отдыхай и Катай 25 | COMISSION'!I17</f>
        <v>12690</v>
      </c>
      <c r="J17" s="141">
        <f>'Отдыхай и Катай 25 | COMISSION'!J17</f>
        <v>19800</v>
      </c>
      <c r="K17" s="174">
        <f>'Отдыхай и Катай 25 | COMISSION'!K17</f>
        <v>26550</v>
      </c>
      <c r="L17" s="174">
        <f>'Отдыхай и Катай 25 | COMISSION'!L17</f>
        <v>30150</v>
      </c>
      <c r="M17" s="174">
        <f>'Отдыхай и Катай 25 | COMISSION'!M17</f>
        <v>30150</v>
      </c>
      <c r="N17" s="174">
        <f>'Отдыхай и Катай 25 | COMISSION'!N17</f>
        <v>30150</v>
      </c>
      <c r="O17" s="174">
        <f>'Отдыхай и Катай 25 | COMISSION'!O17</f>
        <v>31230</v>
      </c>
      <c r="P17" s="174">
        <f>'Отдыхай и Катай 25 | COMISSION'!P17</f>
        <v>31230</v>
      </c>
      <c r="Q17" s="174">
        <f>'Отдыхай и Катай 25 | COMISSION'!Q17</f>
        <v>31230</v>
      </c>
      <c r="R17" s="174">
        <f>'Отдыхай и Катай 25 | COMISSION'!R17</f>
        <v>27990</v>
      </c>
      <c r="S17" s="141">
        <f>'Отдыхай и Катай 25 | COMISSION'!S17</f>
        <v>27675</v>
      </c>
      <c r="T17" s="141">
        <f>'Отдыхай и Катай 25 | COMISSION'!T17</f>
        <v>19305</v>
      </c>
      <c r="U17" s="141">
        <f>'Отдыхай и Катай 25 | COMISSION'!U17</f>
        <v>19305</v>
      </c>
      <c r="V17" s="141">
        <f>'Отдыхай и Катай 25 | COMISSION'!V17</f>
        <v>18495</v>
      </c>
      <c r="W17" s="141">
        <f>'Отдыхай и Катай 25 | COMISSION'!W17</f>
        <v>18495</v>
      </c>
      <c r="X17" s="141">
        <f>'Отдыхай и Катай 25 | COMISSION'!X17</f>
        <v>18495</v>
      </c>
      <c r="Y17" s="141">
        <f>'Отдыхай и Катай 25 | COMISSION'!Y17</f>
        <v>19305</v>
      </c>
      <c r="Z17" s="141">
        <f>'Отдыхай и Катай 25 | COMISSION'!Z17</f>
        <v>19305</v>
      </c>
      <c r="AA17" s="141">
        <f>'Отдыхай и Катай 25 | COMISSION'!AA17</f>
        <v>19305</v>
      </c>
      <c r="AB17" s="141">
        <f>'Отдыхай и Катай 25 | COMISSION'!AB17</f>
        <v>20115</v>
      </c>
      <c r="AC17" s="141">
        <f>'Отдыхай и Катай 25 | COMISSION'!AC17</f>
        <v>20115</v>
      </c>
      <c r="AD17" s="141">
        <f>'Отдыхай и Катай 25 | COMISSION'!AD17</f>
        <v>21195</v>
      </c>
      <c r="AE17" s="141">
        <f>'Отдыхай и Катай 25 | COMISSION'!AE17</f>
        <v>22275</v>
      </c>
      <c r="AF17" s="141">
        <f>'Отдыхай и Катай 25 | COMISSION'!AF17</f>
        <v>22275</v>
      </c>
      <c r="AG17" s="141">
        <f>'Отдыхай и Катай 25 | COMISSION'!AG17</f>
        <v>22275</v>
      </c>
      <c r="AH17" s="141">
        <f>'Отдыхай и Катай 25 | COMISSION'!AH17</f>
        <v>21195</v>
      </c>
      <c r="AI17" s="141">
        <f>'Отдыхай и Катай 25 | COMISSION'!AI17</f>
        <v>24435</v>
      </c>
      <c r="AJ17" s="141">
        <f>'Отдыхай и Катай 25 | COMISSION'!AJ17</f>
        <v>24435</v>
      </c>
      <c r="AK17" s="141">
        <f>'Отдыхай и Катай 25 | COMISSION'!AK17</f>
        <v>26595</v>
      </c>
      <c r="AL17" s="141">
        <f>'Отдыхай и Катай 25 | COMISSION'!AL17</f>
        <v>28755</v>
      </c>
      <c r="AM17" s="141">
        <f>'Отдыхай и Катай 25 | COMISSION'!AM17</f>
        <v>28755</v>
      </c>
      <c r="AN17" s="141">
        <f>'Отдыхай и Катай 25 | COMISSION'!AN17</f>
        <v>25515</v>
      </c>
      <c r="AO17" s="141">
        <f>'Отдыхай и Катай 25 | COMISSION'!AO17</f>
        <v>25515</v>
      </c>
      <c r="AP17" s="141">
        <f>'Отдыхай и Катай 25 | COMISSION'!AP17</f>
        <v>17685</v>
      </c>
      <c r="AQ17" s="141">
        <f>'Отдыхай и Катай 25 | COMISSION'!AQ17</f>
        <v>19305</v>
      </c>
      <c r="AR17" s="141">
        <f>'Отдыхай и Катай 25 | COMISSION'!AR17</f>
        <v>18495</v>
      </c>
      <c r="AS17" s="141">
        <f>'Отдыхай и Катай 25 | COMISSION'!AS17</f>
        <v>14625</v>
      </c>
      <c r="AT17" s="141">
        <f>'Отдыхай и Катай 25 | COMISSION'!AT17</f>
        <v>12915</v>
      </c>
      <c r="AU17" s="141">
        <f>'Отдыхай и Катай 25 | COMISSION'!AU17</f>
        <v>13995</v>
      </c>
      <c r="AV17" s="141">
        <f>'Отдыхай и Катай 25 | COMISSION'!AV17</f>
        <v>12915</v>
      </c>
      <c r="AW17" s="141">
        <f>'Отдыхай и Катай 25 | COMISSION'!AW17</f>
        <v>13995</v>
      </c>
      <c r="AX17" s="141">
        <f>'Отдыхай и Катай 25 | COMISSION'!AX17</f>
        <v>12915</v>
      </c>
      <c r="AY17" s="141">
        <f>'Отдыхай и Катай 25 | COMISSION'!AY17</f>
        <v>12285</v>
      </c>
      <c r="AZ17" s="141">
        <f>'Отдыхай и Катай 25 | COMISSION'!AZ17</f>
        <v>11385</v>
      </c>
      <c r="BA17" s="141">
        <f>'Отдыхай и Катай 25 | COMISSION'!BA17</f>
        <v>9675</v>
      </c>
    </row>
    <row r="18" spans="1:53" ht="11.45" customHeight="1" x14ac:dyDescent="0.2">
      <c r="A18" s="3">
        <v>2</v>
      </c>
      <c r="B18" s="141">
        <f>'Отдыхай и Катай 25 | COMISSION'!B18</f>
        <v>11610</v>
      </c>
      <c r="C18" s="141">
        <f>'Отдыхай и Катай 25 | COMISSION'!C18</f>
        <v>13410</v>
      </c>
      <c r="D18" s="141">
        <f>'Отдыхай и Катай 25 | COMISSION'!D18</f>
        <v>13410</v>
      </c>
      <c r="E18" s="141">
        <f>'Отдыхай и Катай 25 | COMISSION'!E18</f>
        <v>13950</v>
      </c>
      <c r="F18" s="141">
        <f>'Отдыхай и Катай 25 | COMISSION'!F18</f>
        <v>13950</v>
      </c>
      <c r="G18" s="141">
        <f>'Отдыхай и Катай 25 | COMISSION'!G18</f>
        <v>14490</v>
      </c>
      <c r="H18" s="141">
        <f>'Отдыхай и Катай 25 | COMISSION'!H18</f>
        <v>13950</v>
      </c>
      <c r="I18" s="141">
        <f>'Отдыхай и Катай 25 | COMISSION'!I18</f>
        <v>13950</v>
      </c>
      <c r="J18" s="141">
        <f>'Отдыхай и Катай 25 | COMISSION'!J18</f>
        <v>21600</v>
      </c>
      <c r="K18" s="174">
        <f>'Отдыхай и Катай 25 | COMISSION'!K18</f>
        <v>28350</v>
      </c>
      <c r="L18" s="174">
        <f>'Отдыхай и Катай 25 | COMISSION'!L18</f>
        <v>31950</v>
      </c>
      <c r="M18" s="174">
        <f>'Отдыхай и Катай 25 | COMISSION'!M18</f>
        <v>31950</v>
      </c>
      <c r="N18" s="174">
        <f>'Отдыхай и Катай 25 | COMISSION'!N18</f>
        <v>31950</v>
      </c>
      <c r="O18" s="174">
        <f>'Отдыхай и Катай 25 | COMISSION'!O18</f>
        <v>33030</v>
      </c>
      <c r="P18" s="174">
        <f>'Отдыхай и Катай 25 | COMISSION'!P18</f>
        <v>33030</v>
      </c>
      <c r="Q18" s="174">
        <f>'Отдыхай и Катай 25 | COMISSION'!Q18</f>
        <v>33030</v>
      </c>
      <c r="R18" s="174">
        <f>'Отдыхай и Катай 25 | COMISSION'!R18</f>
        <v>29790</v>
      </c>
      <c r="S18" s="141">
        <f>'Отдыхай и Катай 25 | COMISSION'!S18</f>
        <v>29340</v>
      </c>
      <c r="T18" s="141">
        <f>'Отдыхай и Катай 25 | COMISSION'!T18</f>
        <v>20970</v>
      </c>
      <c r="U18" s="141">
        <f>'Отдыхай и Катай 25 | COMISSION'!U18</f>
        <v>20970</v>
      </c>
      <c r="V18" s="141">
        <f>'Отдыхай и Катай 25 | COMISSION'!V18</f>
        <v>20160</v>
      </c>
      <c r="W18" s="141">
        <f>'Отдыхай и Катай 25 | COMISSION'!W18</f>
        <v>20160</v>
      </c>
      <c r="X18" s="141">
        <f>'Отдыхай и Катай 25 | COMISSION'!X18</f>
        <v>20160</v>
      </c>
      <c r="Y18" s="141">
        <f>'Отдыхай и Катай 25 | COMISSION'!Y18</f>
        <v>20970</v>
      </c>
      <c r="Z18" s="141">
        <f>'Отдыхай и Катай 25 | COMISSION'!Z18</f>
        <v>20970</v>
      </c>
      <c r="AA18" s="141">
        <f>'Отдыхай и Катай 25 | COMISSION'!AA18</f>
        <v>20970</v>
      </c>
      <c r="AB18" s="141">
        <f>'Отдыхай и Катай 25 | COMISSION'!AB18</f>
        <v>21780</v>
      </c>
      <c r="AC18" s="141">
        <f>'Отдыхай и Катай 25 | COMISSION'!AC18</f>
        <v>21780</v>
      </c>
      <c r="AD18" s="141">
        <f>'Отдыхай и Катай 25 | COMISSION'!AD18</f>
        <v>22860</v>
      </c>
      <c r="AE18" s="141">
        <f>'Отдыхай и Катай 25 | COMISSION'!AE18</f>
        <v>23940</v>
      </c>
      <c r="AF18" s="141">
        <f>'Отдыхай и Катай 25 | COMISSION'!AF18</f>
        <v>23940</v>
      </c>
      <c r="AG18" s="141">
        <f>'Отдыхай и Катай 25 | COMISSION'!AG18</f>
        <v>23940</v>
      </c>
      <c r="AH18" s="141">
        <f>'Отдыхай и Катай 25 | COMISSION'!AH18</f>
        <v>22860</v>
      </c>
      <c r="AI18" s="141">
        <f>'Отдыхай и Катай 25 | COMISSION'!AI18</f>
        <v>26100</v>
      </c>
      <c r="AJ18" s="141">
        <f>'Отдыхай и Катай 25 | COMISSION'!AJ18</f>
        <v>26100</v>
      </c>
      <c r="AK18" s="141">
        <f>'Отдыхай и Катай 25 | COMISSION'!AK18</f>
        <v>28260</v>
      </c>
      <c r="AL18" s="141">
        <f>'Отдыхай и Катай 25 | COMISSION'!AL18</f>
        <v>30420</v>
      </c>
      <c r="AM18" s="141">
        <f>'Отдыхай и Катай 25 | COMISSION'!AM18</f>
        <v>30420</v>
      </c>
      <c r="AN18" s="141">
        <f>'Отдыхай и Катай 25 | COMISSION'!AN18</f>
        <v>27180</v>
      </c>
      <c r="AO18" s="141">
        <f>'Отдыхай и Катай 25 | COMISSION'!AO18</f>
        <v>27180</v>
      </c>
      <c r="AP18" s="141">
        <f>'Отдыхай и Катай 25 | COMISSION'!AP18</f>
        <v>19350</v>
      </c>
      <c r="AQ18" s="141">
        <f>'Отдыхай и Катай 25 | COMISSION'!AQ18</f>
        <v>20970</v>
      </c>
      <c r="AR18" s="141">
        <f>'Отдыхай и Катай 25 | COMISSION'!AR18</f>
        <v>20160</v>
      </c>
      <c r="AS18" s="141">
        <f>'Отдыхай и Катай 25 | COMISSION'!AS18</f>
        <v>16290</v>
      </c>
      <c r="AT18" s="141">
        <f>'Отдыхай и Катай 25 | COMISSION'!AT18</f>
        <v>14580</v>
      </c>
      <c r="AU18" s="141">
        <f>'Отдыхай и Катай 25 | COMISSION'!AU18</f>
        <v>15660</v>
      </c>
      <c r="AV18" s="141">
        <f>'Отдыхай и Катай 25 | COMISSION'!AV18</f>
        <v>14580</v>
      </c>
      <c r="AW18" s="141">
        <f>'Отдыхай и Катай 25 | COMISSION'!AW18</f>
        <v>15660</v>
      </c>
      <c r="AX18" s="141">
        <f>'Отдыхай и Катай 25 | COMISSION'!AX18</f>
        <v>14580</v>
      </c>
      <c r="AY18" s="141">
        <f>'Отдыхай и Катай 25 | COMISSION'!AY18</f>
        <v>13770</v>
      </c>
      <c r="AZ18" s="141">
        <f>'Отдыхай и Катай 25 | COMISSION'!AZ18</f>
        <v>12870</v>
      </c>
      <c r="BA18" s="141">
        <f>'Отдыхай и Катай 25 | COMISSION'!BA18</f>
        <v>11160</v>
      </c>
    </row>
    <row r="19" spans="1:53" ht="11.45" customHeight="1" x14ac:dyDescent="0.2">
      <c r="A19" s="119" t="s">
        <v>92</v>
      </c>
      <c r="B19" s="141"/>
      <c r="C19" s="141"/>
      <c r="D19" s="141"/>
      <c r="E19" s="141"/>
      <c r="F19" s="141"/>
      <c r="G19" s="141"/>
      <c r="H19" s="141"/>
      <c r="I19" s="141"/>
      <c r="J19" s="141"/>
      <c r="K19" s="174"/>
      <c r="L19" s="174"/>
      <c r="M19" s="174"/>
      <c r="N19" s="174"/>
      <c r="O19" s="174"/>
      <c r="P19" s="174"/>
      <c r="Q19" s="174"/>
      <c r="R19" s="174"/>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row>
    <row r="20" spans="1:53" ht="11.45" customHeight="1" x14ac:dyDescent="0.2">
      <c r="A20" s="3">
        <v>1</v>
      </c>
      <c r="B20" s="141">
        <f>'Отдыхай и Катай 25 | COMISSION'!B20</f>
        <v>11700</v>
      </c>
      <c r="C20" s="141">
        <f>'Отдыхай и Катай 25 | COMISSION'!C20</f>
        <v>13500</v>
      </c>
      <c r="D20" s="141">
        <f>'Отдыхай и Катай 25 | COMISSION'!D20</f>
        <v>13500</v>
      </c>
      <c r="E20" s="141">
        <f>'Отдыхай и Катай 25 | COMISSION'!E20</f>
        <v>14040</v>
      </c>
      <c r="F20" s="141">
        <f>'Отдыхай и Катай 25 | COMISSION'!F20</f>
        <v>14040</v>
      </c>
      <c r="G20" s="141">
        <f>'Отдыхай и Катай 25 | COMISSION'!G20</f>
        <v>14580</v>
      </c>
      <c r="H20" s="141">
        <f>'Отдыхай и Катай 25 | COMISSION'!H20</f>
        <v>14040</v>
      </c>
      <c r="I20" s="141">
        <f>'Отдыхай и Катай 25 | COMISSION'!I20</f>
        <v>14040</v>
      </c>
      <c r="J20" s="141">
        <f>'Отдыхай и Катай 25 | COMISSION'!J20</f>
        <v>21600</v>
      </c>
      <c r="K20" s="174">
        <f>'Отдыхай и Катай 25 | COMISSION'!K20</f>
        <v>28350</v>
      </c>
      <c r="L20" s="174">
        <f>'Отдыхай и Катай 25 | COMISSION'!L20</f>
        <v>31950</v>
      </c>
      <c r="M20" s="174">
        <f>'Отдыхай и Катай 25 | COMISSION'!M20</f>
        <v>31950</v>
      </c>
      <c r="N20" s="174">
        <f>'Отдыхай и Катай 25 | COMISSION'!N20</f>
        <v>31950</v>
      </c>
      <c r="O20" s="174">
        <f>'Отдыхай и Катай 25 | COMISSION'!O20</f>
        <v>33030</v>
      </c>
      <c r="P20" s="174">
        <f>'Отдыхай и Катай 25 | COMISSION'!P20</f>
        <v>33030</v>
      </c>
      <c r="Q20" s="174">
        <f>'Отдыхай и Катай 25 | COMISSION'!Q20</f>
        <v>33030</v>
      </c>
      <c r="R20" s="174">
        <f>'Отдыхай и Катай 25 | COMISSION'!R20</f>
        <v>29790</v>
      </c>
      <c r="S20" s="141">
        <f>'Отдыхай и Катай 25 | COMISSION'!S20</f>
        <v>29475</v>
      </c>
      <c r="T20" s="141">
        <f>'Отдыхай и Катай 25 | COMISSION'!T20</f>
        <v>21105</v>
      </c>
      <c r="U20" s="141">
        <f>'Отдыхай и Катай 25 | COMISSION'!U20</f>
        <v>21105</v>
      </c>
      <c r="V20" s="141">
        <f>'Отдыхай и Катай 25 | COMISSION'!V20</f>
        <v>20295</v>
      </c>
      <c r="W20" s="141">
        <f>'Отдыхай и Катай 25 | COMISSION'!W20</f>
        <v>20295</v>
      </c>
      <c r="X20" s="141">
        <f>'Отдыхай и Катай 25 | COMISSION'!X20</f>
        <v>20295</v>
      </c>
      <c r="Y20" s="141">
        <f>'Отдыхай и Катай 25 | COMISSION'!Y20</f>
        <v>21105</v>
      </c>
      <c r="Z20" s="141">
        <f>'Отдыхай и Катай 25 | COMISSION'!Z20</f>
        <v>21105</v>
      </c>
      <c r="AA20" s="141">
        <f>'Отдыхай и Катай 25 | COMISSION'!AA20</f>
        <v>21105</v>
      </c>
      <c r="AB20" s="141">
        <f>'Отдыхай и Катай 25 | COMISSION'!AB20</f>
        <v>21915</v>
      </c>
      <c r="AC20" s="141">
        <f>'Отдыхай и Катай 25 | COMISSION'!AC20</f>
        <v>21915</v>
      </c>
      <c r="AD20" s="141">
        <f>'Отдыхай и Катай 25 | COMISSION'!AD20</f>
        <v>22995</v>
      </c>
      <c r="AE20" s="141">
        <f>'Отдыхай и Катай 25 | COMISSION'!AE20</f>
        <v>24075</v>
      </c>
      <c r="AF20" s="141">
        <f>'Отдыхай и Катай 25 | COMISSION'!AF20</f>
        <v>24075</v>
      </c>
      <c r="AG20" s="141">
        <f>'Отдыхай и Катай 25 | COMISSION'!AG20</f>
        <v>24075</v>
      </c>
      <c r="AH20" s="141">
        <f>'Отдыхай и Катай 25 | COMISSION'!AH20</f>
        <v>22995</v>
      </c>
      <c r="AI20" s="141">
        <f>'Отдыхай и Катай 25 | COMISSION'!AI20</f>
        <v>26235</v>
      </c>
      <c r="AJ20" s="141">
        <f>'Отдыхай и Катай 25 | COMISSION'!AJ20</f>
        <v>26235</v>
      </c>
      <c r="AK20" s="141">
        <f>'Отдыхай и Катай 25 | COMISSION'!AK20</f>
        <v>28395</v>
      </c>
      <c r="AL20" s="141">
        <f>'Отдыхай и Катай 25 | COMISSION'!AL20</f>
        <v>30555</v>
      </c>
      <c r="AM20" s="141">
        <f>'Отдыхай и Катай 25 | COMISSION'!AM20</f>
        <v>30555</v>
      </c>
      <c r="AN20" s="141">
        <f>'Отдыхай и Катай 25 | COMISSION'!AN20</f>
        <v>27315</v>
      </c>
      <c r="AO20" s="141">
        <f>'Отдыхай и Катай 25 | COMISSION'!AO20</f>
        <v>27315</v>
      </c>
      <c r="AP20" s="141">
        <f>'Отдыхай и Катай 25 | COMISSION'!AP20</f>
        <v>19485</v>
      </c>
      <c r="AQ20" s="141">
        <f>'Отдыхай и Катай 25 | COMISSION'!AQ20</f>
        <v>21105</v>
      </c>
      <c r="AR20" s="141">
        <f>'Отдыхай и Катай 25 | COMISSION'!AR20</f>
        <v>20295</v>
      </c>
      <c r="AS20" s="141">
        <f>'Отдыхай и Катай 25 | COMISSION'!AS20</f>
        <v>15525</v>
      </c>
      <c r="AT20" s="141">
        <f>'Отдыхай и Катай 25 | COMISSION'!AT20</f>
        <v>13815</v>
      </c>
      <c r="AU20" s="141">
        <f>'Отдыхай и Катай 25 | COMISSION'!AU20</f>
        <v>14895</v>
      </c>
      <c r="AV20" s="141">
        <f>'Отдыхай и Катай 25 | COMISSION'!AV20</f>
        <v>13815</v>
      </c>
      <c r="AW20" s="141">
        <f>'Отдыхай и Катай 25 | COMISSION'!AW20</f>
        <v>14895</v>
      </c>
      <c r="AX20" s="141">
        <f>'Отдыхай и Катай 25 | COMISSION'!AX20</f>
        <v>13815</v>
      </c>
      <c r="AY20" s="141">
        <f>'Отдыхай и Катай 25 | COMISSION'!AY20</f>
        <v>13635</v>
      </c>
      <c r="AZ20" s="141">
        <f>'Отдыхай и Катай 25 | COMISSION'!AZ20</f>
        <v>12735</v>
      </c>
      <c r="BA20" s="141">
        <f>'Отдыхай и Катай 25 | COMISSION'!BA20</f>
        <v>11025</v>
      </c>
    </row>
    <row r="21" spans="1:53" ht="11.45" customHeight="1" x14ac:dyDescent="0.2">
      <c r="A21" s="3">
        <v>2</v>
      </c>
      <c r="B21" s="141">
        <f>'Отдыхай и Катай 25 | COMISSION'!B21</f>
        <v>12960</v>
      </c>
      <c r="C21" s="141">
        <f>'Отдыхай и Катай 25 | COMISSION'!C21</f>
        <v>14760</v>
      </c>
      <c r="D21" s="141">
        <f>'Отдыхай и Катай 25 | COMISSION'!D21</f>
        <v>14760</v>
      </c>
      <c r="E21" s="141">
        <f>'Отдыхай и Катай 25 | COMISSION'!E21</f>
        <v>15300</v>
      </c>
      <c r="F21" s="141">
        <f>'Отдыхай и Катай 25 | COMISSION'!F21</f>
        <v>15300</v>
      </c>
      <c r="G21" s="141">
        <f>'Отдыхай и Катай 25 | COMISSION'!G21</f>
        <v>15840</v>
      </c>
      <c r="H21" s="141">
        <f>'Отдыхай и Катай 25 | COMISSION'!H21</f>
        <v>15300</v>
      </c>
      <c r="I21" s="141">
        <f>'Отдыхай и Катай 25 | COMISSION'!I21</f>
        <v>15300</v>
      </c>
      <c r="J21" s="141">
        <f>'Отдыхай и Катай 25 | COMISSION'!J21</f>
        <v>23400</v>
      </c>
      <c r="K21" s="174">
        <f>'Отдыхай и Катай 25 | COMISSION'!K21</f>
        <v>30150</v>
      </c>
      <c r="L21" s="174">
        <f>'Отдыхай и Катай 25 | COMISSION'!L21</f>
        <v>33750</v>
      </c>
      <c r="M21" s="174">
        <f>'Отдыхай и Катай 25 | COMISSION'!M21</f>
        <v>33750</v>
      </c>
      <c r="N21" s="174">
        <f>'Отдыхай и Катай 25 | COMISSION'!N21</f>
        <v>33750</v>
      </c>
      <c r="O21" s="174">
        <f>'Отдыхай и Катай 25 | COMISSION'!O21</f>
        <v>34830</v>
      </c>
      <c r="P21" s="174">
        <f>'Отдыхай и Катай 25 | COMISSION'!P21</f>
        <v>34830</v>
      </c>
      <c r="Q21" s="174">
        <f>'Отдыхай и Катай 25 | COMISSION'!Q21</f>
        <v>34830</v>
      </c>
      <c r="R21" s="174">
        <f>'Отдыхай и Катай 25 | COMISSION'!R21</f>
        <v>31590</v>
      </c>
      <c r="S21" s="141">
        <f>'Отдыхай и Катай 25 | COMISSION'!S21</f>
        <v>31140</v>
      </c>
      <c r="T21" s="141">
        <f>'Отдыхай и Катай 25 | COMISSION'!T21</f>
        <v>22770</v>
      </c>
      <c r="U21" s="141">
        <f>'Отдыхай и Катай 25 | COMISSION'!U21</f>
        <v>22770</v>
      </c>
      <c r="V21" s="141">
        <f>'Отдыхай и Катай 25 | COMISSION'!V21</f>
        <v>21960</v>
      </c>
      <c r="W21" s="141">
        <f>'Отдыхай и Катай 25 | COMISSION'!W21</f>
        <v>21960</v>
      </c>
      <c r="X21" s="141">
        <f>'Отдыхай и Катай 25 | COMISSION'!X21</f>
        <v>21960</v>
      </c>
      <c r="Y21" s="141">
        <f>'Отдыхай и Катай 25 | COMISSION'!Y21</f>
        <v>22770</v>
      </c>
      <c r="Z21" s="141">
        <f>'Отдыхай и Катай 25 | COMISSION'!Z21</f>
        <v>22770</v>
      </c>
      <c r="AA21" s="141">
        <f>'Отдыхай и Катай 25 | COMISSION'!AA21</f>
        <v>22770</v>
      </c>
      <c r="AB21" s="141">
        <f>'Отдыхай и Катай 25 | COMISSION'!AB21</f>
        <v>23580</v>
      </c>
      <c r="AC21" s="141">
        <f>'Отдыхай и Катай 25 | COMISSION'!AC21</f>
        <v>23580</v>
      </c>
      <c r="AD21" s="141">
        <f>'Отдыхай и Катай 25 | COMISSION'!AD21</f>
        <v>24660</v>
      </c>
      <c r="AE21" s="141">
        <f>'Отдыхай и Катай 25 | COMISSION'!AE21</f>
        <v>25740</v>
      </c>
      <c r="AF21" s="141">
        <f>'Отдыхай и Катай 25 | COMISSION'!AF21</f>
        <v>25740</v>
      </c>
      <c r="AG21" s="141">
        <f>'Отдыхай и Катай 25 | COMISSION'!AG21</f>
        <v>25740</v>
      </c>
      <c r="AH21" s="141">
        <f>'Отдыхай и Катай 25 | COMISSION'!AH21</f>
        <v>24660</v>
      </c>
      <c r="AI21" s="141">
        <f>'Отдыхай и Катай 25 | COMISSION'!AI21</f>
        <v>27900</v>
      </c>
      <c r="AJ21" s="141">
        <f>'Отдыхай и Катай 25 | COMISSION'!AJ21</f>
        <v>27900</v>
      </c>
      <c r="AK21" s="141">
        <f>'Отдыхай и Катай 25 | COMISSION'!AK21</f>
        <v>30060</v>
      </c>
      <c r="AL21" s="141">
        <f>'Отдыхай и Катай 25 | COMISSION'!AL21</f>
        <v>32220</v>
      </c>
      <c r="AM21" s="141">
        <f>'Отдыхай и Катай 25 | COMISSION'!AM21</f>
        <v>32220</v>
      </c>
      <c r="AN21" s="141">
        <f>'Отдыхай и Катай 25 | COMISSION'!AN21</f>
        <v>28980</v>
      </c>
      <c r="AO21" s="141">
        <f>'Отдыхай и Катай 25 | COMISSION'!AO21</f>
        <v>28980</v>
      </c>
      <c r="AP21" s="141">
        <f>'Отдыхай и Катай 25 | COMISSION'!AP21</f>
        <v>21150</v>
      </c>
      <c r="AQ21" s="141">
        <f>'Отдыхай и Катай 25 | COMISSION'!AQ21</f>
        <v>22770</v>
      </c>
      <c r="AR21" s="141">
        <f>'Отдыхай и Катай 25 | COMISSION'!AR21</f>
        <v>21960</v>
      </c>
      <c r="AS21" s="141">
        <f>'Отдыхай и Катай 25 | COMISSION'!AS21</f>
        <v>17190</v>
      </c>
      <c r="AT21" s="141">
        <f>'Отдыхай и Катай 25 | COMISSION'!AT21</f>
        <v>15480</v>
      </c>
      <c r="AU21" s="141">
        <f>'Отдыхай и Катай 25 | COMISSION'!AU21</f>
        <v>16560</v>
      </c>
      <c r="AV21" s="141">
        <f>'Отдыхай и Катай 25 | COMISSION'!AV21</f>
        <v>15480</v>
      </c>
      <c r="AW21" s="141">
        <f>'Отдыхай и Катай 25 | COMISSION'!AW21</f>
        <v>16560</v>
      </c>
      <c r="AX21" s="141">
        <f>'Отдыхай и Катай 25 | COMISSION'!AX21</f>
        <v>15480</v>
      </c>
      <c r="AY21" s="141">
        <f>'Отдыхай и Катай 25 | COMISSION'!AY21</f>
        <v>15120</v>
      </c>
      <c r="AZ21" s="141">
        <f>'Отдыхай и Катай 25 | COMISSION'!AZ21</f>
        <v>14220</v>
      </c>
      <c r="BA21" s="141">
        <f>'Отдыхай и Катай 25 | COMISSION'!BA21</f>
        <v>12510</v>
      </c>
    </row>
    <row r="22" spans="1:53" ht="11.45" customHeight="1" x14ac:dyDescent="0.2">
      <c r="A22" s="24"/>
      <c r="B22" s="142"/>
      <c r="C22" s="142"/>
      <c r="D22" s="142"/>
      <c r="E22" s="142"/>
      <c r="F22" s="142"/>
      <c r="G22" s="142"/>
      <c r="H22" s="142"/>
      <c r="I22" s="142"/>
      <c r="J22" s="142"/>
      <c r="K22" s="175"/>
      <c r="L22" s="175"/>
      <c r="M22" s="175"/>
      <c r="N22" s="175"/>
      <c r="O22" s="175"/>
      <c r="P22" s="175"/>
      <c r="Q22" s="175"/>
      <c r="R22" s="175"/>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row>
    <row r="23" spans="1:53" ht="11.45" customHeight="1" x14ac:dyDescent="0.2">
      <c r="A23" s="97" t="s">
        <v>2</v>
      </c>
      <c r="B23" s="142"/>
      <c r="C23" s="142"/>
      <c r="D23" s="142"/>
      <c r="E23" s="142"/>
      <c r="F23" s="142"/>
      <c r="G23" s="142"/>
      <c r="H23" s="142"/>
      <c r="I23" s="142"/>
      <c r="J23" s="142"/>
      <c r="K23" s="175"/>
      <c r="L23" s="175"/>
      <c r="M23" s="175"/>
      <c r="N23" s="175"/>
      <c r="O23" s="175"/>
      <c r="P23" s="175"/>
      <c r="Q23" s="175"/>
      <c r="R23" s="175"/>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row>
    <row r="24" spans="1:53" ht="24.6" customHeight="1" x14ac:dyDescent="0.2">
      <c r="A24" s="8" t="s">
        <v>0</v>
      </c>
      <c r="B24" s="129">
        <f t="shared" ref="B24" si="0">B5</f>
        <v>46003</v>
      </c>
      <c r="C24" s="129">
        <f t="shared" ref="C24:BA24" si="1">C5</f>
        <v>46010</v>
      </c>
      <c r="D24" s="129">
        <f t="shared" si="1"/>
        <v>46012</v>
      </c>
      <c r="E24" s="129">
        <f t="shared" si="1"/>
        <v>46013</v>
      </c>
      <c r="F24" s="129">
        <f t="shared" si="1"/>
        <v>46014</v>
      </c>
      <c r="G24" s="129">
        <f t="shared" si="1"/>
        <v>46015</v>
      </c>
      <c r="H24" s="129">
        <f t="shared" si="1"/>
        <v>46017</v>
      </c>
      <c r="I24" s="129">
        <f t="shared" si="1"/>
        <v>46019</v>
      </c>
      <c r="J24" s="129">
        <f t="shared" si="1"/>
        <v>46020</v>
      </c>
      <c r="K24" s="173">
        <f t="shared" si="1"/>
        <v>46021</v>
      </c>
      <c r="L24" s="173">
        <f t="shared" si="1"/>
        <v>46022</v>
      </c>
      <c r="M24" s="173">
        <f t="shared" si="1"/>
        <v>46023</v>
      </c>
      <c r="N24" s="173">
        <f t="shared" si="1"/>
        <v>46026</v>
      </c>
      <c r="O24" s="173">
        <f t="shared" si="1"/>
        <v>46027</v>
      </c>
      <c r="P24" s="173">
        <f t="shared" si="1"/>
        <v>46028</v>
      </c>
      <c r="Q24" s="173">
        <f t="shared" si="1"/>
        <v>46029</v>
      </c>
      <c r="R24" s="173">
        <f t="shared" si="1"/>
        <v>46030</v>
      </c>
      <c r="S24" s="129">
        <f t="shared" si="1"/>
        <v>46031</v>
      </c>
      <c r="T24" s="129">
        <f t="shared" si="1"/>
        <v>46032</v>
      </c>
      <c r="U24" s="129">
        <f t="shared" si="1"/>
        <v>46033</v>
      </c>
      <c r="V24" s="129">
        <f t="shared" si="1"/>
        <v>46036</v>
      </c>
      <c r="W24" s="129">
        <f t="shared" si="1"/>
        <v>46038</v>
      </c>
      <c r="X24" s="129">
        <f t="shared" si="1"/>
        <v>46040</v>
      </c>
      <c r="Y24" s="129">
        <f t="shared" si="1"/>
        <v>46042</v>
      </c>
      <c r="Z24" s="129">
        <f t="shared" si="1"/>
        <v>46043</v>
      </c>
      <c r="AA24" s="129">
        <f t="shared" si="1"/>
        <v>46045</v>
      </c>
      <c r="AB24" s="129">
        <f t="shared" si="1"/>
        <v>46047</v>
      </c>
      <c r="AC24" s="129">
        <f t="shared" si="1"/>
        <v>46052</v>
      </c>
      <c r="AD24" s="129">
        <f t="shared" si="1"/>
        <v>46054</v>
      </c>
      <c r="AE24" s="129">
        <f t="shared" si="1"/>
        <v>46058</v>
      </c>
      <c r="AF24" s="129">
        <f t="shared" si="1"/>
        <v>46059</v>
      </c>
      <c r="AG24" s="129">
        <f t="shared" si="1"/>
        <v>46060</v>
      </c>
      <c r="AH24" s="129">
        <f t="shared" si="1"/>
        <v>46061</v>
      </c>
      <c r="AI24" s="129">
        <f t="shared" si="1"/>
        <v>46066</v>
      </c>
      <c r="AJ24" s="129">
        <f t="shared" si="1"/>
        <v>46068</v>
      </c>
      <c r="AK24" s="129">
        <f t="shared" si="1"/>
        <v>46069</v>
      </c>
      <c r="AL24" s="129">
        <f t="shared" si="1"/>
        <v>46073</v>
      </c>
      <c r="AM24" s="129">
        <f t="shared" si="1"/>
        <v>46076</v>
      </c>
      <c r="AN24" s="129">
        <f t="shared" si="1"/>
        <v>46077</v>
      </c>
      <c r="AO24" s="129">
        <f t="shared" si="1"/>
        <v>46080</v>
      </c>
      <c r="AP24" s="129">
        <f t="shared" si="1"/>
        <v>46082</v>
      </c>
      <c r="AQ24" s="129">
        <f t="shared" si="1"/>
        <v>46087</v>
      </c>
      <c r="AR24" s="129">
        <f t="shared" si="1"/>
        <v>46090</v>
      </c>
      <c r="AS24" s="129">
        <f t="shared" si="1"/>
        <v>46091</v>
      </c>
      <c r="AT24" s="129">
        <f t="shared" si="1"/>
        <v>46097</v>
      </c>
      <c r="AU24" s="129">
        <f t="shared" si="1"/>
        <v>46101</v>
      </c>
      <c r="AV24" s="129">
        <f t="shared" si="1"/>
        <v>46103</v>
      </c>
      <c r="AW24" s="129">
        <f t="shared" si="1"/>
        <v>46108</v>
      </c>
      <c r="AX24" s="129">
        <f t="shared" si="1"/>
        <v>46110</v>
      </c>
      <c r="AY24" s="129">
        <f t="shared" si="1"/>
        <v>46113</v>
      </c>
      <c r="AZ24" s="129">
        <f t="shared" si="1"/>
        <v>46117</v>
      </c>
      <c r="BA24" s="129">
        <f t="shared" si="1"/>
        <v>46124</v>
      </c>
    </row>
    <row r="25" spans="1:53" ht="24.6" customHeight="1" x14ac:dyDescent="0.2">
      <c r="A25" s="37"/>
      <c r="B25" s="129">
        <f t="shared" ref="B25" si="2">B6</f>
        <v>46009</v>
      </c>
      <c r="C25" s="129">
        <f t="shared" ref="C25:BA25" si="3">C6</f>
        <v>46011</v>
      </c>
      <c r="D25" s="129">
        <f t="shared" si="3"/>
        <v>46012</v>
      </c>
      <c r="E25" s="129">
        <f t="shared" si="3"/>
        <v>46013</v>
      </c>
      <c r="F25" s="129">
        <f t="shared" si="3"/>
        <v>46014</v>
      </c>
      <c r="G25" s="129">
        <f t="shared" si="3"/>
        <v>46016</v>
      </c>
      <c r="H25" s="129">
        <f t="shared" si="3"/>
        <v>46018</v>
      </c>
      <c r="I25" s="129">
        <f t="shared" si="3"/>
        <v>46019</v>
      </c>
      <c r="J25" s="129">
        <f t="shared" si="3"/>
        <v>46020</v>
      </c>
      <c r="K25" s="173">
        <f t="shared" si="3"/>
        <v>46021</v>
      </c>
      <c r="L25" s="173">
        <f t="shared" si="3"/>
        <v>46022</v>
      </c>
      <c r="M25" s="173">
        <f t="shared" si="3"/>
        <v>46025</v>
      </c>
      <c r="N25" s="173">
        <f t="shared" si="3"/>
        <v>46026</v>
      </c>
      <c r="O25" s="173">
        <f t="shared" si="3"/>
        <v>46027</v>
      </c>
      <c r="P25" s="173">
        <f t="shared" si="3"/>
        <v>46028</v>
      </c>
      <c r="Q25" s="173">
        <f t="shared" si="3"/>
        <v>46029</v>
      </c>
      <c r="R25" s="173">
        <f t="shared" si="3"/>
        <v>46030</v>
      </c>
      <c r="S25" s="129">
        <f t="shared" si="3"/>
        <v>46031</v>
      </c>
      <c r="T25" s="129">
        <f t="shared" si="3"/>
        <v>46032</v>
      </c>
      <c r="U25" s="129">
        <f t="shared" si="3"/>
        <v>46035</v>
      </c>
      <c r="V25" s="129">
        <f t="shared" si="3"/>
        <v>46037</v>
      </c>
      <c r="W25" s="129">
        <f t="shared" si="3"/>
        <v>46039</v>
      </c>
      <c r="X25" s="129">
        <f t="shared" si="3"/>
        <v>46041</v>
      </c>
      <c r="Y25" s="129">
        <f t="shared" si="3"/>
        <v>46042</v>
      </c>
      <c r="Z25" s="129">
        <f t="shared" si="3"/>
        <v>46044</v>
      </c>
      <c r="AA25" s="129">
        <f t="shared" si="3"/>
        <v>46046</v>
      </c>
      <c r="AB25" s="129">
        <f t="shared" si="3"/>
        <v>46051</v>
      </c>
      <c r="AC25" s="129">
        <f t="shared" si="3"/>
        <v>46053</v>
      </c>
      <c r="AD25" s="129">
        <f t="shared" si="3"/>
        <v>46057</v>
      </c>
      <c r="AE25" s="129">
        <f t="shared" si="3"/>
        <v>46058</v>
      </c>
      <c r="AF25" s="129">
        <f t="shared" si="3"/>
        <v>46059</v>
      </c>
      <c r="AG25" s="129">
        <f t="shared" si="3"/>
        <v>46060</v>
      </c>
      <c r="AH25" s="129">
        <f t="shared" si="3"/>
        <v>46065</v>
      </c>
      <c r="AI25" s="129">
        <f t="shared" si="3"/>
        <v>46067</v>
      </c>
      <c r="AJ25" s="129">
        <f t="shared" si="3"/>
        <v>46068</v>
      </c>
      <c r="AK25" s="129">
        <f t="shared" si="3"/>
        <v>46072</v>
      </c>
      <c r="AL25" s="129">
        <f t="shared" si="3"/>
        <v>46075</v>
      </c>
      <c r="AM25" s="129">
        <f t="shared" si="3"/>
        <v>46076</v>
      </c>
      <c r="AN25" s="129">
        <f t="shared" si="3"/>
        <v>46079</v>
      </c>
      <c r="AO25" s="129">
        <f t="shared" si="3"/>
        <v>46081</v>
      </c>
      <c r="AP25" s="129">
        <f t="shared" si="3"/>
        <v>46086</v>
      </c>
      <c r="AQ25" s="129">
        <f t="shared" si="3"/>
        <v>46089</v>
      </c>
      <c r="AR25" s="129">
        <f t="shared" si="3"/>
        <v>46090</v>
      </c>
      <c r="AS25" s="129">
        <f t="shared" si="3"/>
        <v>46096</v>
      </c>
      <c r="AT25" s="129">
        <f t="shared" si="3"/>
        <v>46100</v>
      </c>
      <c r="AU25" s="129">
        <f t="shared" si="3"/>
        <v>46102</v>
      </c>
      <c r="AV25" s="129">
        <f t="shared" si="3"/>
        <v>46107</v>
      </c>
      <c r="AW25" s="129">
        <f t="shared" si="3"/>
        <v>46109</v>
      </c>
      <c r="AX25" s="129">
        <f t="shared" si="3"/>
        <v>46112</v>
      </c>
      <c r="AY25" s="129">
        <f t="shared" si="3"/>
        <v>46116</v>
      </c>
      <c r="AZ25" s="129">
        <f t="shared" si="3"/>
        <v>46123</v>
      </c>
      <c r="BA25" s="129">
        <f t="shared" si="3"/>
        <v>45759</v>
      </c>
    </row>
    <row r="26" spans="1:53" ht="11.45" customHeight="1" x14ac:dyDescent="0.2">
      <c r="A26" s="167" t="s">
        <v>11</v>
      </c>
      <c r="B26" s="118"/>
      <c r="C26" s="118"/>
      <c r="D26" s="118"/>
      <c r="E26" s="118"/>
      <c r="F26" s="118"/>
      <c r="G26" s="118"/>
    </row>
    <row r="27" spans="1:53" ht="11.45" customHeight="1" x14ac:dyDescent="0.2">
      <c r="A27" s="3">
        <v>1</v>
      </c>
      <c r="B27" s="141">
        <f>ROUND(B8*0.85,)</f>
        <v>5355</v>
      </c>
      <c r="C27" s="141">
        <f t="shared" ref="C27:BA27" si="4">ROUND(C8*0.85,)</f>
        <v>6885</v>
      </c>
      <c r="D27" s="141">
        <f t="shared" si="4"/>
        <v>6885</v>
      </c>
      <c r="E27" s="141">
        <f t="shared" si="4"/>
        <v>7344</v>
      </c>
      <c r="F27" s="141">
        <f t="shared" si="4"/>
        <v>7344</v>
      </c>
      <c r="G27" s="141">
        <f t="shared" si="4"/>
        <v>7803</v>
      </c>
      <c r="H27" s="141">
        <f t="shared" si="4"/>
        <v>7344</v>
      </c>
      <c r="I27" s="141">
        <f t="shared" si="4"/>
        <v>7344</v>
      </c>
      <c r="J27" s="141">
        <f t="shared" si="4"/>
        <v>12240</v>
      </c>
      <c r="K27" s="174">
        <f t="shared" si="4"/>
        <v>17978</v>
      </c>
      <c r="L27" s="174">
        <f t="shared" si="4"/>
        <v>21038</v>
      </c>
      <c r="M27" s="174">
        <f t="shared" si="4"/>
        <v>21038</v>
      </c>
      <c r="N27" s="174">
        <f t="shared" si="4"/>
        <v>21038</v>
      </c>
      <c r="O27" s="174">
        <f t="shared" si="4"/>
        <v>21956</v>
      </c>
      <c r="P27" s="174">
        <f t="shared" si="4"/>
        <v>21956</v>
      </c>
      <c r="Q27" s="174">
        <f t="shared" si="4"/>
        <v>21956</v>
      </c>
      <c r="R27" s="174">
        <f t="shared" si="4"/>
        <v>19202</v>
      </c>
      <c r="S27" s="141">
        <f t="shared" si="4"/>
        <v>18934</v>
      </c>
      <c r="T27" s="141">
        <f t="shared" si="4"/>
        <v>11819</v>
      </c>
      <c r="U27" s="141">
        <f t="shared" si="4"/>
        <v>11819</v>
      </c>
      <c r="V27" s="141">
        <f t="shared" si="4"/>
        <v>11131</v>
      </c>
      <c r="W27" s="141">
        <f t="shared" si="4"/>
        <v>11131</v>
      </c>
      <c r="X27" s="141">
        <f t="shared" si="4"/>
        <v>11131</v>
      </c>
      <c r="Y27" s="141">
        <f t="shared" si="4"/>
        <v>11819</v>
      </c>
      <c r="Z27" s="141">
        <f t="shared" si="4"/>
        <v>11819</v>
      </c>
      <c r="AA27" s="141">
        <f t="shared" si="4"/>
        <v>11819</v>
      </c>
      <c r="AB27" s="141">
        <f t="shared" si="4"/>
        <v>12508</v>
      </c>
      <c r="AC27" s="141">
        <f t="shared" si="4"/>
        <v>12508</v>
      </c>
      <c r="AD27" s="141">
        <f t="shared" si="4"/>
        <v>13426</v>
      </c>
      <c r="AE27" s="141">
        <f t="shared" si="4"/>
        <v>14344</v>
      </c>
      <c r="AF27" s="141">
        <f t="shared" si="4"/>
        <v>14344</v>
      </c>
      <c r="AG27" s="141">
        <f t="shared" si="4"/>
        <v>14344</v>
      </c>
      <c r="AH27" s="141">
        <f t="shared" si="4"/>
        <v>13426</v>
      </c>
      <c r="AI27" s="141">
        <f t="shared" si="4"/>
        <v>16180</v>
      </c>
      <c r="AJ27" s="141">
        <f t="shared" si="4"/>
        <v>16180</v>
      </c>
      <c r="AK27" s="141">
        <f t="shared" si="4"/>
        <v>18016</v>
      </c>
      <c r="AL27" s="141">
        <f t="shared" si="4"/>
        <v>19852</v>
      </c>
      <c r="AM27" s="141">
        <f t="shared" si="4"/>
        <v>19852</v>
      </c>
      <c r="AN27" s="141">
        <f t="shared" si="4"/>
        <v>17098</v>
      </c>
      <c r="AO27" s="141">
        <f t="shared" si="4"/>
        <v>17098</v>
      </c>
      <c r="AP27" s="141">
        <f t="shared" si="4"/>
        <v>10442</v>
      </c>
      <c r="AQ27" s="141">
        <f t="shared" si="4"/>
        <v>11819</v>
      </c>
      <c r="AR27" s="141">
        <f t="shared" si="4"/>
        <v>11131</v>
      </c>
      <c r="AS27" s="141">
        <f t="shared" si="4"/>
        <v>8606</v>
      </c>
      <c r="AT27" s="141">
        <f t="shared" si="4"/>
        <v>7153</v>
      </c>
      <c r="AU27" s="141">
        <f t="shared" si="4"/>
        <v>8071</v>
      </c>
      <c r="AV27" s="141">
        <f t="shared" si="4"/>
        <v>7153</v>
      </c>
      <c r="AW27" s="141">
        <f t="shared" si="4"/>
        <v>8071</v>
      </c>
      <c r="AX27" s="141">
        <f t="shared" si="4"/>
        <v>7153</v>
      </c>
      <c r="AY27" s="141">
        <f t="shared" si="4"/>
        <v>7000</v>
      </c>
      <c r="AZ27" s="141">
        <f t="shared" si="4"/>
        <v>6235</v>
      </c>
      <c r="BA27" s="141">
        <f t="shared" si="4"/>
        <v>4781</v>
      </c>
    </row>
    <row r="28" spans="1:53" ht="11.45" customHeight="1" x14ac:dyDescent="0.2">
      <c r="A28" s="3">
        <v>2</v>
      </c>
      <c r="B28" s="141">
        <f>ROUND(B9*0.85,)</f>
        <v>6426</v>
      </c>
      <c r="C28" s="141">
        <f t="shared" ref="C28:BA28" si="5">ROUND(C9*0.85,)</f>
        <v>7956</v>
      </c>
      <c r="D28" s="141">
        <f t="shared" si="5"/>
        <v>7956</v>
      </c>
      <c r="E28" s="141">
        <f t="shared" si="5"/>
        <v>8415</v>
      </c>
      <c r="F28" s="141">
        <f t="shared" si="5"/>
        <v>8415</v>
      </c>
      <c r="G28" s="141">
        <f t="shared" si="5"/>
        <v>8874</v>
      </c>
      <c r="H28" s="141">
        <f t="shared" si="5"/>
        <v>8415</v>
      </c>
      <c r="I28" s="141">
        <f t="shared" si="5"/>
        <v>8415</v>
      </c>
      <c r="J28" s="141">
        <f t="shared" si="5"/>
        <v>13770</v>
      </c>
      <c r="K28" s="174">
        <f t="shared" si="5"/>
        <v>19508</v>
      </c>
      <c r="L28" s="174">
        <f t="shared" si="5"/>
        <v>22568</v>
      </c>
      <c r="M28" s="174">
        <f t="shared" si="5"/>
        <v>22568</v>
      </c>
      <c r="N28" s="174">
        <f t="shared" si="5"/>
        <v>22568</v>
      </c>
      <c r="O28" s="174">
        <f t="shared" si="5"/>
        <v>23486</v>
      </c>
      <c r="P28" s="174">
        <f t="shared" si="5"/>
        <v>23486</v>
      </c>
      <c r="Q28" s="174">
        <f t="shared" si="5"/>
        <v>23486</v>
      </c>
      <c r="R28" s="174">
        <f t="shared" si="5"/>
        <v>20732</v>
      </c>
      <c r="S28" s="141">
        <f t="shared" si="5"/>
        <v>20349</v>
      </c>
      <c r="T28" s="141">
        <f t="shared" si="5"/>
        <v>13235</v>
      </c>
      <c r="U28" s="141">
        <f t="shared" si="5"/>
        <v>13235</v>
      </c>
      <c r="V28" s="141">
        <f t="shared" si="5"/>
        <v>12546</v>
      </c>
      <c r="W28" s="141">
        <f t="shared" si="5"/>
        <v>12546</v>
      </c>
      <c r="X28" s="141">
        <f t="shared" si="5"/>
        <v>12546</v>
      </c>
      <c r="Y28" s="141">
        <f t="shared" si="5"/>
        <v>13235</v>
      </c>
      <c r="Z28" s="141">
        <f t="shared" si="5"/>
        <v>13235</v>
      </c>
      <c r="AA28" s="141">
        <f t="shared" si="5"/>
        <v>13235</v>
      </c>
      <c r="AB28" s="141">
        <f t="shared" si="5"/>
        <v>13923</v>
      </c>
      <c r="AC28" s="141">
        <f t="shared" si="5"/>
        <v>13923</v>
      </c>
      <c r="AD28" s="141">
        <f t="shared" si="5"/>
        <v>14841</v>
      </c>
      <c r="AE28" s="141">
        <f t="shared" si="5"/>
        <v>15759</v>
      </c>
      <c r="AF28" s="141">
        <f t="shared" si="5"/>
        <v>15759</v>
      </c>
      <c r="AG28" s="141">
        <f t="shared" si="5"/>
        <v>15759</v>
      </c>
      <c r="AH28" s="141">
        <f t="shared" si="5"/>
        <v>14841</v>
      </c>
      <c r="AI28" s="141">
        <f t="shared" si="5"/>
        <v>17595</v>
      </c>
      <c r="AJ28" s="141">
        <f t="shared" si="5"/>
        <v>17595</v>
      </c>
      <c r="AK28" s="141">
        <f t="shared" si="5"/>
        <v>19431</v>
      </c>
      <c r="AL28" s="141">
        <f t="shared" si="5"/>
        <v>21267</v>
      </c>
      <c r="AM28" s="141">
        <f t="shared" si="5"/>
        <v>21267</v>
      </c>
      <c r="AN28" s="141">
        <f t="shared" si="5"/>
        <v>18513</v>
      </c>
      <c r="AO28" s="141">
        <f t="shared" si="5"/>
        <v>18513</v>
      </c>
      <c r="AP28" s="141">
        <f t="shared" si="5"/>
        <v>11858</v>
      </c>
      <c r="AQ28" s="141">
        <f t="shared" si="5"/>
        <v>13235</v>
      </c>
      <c r="AR28" s="141">
        <f t="shared" si="5"/>
        <v>12546</v>
      </c>
      <c r="AS28" s="141">
        <f t="shared" si="5"/>
        <v>10022</v>
      </c>
      <c r="AT28" s="141">
        <f t="shared" si="5"/>
        <v>8568</v>
      </c>
      <c r="AU28" s="141">
        <f t="shared" si="5"/>
        <v>9486</v>
      </c>
      <c r="AV28" s="141">
        <f t="shared" si="5"/>
        <v>8568</v>
      </c>
      <c r="AW28" s="141">
        <f t="shared" si="5"/>
        <v>9486</v>
      </c>
      <c r="AX28" s="141">
        <f t="shared" si="5"/>
        <v>8568</v>
      </c>
      <c r="AY28" s="141">
        <f t="shared" si="5"/>
        <v>8262</v>
      </c>
      <c r="AZ28" s="141">
        <f t="shared" si="5"/>
        <v>7497</v>
      </c>
      <c r="BA28" s="141">
        <f t="shared" si="5"/>
        <v>6044</v>
      </c>
    </row>
    <row r="29" spans="1:53" ht="11.45" customHeight="1" x14ac:dyDescent="0.2">
      <c r="A29" s="120" t="s">
        <v>107</v>
      </c>
      <c r="B29" s="141"/>
      <c r="C29" s="141"/>
      <c r="D29" s="141"/>
      <c r="E29" s="141"/>
      <c r="F29" s="141"/>
      <c r="G29" s="141"/>
      <c r="H29" s="141"/>
      <c r="I29" s="141"/>
      <c r="J29" s="141"/>
      <c r="K29" s="174"/>
      <c r="L29" s="174"/>
      <c r="M29" s="174"/>
      <c r="N29" s="174"/>
      <c r="O29" s="174"/>
      <c r="P29" s="174"/>
      <c r="Q29" s="174"/>
      <c r="R29" s="174"/>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row>
    <row r="30" spans="1:53" ht="11.45" customHeight="1" x14ac:dyDescent="0.2">
      <c r="A30" s="3">
        <v>1</v>
      </c>
      <c r="B30" s="141">
        <f>ROUND(B11*0.85,)</f>
        <v>6503</v>
      </c>
      <c r="C30" s="141">
        <f t="shared" ref="C30:BA30" si="6">ROUND(C11*0.85,)</f>
        <v>8033</v>
      </c>
      <c r="D30" s="141">
        <f t="shared" si="6"/>
        <v>8033</v>
      </c>
      <c r="E30" s="141">
        <f t="shared" si="6"/>
        <v>8492</v>
      </c>
      <c r="F30" s="141">
        <f t="shared" si="6"/>
        <v>8492</v>
      </c>
      <c r="G30" s="141">
        <f t="shared" si="6"/>
        <v>8951</v>
      </c>
      <c r="H30" s="141">
        <f t="shared" si="6"/>
        <v>8492</v>
      </c>
      <c r="I30" s="141">
        <f t="shared" si="6"/>
        <v>8492</v>
      </c>
      <c r="J30" s="141">
        <f t="shared" si="6"/>
        <v>13770</v>
      </c>
      <c r="K30" s="174">
        <f t="shared" si="6"/>
        <v>19508</v>
      </c>
      <c r="L30" s="174">
        <f t="shared" si="6"/>
        <v>22568</v>
      </c>
      <c r="M30" s="174">
        <f t="shared" si="6"/>
        <v>22568</v>
      </c>
      <c r="N30" s="174">
        <f t="shared" si="6"/>
        <v>22568</v>
      </c>
      <c r="O30" s="174">
        <f t="shared" si="6"/>
        <v>23486</v>
      </c>
      <c r="P30" s="174">
        <f t="shared" si="6"/>
        <v>23486</v>
      </c>
      <c r="Q30" s="174">
        <f t="shared" si="6"/>
        <v>23486</v>
      </c>
      <c r="R30" s="174">
        <f t="shared" si="6"/>
        <v>20732</v>
      </c>
      <c r="S30" s="141">
        <f t="shared" si="6"/>
        <v>20311</v>
      </c>
      <c r="T30" s="141">
        <f t="shared" si="6"/>
        <v>13196</v>
      </c>
      <c r="U30" s="141">
        <f t="shared" si="6"/>
        <v>13196</v>
      </c>
      <c r="V30" s="141">
        <f t="shared" si="6"/>
        <v>12508</v>
      </c>
      <c r="W30" s="141">
        <f t="shared" si="6"/>
        <v>12508</v>
      </c>
      <c r="X30" s="141">
        <f t="shared" si="6"/>
        <v>12508</v>
      </c>
      <c r="Y30" s="141">
        <f t="shared" si="6"/>
        <v>13196</v>
      </c>
      <c r="Z30" s="141">
        <f t="shared" si="6"/>
        <v>13196</v>
      </c>
      <c r="AA30" s="141">
        <f t="shared" si="6"/>
        <v>13196</v>
      </c>
      <c r="AB30" s="141">
        <f t="shared" si="6"/>
        <v>13885</v>
      </c>
      <c r="AC30" s="141">
        <f t="shared" si="6"/>
        <v>13885</v>
      </c>
      <c r="AD30" s="141">
        <f t="shared" si="6"/>
        <v>14803</v>
      </c>
      <c r="AE30" s="141">
        <f t="shared" si="6"/>
        <v>15721</v>
      </c>
      <c r="AF30" s="141">
        <f t="shared" si="6"/>
        <v>15721</v>
      </c>
      <c r="AG30" s="141">
        <f t="shared" si="6"/>
        <v>15721</v>
      </c>
      <c r="AH30" s="141">
        <f t="shared" si="6"/>
        <v>14803</v>
      </c>
      <c r="AI30" s="141">
        <f t="shared" si="6"/>
        <v>17557</v>
      </c>
      <c r="AJ30" s="141">
        <f t="shared" si="6"/>
        <v>17557</v>
      </c>
      <c r="AK30" s="141">
        <f t="shared" si="6"/>
        <v>19393</v>
      </c>
      <c r="AL30" s="141">
        <f t="shared" si="6"/>
        <v>21229</v>
      </c>
      <c r="AM30" s="141">
        <f t="shared" si="6"/>
        <v>21229</v>
      </c>
      <c r="AN30" s="141">
        <f t="shared" si="6"/>
        <v>18475</v>
      </c>
      <c r="AO30" s="141">
        <f t="shared" si="6"/>
        <v>18475</v>
      </c>
      <c r="AP30" s="141">
        <f t="shared" si="6"/>
        <v>11819</v>
      </c>
      <c r="AQ30" s="141">
        <f t="shared" si="6"/>
        <v>13196</v>
      </c>
      <c r="AR30" s="141">
        <f t="shared" si="6"/>
        <v>12508</v>
      </c>
      <c r="AS30" s="141">
        <f t="shared" si="6"/>
        <v>9754</v>
      </c>
      <c r="AT30" s="141">
        <f t="shared" si="6"/>
        <v>8300</v>
      </c>
      <c r="AU30" s="141">
        <f t="shared" si="6"/>
        <v>9218</v>
      </c>
      <c r="AV30" s="141">
        <f t="shared" si="6"/>
        <v>8300</v>
      </c>
      <c r="AW30" s="141">
        <f t="shared" si="6"/>
        <v>9218</v>
      </c>
      <c r="AX30" s="141">
        <f t="shared" si="6"/>
        <v>8300</v>
      </c>
      <c r="AY30" s="141">
        <f t="shared" si="6"/>
        <v>7765</v>
      </c>
      <c r="AZ30" s="141">
        <f t="shared" si="6"/>
        <v>7000</v>
      </c>
      <c r="BA30" s="141">
        <f t="shared" si="6"/>
        <v>5546</v>
      </c>
    </row>
    <row r="31" spans="1:53" ht="11.45" customHeight="1" x14ac:dyDescent="0.2">
      <c r="A31" s="3">
        <v>2</v>
      </c>
      <c r="B31" s="141">
        <f>ROUND(B12*0.85,)</f>
        <v>7574</v>
      </c>
      <c r="C31" s="141">
        <f t="shared" ref="C31:BA31" si="7">ROUND(C12*0.85,)</f>
        <v>9104</v>
      </c>
      <c r="D31" s="141">
        <f t="shared" si="7"/>
        <v>9104</v>
      </c>
      <c r="E31" s="141">
        <f t="shared" si="7"/>
        <v>9563</v>
      </c>
      <c r="F31" s="141">
        <f t="shared" si="7"/>
        <v>9563</v>
      </c>
      <c r="G31" s="141">
        <f t="shared" si="7"/>
        <v>10022</v>
      </c>
      <c r="H31" s="141">
        <f t="shared" si="7"/>
        <v>9563</v>
      </c>
      <c r="I31" s="141">
        <f t="shared" si="7"/>
        <v>9563</v>
      </c>
      <c r="J31" s="141">
        <f t="shared" si="7"/>
        <v>15300</v>
      </c>
      <c r="K31" s="174">
        <f t="shared" si="7"/>
        <v>21038</v>
      </c>
      <c r="L31" s="174">
        <f t="shared" si="7"/>
        <v>24098</v>
      </c>
      <c r="M31" s="174">
        <f t="shared" si="7"/>
        <v>24098</v>
      </c>
      <c r="N31" s="174">
        <f t="shared" si="7"/>
        <v>24098</v>
      </c>
      <c r="O31" s="174">
        <f t="shared" si="7"/>
        <v>25016</v>
      </c>
      <c r="P31" s="174">
        <f t="shared" si="7"/>
        <v>25016</v>
      </c>
      <c r="Q31" s="174">
        <f t="shared" si="7"/>
        <v>25016</v>
      </c>
      <c r="R31" s="174">
        <f t="shared" si="7"/>
        <v>22262</v>
      </c>
      <c r="S31" s="141">
        <f t="shared" si="7"/>
        <v>21726</v>
      </c>
      <c r="T31" s="141">
        <f t="shared" si="7"/>
        <v>14612</v>
      </c>
      <c r="U31" s="141">
        <f t="shared" si="7"/>
        <v>14612</v>
      </c>
      <c r="V31" s="141">
        <f t="shared" si="7"/>
        <v>13923</v>
      </c>
      <c r="W31" s="141">
        <f t="shared" si="7"/>
        <v>13923</v>
      </c>
      <c r="X31" s="141">
        <f t="shared" si="7"/>
        <v>13923</v>
      </c>
      <c r="Y31" s="141">
        <f t="shared" si="7"/>
        <v>14612</v>
      </c>
      <c r="Z31" s="141">
        <f t="shared" si="7"/>
        <v>14612</v>
      </c>
      <c r="AA31" s="141">
        <f t="shared" si="7"/>
        <v>14612</v>
      </c>
      <c r="AB31" s="141">
        <f t="shared" si="7"/>
        <v>15300</v>
      </c>
      <c r="AC31" s="141">
        <f t="shared" si="7"/>
        <v>15300</v>
      </c>
      <c r="AD31" s="141">
        <f t="shared" si="7"/>
        <v>16218</v>
      </c>
      <c r="AE31" s="141">
        <f t="shared" si="7"/>
        <v>17136</v>
      </c>
      <c r="AF31" s="141">
        <f t="shared" si="7"/>
        <v>17136</v>
      </c>
      <c r="AG31" s="141">
        <f t="shared" si="7"/>
        <v>17136</v>
      </c>
      <c r="AH31" s="141">
        <f t="shared" si="7"/>
        <v>16218</v>
      </c>
      <c r="AI31" s="141">
        <f t="shared" si="7"/>
        <v>18972</v>
      </c>
      <c r="AJ31" s="141">
        <f t="shared" si="7"/>
        <v>18972</v>
      </c>
      <c r="AK31" s="141">
        <f t="shared" si="7"/>
        <v>20808</v>
      </c>
      <c r="AL31" s="141">
        <f t="shared" si="7"/>
        <v>22644</v>
      </c>
      <c r="AM31" s="141">
        <f t="shared" si="7"/>
        <v>22644</v>
      </c>
      <c r="AN31" s="141">
        <f t="shared" si="7"/>
        <v>19890</v>
      </c>
      <c r="AO31" s="141">
        <f t="shared" si="7"/>
        <v>19890</v>
      </c>
      <c r="AP31" s="141">
        <f t="shared" si="7"/>
        <v>13235</v>
      </c>
      <c r="AQ31" s="141">
        <f t="shared" si="7"/>
        <v>14612</v>
      </c>
      <c r="AR31" s="141">
        <f t="shared" si="7"/>
        <v>13923</v>
      </c>
      <c r="AS31" s="141">
        <f t="shared" si="7"/>
        <v>11169</v>
      </c>
      <c r="AT31" s="141">
        <f t="shared" si="7"/>
        <v>9716</v>
      </c>
      <c r="AU31" s="141">
        <f t="shared" si="7"/>
        <v>10634</v>
      </c>
      <c r="AV31" s="141">
        <f t="shared" si="7"/>
        <v>9716</v>
      </c>
      <c r="AW31" s="141">
        <f t="shared" si="7"/>
        <v>10634</v>
      </c>
      <c r="AX31" s="141">
        <f t="shared" si="7"/>
        <v>9716</v>
      </c>
      <c r="AY31" s="141">
        <f t="shared" si="7"/>
        <v>9027</v>
      </c>
      <c r="AZ31" s="141">
        <f t="shared" si="7"/>
        <v>8262</v>
      </c>
      <c r="BA31" s="141">
        <f t="shared" si="7"/>
        <v>6809</v>
      </c>
    </row>
    <row r="32" spans="1:53" ht="11.45" customHeight="1" x14ac:dyDescent="0.2">
      <c r="A32" s="120" t="s">
        <v>86</v>
      </c>
      <c r="B32" s="141"/>
      <c r="C32" s="141"/>
      <c r="D32" s="141"/>
      <c r="E32" s="141"/>
      <c r="F32" s="141"/>
      <c r="G32" s="141"/>
      <c r="H32" s="141"/>
      <c r="I32" s="141"/>
      <c r="J32" s="141"/>
      <c r="K32" s="174"/>
      <c r="L32" s="174"/>
      <c r="M32" s="174"/>
      <c r="N32" s="174"/>
      <c r="O32" s="174"/>
      <c r="P32" s="174"/>
      <c r="Q32" s="174"/>
      <c r="R32" s="174"/>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row>
    <row r="33" spans="1:53" ht="11.45" customHeight="1" x14ac:dyDescent="0.2">
      <c r="A33" s="3">
        <v>1</v>
      </c>
      <c r="B33" s="141">
        <f>ROUND(B14*0.85,)</f>
        <v>8033</v>
      </c>
      <c r="C33" s="141">
        <f t="shared" ref="C33:BA33" si="8">ROUND(C14*0.85,)</f>
        <v>9563</v>
      </c>
      <c r="D33" s="141">
        <f t="shared" si="8"/>
        <v>9563</v>
      </c>
      <c r="E33" s="141">
        <f t="shared" si="8"/>
        <v>10022</v>
      </c>
      <c r="F33" s="141">
        <f t="shared" si="8"/>
        <v>10022</v>
      </c>
      <c r="G33" s="141">
        <f t="shared" si="8"/>
        <v>10481</v>
      </c>
      <c r="H33" s="141">
        <f t="shared" si="8"/>
        <v>10022</v>
      </c>
      <c r="I33" s="141">
        <f t="shared" si="8"/>
        <v>10022</v>
      </c>
      <c r="J33" s="141">
        <f t="shared" si="8"/>
        <v>15300</v>
      </c>
      <c r="K33" s="174">
        <f t="shared" si="8"/>
        <v>21038</v>
      </c>
      <c r="L33" s="174">
        <f t="shared" si="8"/>
        <v>24098</v>
      </c>
      <c r="M33" s="174">
        <f t="shared" si="8"/>
        <v>24098</v>
      </c>
      <c r="N33" s="174">
        <f t="shared" si="8"/>
        <v>24098</v>
      </c>
      <c r="O33" s="174">
        <f t="shared" si="8"/>
        <v>25016</v>
      </c>
      <c r="P33" s="174">
        <f t="shared" si="8"/>
        <v>25016</v>
      </c>
      <c r="Q33" s="174">
        <f t="shared" si="8"/>
        <v>25016</v>
      </c>
      <c r="R33" s="174">
        <f t="shared" si="8"/>
        <v>22262</v>
      </c>
      <c r="S33" s="141">
        <f t="shared" si="8"/>
        <v>21994</v>
      </c>
      <c r="T33" s="141">
        <f t="shared" si="8"/>
        <v>14879</v>
      </c>
      <c r="U33" s="141">
        <f t="shared" si="8"/>
        <v>14879</v>
      </c>
      <c r="V33" s="141">
        <f t="shared" si="8"/>
        <v>14191</v>
      </c>
      <c r="W33" s="141">
        <f t="shared" si="8"/>
        <v>14191</v>
      </c>
      <c r="X33" s="141">
        <f t="shared" si="8"/>
        <v>14191</v>
      </c>
      <c r="Y33" s="141">
        <f t="shared" si="8"/>
        <v>14879</v>
      </c>
      <c r="Z33" s="141">
        <f t="shared" si="8"/>
        <v>14879</v>
      </c>
      <c r="AA33" s="141">
        <f t="shared" si="8"/>
        <v>14879</v>
      </c>
      <c r="AB33" s="141">
        <f t="shared" si="8"/>
        <v>15568</v>
      </c>
      <c r="AC33" s="141">
        <f t="shared" si="8"/>
        <v>15568</v>
      </c>
      <c r="AD33" s="141">
        <f t="shared" si="8"/>
        <v>16486</v>
      </c>
      <c r="AE33" s="141">
        <f t="shared" si="8"/>
        <v>17404</v>
      </c>
      <c r="AF33" s="141">
        <f t="shared" si="8"/>
        <v>17404</v>
      </c>
      <c r="AG33" s="141">
        <f t="shared" si="8"/>
        <v>17404</v>
      </c>
      <c r="AH33" s="141">
        <f t="shared" si="8"/>
        <v>16486</v>
      </c>
      <c r="AI33" s="141">
        <f t="shared" si="8"/>
        <v>19240</v>
      </c>
      <c r="AJ33" s="141">
        <f t="shared" si="8"/>
        <v>19240</v>
      </c>
      <c r="AK33" s="141">
        <f t="shared" si="8"/>
        <v>21076</v>
      </c>
      <c r="AL33" s="141">
        <f t="shared" si="8"/>
        <v>22912</v>
      </c>
      <c r="AM33" s="141">
        <f t="shared" si="8"/>
        <v>22912</v>
      </c>
      <c r="AN33" s="141">
        <f t="shared" si="8"/>
        <v>20158</v>
      </c>
      <c r="AO33" s="141">
        <f t="shared" si="8"/>
        <v>20158</v>
      </c>
      <c r="AP33" s="141">
        <f t="shared" si="8"/>
        <v>13502</v>
      </c>
      <c r="AQ33" s="141">
        <f t="shared" si="8"/>
        <v>14879</v>
      </c>
      <c r="AR33" s="141">
        <f t="shared" si="8"/>
        <v>14191</v>
      </c>
      <c r="AS33" s="141">
        <f t="shared" si="8"/>
        <v>11284</v>
      </c>
      <c r="AT33" s="141">
        <f t="shared" si="8"/>
        <v>9830</v>
      </c>
      <c r="AU33" s="141">
        <f t="shared" si="8"/>
        <v>10748</v>
      </c>
      <c r="AV33" s="141">
        <f t="shared" si="8"/>
        <v>9830</v>
      </c>
      <c r="AW33" s="141">
        <f t="shared" si="8"/>
        <v>10748</v>
      </c>
      <c r="AX33" s="141">
        <f t="shared" si="8"/>
        <v>9830</v>
      </c>
      <c r="AY33" s="141">
        <f t="shared" si="8"/>
        <v>9677</v>
      </c>
      <c r="AZ33" s="141">
        <f t="shared" si="8"/>
        <v>8912</v>
      </c>
      <c r="BA33" s="141">
        <f t="shared" si="8"/>
        <v>7459</v>
      </c>
    </row>
    <row r="34" spans="1:53" ht="11.45" customHeight="1" x14ac:dyDescent="0.2">
      <c r="A34" s="3">
        <v>2</v>
      </c>
      <c r="B34" s="141">
        <f>ROUND(B15*0.85,)</f>
        <v>9104</v>
      </c>
      <c r="C34" s="141">
        <f t="shared" ref="C34:BA34" si="9">ROUND(C15*0.85,)</f>
        <v>10634</v>
      </c>
      <c r="D34" s="141">
        <f t="shared" si="9"/>
        <v>10634</v>
      </c>
      <c r="E34" s="141">
        <f t="shared" si="9"/>
        <v>11093</v>
      </c>
      <c r="F34" s="141">
        <f t="shared" si="9"/>
        <v>11093</v>
      </c>
      <c r="G34" s="141">
        <f t="shared" si="9"/>
        <v>11552</v>
      </c>
      <c r="H34" s="141">
        <f t="shared" si="9"/>
        <v>11093</v>
      </c>
      <c r="I34" s="141">
        <f t="shared" si="9"/>
        <v>11093</v>
      </c>
      <c r="J34" s="141">
        <f t="shared" si="9"/>
        <v>16830</v>
      </c>
      <c r="K34" s="174">
        <f t="shared" si="9"/>
        <v>22568</v>
      </c>
      <c r="L34" s="174">
        <f t="shared" si="9"/>
        <v>25628</v>
      </c>
      <c r="M34" s="174">
        <f t="shared" si="9"/>
        <v>25628</v>
      </c>
      <c r="N34" s="174">
        <f t="shared" si="9"/>
        <v>25628</v>
      </c>
      <c r="O34" s="174">
        <f t="shared" si="9"/>
        <v>26546</v>
      </c>
      <c r="P34" s="174">
        <f t="shared" si="9"/>
        <v>26546</v>
      </c>
      <c r="Q34" s="174">
        <f t="shared" si="9"/>
        <v>26546</v>
      </c>
      <c r="R34" s="174">
        <f t="shared" si="9"/>
        <v>23792</v>
      </c>
      <c r="S34" s="141">
        <f t="shared" si="9"/>
        <v>23409</v>
      </c>
      <c r="T34" s="141">
        <f t="shared" si="9"/>
        <v>16295</v>
      </c>
      <c r="U34" s="141">
        <f t="shared" si="9"/>
        <v>16295</v>
      </c>
      <c r="V34" s="141">
        <f t="shared" si="9"/>
        <v>15606</v>
      </c>
      <c r="W34" s="141">
        <f t="shared" si="9"/>
        <v>15606</v>
      </c>
      <c r="X34" s="141">
        <f t="shared" si="9"/>
        <v>15606</v>
      </c>
      <c r="Y34" s="141">
        <f t="shared" si="9"/>
        <v>16295</v>
      </c>
      <c r="Z34" s="141">
        <f t="shared" si="9"/>
        <v>16295</v>
      </c>
      <c r="AA34" s="141">
        <f t="shared" si="9"/>
        <v>16295</v>
      </c>
      <c r="AB34" s="141">
        <f t="shared" si="9"/>
        <v>16983</v>
      </c>
      <c r="AC34" s="141">
        <f t="shared" si="9"/>
        <v>16983</v>
      </c>
      <c r="AD34" s="141">
        <f t="shared" si="9"/>
        <v>17901</v>
      </c>
      <c r="AE34" s="141">
        <f t="shared" si="9"/>
        <v>18819</v>
      </c>
      <c r="AF34" s="141">
        <f t="shared" si="9"/>
        <v>18819</v>
      </c>
      <c r="AG34" s="141">
        <f t="shared" si="9"/>
        <v>18819</v>
      </c>
      <c r="AH34" s="141">
        <f t="shared" si="9"/>
        <v>17901</v>
      </c>
      <c r="AI34" s="141">
        <f t="shared" si="9"/>
        <v>20655</v>
      </c>
      <c r="AJ34" s="141">
        <f t="shared" si="9"/>
        <v>20655</v>
      </c>
      <c r="AK34" s="141">
        <f t="shared" si="9"/>
        <v>22491</v>
      </c>
      <c r="AL34" s="141">
        <f t="shared" si="9"/>
        <v>24327</v>
      </c>
      <c r="AM34" s="141">
        <f t="shared" si="9"/>
        <v>24327</v>
      </c>
      <c r="AN34" s="141">
        <f t="shared" si="9"/>
        <v>21573</v>
      </c>
      <c r="AO34" s="141">
        <f t="shared" si="9"/>
        <v>21573</v>
      </c>
      <c r="AP34" s="141">
        <f t="shared" si="9"/>
        <v>14918</v>
      </c>
      <c r="AQ34" s="141">
        <f t="shared" si="9"/>
        <v>16295</v>
      </c>
      <c r="AR34" s="141">
        <f t="shared" si="9"/>
        <v>15606</v>
      </c>
      <c r="AS34" s="141">
        <f t="shared" si="9"/>
        <v>12699</v>
      </c>
      <c r="AT34" s="141">
        <f t="shared" si="9"/>
        <v>11246</v>
      </c>
      <c r="AU34" s="141">
        <f t="shared" si="9"/>
        <v>12164</v>
      </c>
      <c r="AV34" s="141">
        <f t="shared" si="9"/>
        <v>11246</v>
      </c>
      <c r="AW34" s="141">
        <f t="shared" si="9"/>
        <v>12164</v>
      </c>
      <c r="AX34" s="141">
        <f t="shared" si="9"/>
        <v>11246</v>
      </c>
      <c r="AY34" s="141">
        <f t="shared" si="9"/>
        <v>10940</v>
      </c>
      <c r="AZ34" s="141">
        <f t="shared" si="9"/>
        <v>10175</v>
      </c>
      <c r="BA34" s="141">
        <f t="shared" si="9"/>
        <v>8721</v>
      </c>
    </row>
    <row r="35" spans="1:53" ht="11.45" customHeight="1" x14ac:dyDescent="0.2">
      <c r="A35" s="122" t="s">
        <v>91</v>
      </c>
      <c r="B35" s="141"/>
      <c r="C35" s="141"/>
      <c r="D35" s="141"/>
      <c r="E35" s="141"/>
      <c r="F35" s="141"/>
      <c r="G35" s="141"/>
      <c r="H35" s="141"/>
      <c r="I35" s="141"/>
      <c r="J35" s="141"/>
      <c r="K35" s="174"/>
      <c r="L35" s="174"/>
      <c r="M35" s="174"/>
      <c r="N35" s="174"/>
      <c r="O35" s="174"/>
      <c r="P35" s="174"/>
      <c r="Q35" s="174"/>
      <c r="R35" s="174"/>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row>
    <row r="36" spans="1:53" ht="11.45" customHeight="1" x14ac:dyDescent="0.2">
      <c r="A36" s="3">
        <v>1</v>
      </c>
      <c r="B36" s="141">
        <f>ROUND(B17*0.85,)</f>
        <v>8798</v>
      </c>
      <c r="C36" s="141">
        <f t="shared" ref="C36:BA36" si="10">ROUND(C17*0.85,)</f>
        <v>10328</v>
      </c>
      <c r="D36" s="141">
        <f t="shared" si="10"/>
        <v>10328</v>
      </c>
      <c r="E36" s="141">
        <f t="shared" si="10"/>
        <v>10787</v>
      </c>
      <c r="F36" s="141">
        <f t="shared" si="10"/>
        <v>10787</v>
      </c>
      <c r="G36" s="141">
        <f t="shared" si="10"/>
        <v>11246</v>
      </c>
      <c r="H36" s="141">
        <f t="shared" si="10"/>
        <v>10787</v>
      </c>
      <c r="I36" s="141">
        <f t="shared" si="10"/>
        <v>10787</v>
      </c>
      <c r="J36" s="141">
        <f t="shared" si="10"/>
        <v>16830</v>
      </c>
      <c r="K36" s="174">
        <f t="shared" si="10"/>
        <v>22568</v>
      </c>
      <c r="L36" s="174">
        <f t="shared" si="10"/>
        <v>25628</v>
      </c>
      <c r="M36" s="174">
        <f t="shared" si="10"/>
        <v>25628</v>
      </c>
      <c r="N36" s="174">
        <f t="shared" si="10"/>
        <v>25628</v>
      </c>
      <c r="O36" s="174">
        <f t="shared" si="10"/>
        <v>26546</v>
      </c>
      <c r="P36" s="174">
        <f t="shared" si="10"/>
        <v>26546</v>
      </c>
      <c r="Q36" s="174">
        <f t="shared" si="10"/>
        <v>26546</v>
      </c>
      <c r="R36" s="174">
        <f t="shared" si="10"/>
        <v>23792</v>
      </c>
      <c r="S36" s="141">
        <f t="shared" si="10"/>
        <v>23524</v>
      </c>
      <c r="T36" s="141">
        <f t="shared" si="10"/>
        <v>16409</v>
      </c>
      <c r="U36" s="141">
        <f t="shared" si="10"/>
        <v>16409</v>
      </c>
      <c r="V36" s="141">
        <f t="shared" si="10"/>
        <v>15721</v>
      </c>
      <c r="W36" s="141">
        <f t="shared" si="10"/>
        <v>15721</v>
      </c>
      <c r="X36" s="141">
        <f t="shared" si="10"/>
        <v>15721</v>
      </c>
      <c r="Y36" s="141">
        <f t="shared" si="10"/>
        <v>16409</v>
      </c>
      <c r="Z36" s="141">
        <f t="shared" si="10"/>
        <v>16409</v>
      </c>
      <c r="AA36" s="141">
        <f t="shared" si="10"/>
        <v>16409</v>
      </c>
      <c r="AB36" s="141">
        <f t="shared" si="10"/>
        <v>17098</v>
      </c>
      <c r="AC36" s="141">
        <f t="shared" si="10"/>
        <v>17098</v>
      </c>
      <c r="AD36" s="141">
        <f t="shared" si="10"/>
        <v>18016</v>
      </c>
      <c r="AE36" s="141">
        <f t="shared" si="10"/>
        <v>18934</v>
      </c>
      <c r="AF36" s="141">
        <f t="shared" si="10"/>
        <v>18934</v>
      </c>
      <c r="AG36" s="141">
        <f t="shared" si="10"/>
        <v>18934</v>
      </c>
      <c r="AH36" s="141">
        <f t="shared" si="10"/>
        <v>18016</v>
      </c>
      <c r="AI36" s="141">
        <f t="shared" si="10"/>
        <v>20770</v>
      </c>
      <c r="AJ36" s="141">
        <f t="shared" si="10"/>
        <v>20770</v>
      </c>
      <c r="AK36" s="141">
        <f t="shared" si="10"/>
        <v>22606</v>
      </c>
      <c r="AL36" s="141">
        <f t="shared" si="10"/>
        <v>24442</v>
      </c>
      <c r="AM36" s="141">
        <f t="shared" si="10"/>
        <v>24442</v>
      </c>
      <c r="AN36" s="141">
        <f t="shared" si="10"/>
        <v>21688</v>
      </c>
      <c r="AO36" s="141">
        <f t="shared" si="10"/>
        <v>21688</v>
      </c>
      <c r="AP36" s="141">
        <f t="shared" si="10"/>
        <v>15032</v>
      </c>
      <c r="AQ36" s="141">
        <f t="shared" si="10"/>
        <v>16409</v>
      </c>
      <c r="AR36" s="141">
        <f t="shared" si="10"/>
        <v>15721</v>
      </c>
      <c r="AS36" s="141">
        <f t="shared" si="10"/>
        <v>12431</v>
      </c>
      <c r="AT36" s="141">
        <f t="shared" si="10"/>
        <v>10978</v>
      </c>
      <c r="AU36" s="141">
        <f t="shared" si="10"/>
        <v>11896</v>
      </c>
      <c r="AV36" s="141">
        <f t="shared" si="10"/>
        <v>10978</v>
      </c>
      <c r="AW36" s="141">
        <f t="shared" si="10"/>
        <v>11896</v>
      </c>
      <c r="AX36" s="141">
        <f t="shared" si="10"/>
        <v>10978</v>
      </c>
      <c r="AY36" s="141">
        <f t="shared" si="10"/>
        <v>10442</v>
      </c>
      <c r="AZ36" s="141">
        <f t="shared" si="10"/>
        <v>9677</v>
      </c>
      <c r="BA36" s="141">
        <f t="shared" si="10"/>
        <v>8224</v>
      </c>
    </row>
    <row r="37" spans="1:53" ht="11.45" customHeight="1" x14ac:dyDescent="0.2">
      <c r="A37" s="3">
        <v>2</v>
      </c>
      <c r="B37" s="141">
        <f>ROUND(B18*0.85,)</f>
        <v>9869</v>
      </c>
      <c r="C37" s="141">
        <f t="shared" ref="C37:BA37" si="11">ROUND(C18*0.85,)</f>
        <v>11399</v>
      </c>
      <c r="D37" s="141">
        <f t="shared" si="11"/>
        <v>11399</v>
      </c>
      <c r="E37" s="141">
        <f t="shared" si="11"/>
        <v>11858</v>
      </c>
      <c r="F37" s="141">
        <f t="shared" si="11"/>
        <v>11858</v>
      </c>
      <c r="G37" s="141">
        <f t="shared" si="11"/>
        <v>12317</v>
      </c>
      <c r="H37" s="141">
        <f t="shared" si="11"/>
        <v>11858</v>
      </c>
      <c r="I37" s="141">
        <f t="shared" si="11"/>
        <v>11858</v>
      </c>
      <c r="J37" s="141">
        <f t="shared" si="11"/>
        <v>18360</v>
      </c>
      <c r="K37" s="174">
        <f t="shared" si="11"/>
        <v>24098</v>
      </c>
      <c r="L37" s="174">
        <f t="shared" si="11"/>
        <v>27158</v>
      </c>
      <c r="M37" s="174">
        <f t="shared" si="11"/>
        <v>27158</v>
      </c>
      <c r="N37" s="174">
        <f t="shared" si="11"/>
        <v>27158</v>
      </c>
      <c r="O37" s="174">
        <f t="shared" si="11"/>
        <v>28076</v>
      </c>
      <c r="P37" s="174">
        <f t="shared" si="11"/>
        <v>28076</v>
      </c>
      <c r="Q37" s="174">
        <f t="shared" si="11"/>
        <v>28076</v>
      </c>
      <c r="R37" s="174">
        <f t="shared" si="11"/>
        <v>25322</v>
      </c>
      <c r="S37" s="141">
        <f t="shared" si="11"/>
        <v>24939</v>
      </c>
      <c r="T37" s="141">
        <f t="shared" si="11"/>
        <v>17825</v>
      </c>
      <c r="U37" s="141">
        <f t="shared" si="11"/>
        <v>17825</v>
      </c>
      <c r="V37" s="141">
        <f t="shared" si="11"/>
        <v>17136</v>
      </c>
      <c r="W37" s="141">
        <f t="shared" si="11"/>
        <v>17136</v>
      </c>
      <c r="X37" s="141">
        <f t="shared" si="11"/>
        <v>17136</v>
      </c>
      <c r="Y37" s="141">
        <f t="shared" si="11"/>
        <v>17825</v>
      </c>
      <c r="Z37" s="141">
        <f t="shared" si="11"/>
        <v>17825</v>
      </c>
      <c r="AA37" s="141">
        <f t="shared" si="11"/>
        <v>17825</v>
      </c>
      <c r="AB37" s="141">
        <f t="shared" si="11"/>
        <v>18513</v>
      </c>
      <c r="AC37" s="141">
        <f t="shared" si="11"/>
        <v>18513</v>
      </c>
      <c r="AD37" s="141">
        <f t="shared" si="11"/>
        <v>19431</v>
      </c>
      <c r="AE37" s="141">
        <f t="shared" si="11"/>
        <v>20349</v>
      </c>
      <c r="AF37" s="141">
        <f t="shared" si="11"/>
        <v>20349</v>
      </c>
      <c r="AG37" s="141">
        <f t="shared" si="11"/>
        <v>20349</v>
      </c>
      <c r="AH37" s="141">
        <f t="shared" si="11"/>
        <v>19431</v>
      </c>
      <c r="AI37" s="141">
        <f t="shared" si="11"/>
        <v>22185</v>
      </c>
      <c r="AJ37" s="141">
        <f t="shared" si="11"/>
        <v>22185</v>
      </c>
      <c r="AK37" s="141">
        <f t="shared" si="11"/>
        <v>24021</v>
      </c>
      <c r="AL37" s="141">
        <f t="shared" si="11"/>
        <v>25857</v>
      </c>
      <c r="AM37" s="141">
        <f t="shared" si="11"/>
        <v>25857</v>
      </c>
      <c r="AN37" s="141">
        <f t="shared" si="11"/>
        <v>23103</v>
      </c>
      <c r="AO37" s="141">
        <f t="shared" si="11"/>
        <v>23103</v>
      </c>
      <c r="AP37" s="141">
        <f t="shared" si="11"/>
        <v>16448</v>
      </c>
      <c r="AQ37" s="141">
        <f t="shared" si="11"/>
        <v>17825</v>
      </c>
      <c r="AR37" s="141">
        <f t="shared" si="11"/>
        <v>17136</v>
      </c>
      <c r="AS37" s="141">
        <f t="shared" si="11"/>
        <v>13847</v>
      </c>
      <c r="AT37" s="141">
        <f t="shared" si="11"/>
        <v>12393</v>
      </c>
      <c r="AU37" s="141">
        <f t="shared" si="11"/>
        <v>13311</v>
      </c>
      <c r="AV37" s="141">
        <f t="shared" si="11"/>
        <v>12393</v>
      </c>
      <c r="AW37" s="141">
        <f t="shared" si="11"/>
        <v>13311</v>
      </c>
      <c r="AX37" s="141">
        <f t="shared" si="11"/>
        <v>12393</v>
      </c>
      <c r="AY37" s="141">
        <f t="shared" si="11"/>
        <v>11705</v>
      </c>
      <c r="AZ37" s="141">
        <f t="shared" si="11"/>
        <v>10940</v>
      </c>
      <c r="BA37" s="141">
        <f t="shared" si="11"/>
        <v>9486</v>
      </c>
    </row>
    <row r="38" spans="1:53" ht="11.45" customHeight="1" x14ac:dyDescent="0.2">
      <c r="A38" s="119" t="s">
        <v>92</v>
      </c>
      <c r="B38" s="141"/>
      <c r="C38" s="141"/>
      <c r="D38" s="141"/>
      <c r="E38" s="141"/>
      <c r="F38" s="141"/>
      <c r="G38" s="141"/>
      <c r="H38" s="141"/>
      <c r="I38" s="141"/>
      <c r="J38" s="141"/>
      <c r="K38" s="174"/>
      <c r="L38" s="174"/>
      <c r="M38" s="174"/>
      <c r="N38" s="174"/>
      <c r="O38" s="174"/>
      <c r="P38" s="174"/>
      <c r="Q38" s="174"/>
      <c r="R38" s="174"/>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row>
    <row r="39" spans="1:53" ht="11.45" customHeight="1" x14ac:dyDescent="0.2">
      <c r="A39" s="3">
        <v>1</v>
      </c>
      <c r="B39" s="141">
        <f>ROUND(B20*0.85,)</f>
        <v>9945</v>
      </c>
      <c r="C39" s="141">
        <f t="shared" ref="C39:BA39" si="12">ROUND(C20*0.85,)</f>
        <v>11475</v>
      </c>
      <c r="D39" s="141">
        <f t="shared" si="12"/>
        <v>11475</v>
      </c>
      <c r="E39" s="141">
        <f t="shared" si="12"/>
        <v>11934</v>
      </c>
      <c r="F39" s="141">
        <f t="shared" si="12"/>
        <v>11934</v>
      </c>
      <c r="G39" s="141">
        <f t="shared" si="12"/>
        <v>12393</v>
      </c>
      <c r="H39" s="141">
        <f t="shared" si="12"/>
        <v>11934</v>
      </c>
      <c r="I39" s="141">
        <f t="shared" si="12"/>
        <v>11934</v>
      </c>
      <c r="J39" s="141">
        <f t="shared" si="12"/>
        <v>18360</v>
      </c>
      <c r="K39" s="174">
        <f t="shared" si="12"/>
        <v>24098</v>
      </c>
      <c r="L39" s="174">
        <f t="shared" si="12"/>
        <v>27158</v>
      </c>
      <c r="M39" s="174">
        <f t="shared" si="12"/>
        <v>27158</v>
      </c>
      <c r="N39" s="174">
        <f t="shared" si="12"/>
        <v>27158</v>
      </c>
      <c r="O39" s="174">
        <f t="shared" si="12"/>
        <v>28076</v>
      </c>
      <c r="P39" s="174">
        <f t="shared" si="12"/>
        <v>28076</v>
      </c>
      <c r="Q39" s="174">
        <f t="shared" si="12"/>
        <v>28076</v>
      </c>
      <c r="R39" s="174">
        <f t="shared" si="12"/>
        <v>25322</v>
      </c>
      <c r="S39" s="141">
        <f t="shared" si="12"/>
        <v>25054</v>
      </c>
      <c r="T39" s="141">
        <f t="shared" si="12"/>
        <v>17939</v>
      </c>
      <c r="U39" s="141">
        <f t="shared" si="12"/>
        <v>17939</v>
      </c>
      <c r="V39" s="141">
        <f t="shared" si="12"/>
        <v>17251</v>
      </c>
      <c r="W39" s="141">
        <f t="shared" si="12"/>
        <v>17251</v>
      </c>
      <c r="X39" s="141">
        <f t="shared" si="12"/>
        <v>17251</v>
      </c>
      <c r="Y39" s="141">
        <f t="shared" si="12"/>
        <v>17939</v>
      </c>
      <c r="Z39" s="141">
        <f t="shared" si="12"/>
        <v>17939</v>
      </c>
      <c r="AA39" s="141">
        <f t="shared" si="12"/>
        <v>17939</v>
      </c>
      <c r="AB39" s="141">
        <f t="shared" si="12"/>
        <v>18628</v>
      </c>
      <c r="AC39" s="141">
        <f t="shared" si="12"/>
        <v>18628</v>
      </c>
      <c r="AD39" s="141">
        <f t="shared" si="12"/>
        <v>19546</v>
      </c>
      <c r="AE39" s="141">
        <f t="shared" si="12"/>
        <v>20464</v>
      </c>
      <c r="AF39" s="141">
        <f t="shared" si="12"/>
        <v>20464</v>
      </c>
      <c r="AG39" s="141">
        <f t="shared" si="12"/>
        <v>20464</v>
      </c>
      <c r="AH39" s="141">
        <f t="shared" si="12"/>
        <v>19546</v>
      </c>
      <c r="AI39" s="141">
        <f t="shared" si="12"/>
        <v>22300</v>
      </c>
      <c r="AJ39" s="141">
        <f t="shared" si="12"/>
        <v>22300</v>
      </c>
      <c r="AK39" s="141">
        <f t="shared" si="12"/>
        <v>24136</v>
      </c>
      <c r="AL39" s="141">
        <f t="shared" si="12"/>
        <v>25972</v>
      </c>
      <c r="AM39" s="141">
        <f t="shared" si="12"/>
        <v>25972</v>
      </c>
      <c r="AN39" s="141">
        <f t="shared" si="12"/>
        <v>23218</v>
      </c>
      <c r="AO39" s="141">
        <f t="shared" si="12"/>
        <v>23218</v>
      </c>
      <c r="AP39" s="141">
        <f t="shared" si="12"/>
        <v>16562</v>
      </c>
      <c r="AQ39" s="141">
        <f t="shared" si="12"/>
        <v>17939</v>
      </c>
      <c r="AR39" s="141">
        <f t="shared" si="12"/>
        <v>17251</v>
      </c>
      <c r="AS39" s="141">
        <f t="shared" si="12"/>
        <v>13196</v>
      </c>
      <c r="AT39" s="141">
        <f t="shared" si="12"/>
        <v>11743</v>
      </c>
      <c r="AU39" s="141">
        <f t="shared" si="12"/>
        <v>12661</v>
      </c>
      <c r="AV39" s="141">
        <f t="shared" si="12"/>
        <v>11743</v>
      </c>
      <c r="AW39" s="141">
        <f t="shared" si="12"/>
        <v>12661</v>
      </c>
      <c r="AX39" s="141">
        <f t="shared" si="12"/>
        <v>11743</v>
      </c>
      <c r="AY39" s="141">
        <f t="shared" si="12"/>
        <v>11590</v>
      </c>
      <c r="AZ39" s="141">
        <f t="shared" si="12"/>
        <v>10825</v>
      </c>
      <c r="BA39" s="141">
        <f t="shared" si="12"/>
        <v>9371</v>
      </c>
    </row>
    <row r="40" spans="1:53" ht="11.45" customHeight="1" x14ac:dyDescent="0.2">
      <c r="A40" s="3">
        <v>2</v>
      </c>
      <c r="B40" s="141">
        <f>ROUND(B21*0.85,)</f>
        <v>11016</v>
      </c>
      <c r="C40" s="141">
        <f t="shared" ref="C40:BA40" si="13">ROUND(C21*0.85,)</f>
        <v>12546</v>
      </c>
      <c r="D40" s="141">
        <f t="shared" si="13"/>
        <v>12546</v>
      </c>
      <c r="E40" s="141">
        <f t="shared" si="13"/>
        <v>13005</v>
      </c>
      <c r="F40" s="141">
        <f t="shared" si="13"/>
        <v>13005</v>
      </c>
      <c r="G40" s="141">
        <f t="shared" si="13"/>
        <v>13464</v>
      </c>
      <c r="H40" s="141">
        <f t="shared" si="13"/>
        <v>13005</v>
      </c>
      <c r="I40" s="141">
        <f t="shared" si="13"/>
        <v>13005</v>
      </c>
      <c r="J40" s="141">
        <f t="shared" si="13"/>
        <v>19890</v>
      </c>
      <c r="K40" s="174">
        <f t="shared" si="13"/>
        <v>25628</v>
      </c>
      <c r="L40" s="174">
        <f t="shared" si="13"/>
        <v>28688</v>
      </c>
      <c r="M40" s="174">
        <f t="shared" si="13"/>
        <v>28688</v>
      </c>
      <c r="N40" s="174">
        <f t="shared" si="13"/>
        <v>28688</v>
      </c>
      <c r="O40" s="174">
        <f t="shared" si="13"/>
        <v>29606</v>
      </c>
      <c r="P40" s="174">
        <f t="shared" si="13"/>
        <v>29606</v>
      </c>
      <c r="Q40" s="174">
        <f t="shared" si="13"/>
        <v>29606</v>
      </c>
      <c r="R40" s="174">
        <f t="shared" si="13"/>
        <v>26852</v>
      </c>
      <c r="S40" s="141">
        <f t="shared" si="13"/>
        <v>26469</v>
      </c>
      <c r="T40" s="141">
        <f t="shared" si="13"/>
        <v>19355</v>
      </c>
      <c r="U40" s="141">
        <f t="shared" si="13"/>
        <v>19355</v>
      </c>
      <c r="V40" s="141">
        <f t="shared" si="13"/>
        <v>18666</v>
      </c>
      <c r="W40" s="141">
        <f t="shared" si="13"/>
        <v>18666</v>
      </c>
      <c r="X40" s="141">
        <f t="shared" si="13"/>
        <v>18666</v>
      </c>
      <c r="Y40" s="141">
        <f t="shared" si="13"/>
        <v>19355</v>
      </c>
      <c r="Z40" s="141">
        <f t="shared" si="13"/>
        <v>19355</v>
      </c>
      <c r="AA40" s="141">
        <f t="shared" si="13"/>
        <v>19355</v>
      </c>
      <c r="AB40" s="141">
        <f t="shared" si="13"/>
        <v>20043</v>
      </c>
      <c r="AC40" s="141">
        <f t="shared" si="13"/>
        <v>20043</v>
      </c>
      <c r="AD40" s="141">
        <f t="shared" si="13"/>
        <v>20961</v>
      </c>
      <c r="AE40" s="141">
        <f t="shared" si="13"/>
        <v>21879</v>
      </c>
      <c r="AF40" s="141">
        <f t="shared" si="13"/>
        <v>21879</v>
      </c>
      <c r="AG40" s="141">
        <f t="shared" si="13"/>
        <v>21879</v>
      </c>
      <c r="AH40" s="141">
        <f t="shared" si="13"/>
        <v>20961</v>
      </c>
      <c r="AI40" s="141">
        <f t="shared" si="13"/>
        <v>23715</v>
      </c>
      <c r="AJ40" s="141">
        <f t="shared" si="13"/>
        <v>23715</v>
      </c>
      <c r="AK40" s="141">
        <f t="shared" si="13"/>
        <v>25551</v>
      </c>
      <c r="AL40" s="141">
        <f t="shared" si="13"/>
        <v>27387</v>
      </c>
      <c r="AM40" s="141">
        <f t="shared" si="13"/>
        <v>27387</v>
      </c>
      <c r="AN40" s="141">
        <f t="shared" si="13"/>
        <v>24633</v>
      </c>
      <c r="AO40" s="141">
        <f t="shared" si="13"/>
        <v>24633</v>
      </c>
      <c r="AP40" s="141">
        <f t="shared" si="13"/>
        <v>17978</v>
      </c>
      <c r="AQ40" s="141">
        <f t="shared" si="13"/>
        <v>19355</v>
      </c>
      <c r="AR40" s="141">
        <f t="shared" si="13"/>
        <v>18666</v>
      </c>
      <c r="AS40" s="141">
        <f t="shared" si="13"/>
        <v>14612</v>
      </c>
      <c r="AT40" s="141">
        <f t="shared" si="13"/>
        <v>13158</v>
      </c>
      <c r="AU40" s="141">
        <f t="shared" si="13"/>
        <v>14076</v>
      </c>
      <c r="AV40" s="141">
        <f t="shared" si="13"/>
        <v>13158</v>
      </c>
      <c r="AW40" s="141">
        <f t="shared" si="13"/>
        <v>14076</v>
      </c>
      <c r="AX40" s="141">
        <f t="shared" si="13"/>
        <v>13158</v>
      </c>
      <c r="AY40" s="141">
        <f t="shared" si="13"/>
        <v>12852</v>
      </c>
      <c r="AZ40" s="141">
        <f t="shared" si="13"/>
        <v>12087</v>
      </c>
      <c r="BA40" s="141">
        <f t="shared" si="13"/>
        <v>10634</v>
      </c>
    </row>
    <row r="41" spans="1:53" ht="11.45" customHeight="1" x14ac:dyDescent="0.2">
      <c r="A41" s="24"/>
    </row>
    <row r="42" spans="1:53" customFormat="1" ht="189" x14ac:dyDescent="0.25">
      <c r="A42" s="162" t="s">
        <v>239</v>
      </c>
      <c r="C42" s="133"/>
      <c r="I42" s="206"/>
      <c r="J42" s="206"/>
      <c r="K42" s="206"/>
      <c r="L42" s="206"/>
      <c r="M42" s="206"/>
      <c r="N42" s="206"/>
      <c r="O42" s="206"/>
      <c r="P42" s="211"/>
      <c r="Q42" s="211"/>
      <c r="R42" s="211"/>
    </row>
    <row r="43" spans="1:53" s="1" customFormat="1" x14ac:dyDescent="0.2">
      <c r="K43" s="187"/>
      <c r="L43" s="187"/>
      <c r="M43" s="187"/>
      <c r="N43" s="187"/>
      <c r="O43" s="187"/>
      <c r="P43" s="187"/>
      <c r="Q43" s="187"/>
      <c r="R43" s="187"/>
    </row>
    <row r="44" spans="1:53" s="1" customFormat="1" x14ac:dyDescent="0.2">
      <c r="A44" s="41" t="s">
        <v>3</v>
      </c>
      <c r="K44" s="187"/>
      <c r="L44" s="187"/>
      <c r="M44" s="187"/>
      <c r="N44" s="187"/>
      <c r="O44" s="187"/>
      <c r="P44" s="187"/>
      <c r="Q44" s="187"/>
      <c r="R44" s="187"/>
    </row>
    <row r="45" spans="1:53" s="1" customFormat="1" x14ac:dyDescent="0.2">
      <c r="A45" s="42" t="s">
        <v>4</v>
      </c>
      <c r="K45" s="187"/>
      <c r="L45" s="187"/>
      <c r="M45" s="187"/>
      <c r="N45" s="187"/>
      <c r="O45" s="187"/>
      <c r="P45" s="187"/>
      <c r="Q45" s="187"/>
      <c r="R45" s="187"/>
    </row>
    <row r="46" spans="1:53" s="1" customFormat="1" x14ac:dyDescent="0.2">
      <c r="A46" s="42" t="s">
        <v>5</v>
      </c>
      <c r="K46" s="187"/>
      <c r="L46" s="187"/>
      <c r="M46" s="187"/>
      <c r="N46" s="187"/>
      <c r="O46" s="187"/>
      <c r="P46" s="187"/>
      <c r="Q46" s="187"/>
      <c r="R46" s="187"/>
    </row>
    <row r="47" spans="1:53" s="1" customFormat="1" ht="12.6" customHeight="1" x14ac:dyDescent="0.2">
      <c r="A47" s="26" t="s">
        <v>6</v>
      </c>
      <c r="K47" s="187"/>
      <c r="L47" s="187"/>
      <c r="M47" s="187"/>
      <c r="N47" s="187"/>
      <c r="O47" s="187"/>
      <c r="P47" s="187"/>
      <c r="Q47" s="187"/>
      <c r="R47" s="187"/>
    </row>
    <row r="48" spans="1:53" s="1" customFormat="1" x14ac:dyDescent="0.2">
      <c r="A48" s="42" t="s">
        <v>180</v>
      </c>
      <c r="K48" s="187"/>
      <c r="L48" s="187"/>
      <c r="M48" s="187"/>
      <c r="N48" s="187"/>
      <c r="O48" s="187"/>
      <c r="P48" s="187"/>
      <c r="Q48" s="187"/>
      <c r="R48" s="187"/>
    </row>
    <row r="49" spans="1:18" s="1" customFormat="1" x14ac:dyDescent="0.2">
      <c r="A49" s="42" t="s">
        <v>75</v>
      </c>
      <c r="K49" s="187"/>
      <c r="L49" s="187"/>
      <c r="M49" s="187"/>
      <c r="N49" s="187"/>
      <c r="O49" s="187"/>
      <c r="P49" s="187"/>
      <c r="Q49" s="187"/>
      <c r="R49" s="187"/>
    </row>
    <row r="50" spans="1:18" s="7" customFormat="1" ht="15" x14ac:dyDescent="0.25">
      <c r="A50" s="6" t="s">
        <v>25</v>
      </c>
      <c r="I50" s="207"/>
      <c r="J50" s="207"/>
      <c r="K50" s="207"/>
      <c r="L50" s="207"/>
      <c r="M50" s="207"/>
      <c r="N50" s="207"/>
      <c r="O50" s="207"/>
      <c r="P50" s="204"/>
      <c r="Q50" s="204"/>
      <c r="R50" s="204"/>
    </row>
    <row r="51" spans="1:18" s="7" customFormat="1" ht="24.75" x14ac:dyDescent="0.25">
      <c r="A51" s="53" t="s">
        <v>240</v>
      </c>
      <c r="I51" s="207"/>
      <c r="J51" s="207"/>
      <c r="K51" s="207"/>
      <c r="L51" s="207"/>
      <c r="M51" s="207"/>
      <c r="N51" s="207"/>
      <c r="O51" s="207"/>
      <c r="P51" s="204"/>
      <c r="Q51" s="204"/>
      <c r="R51" s="204"/>
    </row>
    <row r="52" spans="1:18" s="1" customFormat="1" ht="12.75" thickBot="1" x14ac:dyDescent="0.25">
      <c r="K52" s="187"/>
      <c r="L52" s="187"/>
      <c r="M52" s="187"/>
      <c r="N52" s="187"/>
      <c r="O52" s="187"/>
      <c r="P52" s="187"/>
      <c r="Q52" s="187"/>
      <c r="R52" s="187"/>
    </row>
    <row r="53" spans="1:18" s="1" customFormat="1" ht="12.75" thickBot="1" x14ac:dyDescent="0.25">
      <c r="A53" s="147" t="s">
        <v>18</v>
      </c>
      <c r="K53" s="187"/>
      <c r="L53" s="187"/>
      <c r="M53" s="187"/>
      <c r="N53" s="187"/>
      <c r="O53" s="187"/>
      <c r="P53" s="187"/>
      <c r="Q53" s="187"/>
      <c r="R53" s="187"/>
    </row>
    <row r="54" spans="1:18" s="1" customFormat="1" x14ac:dyDescent="0.2">
      <c r="A54" s="155" t="s">
        <v>241</v>
      </c>
      <c r="K54" s="187"/>
      <c r="L54" s="187"/>
      <c r="M54" s="187"/>
      <c r="N54" s="187"/>
      <c r="O54" s="187"/>
      <c r="P54" s="187"/>
      <c r="Q54" s="187"/>
      <c r="R54" s="187"/>
    </row>
    <row r="55" spans="1:18" s="1" customFormat="1" ht="24.75" thickBot="1" x14ac:dyDescent="0.25">
      <c r="A55" s="160" t="s">
        <v>242</v>
      </c>
      <c r="K55" s="187"/>
      <c r="L55" s="187"/>
      <c r="M55" s="187"/>
      <c r="N55" s="187"/>
      <c r="O55" s="187"/>
      <c r="P55" s="187"/>
      <c r="Q55" s="187"/>
      <c r="R55" s="187"/>
    </row>
    <row r="56" spans="1:18" s="1" customFormat="1" x14ac:dyDescent="0.2">
      <c r="A56" s="208" t="s">
        <v>243</v>
      </c>
      <c r="K56" s="187"/>
      <c r="L56" s="187"/>
      <c r="M56" s="187"/>
      <c r="N56" s="187"/>
      <c r="O56" s="187"/>
      <c r="P56" s="187"/>
      <c r="Q56" s="187"/>
      <c r="R56" s="187"/>
    </row>
    <row r="57" spans="1:18" s="1" customFormat="1" ht="12.75" thickBot="1" x14ac:dyDescent="0.25">
      <c r="K57" s="187"/>
      <c r="L57" s="187"/>
      <c r="M57" s="187"/>
      <c r="N57" s="187"/>
      <c r="O57" s="187"/>
      <c r="P57" s="187"/>
      <c r="Q57" s="187"/>
      <c r="R57" s="187"/>
    </row>
    <row r="58" spans="1:18" s="1" customFormat="1" x14ac:dyDescent="0.2">
      <c r="A58" s="209" t="s">
        <v>8</v>
      </c>
      <c r="K58" s="187"/>
      <c r="L58" s="187"/>
      <c r="M58" s="187"/>
      <c r="N58" s="187"/>
      <c r="O58" s="187"/>
      <c r="P58" s="187"/>
      <c r="Q58" s="187"/>
      <c r="R58" s="187"/>
    </row>
    <row r="59" spans="1:18" s="1" customFormat="1" ht="60" x14ac:dyDescent="0.2">
      <c r="A59" s="210" t="s">
        <v>150</v>
      </c>
      <c r="K59" s="187"/>
      <c r="L59" s="187"/>
      <c r="M59" s="187"/>
      <c r="N59" s="187"/>
      <c r="O59" s="187"/>
      <c r="P59" s="187"/>
      <c r="Q59" s="187"/>
      <c r="R59" s="187"/>
    </row>
  </sheetData>
  <pageMargins left="0.7" right="0.7" top="0.75" bottom="0.75" header="0.3" footer="0.3"/>
  <pageSetup paperSize="9" orientation="portrait" horizontalDpi="4294967295" verticalDpi="4294967295"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G68"/>
  <sheetViews>
    <sheetView zoomScaleNormal="100" workbookViewId="0">
      <pane xSplit="1" topLeftCell="B1" activePane="topRight" state="frozen"/>
      <selection pane="topRight" activeCell="B1" sqref="B1:C1048576"/>
    </sheetView>
  </sheetViews>
  <sheetFormatPr defaultColWidth="8.5703125" defaultRowHeight="12" x14ac:dyDescent="0.2"/>
  <cols>
    <col min="1" max="1" width="84.85546875" style="1" customWidth="1"/>
    <col min="2" max="7" width="9.85546875" style="1" bestFit="1" customWidth="1"/>
    <col min="8" max="16384" width="8.5703125" style="1"/>
  </cols>
  <sheetData>
    <row r="1" spans="1:7" ht="11.45" customHeight="1" x14ac:dyDescent="0.2">
      <c r="A1" s="9" t="s">
        <v>74</v>
      </c>
    </row>
    <row r="2" spans="1:7" ht="11.45" customHeight="1" x14ac:dyDescent="0.2">
      <c r="A2" s="19"/>
    </row>
    <row r="3" spans="1:7" ht="11.45" customHeight="1" x14ac:dyDescent="0.2">
      <c r="A3" s="111" t="s">
        <v>23</v>
      </c>
    </row>
    <row r="4" spans="1:7" ht="11.25" customHeight="1" x14ac:dyDescent="0.2">
      <c r="A4" s="51" t="s">
        <v>1</v>
      </c>
    </row>
    <row r="5" spans="1:7" s="12" customFormat="1" ht="25.5" customHeight="1" x14ac:dyDescent="0.2">
      <c r="A5" s="8" t="s">
        <v>0</v>
      </c>
      <c r="B5" s="47" t="e">
        <f>'C завтраками| Bed and breakfast'!#REF!</f>
        <v>#REF!</v>
      </c>
      <c r="C5" s="47" t="e">
        <f>'C завтраками| Bed and breakfast'!#REF!</f>
        <v>#REF!</v>
      </c>
      <c r="D5" s="47" t="e">
        <f>'C завтраками| Bed and breakfast'!#REF!</f>
        <v>#REF!</v>
      </c>
      <c r="E5" s="47" t="e">
        <f>'C завтраками| Bed and breakfast'!#REF!</f>
        <v>#REF!</v>
      </c>
      <c r="F5" s="47" t="e">
        <f>'C завтраками| Bed and breakfast'!#REF!</f>
        <v>#REF!</v>
      </c>
      <c r="G5" s="47" t="e">
        <f>'C завтраками| Bed and breakfast'!#REF!</f>
        <v>#REF!</v>
      </c>
    </row>
    <row r="6" spans="1:7" s="12" customFormat="1" ht="25.5" customHeight="1" x14ac:dyDescent="0.2">
      <c r="A6" s="37"/>
      <c r="B6" s="47" t="e">
        <f>'C завтраками| Bed and breakfast'!#REF!</f>
        <v>#REF!</v>
      </c>
      <c r="C6" s="47" t="e">
        <f>'C завтраками| Bed and breakfast'!#REF!</f>
        <v>#REF!</v>
      </c>
      <c r="D6" s="47" t="e">
        <f>'C завтраками| Bed and breakfast'!#REF!</f>
        <v>#REF!</v>
      </c>
      <c r="E6" s="47" t="e">
        <f>'C завтраками| Bed and breakfast'!#REF!</f>
        <v>#REF!</v>
      </c>
      <c r="F6" s="47" t="e">
        <f>'C завтраками| Bed and breakfast'!#REF!</f>
        <v>#REF!</v>
      </c>
      <c r="G6" s="47" t="e">
        <f>'C завтраками| Bed and breakfast'!#REF!</f>
        <v>#REF!</v>
      </c>
    </row>
    <row r="7" spans="1:7" ht="11.45" customHeight="1" x14ac:dyDescent="0.2">
      <c r="A7" s="11" t="s">
        <v>11</v>
      </c>
    </row>
    <row r="8" spans="1:7" ht="11.45" customHeight="1" x14ac:dyDescent="0.2">
      <c r="A8" s="3">
        <v>1</v>
      </c>
      <c r="B8" s="29" t="e">
        <f>'C завтраками| Bed and breakfast'!#REF!*0.9+B23</f>
        <v>#REF!</v>
      </c>
      <c r="C8" s="29" t="e">
        <f>'C завтраками| Bed and breakfast'!#REF!*0.9+C23</f>
        <v>#REF!</v>
      </c>
      <c r="D8" s="29" t="e">
        <f>'C завтраками| Bed and breakfast'!#REF!*0.9+D23</f>
        <v>#REF!</v>
      </c>
      <c r="E8" s="29" t="e">
        <f>'C завтраками| Bed and breakfast'!#REF!*0.9+E23</f>
        <v>#REF!</v>
      </c>
      <c r="F8" s="29" t="e">
        <f>'C завтраками| Bed and breakfast'!#REF!*0.9+F23</f>
        <v>#REF!</v>
      </c>
      <c r="G8" s="29" t="e">
        <f>'C завтраками| Bed and breakfast'!#REF!*0.9+G23</f>
        <v>#REF!</v>
      </c>
    </row>
    <row r="9" spans="1:7" ht="11.45" customHeight="1" x14ac:dyDescent="0.2">
      <c r="A9" s="3">
        <v>2</v>
      </c>
      <c r="B9" s="29" t="e">
        <f>'C завтраками| Bed and breakfast'!#REF!*0.9+B24</f>
        <v>#REF!</v>
      </c>
      <c r="C9" s="29" t="e">
        <f>'C завтраками| Bed and breakfast'!#REF!*0.9+C24</f>
        <v>#REF!</v>
      </c>
      <c r="D9" s="29" t="e">
        <f>'C завтраками| Bed and breakfast'!#REF!*0.9+D24</f>
        <v>#REF!</v>
      </c>
      <c r="E9" s="29" t="e">
        <f>'C завтраками| Bed and breakfast'!#REF!*0.9+E24</f>
        <v>#REF!</v>
      </c>
      <c r="F9" s="29" t="e">
        <f>'C завтраками| Bed and breakfast'!#REF!*0.9+F24</f>
        <v>#REF!</v>
      </c>
      <c r="G9" s="29" t="e">
        <f>'C завтраками| Bed and breakfast'!#REF!*0.9+G24</f>
        <v>#REF!</v>
      </c>
    </row>
    <row r="10" spans="1:7" ht="11.45" customHeight="1" x14ac:dyDescent="0.2">
      <c r="A10" s="120" t="s">
        <v>107</v>
      </c>
      <c r="B10" s="29"/>
      <c r="C10" s="29"/>
      <c r="D10" s="29"/>
      <c r="E10" s="29"/>
      <c r="F10" s="29"/>
      <c r="G10" s="29"/>
    </row>
    <row r="11" spans="1:7" ht="11.45" customHeight="1" x14ac:dyDescent="0.2">
      <c r="A11" s="3">
        <v>1</v>
      </c>
      <c r="B11" s="29" t="e">
        <f>'C завтраками| Bed and breakfast'!#REF!*0.9+B23</f>
        <v>#REF!</v>
      </c>
      <c r="C11" s="29" t="e">
        <f>'C завтраками| Bed and breakfast'!#REF!*0.9+C23</f>
        <v>#REF!</v>
      </c>
      <c r="D11" s="29" t="e">
        <f>'C завтраками| Bed and breakfast'!#REF!*0.9+D23</f>
        <v>#REF!</v>
      </c>
      <c r="E11" s="29" t="e">
        <f>'C завтраками| Bed and breakfast'!#REF!*0.9+E23</f>
        <v>#REF!</v>
      </c>
      <c r="F11" s="29" t="e">
        <f>'C завтраками| Bed and breakfast'!#REF!*0.9+F23</f>
        <v>#REF!</v>
      </c>
      <c r="G11" s="29" t="e">
        <f>'C завтраками| Bed and breakfast'!#REF!*0.9+G23</f>
        <v>#REF!</v>
      </c>
    </row>
    <row r="12" spans="1:7" ht="11.45" customHeight="1" x14ac:dyDescent="0.2">
      <c r="A12" s="3">
        <v>2</v>
      </c>
      <c r="B12" s="29" t="e">
        <f>'C завтраками| Bed and breakfast'!#REF!*0.9+B24</f>
        <v>#REF!</v>
      </c>
      <c r="C12" s="29" t="e">
        <f>'C завтраками| Bed and breakfast'!#REF!*0.9+C24</f>
        <v>#REF!</v>
      </c>
      <c r="D12" s="29" t="e">
        <f>'C завтраками| Bed and breakfast'!#REF!*0.9+D24</f>
        <v>#REF!</v>
      </c>
      <c r="E12" s="29" t="e">
        <f>'C завтраками| Bed and breakfast'!#REF!*0.9+E24</f>
        <v>#REF!</v>
      </c>
      <c r="F12" s="29" t="e">
        <f>'C завтраками| Bed and breakfast'!#REF!*0.9+F24</f>
        <v>#REF!</v>
      </c>
      <c r="G12" s="29" t="e">
        <f>'C завтраками| Bed and breakfast'!#REF!*0.9+G24</f>
        <v>#REF!</v>
      </c>
    </row>
    <row r="13" spans="1:7" ht="11.45" customHeight="1" x14ac:dyDescent="0.2">
      <c r="A13" s="5" t="s">
        <v>86</v>
      </c>
      <c r="B13" s="29"/>
      <c r="C13" s="29"/>
      <c r="D13" s="29"/>
      <c r="E13" s="29"/>
      <c r="F13" s="29"/>
      <c r="G13" s="29"/>
    </row>
    <row r="14" spans="1:7" ht="11.45" customHeight="1" x14ac:dyDescent="0.2">
      <c r="A14" s="3">
        <v>1</v>
      </c>
      <c r="B14" s="29" t="e">
        <f>'C завтраками| Bed and breakfast'!#REF!*0.9+B23</f>
        <v>#REF!</v>
      </c>
      <c r="C14" s="29" t="e">
        <f>'C завтраками| Bed and breakfast'!#REF!*0.9+C23</f>
        <v>#REF!</v>
      </c>
      <c r="D14" s="29" t="e">
        <f>'C завтраками| Bed and breakfast'!#REF!*0.9+D23</f>
        <v>#REF!</v>
      </c>
      <c r="E14" s="29" t="e">
        <f>'C завтраками| Bed and breakfast'!#REF!*0.9+E23</f>
        <v>#REF!</v>
      </c>
      <c r="F14" s="29" t="e">
        <f>'C завтраками| Bed and breakfast'!#REF!*0.9+F23</f>
        <v>#REF!</v>
      </c>
      <c r="G14" s="29" t="e">
        <f>'C завтраками| Bed and breakfast'!#REF!*0.9+G23</f>
        <v>#REF!</v>
      </c>
    </row>
    <row r="15" spans="1:7" ht="11.45" customHeight="1" x14ac:dyDescent="0.2">
      <c r="A15" s="3">
        <v>2</v>
      </c>
      <c r="B15" s="29" t="e">
        <f>'C завтраками| Bed and breakfast'!#REF!*0.9+B24</f>
        <v>#REF!</v>
      </c>
      <c r="C15" s="29" t="e">
        <f>'C завтраками| Bed and breakfast'!#REF!*0.9+C24</f>
        <v>#REF!</v>
      </c>
      <c r="D15" s="29" t="e">
        <f>'C завтраками| Bed and breakfast'!#REF!*0.9+D24</f>
        <v>#REF!</v>
      </c>
      <c r="E15" s="29" t="e">
        <f>'C завтраками| Bed and breakfast'!#REF!*0.9+E24</f>
        <v>#REF!</v>
      </c>
      <c r="F15" s="29" t="e">
        <f>'C завтраками| Bed and breakfast'!#REF!*0.9+F24</f>
        <v>#REF!</v>
      </c>
      <c r="G15" s="29" t="e">
        <f>'C завтраками| Bed and breakfast'!#REF!*0.9+G24</f>
        <v>#REF!</v>
      </c>
    </row>
    <row r="16" spans="1:7" ht="11.45" customHeight="1" x14ac:dyDescent="0.2">
      <c r="A16" s="4" t="s">
        <v>91</v>
      </c>
      <c r="B16" s="29"/>
      <c r="C16" s="29"/>
      <c r="D16" s="29"/>
      <c r="E16" s="29"/>
      <c r="F16" s="29"/>
      <c r="G16" s="29"/>
    </row>
    <row r="17" spans="1:7" ht="11.45" customHeight="1" x14ac:dyDescent="0.2">
      <c r="A17" s="3">
        <v>1</v>
      </c>
      <c r="B17" s="29" t="e">
        <f>'C завтраками| Bed and breakfast'!#REF!*0.9+B23</f>
        <v>#REF!</v>
      </c>
      <c r="C17" s="29" t="e">
        <f>'C завтраками| Bed and breakfast'!#REF!*0.9+C23</f>
        <v>#REF!</v>
      </c>
      <c r="D17" s="29" t="e">
        <f>'C завтраками| Bed and breakfast'!#REF!*0.9+D23</f>
        <v>#REF!</v>
      </c>
      <c r="E17" s="29" t="e">
        <f>'C завтраками| Bed and breakfast'!#REF!*0.9+E23</f>
        <v>#REF!</v>
      </c>
      <c r="F17" s="29" t="e">
        <f>'C завтраками| Bed and breakfast'!#REF!*0.9+F23</f>
        <v>#REF!</v>
      </c>
      <c r="G17" s="29" t="e">
        <f>'C завтраками| Bed and breakfast'!#REF!*0.9+G23</f>
        <v>#REF!</v>
      </c>
    </row>
    <row r="18" spans="1:7" ht="11.45" customHeight="1" x14ac:dyDescent="0.2">
      <c r="A18" s="3">
        <v>2</v>
      </c>
      <c r="B18" s="29" t="e">
        <f>'C завтраками| Bed and breakfast'!#REF!*0.9+B24</f>
        <v>#REF!</v>
      </c>
      <c r="C18" s="29" t="e">
        <f>'C завтраками| Bed and breakfast'!#REF!*0.9+C24</f>
        <v>#REF!</v>
      </c>
      <c r="D18" s="29" t="e">
        <f>'C завтраками| Bed and breakfast'!#REF!*0.9+D24</f>
        <v>#REF!</v>
      </c>
      <c r="E18" s="29" t="e">
        <f>'C завтраками| Bed and breakfast'!#REF!*0.9+E24</f>
        <v>#REF!</v>
      </c>
      <c r="F18" s="29" t="e">
        <f>'C завтраками| Bed and breakfast'!#REF!*0.9+F24</f>
        <v>#REF!</v>
      </c>
      <c r="G18" s="29" t="e">
        <f>'C завтраками| Bed and breakfast'!#REF!*0.9+G24</f>
        <v>#REF!</v>
      </c>
    </row>
    <row r="19" spans="1:7" ht="11.45" customHeight="1" x14ac:dyDescent="0.2">
      <c r="A19" s="2" t="s">
        <v>92</v>
      </c>
      <c r="B19" s="29"/>
      <c r="C19" s="29"/>
      <c r="D19" s="29"/>
      <c r="E19" s="29"/>
      <c r="F19" s="29"/>
      <c r="G19" s="29"/>
    </row>
    <row r="20" spans="1:7" ht="11.45" customHeight="1" x14ac:dyDescent="0.2">
      <c r="A20" s="3">
        <v>1</v>
      </c>
      <c r="B20" s="29" t="e">
        <f>'C завтраками| Bed and breakfast'!#REF!*0.9+B23</f>
        <v>#REF!</v>
      </c>
      <c r="C20" s="29" t="e">
        <f>'C завтраками| Bed and breakfast'!#REF!*0.9+C23</f>
        <v>#REF!</v>
      </c>
      <c r="D20" s="29" t="e">
        <f>'C завтраками| Bed and breakfast'!#REF!*0.9+D23</f>
        <v>#REF!</v>
      </c>
      <c r="E20" s="29" t="e">
        <f>'C завтраками| Bed and breakfast'!#REF!*0.9+E23</f>
        <v>#REF!</v>
      </c>
      <c r="F20" s="29" t="e">
        <f>'C завтраками| Bed and breakfast'!#REF!*0.9+F23</f>
        <v>#REF!</v>
      </c>
      <c r="G20" s="29" t="e">
        <f>'C завтраками| Bed and breakfast'!#REF!*0.9+G23</f>
        <v>#REF!</v>
      </c>
    </row>
    <row r="21" spans="1:7" ht="11.45" customHeight="1" x14ac:dyDescent="0.2">
      <c r="A21" s="3">
        <v>2</v>
      </c>
      <c r="B21" s="29" t="e">
        <f>'C завтраками| Bed and breakfast'!#REF!*0.9+B24</f>
        <v>#REF!</v>
      </c>
      <c r="C21" s="29" t="e">
        <f>'C завтраками| Bed and breakfast'!#REF!*0.9+C24</f>
        <v>#REF!</v>
      </c>
      <c r="D21" s="29" t="e">
        <f>'C завтраками| Bed and breakfast'!#REF!*0.9+D24</f>
        <v>#REF!</v>
      </c>
      <c r="E21" s="29" t="e">
        <f>'C завтраками| Bed and breakfast'!#REF!*0.9+E24</f>
        <v>#REF!</v>
      </c>
      <c r="F21" s="29" t="e">
        <f>'C завтраками| Bed and breakfast'!#REF!*0.9+F24</f>
        <v>#REF!</v>
      </c>
      <c r="G21" s="29" t="e">
        <f>'C завтраками| Bed and breakfast'!#REF!*0.9+G24</f>
        <v>#REF!</v>
      </c>
    </row>
    <row r="22" spans="1:7" s="7" customFormat="1" ht="12.75" x14ac:dyDescent="0.2">
      <c r="A22" s="108" t="s">
        <v>94</v>
      </c>
      <c r="B22" s="6"/>
      <c r="C22" s="6"/>
      <c r="D22" s="6"/>
      <c r="E22" s="6"/>
      <c r="F22" s="6"/>
      <c r="G22" s="6"/>
    </row>
    <row r="23" spans="1:7" s="7" customFormat="1" ht="12.75" x14ac:dyDescent="0.2">
      <c r="A23" s="109" t="s">
        <v>95</v>
      </c>
      <c r="B23" s="110">
        <v>2000</v>
      </c>
      <c r="C23" s="110">
        <v>2000</v>
      </c>
      <c r="D23" s="110">
        <v>2000</v>
      </c>
      <c r="E23" s="110">
        <v>1999</v>
      </c>
      <c r="F23" s="110">
        <v>2000</v>
      </c>
      <c r="G23" s="110">
        <v>2000</v>
      </c>
    </row>
    <row r="24" spans="1:7" s="7" customFormat="1" ht="12.75" x14ac:dyDescent="0.2">
      <c r="A24" s="109" t="s">
        <v>96</v>
      </c>
      <c r="B24" s="110">
        <f t="shared" ref="B24" si="0">B23*2</f>
        <v>4000</v>
      </c>
      <c r="C24" s="110">
        <f t="shared" ref="C24:G24" si="1">C23*2</f>
        <v>4000</v>
      </c>
      <c r="D24" s="110">
        <f t="shared" si="1"/>
        <v>4000</v>
      </c>
      <c r="E24" s="110">
        <f t="shared" ref="E24" si="2">E23*2</f>
        <v>3998</v>
      </c>
      <c r="F24" s="110">
        <f t="shared" si="1"/>
        <v>4000</v>
      </c>
      <c r="G24" s="110">
        <f t="shared" si="1"/>
        <v>4000</v>
      </c>
    </row>
    <row r="25" spans="1:7" ht="11.45" customHeight="1" x14ac:dyDescent="0.2">
      <c r="A25" s="24"/>
      <c r="B25" s="30"/>
      <c r="C25" s="30"/>
      <c r="D25" s="30"/>
      <c r="E25" s="30"/>
      <c r="F25" s="30"/>
      <c r="G25" s="30"/>
    </row>
    <row r="26" spans="1:7" ht="11.45" customHeight="1" x14ac:dyDescent="0.2">
      <c r="A26" s="51" t="s">
        <v>24</v>
      </c>
      <c r="B26" s="30"/>
      <c r="C26" s="30"/>
      <c r="D26" s="30"/>
      <c r="E26" s="30"/>
      <c r="F26" s="30"/>
      <c r="G26" s="30"/>
    </row>
    <row r="27" spans="1:7" ht="24.6" customHeight="1" x14ac:dyDescent="0.2">
      <c r="A27" s="8" t="s">
        <v>0</v>
      </c>
      <c r="B27" s="47" t="e">
        <f t="shared" ref="B27" si="3">B5</f>
        <v>#REF!</v>
      </c>
      <c r="C27" s="47" t="e">
        <f t="shared" ref="C27:G27" si="4">C5</f>
        <v>#REF!</v>
      </c>
      <c r="D27" s="47" t="e">
        <f t="shared" si="4"/>
        <v>#REF!</v>
      </c>
      <c r="E27" s="47" t="e">
        <f t="shared" ref="E27" si="5">E5</f>
        <v>#REF!</v>
      </c>
      <c r="F27" s="47" t="e">
        <f t="shared" si="4"/>
        <v>#REF!</v>
      </c>
      <c r="G27" s="47" t="e">
        <f t="shared" si="4"/>
        <v>#REF!</v>
      </c>
    </row>
    <row r="28" spans="1:7" ht="24.6" customHeight="1" x14ac:dyDescent="0.2">
      <c r="A28" s="37"/>
      <c r="B28" s="47" t="e">
        <f t="shared" ref="B28" si="6">B6</f>
        <v>#REF!</v>
      </c>
      <c r="C28" s="47" t="e">
        <f t="shared" ref="C28:G28" si="7">C6</f>
        <v>#REF!</v>
      </c>
      <c r="D28" s="47" t="e">
        <f t="shared" si="7"/>
        <v>#REF!</v>
      </c>
      <c r="E28" s="47" t="e">
        <f t="shared" ref="E28" si="8">E6</f>
        <v>#REF!</v>
      </c>
      <c r="F28" s="47" t="e">
        <f t="shared" si="7"/>
        <v>#REF!</v>
      </c>
      <c r="G28" s="47" t="e">
        <f t="shared" si="7"/>
        <v>#REF!</v>
      </c>
    </row>
    <row r="29" spans="1:7" ht="11.45" customHeight="1" x14ac:dyDescent="0.2">
      <c r="A29" s="11" t="s">
        <v>11</v>
      </c>
    </row>
    <row r="30" spans="1:7" ht="11.45" customHeight="1" x14ac:dyDescent="0.2">
      <c r="A30" s="3">
        <v>1</v>
      </c>
      <c r="B30" s="29" t="e">
        <f t="shared" ref="B30" si="9">ROUNDUP(B8*0.87,)</f>
        <v>#REF!</v>
      </c>
      <c r="C30" s="29" t="e">
        <f t="shared" ref="C30:G30" si="10">ROUNDUP(C8*0.87,)</f>
        <v>#REF!</v>
      </c>
      <c r="D30" s="29" t="e">
        <f t="shared" si="10"/>
        <v>#REF!</v>
      </c>
      <c r="E30" s="29" t="e">
        <f t="shared" ref="E30" si="11">ROUNDUP(E8*0.87,)</f>
        <v>#REF!</v>
      </c>
      <c r="F30" s="29" t="e">
        <f t="shared" si="10"/>
        <v>#REF!</v>
      </c>
      <c r="G30" s="29" t="e">
        <f t="shared" si="10"/>
        <v>#REF!</v>
      </c>
    </row>
    <row r="31" spans="1:7" ht="11.45" customHeight="1" x14ac:dyDescent="0.2">
      <c r="A31" s="3">
        <v>2</v>
      </c>
      <c r="B31" s="29" t="e">
        <f t="shared" ref="B31" si="12">ROUNDUP(B9*0.87,)</f>
        <v>#REF!</v>
      </c>
      <c r="C31" s="29" t="e">
        <f t="shared" ref="C31:G31" si="13">ROUNDUP(C9*0.87,)</f>
        <v>#REF!</v>
      </c>
      <c r="D31" s="29" t="e">
        <f t="shared" si="13"/>
        <v>#REF!</v>
      </c>
      <c r="E31" s="29" t="e">
        <f t="shared" ref="E31" si="14">ROUNDUP(E9*0.87,)</f>
        <v>#REF!</v>
      </c>
      <c r="F31" s="29" t="e">
        <f t="shared" si="13"/>
        <v>#REF!</v>
      </c>
      <c r="G31" s="29" t="e">
        <f t="shared" si="13"/>
        <v>#REF!</v>
      </c>
    </row>
    <row r="32" spans="1:7" ht="11.45" customHeight="1" x14ac:dyDescent="0.2">
      <c r="A32" s="120" t="s">
        <v>107</v>
      </c>
      <c r="B32" s="29"/>
      <c r="C32" s="29"/>
      <c r="D32" s="29"/>
      <c r="E32" s="29"/>
      <c r="F32" s="29"/>
      <c r="G32" s="29"/>
    </row>
    <row r="33" spans="1:7" ht="11.45" customHeight="1" x14ac:dyDescent="0.2">
      <c r="A33" s="3">
        <v>1</v>
      </c>
      <c r="B33" s="29" t="e">
        <f t="shared" ref="B33" si="15">ROUNDUP(B11*0.87,)</f>
        <v>#REF!</v>
      </c>
      <c r="C33" s="29" t="e">
        <f t="shared" ref="C33:G33" si="16">ROUNDUP(C11*0.87,)</f>
        <v>#REF!</v>
      </c>
      <c r="D33" s="29" t="e">
        <f t="shared" si="16"/>
        <v>#REF!</v>
      </c>
      <c r="E33" s="29" t="e">
        <f t="shared" ref="E33" si="17">ROUNDUP(E11*0.87,)</f>
        <v>#REF!</v>
      </c>
      <c r="F33" s="29" t="e">
        <f t="shared" si="16"/>
        <v>#REF!</v>
      </c>
      <c r="G33" s="29" t="e">
        <f t="shared" si="16"/>
        <v>#REF!</v>
      </c>
    </row>
    <row r="34" spans="1:7" ht="11.45" customHeight="1" x14ac:dyDescent="0.2">
      <c r="A34" s="3">
        <v>2</v>
      </c>
      <c r="B34" s="29" t="e">
        <f t="shared" ref="B34" si="18">ROUNDUP(B12*0.87,)</f>
        <v>#REF!</v>
      </c>
      <c r="C34" s="29" t="e">
        <f t="shared" ref="C34:G34" si="19">ROUNDUP(C12*0.87,)</f>
        <v>#REF!</v>
      </c>
      <c r="D34" s="29" t="e">
        <f t="shared" si="19"/>
        <v>#REF!</v>
      </c>
      <c r="E34" s="29" t="e">
        <f t="shared" ref="E34" si="20">ROUNDUP(E12*0.87,)</f>
        <v>#REF!</v>
      </c>
      <c r="F34" s="29" t="e">
        <f t="shared" si="19"/>
        <v>#REF!</v>
      </c>
      <c r="G34" s="29" t="e">
        <f t="shared" si="19"/>
        <v>#REF!</v>
      </c>
    </row>
    <row r="35" spans="1:7" ht="11.45" customHeight="1" x14ac:dyDescent="0.2">
      <c r="A35" s="5" t="s">
        <v>86</v>
      </c>
      <c r="B35" s="29"/>
      <c r="C35" s="29"/>
      <c r="D35" s="29"/>
      <c r="E35" s="29"/>
      <c r="F35" s="29"/>
      <c r="G35" s="29"/>
    </row>
    <row r="36" spans="1:7" ht="11.45" customHeight="1" x14ac:dyDescent="0.2">
      <c r="A36" s="3">
        <v>1</v>
      </c>
      <c r="B36" s="29" t="e">
        <f t="shared" ref="B36" si="21">ROUNDUP(B14*0.87,)</f>
        <v>#REF!</v>
      </c>
      <c r="C36" s="29" t="e">
        <f t="shared" ref="C36:G36" si="22">ROUNDUP(C14*0.87,)</f>
        <v>#REF!</v>
      </c>
      <c r="D36" s="29" t="e">
        <f t="shared" si="22"/>
        <v>#REF!</v>
      </c>
      <c r="E36" s="29" t="e">
        <f t="shared" ref="E36" si="23">ROUNDUP(E14*0.87,)</f>
        <v>#REF!</v>
      </c>
      <c r="F36" s="29" t="e">
        <f t="shared" si="22"/>
        <v>#REF!</v>
      </c>
      <c r="G36" s="29" t="e">
        <f t="shared" si="22"/>
        <v>#REF!</v>
      </c>
    </row>
    <row r="37" spans="1:7" ht="11.45" customHeight="1" x14ac:dyDescent="0.2">
      <c r="A37" s="3">
        <v>2</v>
      </c>
      <c r="B37" s="29" t="e">
        <f t="shared" ref="B37" si="24">ROUNDUP(B15*0.87,)</f>
        <v>#REF!</v>
      </c>
      <c r="C37" s="29" t="e">
        <f t="shared" ref="C37:G37" si="25">ROUNDUP(C15*0.87,)</f>
        <v>#REF!</v>
      </c>
      <c r="D37" s="29" t="e">
        <f t="shared" si="25"/>
        <v>#REF!</v>
      </c>
      <c r="E37" s="29" t="e">
        <f t="shared" ref="E37" si="26">ROUNDUP(E15*0.87,)</f>
        <v>#REF!</v>
      </c>
      <c r="F37" s="29" t="e">
        <f t="shared" si="25"/>
        <v>#REF!</v>
      </c>
      <c r="G37" s="29" t="e">
        <f t="shared" si="25"/>
        <v>#REF!</v>
      </c>
    </row>
    <row r="38" spans="1:7" ht="11.45" customHeight="1" x14ac:dyDescent="0.2">
      <c r="A38" s="4" t="s">
        <v>91</v>
      </c>
      <c r="B38" s="29"/>
      <c r="C38" s="29"/>
      <c r="D38" s="29"/>
      <c r="E38" s="29"/>
      <c r="F38" s="29"/>
      <c r="G38" s="29"/>
    </row>
    <row r="39" spans="1:7" ht="11.45" customHeight="1" x14ac:dyDescent="0.2">
      <c r="A39" s="3">
        <v>1</v>
      </c>
      <c r="B39" s="29" t="e">
        <f t="shared" ref="B39" si="27">ROUNDUP(B17*0.87,)</f>
        <v>#REF!</v>
      </c>
      <c r="C39" s="29" t="e">
        <f t="shared" ref="C39:G39" si="28">ROUNDUP(C17*0.87,)</f>
        <v>#REF!</v>
      </c>
      <c r="D39" s="29" t="e">
        <f t="shared" si="28"/>
        <v>#REF!</v>
      </c>
      <c r="E39" s="29" t="e">
        <f t="shared" ref="E39" si="29">ROUNDUP(E17*0.87,)</f>
        <v>#REF!</v>
      </c>
      <c r="F39" s="29" t="e">
        <f t="shared" si="28"/>
        <v>#REF!</v>
      </c>
      <c r="G39" s="29" t="e">
        <f t="shared" si="28"/>
        <v>#REF!</v>
      </c>
    </row>
    <row r="40" spans="1:7" ht="11.45" customHeight="1" x14ac:dyDescent="0.2">
      <c r="A40" s="3">
        <v>2</v>
      </c>
      <c r="B40" s="29" t="e">
        <f t="shared" ref="B40" si="30">ROUNDUP(B18*0.87,)</f>
        <v>#REF!</v>
      </c>
      <c r="C40" s="29" t="e">
        <f t="shared" ref="C40:G40" si="31">ROUNDUP(C18*0.87,)</f>
        <v>#REF!</v>
      </c>
      <c r="D40" s="29" t="e">
        <f t="shared" si="31"/>
        <v>#REF!</v>
      </c>
      <c r="E40" s="29" t="e">
        <f t="shared" ref="E40" si="32">ROUNDUP(E18*0.87,)</f>
        <v>#REF!</v>
      </c>
      <c r="F40" s="29" t="e">
        <f t="shared" si="31"/>
        <v>#REF!</v>
      </c>
      <c r="G40" s="29" t="e">
        <f t="shared" si="31"/>
        <v>#REF!</v>
      </c>
    </row>
    <row r="41" spans="1:7" ht="11.45" customHeight="1" x14ac:dyDescent="0.2">
      <c r="A41" s="2" t="s">
        <v>92</v>
      </c>
      <c r="B41" s="29"/>
      <c r="C41" s="29"/>
      <c r="D41" s="29"/>
      <c r="E41" s="29"/>
      <c r="F41" s="29"/>
      <c r="G41" s="29"/>
    </row>
    <row r="42" spans="1:7" ht="11.45" customHeight="1" x14ac:dyDescent="0.2">
      <c r="A42" s="3">
        <v>1</v>
      </c>
      <c r="B42" s="29" t="e">
        <f t="shared" ref="B42" si="33">ROUNDUP(B20*0.87,)</f>
        <v>#REF!</v>
      </c>
      <c r="C42" s="29" t="e">
        <f t="shared" ref="C42:G42" si="34">ROUNDUP(C20*0.87,)</f>
        <v>#REF!</v>
      </c>
      <c r="D42" s="29" t="e">
        <f t="shared" si="34"/>
        <v>#REF!</v>
      </c>
      <c r="E42" s="29" t="e">
        <f t="shared" ref="E42" si="35">ROUNDUP(E20*0.87,)</f>
        <v>#REF!</v>
      </c>
      <c r="F42" s="29" t="e">
        <f t="shared" si="34"/>
        <v>#REF!</v>
      </c>
      <c r="G42" s="29" t="e">
        <f t="shared" si="34"/>
        <v>#REF!</v>
      </c>
    </row>
    <row r="43" spans="1:7" ht="11.45" customHeight="1" x14ac:dyDescent="0.2">
      <c r="A43" s="3">
        <v>2</v>
      </c>
      <c r="B43" s="29" t="e">
        <f t="shared" ref="B43" si="36">ROUNDUP(B21*0.87,)</f>
        <v>#REF!</v>
      </c>
      <c r="C43" s="29" t="e">
        <f t="shared" ref="C43:G43" si="37">ROUNDUP(C21*0.87,)</f>
        <v>#REF!</v>
      </c>
      <c r="D43" s="29" t="e">
        <f t="shared" si="37"/>
        <v>#REF!</v>
      </c>
      <c r="E43" s="29" t="e">
        <f t="shared" ref="E43" si="38">ROUNDUP(E21*0.87,)</f>
        <v>#REF!</v>
      </c>
      <c r="F43" s="29" t="e">
        <f t="shared" si="37"/>
        <v>#REF!</v>
      </c>
      <c r="G43" s="29" t="e">
        <f t="shared" si="37"/>
        <v>#REF!</v>
      </c>
    </row>
    <row r="44" spans="1:7" ht="11.45" customHeight="1" x14ac:dyDescent="0.2">
      <c r="A44" s="24"/>
    </row>
    <row r="45" spans="1:7" ht="11.45" customHeight="1" x14ac:dyDescent="0.2">
      <c r="A45" s="41" t="s">
        <v>3</v>
      </c>
    </row>
    <row r="46" spans="1:7" x14ac:dyDescent="0.2">
      <c r="A46" s="42" t="s">
        <v>4</v>
      </c>
    </row>
    <row r="47" spans="1:7" x14ac:dyDescent="0.2">
      <c r="A47" s="42" t="s">
        <v>5</v>
      </c>
    </row>
    <row r="48" spans="1:7" ht="24" x14ac:dyDescent="0.2">
      <c r="A48" s="26" t="s">
        <v>6</v>
      </c>
    </row>
    <row r="49" spans="1:1" x14ac:dyDescent="0.2">
      <c r="A49" s="42" t="s">
        <v>75</v>
      </c>
    </row>
    <row r="50" spans="1:1" x14ac:dyDescent="0.2">
      <c r="A50" s="52" t="s">
        <v>25</v>
      </c>
    </row>
    <row r="51" spans="1:1" ht="60" x14ac:dyDescent="0.2">
      <c r="A51" s="53" t="s">
        <v>97</v>
      </c>
    </row>
    <row r="52" spans="1:1" ht="12.6" customHeight="1" x14ac:dyDescent="0.2">
      <c r="A52" s="54"/>
    </row>
    <row r="53" spans="1:1" x14ac:dyDescent="0.2">
      <c r="A53" s="55" t="s">
        <v>18</v>
      </c>
    </row>
    <row r="54" spans="1:1" x14ac:dyDescent="0.2">
      <c r="A54" s="85" t="s">
        <v>87</v>
      </c>
    </row>
    <row r="55" spans="1:1" x14ac:dyDescent="0.2">
      <c r="A55" s="85" t="s">
        <v>105</v>
      </c>
    </row>
    <row r="56" spans="1:1" x14ac:dyDescent="0.2">
      <c r="A56" s="85"/>
    </row>
    <row r="57" spans="1:1" ht="12.75" thickBot="1" x14ac:dyDescent="0.25">
      <c r="A57" s="107" t="s">
        <v>93</v>
      </c>
    </row>
    <row r="58" spans="1:1" ht="12" hidden="1" customHeight="1" x14ac:dyDescent="0.2">
      <c r="A58" s="112"/>
    </row>
    <row r="59" spans="1:1" ht="12" customHeight="1" x14ac:dyDescent="0.2">
      <c r="A59" s="215" t="s">
        <v>104</v>
      </c>
    </row>
    <row r="60" spans="1:1" ht="43.5" customHeight="1" thickBot="1" x14ac:dyDescent="0.25">
      <c r="A60" s="216"/>
    </row>
    <row r="61" spans="1:1" ht="12" customHeight="1" thickBot="1" x14ac:dyDescent="0.25">
      <c r="A61" s="112"/>
    </row>
    <row r="62" spans="1:1" ht="12" customHeight="1" x14ac:dyDescent="0.2">
      <c r="A62" s="103" t="s">
        <v>26</v>
      </c>
    </row>
    <row r="63" spans="1:1" ht="24" x14ac:dyDescent="0.2">
      <c r="A63" s="104" t="s">
        <v>88</v>
      </c>
    </row>
    <row r="64" spans="1:1" ht="24" x14ac:dyDescent="0.2">
      <c r="A64" s="104" t="s">
        <v>89</v>
      </c>
    </row>
    <row r="65" spans="1:1" ht="24.75" thickBot="1" x14ac:dyDescent="0.25">
      <c r="A65" s="105" t="s">
        <v>90</v>
      </c>
    </row>
    <row r="66" spans="1:1" ht="12.75" thickBot="1" x14ac:dyDescent="0.25">
      <c r="A66" s="106"/>
    </row>
    <row r="67" spans="1:1" ht="12.75" thickBot="1" x14ac:dyDescent="0.25">
      <c r="A67" s="56" t="s">
        <v>8</v>
      </c>
    </row>
    <row r="68" spans="1:1" ht="72" x14ac:dyDescent="0.2">
      <c r="A68" s="57" t="s">
        <v>50</v>
      </c>
    </row>
  </sheetData>
  <mergeCells count="1">
    <mergeCell ref="A59:A60"/>
  </mergeCells>
  <pageMargins left="0.7" right="0.7" top="0.75" bottom="0.75" header="0.3" footer="0.3"/>
  <pageSetup paperSize="9" orientation="portrait" horizontalDpi="4294967295" verticalDpi="4294967295"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9"/>
  <sheetViews>
    <sheetView zoomScaleNormal="100" workbookViewId="0">
      <pane xSplit="1" topLeftCell="B1" activePane="topRight" state="frozen"/>
      <selection pane="topRight" activeCell="B1" sqref="B1:C1048576"/>
    </sheetView>
  </sheetViews>
  <sheetFormatPr defaultColWidth="8.5703125" defaultRowHeight="12" x14ac:dyDescent="0.2"/>
  <cols>
    <col min="1" max="1" width="84.85546875" style="1" customWidth="1"/>
    <col min="2" max="6" width="9.85546875" style="1" bestFit="1" customWidth="1"/>
    <col min="7" max="16384" width="8.5703125" style="1"/>
  </cols>
  <sheetData>
    <row r="1" spans="1:7" ht="11.45" customHeight="1" x14ac:dyDescent="0.2">
      <c r="A1" s="9" t="s">
        <v>74</v>
      </c>
    </row>
    <row r="2" spans="1:7" ht="11.45" customHeight="1" x14ac:dyDescent="0.2">
      <c r="A2" s="19"/>
    </row>
    <row r="3" spans="1:7" ht="11.45" customHeight="1" x14ac:dyDescent="0.2">
      <c r="A3" s="111" t="s">
        <v>23</v>
      </c>
    </row>
    <row r="4" spans="1:7" ht="11.25" customHeight="1" x14ac:dyDescent="0.2">
      <c r="A4" s="51" t="s">
        <v>1</v>
      </c>
    </row>
    <row r="5" spans="1:7" s="12" customFormat="1" ht="25.5" customHeight="1" x14ac:dyDescent="0.2">
      <c r="A5" s="8" t="s">
        <v>0</v>
      </c>
      <c r="B5" s="47" t="e">
        <f>'C завтраками| Bed and breakfast'!#REF!</f>
        <v>#REF!</v>
      </c>
      <c r="C5" s="47" t="e">
        <f>'C завтраками| Bed and breakfast'!#REF!</f>
        <v>#REF!</v>
      </c>
      <c r="D5" s="47" t="e">
        <f>'C завтраками| Bed and breakfast'!#REF!</f>
        <v>#REF!</v>
      </c>
      <c r="E5" s="47" t="e">
        <f>'C завтраками| Bed and breakfast'!#REF!</f>
        <v>#REF!</v>
      </c>
      <c r="F5" s="47" t="e">
        <f>'C завтраками| Bed and breakfast'!#REF!</f>
        <v>#REF!</v>
      </c>
      <c r="G5" s="47" t="e">
        <f>'C завтраками| Bed and breakfast'!#REF!</f>
        <v>#REF!</v>
      </c>
    </row>
    <row r="6" spans="1:7" s="12" customFormat="1" ht="25.5" customHeight="1" x14ac:dyDescent="0.2">
      <c r="A6" s="37"/>
      <c r="B6" s="47" t="e">
        <f>'C завтраками| Bed and breakfast'!#REF!</f>
        <v>#REF!</v>
      </c>
      <c r="C6" s="47" t="e">
        <f>'C завтраками| Bed and breakfast'!#REF!</f>
        <v>#REF!</v>
      </c>
      <c r="D6" s="47" t="e">
        <f>'C завтраками| Bed and breakfast'!#REF!</f>
        <v>#REF!</v>
      </c>
      <c r="E6" s="47" t="e">
        <f>'C завтраками| Bed and breakfast'!#REF!</f>
        <v>#REF!</v>
      </c>
      <c r="F6" s="47" t="e">
        <f>'C завтраками| Bed and breakfast'!#REF!</f>
        <v>#REF!</v>
      </c>
      <c r="G6" s="47" t="e">
        <f>'C завтраками| Bed and breakfast'!#REF!</f>
        <v>#REF!</v>
      </c>
    </row>
    <row r="7" spans="1:7" ht="11.45" customHeight="1" x14ac:dyDescent="0.2">
      <c r="A7" s="11" t="s">
        <v>11</v>
      </c>
    </row>
    <row r="8" spans="1:7" ht="11.45" customHeight="1" x14ac:dyDescent="0.2">
      <c r="A8" s="3">
        <v>1</v>
      </c>
      <c r="B8" s="29" t="e">
        <f>'C завтраками| Bed and breakfast'!#REF!*0.9+B23</f>
        <v>#REF!</v>
      </c>
      <c r="C8" s="29" t="e">
        <f>'C завтраками| Bed and breakfast'!#REF!*0.9+C23</f>
        <v>#REF!</v>
      </c>
      <c r="D8" s="29" t="e">
        <f>'C завтраками| Bed and breakfast'!#REF!*0.9+D23</f>
        <v>#REF!</v>
      </c>
      <c r="E8" s="29" t="e">
        <f>'C завтраками| Bed and breakfast'!#REF!*0.9+E23</f>
        <v>#REF!</v>
      </c>
      <c r="F8" s="29" t="e">
        <f>'C завтраками| Bed and breakfast'!#REF!*0.9+F23</f>
        <v>#REF!</v>
      </c>
      <c r="G8" s="29" t="e">
        <f>'C завтраками| Bed and breakfast'!#REF!*0.9+G23</f>
        <v>#REF!</v>
      </c>
    </row>
    <row r="9" spans="1:7" ht="11.45" customHeight="1" x14ac:dyDescent="0.2">
      <c r="A9" s="3">
        <v>2</v>
      </c>
      <c r="B9" s="29" t="e">
        <f>'C завтраками| Bed and breakfast'!#REF!*0.9+B24</f>
        <v>#REF!</v>
      </c>
      <c r="C9" s="29" t="e">
        <f>'C завтраками| Bed and breakfast'!#REF!*0.9+C24</f>
        <v>#REF!</v>
      </c>
      <c r="D9" s="29" t="e">
        <f>'C завтраками| Bed and breakfast'!#REF!*0.9+D24</f>
        <v>#REF!</v>
      </c>
      <c r="E9" s="29" t="e">
        <f>'C завтраками| Bed and breakfast'!#REF!*0.9+E24</f>
        <v>#REF!</v>
      </c>
      <c r="F9" s="29" t="e">
        <f>'C завтраками| Bed and breakfast'!#REF!*0.9+F24</f>
        <v>#REF!</v>
      </c>
      <c r="G9" s="29" t="e">
        <f>'C завтраками| Bed and breakfast'!#REF!*0.9+G24</f>
        <v>#REF!</v>
      </c>
    </row>
    <row r="10" spans="1:7" ht="11.45" customHeight="1" x14ac:dyDescent="0.2">
      <c r="A10" s="120" t="s">
        <v>107</v>
      </c>
      <c r="B10" s="29"/>
      <c r="C10" s="29"/>
      <c r="D10" s="29"/>
      <c r="E10" s="29"/>
      <c r="F10" s="29"/>
      <c r="G10" s="29"/>
    </row>
    <row r="11" spans="1:7" ht="11.45" customHeight="1" x14ac:dyDescent="0.2">
      <c r="A11" s="3">
        <v>1</v>
      </c>
      <c r="B11" s="29" t="e">
        <f>'C завтраками| Bed and breakfast'!#REF!*0.9+B23</f>
        <v>#REF!</v>
      </c>
      <c r="C11" s="29" t="e">
        <f>'C завтраками| Bed and breakfast'!#REF!*0.9+C23</f>
        <v>#REF!</v>
      </c>
      <c r="D11" s="29" t="e">
        <f>'C завтраками| Bed and breakfast'!#REF!*0.9+D23</f>
        <v>#REF!</v>
      </c>
      <c r="E11" s="29" t="e">
        <f>'C завтраками| Bed and breakfast'!#REF!*0.9+E23</f>
        <v>#REF!</v>
      </c>
      <c r="F11" s="29" t="e">
        <f>'C завтраками| Bed and breakfast'!#REF!*0.9+F23</f>
        <v>#REF!</v>
      </c>
      <c r="G11" s="29" t="e">
        <f>'C завтраками| Bed and breakfast'!#REF!*0.9+G23</f>
        <v>#REF!</v>
      </c>
    </row>
    <row r="12" spans="1:7" ht="11.45" customHeight="1" x14ac:dyDescent="0.2">
      <c r="A12" s="3">
        <v>2</v>
      </c>
      <c r="B12" s="29" t="e">
        <f>'C завтраками| Bed and breakfast'!#REF!*0.9+B24</f>
        <v>#REF!</v>
      </c>
      <c r="C12" s="29" t="e">
        <f>'C завтраками| Bed and breakfast'!#REF!*0.9+C24</f>
        <v>#REF!</v>
      </c>
      <c r="D12" s="29" t="e">
        <f>'C завтраками| Bed and breakfast'!#REF!*0.9+D24</f>
        <v>#REF!</v>
      </c>
      <c r="E12" s="29" t="e">
        <f>'C завтраками| Bed and breakfast'!#REF!*0.9+E24</f>
        <v>#REF!</v>
      </c>
      <c r="F12" s="29" t="e">
        <f>'C завтраками| Bed and breakfast'!#REF!*0.9+F24</f>
        <v>#REF!</v>
      </c>
      <c r="G12" s="29" t="e">
        <f>'C завтраками| Bed and breakfast'!#REF!*0.9+G24</f>
        <v>#REF!</v>
      </c>
    </row>
    <row r="13" spans="1:7" ht="11.45" customHeight="1" x14ac:dyDescent="0.2">
      <c r="A13" s="5" t="s">
        <v>86</v>
      </c>
      <c r="B13" s="29"/>
      <c r="C13" s="29"/>
      <c r="D13" s="29"/>
      <c r="E13" s="29"/>
      <c r="F13" s="29"/>
      <c r="G13" s="29"/>
    </row>
    <row r="14" spans="1:7" ht="11.45" customHeight="1" x14ac:dyDescent="0.2">
      <c r="A14" s="3">
        <v>1</v>
      </c>
      <c r="B14" s="29" t="e">
        <f>'C завтраками| Bed and breakfast'!#REF!*0.9+B23</f>
        <v>#REF!</v>
      </c>
      <c r="C14" s="29" t="e">
        <f>'C завтраками| Bed and breakfast'!#REF!*0.9+C23</f>
        <v>#REF!</v>
      </c>
      <c r="D14" s="29" t="e">
        <f>'C завтраками| Bed and breakfast'!#REF!*0.9+D23</f>
        <v>#REF!</v>
      </c>
      <c r="E14" s="29" t="e">
        <f>'C завтраками| Bed and breakfast'!#REF!*0.9+E23</f>
        <v>#REF!</v>
      </c>
      <c r="F14" s="29" t="e">
        <f>'C завтраками| Bed and breakfast'!#REF!*0.9+F23</f>
        <v>#REF!</v>
      </c>
      <c r="G14" s="29" t="e">
        <f>'C завтраками| Bed and breakfast'!#REF!*0.9+G23</f>
        <v>#REF!</v>
      </c>
    </row>
    <row r="15" spans="1:7" ht="11.45" customHeight="1" x14ac:dyDescent="0.2">
      <c r="A15" s="3">
        <v>2</v>
      </c>
      <c r="B15" s="29" t="e">
        <f>'C завтраками| Bed and breakfast'!#REF!*0.9+B24</f>
        <v>#REF!</v>
      </c>
      <c r="C15" s="29" t="e">
        <f>'C завтраками| Bed and breakfast'!#REF!*0.9+C24</f>
        <v>#REF!</v>
      </c>
      <c r="D15" s="29" t="e">
        <f>'C завтраками| Bed and breakfast'!#REF!*0.9+D24</f>
        <v>#REF!</v>
      </c>
      <c r="E15" s="29" t="e">
        <f>'C завтраками| Bed and breakfast'!#REF!*0.9+E24</f>
        <v>#REF!</v>
      </c>
      <c r="F15" s="29" t="e">
        <f>'C завтраками| Bed and breakfast'!#REF!*0.9+F24</f>
        <v>#REF!</v>
      </c>
      <c r="G15" s="29" t="e">
        <f>'C завтраками| Bed and breakfast'!#REF!*0.9+G24</f>
        <v>#REF!</v>
      </c>
    </row>
    <row r="16" spans="1:7" ht="11.45" customHeight="1" x14ac:dyDescent="0.2">
      <c r="A16" s="4" t="s">
        <v>91</v>
      </c>
      <c r="B16" s="29"/>
      <c r="C16" s="29"/>
      <c r="D16" s="29"/>
      <c r="E16" s="29"/>
      <c r="F16" s="29"/>
      <c r="G16" s="29"/>
    </row>
    <row r="17" spans="1:8" ht="11.45" customHeight="1" x14ac:dyDescent="0.2">
      <c r="A17" s="3">
        <v>1</v>
      </c>
      <c r="B17" s="29" t="e">
        <f>'C завтраками| Bed and breakfast'!#REF!*0.9+B23</f>
        <v>#REF!</v>
      </c>
      <c r="C17" s="29" t="e">
        <f>'C завтраками| Bed and breakfast'!#REF!*0.9+C23</f>
        <v>#REF!</v>
      </c>
      <c r="D17" s="29" t="e">
        <f>'C завтраками| Bed and breakfast'!#REF!*0.9+D23</f>
        <v>#REF!</v>
      </c>
      <c r="E17" s="29" t="e">
        <f>'C завтраками| Bed and breakfast'!#REF!*0.9+E23</f>
        <v>#REF!</v>
      </c>
      <c r="F17" s="29" t="e">
        <f>'C завтраками| Bed and breakfast'!#REF!*0.9+F23</f>
        <v>#REF!</v>
      </c>
      <c r="G17" s="29" t="e">
        <f>'C завтраками| Bed and breakfast'!#REF!*0.9+G23</f>
        <v>#REF!</v>
      </c>
    </row>
    <row r="18" spans="1:8" ht="11.45" customHeight="1" x14ac:dyDescent="0.2">
      <c r="A18" s="3">
        <v>2</v>
      </c>
      <c r="B18" s="29" t="e">
        <f>'C завтраками| Bed and breakfast'!#REF!*0.9+B24</f>
        <v>#REF!</v>
      </c>
      <c r="C18" s="29" t="e">
        <f>'C завтраками| Bed and breakfast'!#REF!*0.9+C24</f>
        <v>#REF!</v>
      </c>
      <c r="D18" s="29" t="e">
        <f>'C завтраками| Bed and breakfast'!#REF!*0.9+D24</f>
        <v>#REF!</v>
      </c>
      <c r="E18" s="29" t="e">
        <f>'C завтраками| Bed and breakfast'!#REF!*0.9+E24</f>
        <v>#REF!</v>
      </c>
      <c r="F18" s="29" t="e">
        <f>'C завтраками| Bed and breakfast'!#REF!*0.9+F24</f>
        <v>#REF!</v>
      </c>
      <c r="G18" s="29" t="e">
        <f>'C завтраками| Bed and breakfast'!#REF!*0.9+G24</f>
        <v>#REF!</v>
      </c>
    </row>
    <row r="19" spans="1:8" ht="11.45" customHeight="1" x14ac:dyDescent="0.2">
      <c r="A19" s="2" t="s">
        <v>92</v>
      </c>
      <c r="B19" s="29"/>
      <c r="C19" s="29"/>
      <c r="D19" s="29"/>
      <c r="E19" s="29"/>
      <c r="F19" s="29"/>
      <c r="G19" s="29"/>
    </row>
    <row r="20" spans="1:8" ht="11.45" customHeight="1" x14ac:dyDescent="0.2">
      <c r="A20" s="3">
        <v>1</v>
      </c>
      <c r="B20" s="29" t="e">
        <f>'C завтраками| Bed and breakfast'!#REF!*0.9+B23</f>
        <v>#REF!</v>
      </c>
      <c r="C20" s="29" t="e">
        <f>'C завтраками| Bed and breakfast'!#REF!*0.9+C23</f>
        <v>#REF!</v>
      </c>
      <c r="D20" s="29" t="e">
        <f>'C завтраками| Bed and breakfast'!#REF!*0.9+D23</f>
        <v>#REF!</v>
      </c>
      <c r="E20" s="29" t="e">
        <f>'C завтраками| Bed and breakfast'!#REF!*0.9+E23</f>
        <v>#REF!</v>
      </c>
      <c r="F20" s="29" t="e">
        <f>'C завтраками| Bed and breakfast'!#REF!*0.9+F23</f>
        <v>#REF!</v>
      </c>
      <c r="G20" s="29" t="e">
        <f>'C завтраками| Bed and breakfast'!#REF!*0.9+G23</f>
        <v>#REF!</v>
      </c>
    </row>
    <row r="21" spans="1:8" ht="11.45" customHeight="1" x14ac:dyDescent="0.2">
      <c r="A21" s="3">
        <v>2</v>
      </c>
      <c r="B21" s="29" t="e">
        <f>'C завтраками| Bed and breakfast'!#REF!*0.9+B24</f>
        <v>#REF!</v>
      </c>
      <c r="C21" s="29" t="e">
        <f>'C завтраками| Bed and breakfast'!#REF!*0.9+C24</f>
        <v>#REF!</v>
      </c>
      <c r="D21" s="29" t="e">
        <f>'C завтраками| Bed and breakfast'!#REF!*0.9+D24</f>
        <v>#REF!</v>
      </c>
      <c r="E21" s="29" t="e">
        <f>'C завтраками| Bed and breakfast'!#REF!*0.9+E24</f>
        <v>#REF!</v>
      </c>
      <c r="F21" s="29" t="e">
        <f>'C завтраками| Bed and breakfast'!#REF!*0.9+F24</f>
        <v>#REF!</v>
      </c>
      <c r="G21" s="29" t="e">
        <f>'C завтраками| Bed and breakfast'!#REF!*0.9+G24</f>
        <v>#REF!</v>
      </c>
    </row>
    <row r="22" spans="1:8" s="7" customFormat="1" ht="12.75" x14ac:dyDescent="0.2">
      <c r="A22" s="108" t="s">
        <v>94</v>
      </c>
      <c r="B22" s="6"/>
      <c r="C22" s="6"/>
      <c r="D22" s="6"/>
      <c r="E22" s="6"/>
      <c r="F22" s="6"/>
      <c r="G22" s="30"/>
      <c r="H22" s="30"/>
    </row>
    <row r="23" spans="1:8" s="7" customFormat="1" ht="12.75" x14ac:dyDescent="0.2">
      <c r="A23" s="109" t="s">
        <v>95</v>
      </c>
      <c r="B23" s="110">
        <v>2000</v>
      </c>
      <c r="C23" s="110">
        <v>2000</v>
      </c>
      <c r="D23" s="110">
        <v>2000</v>
      </c>
      <c r="E23" s="110">
        <v>1999</v>
      </c>
      <c r="F23" s="110">
        <v>2000</v>
      </c>
      <c r="G23" s="110">
        <v>2000</v>
      </c>
    </row>
    <row r="24" spans="1:8" s="7" customFormat="1" ht="12.75" x14ac:dyDescent="0.2">
      <c r="A24" s="109" t="s">
        <v>96</v>
      </c>
      <c r="B24" s="110">
        <f t="shared" ref="B24" si="0">B23*2</f>
        <v>4000</v>
      </c>
      <c r="C24" s="110">
        <f t="shared" ref="C24:G24" si="1">C23*2</f>
        <v>4000</v>
      </c>
      <c r="D24" s="110">
        <f t="shared" si="1"/>
        <v>4000</v>
      </c>
      <c r="E24" s="110">
        <f t="shared" ref="E24" si="2">E23*2</f>
        <v>3998</v>
      </c>
      <c r="F24" s="110">
        <f t="shared" si="1"/>
        <v>4000</v>
      </c>
      <c r="G24" s="110">
        <f t="shared" si="1"/>
        <v>4000</v>
      </c>
    </row>
    <row r="25" spans="1:8" ht="11.45" customHeight="1" x14ac:dyDescent="0.2">
      <c r="A25" s="24"/>
    </row>
    <row r="26" spans="1:8" ht="11.45" customHeight="1" x14ac:dyDescent="0.2">
      <c r="A26" s="41" t="s">
        <v>3</v>
      </c>
    </row>
    <row r="27" spans="1:8" ht="11.45" customHeight="1" x14ac:dyDescent="0.2">
      <c r="A27" s="42" t="s">
        <v>4</v>
      </c>
    </row>
    <row r="28" spans="1:8" x14ac:dyDescent="0.2">
      <c r="A28" s="42" t="s">
        <v>5</v>
      </c>
    </row>
    <row r="29" spans="1:8" ht="24" x14ac:dyDescent="0.2">
      <c r="A29" s="26" t="s">
        <v>6</v>
      </c>
    </row>
    <row r="30" spans="1:8" x14ac:dyDescent="0.2">
      <c r="A30" s="42" t="s">
        <v>75</v>
      </c>
    </row>
    <row r="31" spans="1:8" x14ac:dyDescent="0.2">
      <c r="A31" s="52" t="s">
        <v>25</v>
      </c>
    </row>
    <row r="32" spans="1:8" ht="60" x14ac:dyDescent="0.2">
      <c r="A32" s="53" t="s">
        <v>97</v>
      </c>
    </row>
    <row r="33" spans="1:1" x14ac:dyDescent="0.2">
      <c r="A33" s="54"/>
    </row>
    <row r="34" spans="1:1" ht="12.6" customHeight="1" x14ac:dyDescent="0.2">
      <c r="A34" s="55" t="s">
        <v>18</v>
      </c>
    </row>
    <row r="35" spans="1:1" x14ac:dyDescent="0.2">
      <c r="A35" s="85" t="s">
        <v>87</v>
      </c>
    </row>
    <row r="36" spans="1:1" x14ac:dyDescent="0.2">
      <c r="A36" s="85" t="s">
        <v>105</v>
      </c>
    </row>
    <row r="37" spans="1:1" x14ac:dyDescent="0.2">
      <c r="A37" s="85"/>
    </row>
    <row r="38" spans="1:1" x14ac:dyDescent="0.2">
      <c r="A38" s="107" t="s">
        <v>93</v>
      </c>
    </row>
    <row r="39" spans="1:1" ht="12" customHeight="1" thickBot="1" x14ac:dyDescent="0.25">
      <c r="A39" s="112"/>
    </row>
    <row r="40" spans="1:1" ht="12" customHeight="1" x14ac:dyDescent="0.2">
      <c r="A40" s="215" t="s">
        <v>104</v>
      </c>
    </row>
    <row r="41" spans="1:1" ht="89.45" customHeight="1" thickBot="1" x14ac:dyDescent="0.25">
      <c r="A41" s="216"/>
    </row>
    <row r="42" spans="1:1" ht="12" customHeight="1" thickBot="1" x14ac:dyDescent="0.25">
      <c r="A42" s="112"/>
    </row>
    <row r="43" spans="1:1" ht="12" customHeight="1" x14ac:dyDescent="0.2">
      <c r="A43" s="103" t="s">
        <v>26</v>
      </c>
    </row>
    <row r="44" spans="1:1" ht="24" x14ac:dyDescent="0.2">
      <c r="A44" s="104" t="s">
        <v>88</v>
      </c>
    </row>
    <row r="45" spans="1:1" ht="26.65" customHeight="1" x14ac:dyDescent="0.2">
      <c r="A45" s="104" t="s">
        <v>89</v>
      </c>
    </row>
    <row r="46" spans="1:1" ht="46.15" customHeight="1" thickBot="1" x14ac:dyDescent="0.25">
      <c r="A46" s="105" t="s">
        <v>90</v>
      </c>
    </row>
    <row r="47" spans="1:1" ht="12.75" thickBot="1" x14ac:dyDescent="0.25">
      <c r="A47" s="106"/>
    </row>
    <row r="48" spans="1:1" ht="12.75" thickBot="1" x14ac:dyDescent="0.25">
      <c r="A48" s="56" t="s">
        <v>8</v>
      </c>
    </row>
    <row r="49" spans="1:1" ht="72" x14ac:dyDescent="0.2">
      <c r="A49" s="57" t="s">
        <v>50</v>
      </c>
    </row>
  </sheetData>
  <mergeCells count="1">
    <mergeCell ref="A40:A41"/>
  </mergeCells>
  <pageMargins left="0.7" right="0.7" top="0.75" bottom="0.75" header="0.3" footer="0.3"/>
  <pageSetup paperSize="9" orientation="portrait" horizontalDpi="4294967295" verticalDpi="4294967295"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Z41"/>
  <sheetViews>
    <sheetView zoomScaleNormal="100" workbookViewId="0">
      <pane xSplit="1" topLeftCell="B1" activePane="topRight" state="frozen"/>
      <selection activeCell="B8" sqref="B8:B21"/>
      <selection pane="topRight" activeCell="B8" sqref="B8:B21"/>
    </sheetView>
  </sheetViews>
  <sheetFormatPr defaultColWidth="8.7109375" defaultRowHeight="12.75" x14ac:dyDescent="0.2"/>
  <cols>
    <col min="1" max="1" width="82.85546875" style="7" customWidth="1"/>
    <col min="2" max="27" width="9.85546875" style="133" bestFit="1" customWidth="1"/>
    <col min="28" max="72" width="9.85546875" style="199" hidden="1" customWidth="1"/>
    <col min="73" max="78" width="9.85546875" style="133" bestFit="1" customWidth="1"/>
    <col min="79" max="16384" width="8.7109375" style="133"/>
  </cols>
  <sheetData>
    <row r="1" spans="1:78" x14ac:dyDescent="0.2">
      <c r="A1" s="9" t="s">
        <v>172</v>
      </c>
    </row>
    <row r="2" spans="1:78" x14ac:dyDescent="0.2">
      <c r="A2" s="14" t="s">
        <v>15</v>
      </c>
    </row>
    <row r="3" spans="1:78" x14ac:dyDescent="0.2">
      <c r="A3" s="1"/>
    </row>
    <row r="4" spans="1:78" x14ac:dyDescent="0.2">
      <c r="A4" s="95" t="s">
        <v>1</v>
      </c>
    </row>
    <row r="5" spans="1:78" ht="21" customHeight="1" x14ac:dyDescent="0.2">
      <c r="A5" s="16"/>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73">
        <f>'C завтраками| Bed and breakfast'!U5</f>
        <v>46017</v>
      </c>
      <c r="AC5" s="173">
        <f>'C завтраками| Bed and breakfast'!V5</f>
        <v>46019</v>
      </c>
      <c r="AD5" s="173">
        <f>'C завтраками| Bed and breakfast'!W5</f>
        <v>46020</v>
      </c>
      <c r="AE5" s="173">
        <f>'C завтраками| Bed and breakfast'!X5</f>
        <v>46021</v>
      </c>
      <c r="AF5" s="173">
        <f>'C завтраками| Bed and breakfast'!Y5</f>
        <v>46022</v>
      </c>
      <c r="AG5" s="173">
        <f>'C завтраками| Bed and breakfast'!Z5</f>
        <v>46023</v>
      </c>
      <c r="AH5" s="173">
        <f>'C завтраками| Bed and breakfast'!AA5</f>
        <v>46026</v>
      </c>
      <c r="AI5" s="173">
        <f>'C завтраками| Bed and breakfast'!AB5</f>
        <v>46027</v>
      </c>
      <c r="AJ5" s="173">
        <f>'C завтраками| Bed and breakfast'!AC5</f>
        <v>46028</v>
      </c>
      <c r="AK5" s="173">
        <f>'C завтраками| Bed and breakfast'!AD5</f>
        <v>46029</v>
      </c>
      <c r="AL5" s="173">
        <f>'C завтраками| Bed and breakfast'!AE5</f>
        <v>46030</v>
      </c>
      <c r="AM5" s="173">
        <f>'C завтраками| Bed and breakfast'!AF5</f>
        <v>46031</v>
      </c>
      <c r="AN5" s="173">
        <f>'C завтраками| Bed and breakfast'!AG5</f>
        <v>46032</v>
      </c>
      <c r="AO5" s="173">
        <f>'C завтраками| Bed and breakfast'!AH5</f>
        <v>46033</v>
      </c>
      <c r="AP5" s="173">
        <f>'C завтраками| Bed and breakfast'!AI5</f>
        <v>46036</v>
      </c>
      <c r="AQ5" s="173">
        <f>'C завтраками| Bed and breakfast'!AJ5</f>
        <v>46038</v>
      </c>
      <c r="AR5" s="173">
        <f>'C завтраками| Bed and breakfast'!AK5</f>
        <v>46040</v>
      </c>
      <c r="AS5" s="173">
        <f>'C завтраками| Bed and breakfast'!AL5</f>
        <v>46042</v>
      </c>
      <c r="AT5" s="173">
        <f>'C завтраками| Bed and breakfast'!AM5</f>
        <v>46043</v>
      </c>
      <c r="AU5" s="173">
        <f>'C завтраками| Bed and breakfast'!AN5</f>
        <v>46045</v>
      </c>
      <c r="AV5" s="173">
        <f>'C завтраками| Bed and breakfast'!AO5</f>
        <v>46047</v>
      </c>
      <c r="AW5" s="173">
        <f>'C завтраками| Bed and breakfast'!AP5</f>
        <v>46052</v>
      </c>
      <c r="AX5" s="173">
        <f>'C завтраками| Bed and breakfast'!AQ5</f>
        <v>46054</v>
      </c>
      <c r="AY5" s="173">
        <f>'C завтраками| Bed and breakfast'!AR5</f>
        <v>46058</v>
      </c>
      <c r="AZ5" s="173">
        <f>'C завтраками| Bed and breakfast'!AS5</f>
        <v>46059</v>
      </c>
      <c r="BA5" s="173">
        <f>'C завтраками| Bed and breakfast'!AT5</f>
        <v>46060</v>
      </c>
      <c r="BB5" s="173">
        <f>'C завтраками| Bed and breakfast'!AU5</f>
        <v>46061</v>
      </c>
      <c r="BC5" s="173">
        <f>'C завтраками| Bed and breakfast'!AV5</f>
        <v>46066</v>
      </c>
      <c r="BD5" s="173">
        <f>'C завтраками| Bed and breakfast'!AW5</f>
        <v>46068</v>
      </c>
      <c r="BE5" s="173">
        <f>'C завтраками| Bed and breakfast'!AX5</f>
        <v>46069</v>
      </c>
      <c r="BF5" s="173">
        <f>'C завтраками| Bed and breakfast'!AY5</f>
        <v>46073</v>
      </c>
      <c r="BG5" s="173">
        <f>'C завтраками| Bed and breakfast'!AZ5</f>
        <v>46076</v>
      </c>
      <c r="BH5" s="173">
        <f>'C завтраками| Bed and breakfast'!BA5</f>
        <v>46077</v>
      </c>
      <c r="BI5" s="173">
        <f>'C завтраками| Bed and breakfast'!BB5</f>
        <v>46080</v>
      </c>
      <c r="BJ5" s="173">
        <f>'C завтраками| Bed and breakfast'!BC5</f>
        <v>46082</v>
      </c>
      <c r="BK5" s="173">
        <f>'C завтраками| Bed and breakfast'!BD5</f>
        <v>46087</v>
      </c>
      <c r="BL5" s="173">
        <f>'C завтраками| Bed and breakfast'!BE5</f>
        <v>46090</v>
      </c>
      <c r="BM5" s="173">
        <f>'C завтраками| Bed and breakfast'!BF5</f>
        <v>46091</v>
      </c>
      <c r="BN5" s="173">
        <f>'C завтраками| Bed and breakfast'!BG5</f>
        <v>46097</v>
      </c>
      <c r="BO5" s="173">
        <f>'C завтраками| Bed and breakfast'!BH5</f>
        <v>46101</v>
      </c>
      <c r="BP5" s="173">
        <f>'C завтраками| Bed and breakfast'!BI5</f>
        <v>46103</v>
      </c>
      <c r="BQ5" s="173">
        <f>'C завтраками| Bed and breakfast'!BJ5</f>
        <v>46108</v>
      </c>
      <c r="BR5" s="173">
        <f>'C завтраками| Bed and breakfast'!BK5</f>
        <v>46110</v>
      </c>
      <c r="BS5" s="173">
        <f>'C завтраками| Bed and breakfast'!BL5</f>
        <v>46113</v>
      </c>
      <c r="BT5" s="173">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ht="24" customHeight="1" x14ac:dyDescent="0.2">
      <c r="A6" s="16"/>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73">
        <f>'C завтраками| Bed and breakfast'!U6</f>
        <v>46018</v>
      </c>
      <c r="AC6" s="173">
        <f>'C завтраками| Bed and breakfast'!V6</f>
        <v>46019</v>
      </c>
      <c r="AD6" s="173">
        <f>'C завтраками| Bed and breakfast'!W6</f>
        <v>46020</v>
      </c>
      <c r="AE6" s="173">
        <f>'C завтраками| Bed and breakfast'!X6</f>
        <v>46021</v>
      </c>
      <c r="AF6" s="173">
        <f>'C завтраками| Bed and breakfast'!Y6</f>
        <v>46022</v>
      </c>
      <c r="AG6" s="173">
        <f>'C завтраками| Bed and breakfast'!Z6</f>
        <v>46025</v>
      </c>
      <c r="AH6" s="173">
        <f>'C завтраками| Bed and breakfast'!AA6</f>
        <v>46026</v>
      </c>
      <c r="AI6" s="173">
        <f>'C завтраками| Bed and breakfast'!AB6</f>
        <v>46027</v>
      </c>
      <c r="AJ6" s="173">
        <f>'C завтраками| Bed and breakfast'!AC6</f>
        <v>46028</v>
      </c>
      <c r="AK6" s="173">
        <f>'C завтраками| Bed and breakfast'!AD6</f>
        <v>46029</v>
      </c>
      <c r="AL6" s="173">
        <f>'C завтраками| Bed and breakfast'!AE6</f>
        <v>46030</v>
      </c>
      <c r="AM6" s="173">
        <f>'C завтраками| Bed and breakfast'!AF6</f>
        <v>46031</v>
      </c>
      <c r="AN6" s="173">
        <f>'C завтраками| Bed and breakfast'!AG6</f>
        <v>46032</v>
      </c>
      <c r="AO6" s="173">
        <f>'C завтраками| Bed and breakfast'!AH6</f>
        <v>46035</v>
      </c>
      <c r="AP6" s="173">
        <f>'C завтраками| Bed and breakfast'!AI6</f>
        <v>46037</v>
      </c>
      <c r="AQ6" s="173">
        <f>'C завтраками| Bed and breakfast'!AJ6</f>
        <v>46039</v>
      </c>
      <c r="AR6" s="173">
        <f>'C завтраками| Bed and breakfast'!AK6</f>
        <v>46041</v>
      </c>
      <c r="AS6" s="173">
        <f>'C завтраками| Bed and breakfast'!AL6</f>
        <v>46042</v>
      </c>
      <c r="AT6" s="173">
        <f>'C завтраками| Bed and breakfast'!AM6</f>
        <v>46044</v>
      </c>
      <c r="AU6" s="173">
        <f>'C завтраками| Bed and breakfast'!AN6</f>
        <v>46046</v>
      </c>
      <c r="AV6" s="173">
        <f>'C завтраками| Bed and breakfast'!AO6</f>
        <v>46051</v>
      </c>
      <c r="AW6" s="173">
        <f>'C завтраками| Bed and breakfast'!AP6</f>
        <v>46053</v>
      </c>
      <c r="AX6" s="173">
        <f>'C завтраками| Bed and breakfast'!AQ6</f>
        <v>46057</v>
      </c>
      <c r="AY6" s="173">
        <f>'C завтраками| Bed and breakfast'!AR6</f>
        <v>46058</v>
      </c>
      <c r="AZ6" s="173">
        <f>'C завтраками| Bed and breakfast'!AS6</f>
        <v>46059</v>
      </c>
      <c r="BA6" s="173">
        <f>'C завтраками| Bed and breakfast'!AT6</f>
        <v>46060</v>
      </c>
      <c r="BB6" s="173">
        <f>'C завтраками| Bed and breakfast'!AU6</f>
        <v>46065</v>
      </c>
      <c r="BC6" s="173">
        <f>'C завтраками| Bed and breakfast'!AV6</f>
        <v>46067</v>
      </c>
      <c r="BD6" s="173">
        <f>'C завтраками| Bed and breakfast'!AW6</f>
        <v>46068</v>
      </c>
      <c r="BE6" s="173">
        <f>'C завтраками| Bed and breakfast'!AX6</f>
        <v>46072</v>
      </c>
      <c r="BF6" s="173">
        <f>'C завтраками| Bed and breakfast'!AY6</f>
        <v>46075</v>
      </c>
      <c r="BG6" s="173">
        <f>'C завтраками| Bed and breakfast'!AZ6</f>
        <v>46076</v>
      </c>
      <c r="BH6" s="173">
        <f>'C завтраками| Bed and breakfast'!BA6</f>
        <v>46079</v>
      </c>
      <c r="BI6" s="173">
        <f>'C завтраками| Bed and breakfast'!BB6</f>
        <v>46081</v>
      </c>
      <c r="BJ6" s="173">
        <f>'C завтраками| Bed and breakfast'!BC6</f>
        <v>46086</v>
      </c>
      <c r="BK6" s="173">
        <f>'C завтраками| Bed and breakfast'!BD6</f>
        <v>46089</v>
      </c>
      <c r="BL6" s="173">
        <f>'C завтраками| Bed and breakfast'!BE6</f>
        <v>46090</v>
      </c>
      <c r="BM6" s="173">
        <f>'C завтраками| Bed and breakfast'!BF6</f>
        <v>46096</v>
      </c>
      <c r="BN6" s="173">
        <f>'C завтраками| Bed and breakfast'!BG6</f>
        <v>46100</v>
      </c>
      <c r="BO6" s="173">
        <f>'C завтраками| Bed and breakfast'!BH6</f>
        <v>46102</v>
      </c>
      <c r="BP6" s="173">
        <f>'C завтраками| Bed and breakfast'!BI6</f>
        <v>46107</v>
      </c>
      <c r="BQ6" s="173">
        <f>'C завтраками| Bed and breakfast'!BJ6</f>
        <v>46109</v>
      </c>
      <c r="BR6" s="173">
        <f>'C завтраками| Bed and breakfast'!BK6</f>
        <v>46112</v>
      </c>
      <c r="BS6" s="173">
        <f>'C завтраками| Bed and breakfast'!BL6</f>
        <v>46116</v>
      </c>
      <c r="BT6" s="173">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x14ac:dyDescent="0.2">
      <c r="A7" s="16" t="s">
        <v>11</v>
      </c>
    </row>
    <row r="8" spans="1:78" x14ac:dyDescent="0.2">
      <c r="A8" s="16">
        <v>1</v>
      </c>
      <c r="B8" s="134" t="e">
        <f>'C завтраками| Bed and breakfast'!#REF!-1400</f>
        <v>#REF!</v>
      </c>
      <c r="C8" s="134" t="e">
        <f>'C завтраками| Bed and breakfast'!#REF!-1400</f>
        <v>#REF!</v>
      </c>
      <c r="D8" s="134" t="e">
        <f>'C завтраками| Bed and breakfast'!#REF!-1400</f>
        <v>#REF!</v>
      </c>
      <c r="E8" s="134" t="e">
        <f>'C завтраками| Bed and breakfast'!#REF!-1400</f>
        <v>#REF!</v>
      </c>
      <c r="F8" s="134" t="e">
        <f>'C завтраками| Bed and breakfast'!#REF!-1400</f>
        <v>#REF!</v>
      </c>
      <c r="G8" s="134" t="e">
        <f>'C завтраками| Bed and breakfast'!#REF!-1400</f>
        <v>#REF!</v>
      </c>
      <c r="H8" s="134" t="e">
        <f>'C завтраками| Bed and breakfast'!#REF!-1400</f>
        <v>#REF!</v>
      </c>
      <c r="I8" s="134">
        <f>'C завтраками| Bed and breakfast'!B8-1400</f>
        <v>4600</v>
      </c>
      <c r="J8" s="134">
        <f>'C завтраками| Bed and breakfast'!C8-1400</f>
        <v>4600</v>
      </c>
      <c r="K8" s="134">
        <f>'C завтраками| Bed and breakfast'!D8-1400</f>
        <v>4000</v>
      </c>
      <c r="L8" s="134">
        <f>'C завтраками| Bed and breakfast'!E8-1400</f>
        <v>4400</v>
      </c>
      <c r="M8" s="134">
        <f>'C завтраками| Bed and breakfast'!F8-1400</f>
        <v>4400</v>
      </c>
      <c r="N8" s="134">
        <f>'C завтраками| Bed and breakfast'!G8-1400</f>
        <v>6800</v>
      </c>
      <c r="O8" s="134">
        <f>'C завтраками| Bed and breakfast'!H8-1400</f>
        <v>4200</v>
      </c>
      <c r="P8" s="134">
        <f>'C завтраками| Bed and breakfast'!I8-1400</f>
        <v>4000</v>
      </c>
      <c r="Q8" s="134">
        <f>'C завтраками| Bed and breakfast'!J8-1400</f>
        <v>4200</v>
      </c>
      <c r="R8" s="134">
        <f>'C завтраками| Bed and breakfast'!K8-1400</f>
        <v>4000</v>
      </c>
      <c r="S8" s="134">
        <f>'C завтраками| Bed and breakfast'!L8-1400</f>
        <v>4000</v>
      </c>
      <c r="T8" s="134">
        <f>'C завтраками| Bed and breakfast'!M8-1400</f>
        <v>4400</v>
      </c>
      <c r="U8" s="134">
        <f>'C завтраками| Bed and breakfast'!N8-1400</f>
        <v>4200</v>
      </c>
      <c r="V8" s="134">
        <f>'C завтраками| Bed and breakfast'!O8-1400</f>
        <v>5600</v>
      </c>
      <c r="W8" s="134">
        <f>'C завтраками| Bed and breakfast'!P8-1400</f>
        <v>7600</v>
      </c>
      <c r="X8" s="134">
        <f>'C завтраками| Bed and breakfast'!Q8-1400</f>
        <v>7600</v>
      </c>
      <c r="Y8" s="134">
        <f>'C завтраками| Bed and breakfast'!R8-1400</f>
        <v>8200</v>
      </c>
      <c r="Z8" s="134">
        <f>'C завтраками| Bed and breakfast'!S8-1400</f>
        <v>8200</v>
      </c>
      <c r="AA8" s="134">
        <f>'C завтраками| Bed and breakfast'!T8-1400</f>
        <v>8800</v>
      </c>
      <c r="AB8" s="200">
        <f>'C завтраками| Bed and breakfast'!U8-1400</f>
        <v>8200</v>
      </c>
      <c r="AC8" s="200">
        <f>'C завтраками| Bed and breakfast'!V8-1400</f>
        <v>8200</v>
      </c>
      <c r="AD8" s="200">
        <f>'C завтраками| Bed and breakfast'!W8-1400</f>
        <v>14600</v>
      </c>
      <c r="AE8" s="200">
        <f>'C завтраками| Bed and breakfast'!X8-1400</f>
        <v>22100</v>
      </c>
      <c r="AF8" s="200">
        <f>'C завтраками| Bed and breakfast'!Y8-1400</f>
        <v>26100</v>
      </c>
      <c r="AG8" s="200">
        <f>'C завтраками| Bed and breakfast'!Z8-1400</f>
        <v>26100</v>
      </c>
      <c r="AH8" s="200">
        <f>'C завтраками| Bed and breakfast'!AA8-1400</f>
        <v>26100</v>
      </c>
      <c r="AI8" s="200">
        <f>'C завтраками| Bed and breakfast'!AB8-1400</f>
        <v>27300</v>
      </c>
      <c r="AJ8" s="200">
        <f>'C завтраками| Bed and breakfast'!AC8-1400</f>
        <v>27300</v>
      </c>
      <c r="AK8" s="200">
        <f>'C завтраками| Bed and breakfast'!AD8-1400</f>
        <v>27300</v>
      </c>
      <c r="AL8" s="200">
        <f>'C завтраками| Bed and breakfast'!AE8-1400</f>
        <v>23700</v>
      </c>
      <c r="AM8" s="200">
        <f>'C завтраками| Bed and breakfast'!AF8-1400</f>
        <v>23350</v>
      </c>
      <c r="AN8" s="200">
        <f>'C завтраками| Bed and breakfast'!AG8-1400</f>
        <v>14050</v>
      </c>
      <c r="AO8" s="200">
        <f>'C завтраками| Bed and breakfast'!AH8-1400</f>
        <v>14050</v>
      </c>
      <c r="AP8" s="200">
        <f>'C завтраками| Bed and breakfast'!AI8-1400</f>
        <v>13150</v>
      </c>
      <c r="AQ8" s="200">
        <f>'C завтраками| Bed and breakfast'!AJ8-1400</f>
        <v>13150</v>
      </c>
      <c r="AR8" s="200">
        <f>'C завтраками| Bed and breakfast'!AK8-1400</f>
        <v>13150</v>
      </c>
      <c r="AS8" s="200">
        <f>'C завтраками| Bed and breakfast'!AL8-1400</f>
        <v>14050</v>
      </c>
      <c r="AT8" s="200">
        <f>'C завтраками| Bed and breakfast'!AM8-1400</f>
        <v>14050</v>
      </c>
      <c r="AU8" s="200">
        <f>'C завтраками| Bed and breakfast'!AN8-1400</f>
        <v>14050</v>
      </c>
      <c r="AV8" s="200">
        <f>'C завтраками| Bed and breakfast'!AO8-1400</f>
        <v>14950</v>
      </c>
      <c r="AW8" s="200">
        <f>'C завтраками| Bed and breakfast'!AP8-1400</f>
        <v>14950</v>
      </c>
      <c r="AX8" s="200">
        <f>'C завтраками| Bed and breakfast'!AQ8-1400</f>
        <v>16150</v>
      </c>
      <c r="AY8" s="200">
        <f>'C завтраками| Bed and breakfast'!AR8-1400</f>
        <v>17350</v>
      </c>
      <c r="AZ8" s="200">
        <f>'C завтраками| Bed and breakfast'!AS8-1400</f>
        <v>17350</v>
      </c>
      <c r="BA8" s="200">
        <f>'C завтраками| Bed and breakfast'!AT8-1400</f>
        <v>17350</v>
      </c>
      <c r="BB8" s="200">
        <f>'C завтраками| Bed and breakfast'!AU8-1400</f>
        <v>16150</v>
      </c>
      <c r="BC8" s="200">
        <f>'C завтраками| Bed and breakfast'!AV8-1400</f>
        <v>19750</v>
      </c>
      <c r="BD8" s="200">
        <f>'C завтраками| Bed and breakfast'!AW8-1400</f>
        <v>19750</v>
      </c>
      <c r="BE8" s="200">
        <f>'C завтраками| Bed and breakfast'!AX8-1400</f>
        <v>22150</v>
      </c>
      <c r="BF8" s="200">
        <f>'C завтраками| Bed and breakfast'!AY8-1400</f>
        <v>24550</v>
      </c>
      <c r="BG8" s="200">
        <f>'C завтраками| Bed and breakfast'!AZ8-1400</f>
        <v>24550</v>
      </c>
      <c r="BH8" s="200">
        <f>'C завтраками| Bed and breakfast'!BA8-1400</f>
        <v>20950</v>
      </c>
      <c r="BI8" s="200">
        <f>'C завтраками| Bed and breakfast'!BB8-1400</f>
        <v>20950</v>
      </c>
      <c r="BJ8" s="200">
        <f>'C завтраками| Bed and breakfast'!BC8-1400</f>
        <v>12250</v>
      </c>
      <c r="BK8" s="200">
        <f>'C завтраками| Bed and breakfast'!BD8-1400</f>
        <v>14050</v>
      </c>
      <c r="BL8" s="200">
        <f>'C завтраками| Bed and breakfast'!BE8-1400</f>
        <v>13150</v>
      </c>
      <c r="BM8" s="200">
        <f>'C завтраками| Bed and breakfast'!BF8-1400</f>
        <v>9850</v>
      </c>
      <c r="BN8" s="200">
        <f>'C завтраками| Bed and breakfast'!BG8-1400</f>
        <v>7950</v>
      </c>
      <c r="BO8" s="200">
        <f>'C завтраками| Bed and breakfast'!BH8-1400</f>
        <v>9150</v>
      </c>
      <c r="BP8" s="200">
        <f>'C завтраками| Bed and breakfast'!BI8-1400</f>
        <v>7950</v>
      </c>
      <c r="BQ8" s="200">
        <f>'C завтраками| Bed and breakfast'!BJ8-1400</f>
        <v>9150</v>
      </c>
      <c r="BR8" s="200">
        <f>'C завтраками| Bed and breakfast'!BK8-1400</f>
        <v>7950</v>
      </c>
      <c r="BS8" s="200">
        <f>'C завтраками| Bed and breakfast'!BL8-1400</f>
        <v>7750</v>
      </c>
      <c r="BT8" s="200">
        <f>'C завтраками| Bed and breakfast'!BM8-1400</f>
        <v>6750</v>
      </c>
      <c r="BU8" s="134">
        <f>'C завтраками| Bed and breakfast'!BN8-1650</f>
        <v>4600</v>
      </c>
      <c r="BV8" s="134">
        <f>'C завтраками| Bed and breakfast'!BO8-1650</f>
        <v>5200</v>
      </c>
      <c r="BW8" s="134">
        <f>'C завтраками| Bed and breakfast'!BP8-1650</f>
        <v>4600</v>
      </c>
      <c r="BX8" s="134">
        <f>'C завтраками| Bed and breakfast'!BQ8-1650</f>
        <v>5200</v>
      </c>
      <c r="BY8" s="134">
        <f>'C завтраками| Bed and breakfast'!BR8-1650</f>
        <v>4600</v>
      </c>
      <c r="BZ8" s="134">
        <f>'C завтраками| Bed and breakfast'!BS8-1650</f>
        <v>6000</v>
      </c>
    </row>
    <row r="9" spans="1:78" x14ac:dyDescent="0.2">
      <c r="A9" s="120" t="s">
        <v>107</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134"/>
      <c r="BV9" s="134"/>
      <c r="BW9" s="134"/>
      <c r="BX9" s="134"/>
      <c r="BY9" s="134"/>
      <c r="BZ9" s="134"/>
    </row>
    <row r="10" spans="1:78" x14ac:dyDescent="0.2">
      <c r="A10" s="3">
        <v>1</v>
      </c>
      <c r="B10" s="134" t="e">
        <f>'C завтраками| Bed and breakfast'!#REF!-1400</f>
        <v>#REF!</v>
      </c>
      <c r="C10" s="134" t="e">
        <f>'C завтраками| Bed and breakfast'!#REF!-1400</f>
        <v>#REF!</v>
      </c>
      <c r="D10" s="134" t="e">
        <f>'C завтраками| Bed and breakfast'!#REF!-1400</f>
        <v>#REF!</v>
      </c>
      <c r="E10" s="134" t="e">
        <f>'C завтраками| Bed and breakfast'!#REF!-1400</f>
        <v>#REF!</v>
      </c>
      <c r="F10" s="134" t="e">
        <f>'C завтраками| Bed and breakfast'!#REF!-1400</f>
        <v>#REF!</v>
      </c>
      <c r="G10" s="134" t="e">
        <f>'C завтраками| Bed and breakfast'!#REF!-1400</f>
        <v>#REF!</v>
      </c>
      <c r="H10" s="134" t="e">
        <f>'C завтраками| Bed and breakfast'!#REF!-1400</f>
        <v>#REF!</v>
      </c>
      <c r="I10" s="134">
        <f>'C завтраками| Bed and breakfast'!B11-1400</f>
        <v>6100</v>
      </c>
      <c r="J10" s="134">
        <f>'C завтраками| Bed and breakfast'!C11-1400</f>
        <v>6100</v>
      </c>
      <c r="K10" s="134">
        <f>'C завтраками| Bed and breakfast'!D11-1400</f>
        <v>5500</v>
      </c>
      <c r="L10" s="134">
        <f>'C завтраками| Bed and breakfast'!E11-1400</f>
        <v>5900</v>
      </c>
      <c r="M10" s="134">
        <f>'C завтраками| Bed and breakfast'!F11-1400</f>
        <v>5900</v>
      </c>
      <c r="N10" s="134">
        <f>'C завтраками| Bed and breakfast'!G11-1400</f>
        <v>8300</v>
      </c>
      <c r="O10" s="134">
        <f>'C завтраками| Bed and breakfast'!H11-1400</f>
        <v>5700</v>
      </c>
      <c r="P10" s="134">
        <f>'C завтраками| Bed and breakfast'!I11-1400</f>
        <v>5500</v>
      </c>
      <c r="Q10" s="134">
        <f>'C завтраками| Bed and breakfast'!J11-1400</f>
        <v>5700</v>
      </c>
      <c r="R10" s="134">
        <f>'C завтраками| Bed and breakfast'!K11-1400</f>
        <v>5500</v>
      </c>
      <c r="S10" s="134">
        <f>'C завтраками| Bed and breakfast'!L11-1400</f>
        <v>5500</v>
      </c>
      <c r="T10" s="134">
        <f>'C завтраками| Bed and breakfast'!M11-1400</f>
        <v>5900</v>
      </c>
      <c r="U10" s="134">
        <f>'C завтраками| Bed and breakfast'!N11-1400</f>
        <v>5700</v>
      </c>
      <c r="V10" s="134">
        <f>'C завтраками| Bed and breakfast'!O11-1400</f>
        <v>7100</v>
      </c>
      <c r="W10" s="134">
        <f>'C завтраками| Bed and breakfast'!P11-1400</f>
        <v>9100</v>
      </c>
      <c r="X10" s="134">
        <f>'C завтраками| Bed and breakfast'!Q11-1400</f>
        <v>9100</v>
      </c>
      <c r="Y10" s="134">
        <f>'C завтраками| Bed and breakfast'!R11-1400</f>
        <v>9700</v>
      </c>
      <c r="Z10" s="134">
        <f>'C завтраками| Bed and breakfast'!S11-1400</f>
        <v>9700</v>
      </c>
      <c r="AA10" s="134">
        <f>'C завтраками| Bed and breakfast'!T11-1400</f>
        <v>10300</v>
      </c>
      <c r="AB10" s="200">
        <f>'C завтраками| Bed and breakfast'!U11-1400</f>
        <v>9700</v>
      </c>
      <c r="AC10" s="200">
        <f>'C завтраками| Bed and breakfast'!V11-1400</f>
        <v>9700</v>
      </c>
      <c r="AD10" s="200">
        <f>'C завтраками| Bed and breakfast'!W11-1400</f>
        <v>16600</v>
      </c>
      <c r="AE10" s="200">
        <f>'C завтраками| Bed and breakfast'!X11-1400</f>
        <v>24100</v>
      </c>
      <c r="AF10" s="200">
        <f>'C завтраками| Bed and breakfast'!Y11-1400</f>
        <v>28100</v>
      </c>
      <c r="AG10" s="200">
        <f>'C завтраками| Bed and breakfast'!Z11-1400</f>
        <v>28100</v>
      </c>
      <c r="AH10" s="200">
        <f>'C завтраками| Bed and breakfast'!AA11-1400</f>
        <v>28100</v>
      </c>
      <c r="AI10" s="200">
        <f>'C завтраками| Bed and breakfast'!AB11-1400</f>
        <v>29300</v>
      </c>
      <c r="AJ10" s="200">
        <f>'C завтраками| Bed and breakfast'!AC11-1400</f>
        <v>29300</v>
      </c>
      <c r="AK10" s="200">
        <f>'C завтраками| Bed and breakfast'!AD11-1400</f>
        <v>29300</v>
      </c>
      <c r="AL10" s="200">
        <f>'C завтраками| Bed and breakfast'!AE11-1400</f>
        <v>25700</v>
      </c>
      <c r="AM10" s="200">
        <f>'C завтраками| Bed and breakfast'!AF11-1400</f>
        <v>25150</v>
      </c>
      <c r="AN10" s="200">
        <f>'C завтраками| Bed and breakfast'!AG11-1400</f>
        <v>15850</v>
      </c>
      <c r="AO10" s="200">
        <f>'C завтраками| Bed and breakfast'!AH11-1400</f>
        <v>15850</v>
      </c>
      <c r="AP10" s="200">
        <f>'C завтраками| Bed and breakfast'!AI11-1400</f>
        <v>14950</v>
      </c>
      <c r="AQ10" s="200">
        <f>'C завтраками| Bed and breakfast'!AJ11-1400</f>
        <v>14950</v>
      </c>
      <c r="AR10" s="200">
        <f>'C завтраками| Bed and breakfast'!AK11-1400</f>
        <v>14950</v>
      </c>
      <c r="AS10" s="200">
        <f>'C завтраками| Bed and breakfast'!AL11-1400</f>
        <v>15850</v>
      </c>
      <c r="AT10" s="200">
        <f>'C завтраками| Bed and breakfast'!AM11-1400</f>
        <v>15850</v>
      </c>
      <c r="AU10" s="200">
        <f>'C завтраками| Bed and breakfast'!AN11-1400</f>
        <v>15850</v>
      </c>
      <c r="AV10" s="200">
        <f>'C завтраками| Bed and breakfast'!AO11-1400</f>
        <v>16750</v>
      </c>
      <c r="AW10" s="200">
        <f>'C завтраками| Bed and breakfast'!AP11-1400</f>
        <v>16750</v>
      </c>
      <c r="AX10" s="200">
        <f>'C завтраками| Bed and breakfast'!AQ11-1400</f>
        <v>17950</v>
      </c>
      <c r="AY10" s="200">
        <f>'C завтраками| Bed and breakfast'!AR11-1400</f>
        <v>19150</v>
      </c>
      <c r="AZ10" s="200">
        <f>'C завтраками| Bed and breakfast'!AS11-1400</f>
        <v>19150</v>
      </c>
      <c r="BA10" s="200">
        <f>'C завтраками| Bed and breakfast'!AT11-1400</f>
        <v>19150</v>
      </c>
      <c r="BB10" s="200">
        <f>'C завтраками| Bed and breakfast'!AU11-1400</f>
        <v>17950</v>
      </c>
      <c r="BC10" s="200">
        <f>'C завтраками| Bed and breakfast'!AV11-1400</f>
        <v>21550</v>
      </c>
      <c r="BD10" s="200">
        <f>'C завтраками| Bed and breakfast'!AW11-1400</f>
        <v>21550</v>
      </c>
      <c r="BE10" s="200">
        <f>'C завтраками| Bed and breakfast'!AX11-1400</f>
        <v>23950</v>
      </c>
      <c r="BF10" s="200">
        <f>'C завтраками| Bed and breakfast'!AY11-1400</f>
        <v>26350</v>
      </c>
      <c r="BG10" s="200">
        <f>'C завтраками| Bed and breakfast'!AZ11-1400</f>
        <v>26350</v>
      </c>
      <c r="BH10" s="200">
        <f>'C завтраками| Bed and breakfast'!BA11-1400</f>
        <v>22750</v>
      </c>
      <c r="BI10" s="200">
        <f>'C завтраками| Bed and breakfast'!BB11-1400</f>
        <v>22750</v>
      </c>
      <c r="BJ10" s="200">
        <f>'C завтраками| Bed and breakfast'!BC11-1400</f>
        <v>14050</v>
      </c>
      <c r="BK10" s="200">
        <f>'C завтраками| Bed and breakfast'!BD11-1400</f>
        <v>15850</v>
      </c>
      <c r="BL10" s="200">
        <f>'C завтраками| Bed and breakfast'!BE11-1400</f>
        <v>14950</v>
      </c>
      <c r="BM10" s="200">
        <f>'C завтраками| Bed and breakfast'!BF11-1400</f>
        <v>11350</v>
      </c>
      <c r="BN10" s="200">
        <f>'C завтраками| Bed and breakfast'!BG11-1400</f>
        <v>9450</v>
      </c>
      <c r="BO10" s="200">
        <f>'C завтраками| Bed and breakfast'!BH11-1400</f>
        <v>10650</v>
      </c>
      <c r="BP10" s="200">
        <f>'C завтраками| Bed and breakfast'!BI11-1400</f>
        <v>9450</v>
      </c>
      <c r="BQ10" s="200">
        <f>'C завтраками| Bed and breakfast'!BJ11-1400</f>
        <v>10650</v>
      </c>
      <c r="BR10" s="200">
        <f>'C завтраками| Bed and breakfast'!BK11-1400</f>
        <v>9450</v>
      </c>
      <c r="BS10" s="200">
        <f>'C завтраками| Bed and breakfast'!BL11-1400</f>
        <v>8750</v>
      </c>
      <c r="BT10" s="200">
        <f>'C завтраками| Bed and breakfast'!BM11-1400</f>
        <v>7750</v>
      </c>
      <c r="BU10" s="134">
        <f>'C завтраками| Bed and breakfast'!BN11-1650</f>
        <v>5600</v>
      </c>
      <c r="BV10" s="134">
        <f>'C завтраками| Bed and breakfast'!BO11-1650</f>
        <v>6200</v>
      </c>
      <c r="BW10" s="134">
        <f>'C завтраками| Bed and breakfast'!BP11-1650</f>
        <v>5600</v>
      </c>
      <c r="BX10" s="134">
        <f>'C завтраками| Bed and breakfast'!BQ11-1650</f>
        <v>6200</v>
      </c>
      <c r="BY10" s="134">
        <f>'C завтраками| Bed and breakfast'!BR11-1650</f>
        <v>5600</v>
      </c>
      <c r="BZ10" s="134">
        <f>'C завтраками| Bed and breakfast'!BS11-1650</f>
        <v>7000</v>
      </c>
    </row>
    <row r="11" spans="1:78" x14ac:dyDescent="0.2">
      <c r="A11" s="5" t="s">
        <v>86</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135"/>
      <c r="BV11" s="135"/>
      <c r="BW11" s="135"/>
      <c r="BX11" s="135"/>
      <c r="BY11" s="135"/>
      <c r="BZ11" s="135"/>
    </row>
    <row r="12" spans="1:78" x14ac:dyDescent="0.2">
      <c r="A12" s="16">
        <v>1</v>
      </c>
      <c r="B12" s="134" t="e">
        <f>'C завтраками| Bed and breakfast'!#REF!-1400</f>
        <v>#REF!</v>
      </c>
      <c r="C12" s="134" t="e">
        <f>'C завтраками| Bed and breakfast'!#REF!-1400</f>
        <v>#REF!</v>
      </c>
      <c r="D12" s="134" t="e">
        <f>'C завтраками| Bed and breakfast'!#REF!-1400</f>
        <v>#REF!</v>
      </c>
      <c r="E12" s="134" t="e">
        <f>'C завтраками| Bed and breakfast'!#REF!-1400</f>
        <v>#REF!</v>
      </c>
      <c r="F12" s="134" t="e">
        <f>'C завтраками| Bed and breakfast'!#REF!-1400</f>
        <v>#REF!</v>
      </c>
      <c r="G12" s="134" t="e">
        <f>'C завтраками| Bed and breakfast'!#REF!-1400</f>
        <v>#REF!</v>
      </c>
      <c r="H12" s="134" t="e">
        <f>'C завтраками| Bed and breakfast'!#REF!-1400</f>
        <v>#REF!</v>
      </c>
      <c r="I12" s="134">
        <f>'C завтраками| Bed and breakfast'!B14-1400</f>
        <v>8100</v>
      </c>
      <c r="J12" s="134">
        <f>'C завтраками| Bed and breakfast'!C14-1400</f>
        <v>8100</v>
      </c>
      <c r="K12" s="134">
        <f>'C завтраками| Bed and breakfast'!D14-1400</f>
        <v>7500</v>
      </c>
      <c r="L12" s="134">
        <f>'C завтраками| Bed and breakfast'!E14-1400</f>
        <v>7900</v>
      </c>
      <c r="M12" s="134">
        <f>'C завтраками| Bed and breakfast'!F14-1400</f>
        <v>7900</v>
      </c>
      <c r="N12" s="134">
        <f>'C завтраками| Bed and breakfast'!G14-1400</f>
        <v>10300</v>
      </c>
      <c r="O12" s="134">
        <f>'C завтраками| Bed and breakfast'!H14-1400</f>
        <v>7700</v>
      </c>
      <c r="P12" s="134">
        <f>'C завтраками| Bed and breakfast'!I14-1400</f>
        <v>7500</v>
      </c>
      <c r="Q12" s="134">
        <f>'C завтраками| Bed and breakfast'!J14-1400</f>
        <v>7700</v>
      </c>
      <c r="R12" s="134">
        <f>'C завтраками| Bed and breakfast'!K14-1400</f>
        <v>7500</v>
      </c>
      <c r="S12" s="134">
        <f>'C завтраками| Bed and breakfast'!L14-1400</f>
        <v>7500</v>
      </c>
      <c r="T12" s="134">
        <f>'C завтраками| Bed and breakfast'!M14-1400</f>
        <v>7900</v>
      </c>
      <c r="U12" s="134">
        <f>'C завтраками| Bed and breakfast'!N14-1400</f>
        <v>7700</v>
      </c>
      <c r="V12" s="134">
        <f>'C завтраками| Bed and breakfast'!O14-1400</f>
        <v>9100</v>
      </c>
      <c r="W12" s="134">
        <f>'C завтраками| Bed and breakfast'!P14-1400</f>
        <v>11100</v>
      </c>
      <c r="X12" s="134">
        <f>'C завтраками| Bed and breakfast'!Q14-1400</f>
        <v>11100</v>
      </c>
      <c r="Y12" s="134">
        <f>'C завтраками| Bed and breakfast'!R14-1400</f>
        <v>11700</v>
      </c>
      <c r="Z12" s="134">
        <f>'C завтраками| Bed and breakfast'!S14-1400</f>
        <v>11700</v>
      </c>
      <c r="AA12" s="134">
        <f>'C завтраками| Bed and breakfast'!T14-1400</f>
        <v>12300</v>
      </c>
      <c r="AB12" s="200">
        <f>'C завтраками| Bed and breakfast'!U14-1400</f>
        <v>11700</v>
      </c>
      <c r="AC12" s="200">
        <f>'C завтраками| Bed and breakfast'!V14-1400</f>
        <v>11700</v>
      </c>
      <c r="AD12" s="200">
        <f>'C завтраками| Bed and breakfast'!W14-1400</f>
        <v>18600</v>
      </c>
      <c r="AE12" s="200">
        <f>'C завтраками| Bed and breakfast'!X14-1400</f>
        <v>26100</v>
      </c>
      <c r="AF12" s="200">
        <f>'C завтраками| Bed and breakfast'!Y14-1400</f>
        <v>30100</v>
      </c>
      <c r="AG12" s="200">
        <f>'C завтраками| Bed and breakfast'!Z14-1400</f>
        <v>30100</v>
      </c>
      <c r="AH12" s="200">
        <f>'C завтраками| Bed and breakfast'!AA14-1400</f>
        <v>30100</v>
      </c>
      <c r="AI12" s="200">
        <f>'C завтраками| Bed and breakfast'!AB14-1400</f>
        <v>31300</v>
      </c>
      <c r="AJ12" s="200">
        <f>'C завтраками| Bed and breakfast'!AC14-1400</f>
        <v>31300</v>
      </c>
      <c r="AK12" s="200">
        <f>'C завтраками| Bed and breakfast'!AD14-1400</f>
        <v>31300</v>
      </c>
      <c r="AL12" s="200">
        <f>'C завтраками| Bed and breakfast'!AE14-1400</f>
        <v>27700</v>
      </c>
      <c r="AM12" s="200">
        <f>'C завтраками| Bed and breakfast'!AF14-1400</f>
        <v>27350</v>
      </c>
      <c r="AN12" s="200">
        <f>'C завтраками| Bed and breakfast'!AG14-1400</f>
        <v>18050</v>
      </c>
      <c r="AO12" s="200">
        <f>'C завтраками| Bed and breakfast'!AH14-1400</f>
        <v>18050</v>
      </c>
      <c r="AP12" s="200">
        <f>'C завтраками| Bed and breakfast'!AI14-1400</f>
        <v>17150</v>
      </c>
      <c r="AQ12" s="200">
        <f>'C завтраками| Bed and breakfast'!AJ14-1400</f>
        <v>17150</v>
      </c>
      <c r="AR12" s="200">
        <f>'C завтраками| Bed and breakfast'!AK14-1400</f>
        <v>17150</v>
      </c>
      <c r="AS12" s="200">
        <f>'C завтраками| Bed and breakfast'!AL14-1400</f>
        <v>18050</v>
      </c>
      <c r="AT12" s="200">
        <f>'C завтраками| Bed and breakfast'!AM14-1400</f>
        <v>18050</v>
      </c>
      <c r="AU12" s="200">
        <f>'C завтраками| Bed and breakfast'!AN14-1400</f>
        <v>18050</v>
      </c>
      <c r="AV12" s="200">
        <f>'C завтраками| Bed and breakfast'!AO14-1400</f>
        <v>18950</v>
      </c>
      <c r="AW12" s="200">
        <f>'C завтраками| Bed and breakfast'!AP14-1400</f>
        <v>18950</v>
      </c>
      <c r="AX12" s="200">
        <f>'C завтраками| Bed and breakfast'!AQ14-1400</f>
        <v>20150</v>
      </c>
      <c r="AY12" s="200">
        <f>'C завтраками| Bed and breakfast'!AR14-1400</f>
        <v>21350</v>
      </c>
      <c r="AZ12" s="200">
        <f>'C завтраками| Bed and breakfast'!AS14-1400</f>
        <v>21350</v>
      </c>
      <c r="BA12" s="200">
        <f>'C завтраками| Bed and breakfast'!AT14-1400</f>
        <v>21350</v>
      </c>
      <c r="BB12" s="200">
        <f>'C завтраками| Bed and breakfast'!AU14-1400</f>
        <v>20150</v>
      </c>
      <c r="BC12" s="200">
        <f>'C завтраками| Bed and breakfast'!AV14-1400</f>
        <v>23750</v>
      </c>
      <c r="BD12" s="200">
        <f>'C завтраками| Bed and breakfast'!AW14-1400</f>
        <v>23750</v>
      </c>
      <c r="BE12" s="200">
        <f>'C завтраками| Bed and breakfast'!AX14-1400</f>
        <v>26150</v>
      </c>
      <c r="BF12" s="200">
        <f>'C завтраками| Bed and breakfast'!AY14-1400</f>
        <v>28550</v>
      </c>
      <c r="BG12" s="200">
        <f>'C завтраками| Bed and breakfast'!AZ14-1400</f>
        <v>28550</v>
      </c>
      <c r="BH12" s="200">
        <f>'C завтраками| Bed and breakfast'!BA14-1400</f>
        <v>24950</v>
      </c>
      <c r="BI12" s="200">
        <f>'C завтраками| Bed and breakfast'!BB14-1400</f>
        <v>24950</v>
      </c>
      <c r="BJ12" s="200">
        <f>'C завтраками| Bed and breakfast'!BC14-1400</f>
        <v>16250</v>
      </c>
      <c r="BK12" s="200">
        <f>'C завтраками| Bed and breakfast'!BD14-1400</f>
        <v>18050</v>
      </c>
      <c r="BL12" s="200">
        <f>'C завтраками| Bed and breakfast'!BE14-1400</f>
        <v>17150</v>
      </c>
      <c r="BM12" s="200">
        <f>'C завтраками| Bed and breakfast'!BF14-1400</f>
        <v>13350</v>
      </c>
      <c r="BN12" s="200">
        <f>'C завтраками| Bed and breakfast'!BG14-1400</f>
        <v>11450</v>
      </c>
      <c r="BO12" s="200">
        <f>'C завтраками| Bed and breakfast'!BH14-1400</f>
        <v>12650</v>
      </c>
      <c r="BP12" s="200">
        <f>'C завтраками| Bed and breakfast'!BI14-1400</f>
        <v>11450</v>
      </c>
      <c r="BQ12" s="200">
        <f>'C завтраками| Bed and breakfast'!BJ14-1400</f>
        <v>12650</v>
      </c>
      <c r="BR12" s="200">
        <f>'C завтраками| Bed and breakfast'!BK14-1400</f>
        <v>11450</v>
      </c>
      <c r="BS12" s="200">
        <f>'C завтраками| Bed and breakfast'!BL14-1400</f>
        <v>11250</v>
      </c>
      <c r="BT12" s="200">
        <f>'C завтраками| Bed and breakfast'!BM14-1400</f>
        <v>10250</v>
      </c>
      <c r="BU12" s="134">
        <f>'C завтраками| Bed and breakfast'!BN14-1650</f>
        <v>8100</v>
      </c>
      <c r="BV12" s="134">
        <f>'C завтраками| Bed and breakfast'!BO14-1650</f>
        <v>8700</v>
      </c>
      <c r="BW12" s="134">
        <f>'C завтраками| Bed and breakfast'!BP14-1650</f>
        <v>8100</v>
      </c>
      <c r="BX12" s="134">
        <f>'C завтраками| Bed and breakfast'!BQ14-1650</f>
        <v>8700</v>
      </c>
      <c r="BY12" s="134">
        <f>'C завтраками| Bed and breakfast'!BR14-1650</f>
        <v>8100</v>
      </c>
      <c r="BZ12" s="134">
        <f>'C завтраками| Bed and breakfast'!BS14-1650</f>
        <v>9500</v>
      </c>
    </row>
    <row r="13" spans="1:78" x14ac:dyDescent="0.2">
      <c r="A13" s="4" t="s">
        <v>91</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135"/>
      <c r="BV13" s="135"/>
      <c r="BW13" s="135"/>
      <c r="BX13" s="135"/>
      <c r="BY13" s="135"/>
      <c r="BZ13" s="135"/>
    </row>
    <row r="14" spans="1:78" x14ac:dyDescent="0.2">
      <c r="A14" s="16">
        <v>1</v>
      </c>
      <c r="B14" s="134" t="e">
        <f>'C завтраками| Bed and breakfast'!#REF!-1400</f>
        <v>#REF!</v>
      </c>
      <c r="C14" s="134" t="e">
        <f>'C завтраками| Bed and breakfast'!#REF!-1400</f>
        <v>#REF!</v>
      </c>
      <c r="D14" s="134" t="e">
        <f>'C завтраками| Bed and breakfast'!#REF!-1400</f>
        <v>#REF!</v>
      </c>
      <c r="E14" s="134" t="e">
        <f>'C завтраками| Bed and breakfast'!#REF!-1400</f>
        <v>#REF!</v>
      </c>
      <c r="F14" s="134" t="e">
        <f>'C завтраками| Bed and breakfast'!#REF!-1400</f>
        <v>#REF!</v>
      </c>
      <c r="G14" s="134" t="e">
        <f>'C завтраками| Bed and breakfast'!#REF!-1400</f>
        <v>#REF!</v>
      </c>
      <c r="H14" s="134" t="e">
        <f>'C завтраками| Bed and breakfast'!#REF!-1400</f>
        <v>#REF!</v>
      </c>
      <c r="I14" s="134">
        <f>'C завтраками| Bed and breakfast'!B17-1400</f>
        <v>9100</v>
      </c>
      <c r="J14" s="134">
        <f>'C завтраками| Bed and breakfast'!C17-1400</f>
        <v>9100</v>
      </c>
      <c r="K14" s="134">
        <f>'C завтраками| Bed and breakfast'!D17-1400</f>
        <v>8500</v>
      </c>
      <c r="L14" s="134">
        <f>'C завтраками| Bed and breakfast'!E17-1400</f>
        <v>8900</v>
      </c>
      <c r="M14" s="134">
        <f>'C завтраками| Bed and breakfast'!F17-1400</f>
        <v>8900</v>
      </c>
      <c r="N14" s="134">
        <f>'C завтраками| Bed and breakfast'!G17-1400</f>
        <v>11300</v>
      </c>
      <c r="O14" s="134">
        <f>'C завтраками| Bed and breakfast'!H17-1400</f>
        <v>8700</v>
      </c>
      <c r="P14" s="134">
        <f>'C завтраками| Bed and breakfast'!I17-1400</f>
        <v>8500</v>
      </c>
      <c r="Q14" s="134">
        <f>'C завтраками| Bed and breakfast'!J17-1400</f>
        <v>8700</v>
      </c>
      <c r="R14" s="134">
        <f>'C завтраками| Bed and breakfast'!K17-1400</f>
        <v>8500</v>
      </c>
      <c r="S14" s="134">
        <f>'C завтраками| Bed and breakfast'!L17-1400</f>
        <v>8500</v>
      </c>
      <c r="T14" s="134">
        <f>'C завтраками| Bed and breakfast'!M17-1400</f>
        <v>8900</v>
      </c>
      <c r="U14" s="134">
        <f>'C завтраками| Bed and breakfast'!N17-1400</f>
        <v>8700</v>
      </c>
      <c r="V14" s="134">
        <f>'C завтраками| Bed and breakfast'!O17-1400</f>
        <v>10100</v>
      </c>
      <c r="W14" s="134">
        <f>'C завтраками| Bed and breakfast'!P17-1400</f>
        <v>12100</v>
      </c>
      <c r="X14" s="134">
        <f>'C завтраками| Bed and breakfast'!Q17-1400</f>
        <v>12100</v>
      </c>
      <c r="Y14" s="134">
        <f>'C завтраками| Bed and breakfast'!R17-1400</f>
        <v>12700</v>
      </c>
      <c r="Z14" s="134">
        <f>'C завтраками| Bed and breakfast'!S17-1400</f>
        <v>12700</v>
      </c>
      <c r="AA14" s="134">
        <f>'C завтраками| Bed and breakfast'!T17-1400</f>
        <v>13300</v>
      </c>
      <c r="AB14" s="200">
        <f>'C завтраками| Bed and breakfast'!U17-1400</f>
        <v>12700</v>
      </c>
      <c r="AC14" s="200">
        <f>'C завтраками| Bed and breakfast'!V17-1400</f>
        <v>12700</v>
      </c>
      <c r="AD14" s="200">
        <f>'C завтраками| Bed and breakfast'!W17-1400</f>
        <v>20600</v>
      </c>
      <c r="AE14" s="200">
        <f>'C завтраками| Bed and breakfast'!X17-1400</f>
        <v>28100</v>
      </c>
      <c r="AF14" s="200">
        <f>'C завтраками| Bed and breakfast'!Y17-1400</f>
        <v>32100</v>
      </c>
      <c r="AG14" s="200">
        <f>'C завтраками| Bed and breakfast'!Z17-1400</f>
        <v>32100</v>
      </c>
      <c r="AH14" s="200">
        <f>'C завтраками| Bed and breakfast'!AA17-1400</f>
        <v>32100</v>
      </c>
      <c r="AI14" s="200">
        <f>'C завтраками| Bed and breakfast'!AB17-1400</f>
        <v>33300</v>
      </c>
      <c r="AJ14" s="200">
        <f>'C завтраками| Bed and breakfast'!AC17-1400</f>
        <v>33300</v>
      </c>
      <c r="AK14" s="200">
        <f>'C завтраками| Bed and breakfast'!AD17-1400</f>
        <v>33300</v>
      </c>
      <c r="AL14" s="200">
        <f>'C завтраками| Bed and breakfast'!AE17-1400</f>
        <v>29700</v>
      </c>
      <c r="AM14" s="200">
        <f>'C завтраками| Bed and breakfast'!AF17-1400</f>
        <v>29350</v>
      </c>
      <c r="AN14" s="200">
        <f>'C завтраками| Bed and breakfast'!AG17-1400</f>
        <v>20050</v>
      </c>
      <c r="AO14" s="200">
        <f>'C завтраками| Bed and breakfast'!AH17-1400</f>
        <v>20050</v>
      </c>
      <c r="AP14" s="200">
        <f>'C завтраками| Bed and breakfast'!AI17-1400</f>
        <v>19150</v>
      </c>
      <c r="AQ14" s="200">
        <f>'C завтраками| Bed and breakfast'!AJ17-1400</f>
        <v>19150</v>
      </c>
      <c r="AR14" s="200">
        <f>'C завтраками| Bed and breakfast'!AK17-1400</f>
        <v>19150</v>
      </c>
      <c r="AS14" s="200">
        <f>'C завтраками| Bed and breakfast'!AL17-1400</f>
        <v>20050</v>
      </c>
      <c r="AT14" s="200">
        <f>'C завтраками| Bed and breakfast'!AM17-1400</f>
        <v>20050</v>
      </c>
      <c r="AU14" s="200">
        <f>'C завтраками| Bed and breakfast'!AN17-1400</f>
        <v>20050</v>
      </c>
      <c r="AV14" s="200">
        <f>'C завтраками| Bed and breakfast'!AO17-1400</f>
        <v>20950</v>
      </c>
      <c r="AW14" s="200">
        <f>'C завтраками| Bed and breakfast'!AP17-1400</f>
        <v>20950</v>
      </c>
      <c r="AX14" s="200">
        <f>'C завтраками| Bed and breakfast'!AQ17-1400</f>
        <v>22150</v>
      </c>
      <c r="AY14" s="200">
        <f>'C завтраками| Bed and breakfast'!AR17-1400</f>
        <v>23350</v>
      </c>
      <c r="AZ14" s="200">
        <f>'C завтраками| Bed and breakfast'!AS17-1400</f>
        <v>23350</v>
      </c>
      <c r="BA14" s="200">
        <f>'C завтраками| Bed and breakfast'!AT17-1400</f>
        <v>23350</v>
      </c>
      <c r="BB14" s="200">
        <f>'C завтраками| Bed and breakfast'!AU17-1400</f>
        <v>22150</v>
      </c>
      <c r="BC14" s="200">
        <f>'C завтраками| Bed and breakfast'!AV17-1400</f>
        <v>25750</v>
      </c>
      <c r="BD14" s="200">
        <f>'C завтраками| Bed and breakfast'!AW17-1400</f>
        <v>25750</v>
      </c>
      <c r="BE14" s="200">
        <f>'C завтраками| Bed and breakfast'!AX17-1400</f>
        <v>28150</v>
      </c>
      <c r="BF14" s="200">
        <f>'C завтраками| Bed and breakfast'!AY17-1400</f>
        <v>30550</v>
      </c>
      <c r="BG14" s="200">
        <f>'C завтраками| Bed and breakfast'!AZ17-1400</f>
        <v>30550</v>
      </c>
      <c r="BH14" s="200">
        <f>'C завтраками| Bed and breakfast'!BA17-1400</f>
        <v>26950</v>
      </c>
      <c r="BI14" s="200">
        <f>'C завтраками| Bed and breakfast'!BB17-1400</f>
        <v>26950</v>
      </c>
      <c r="BJ14" s="200">
        <f>'C завтраками| Bed and breakfast'!BC17-1400</f>
        <v>18250</v>
      </c>
      <c r="BK14" s="200">
        <f>'C завтраками| Bed and breakfast'!BD17-1400</f>
        <v>20050</v>
      </c>
      <c r="BL14" s="200">
        <f>'C завтраками| Bed and breakfast'!BE17-1400</f>
        <v>19150</v>
      </c>
      <c r="BM14" s="200">
        <f>'C завтраками| Bed and breakfast'!BF17-1400</f>
        <v>14850</v>
      </c>
      <c r="BN14" s="200">
        <f>'C завтраками| Bed and breakfast'!BG17-1400</f>
        <v>12950</v>
      </c>
      <c r="BO14" s="200">
        <f>'C завтраками| Bed and breakfast'!BH17-1400</f>
        <v>14150</v>
      </c>
      <c r="BP14" s="200">
        <f>'C завтраками| Bed and breakfast'!BI17-1400</f>
        <v>12950</v>
      </c>
      <c r="BQ14" s="200">
        <f>'C завтраками| Bed and breakfast'!BJ17-1400</f>
        <v>14150</v>
      </c>
      <c r="BR14" s="200">
        <f>'C завтраками| Bed and breakfast'!BK17-1400</f>
        <v>12950</v>
      </c>
      <c r="BS14" s="200">
        <f>'C завтраками| Bed and breakfast'!BL17-1400</f>
        <v>12250</v>
      </c>
      <c r="BT14" s="200">
        <f>'C завтраками| Bed and breakfast'!BM17-1400</f>
        <v>11250</v>
      </c>
      <c r="BU14" s="134">
        <f>'C завтраками| Bed and breakfast'!BN17-1650</f>
        <v>9100</v>
      </c>
      <c r="BV14" s="134">
        <f>'C завтраками| Bed and breakfast'!BO17-1650</f>
        <v>9700</v>
      </c>
      <c r="BW14" s="134">
        <f>'C завтраками| Bed and breakfast'!BP17-1650</f>
        <v>9100</v>
      </c>
      <c r="BX14" s="134">
        <f>'C завтраками| Bed and breakfast'!BQ17-1650</f>
        <v>9700</v>
      </c>
      <c r="BY14" s="134">
        <f>'C завтраками| Bed and breakfast'!BR17-1650</f>
        <v>9100</v>
      </c>
      <c r="BZ14" s="134">
        <f>'C завтраками| Bed and breakfast'!BS17-1650</f>
        <v>10500</v>
      </c>
    </row>
    <row r="15" spans="1:78" x14ac:dyDescent="0.2">
      <c r="A15" s="2" t="s">
        <v>92</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135"/>
      <c r="BV15" s="135"/>
      <c r="BW15" s="135"/>
      <c r="BX15" s="135"/>
      <c r="BY15" s="135"/>
      <c r="BZ15" s="135"/>
    </row>
    <row r="16" spans="1:78" x14ac:dyDescent="0.2">
      <c r="A16" s="16">
        <v>1</v>
      </c>
      <c r="B16" s="134" t="e">
        <f>'C завтраками| Bed and breakfast'!#REF!-1400</f>
        <v>#REF!</v>
      </c>
      <c r="C16" s="134" t="e">
        <f>'C завтраками| Bed and breakfast'!#REF!-1400</f>
        <v>#REF!</v>
      </c>
      <c r="D16" s="134" t="e">
        <f>'C завтраками| Bed and breakfast'!#REF!-1400</f>
        <v>#REF!</v>
      </c>
      <c r="E16" s="134" t="e">
        <f>'C завтраками| Bed and breakfast'!#REF!-1400</f>
        <v>#REF!</v>
      </c>
      <c r="F16" s="134" t="e">
        <f>'C завтраками| Bed and breakfast'!#REF!-1400</f>
        <v>#REF!</v>
      </c>
      <c r="G16" s="134" t="e">
        <f>'C завтраками| Bed and breakfast'!#REF!-1400</f>
        <v>#REF!</v>
      </c>
      <c r="H16" s="134" t="e">
        <f>'C завтраками| Bed and breakfast'!#REF!-1400</f>
        <v>#REF!</v>
      </c>
      <c r="I16" s="134">
        <f>'C завтраками| Bed and breakfast'!B20-1400</f>
        <v>10600</v>
      </c>
      <c r="J16" s="134">
        <f>'C завтраками| Bed and breakfast'!C20-1400</f>
        <v>10600</v>
      </c>
      <c r="K16" s="134">
        <f>'C завтраками| Bed and breakfast'!D20-1400</f>
        <v>10000</v>
      </c>
      <c r="L16" s="134">
        <f>'C завтраками| Bed and breakfast'!E20-1400</f>
        <v>10400</v>
      </c>
      <c r="M16" s="134">
        <f>'C завтраками| Bed and breakfast'!F20-1400</f>
        <v>10400</v>
      </c>
      <c r="N16" s="134">
        <f>'C завтраками| Bed and breakfast'!G20-1400</f>
        <v>12800</v>
      </c>
      <c r="O16" s="134">
        <f>'C завтраками| Bed and breakfast'!H20-1400</f>
        <v>10200</v>
      </c>
      <c r="P16" s="134">
        <f>'C завтраками| Bed and breakfast'!I20-1400</f>
        <v>10000</v>
      </c>
      <c r="Q16" s="134">
        <f>'C завтраками| Bed and breakfast'!J20-1400</f>
        <v>10200</v>
      </c>
      <c r="R16" s="134">
        <f>'C завтраками| Bed and breakfast'!K20-1400</f>
        <v>10000</v>
      </c>
      <c r="S16" s="134">
        <f>'C завтраками| Bed and breakfast'!L20-1400</f>
        <v>10000</v>
      </c>
      <c r="T16" s="134">
        <f>'C завтраками| Bed and breakfast'!M20-1400</f>
        <v>10400</v>
      </c>
      <c r="U16" s="134">
        <f>'C завтраками| Bed and breakfast'!N20-1400</f>
        <v>10200</v>
      </c>
      <c r="V16" s="134">
        <f>'C завтраками| Bed and breakfast'!O20-1400</f>
        <v>11600</v>
      </c>
      <c r="W16" s="134">
        <f>'C завтраками| Bed and breakfast'!P20-1400</f>
        <v>13600</v>
      </c>
      <c r="X16" s="134">
        <f>'C завтраками| Bed and breakfast'!Q20-1400</f>
        <v>13600</v>
      </c>
      <c r="Y16" s="134">
        <f>'C завтраками| Bed and breakfast'!R20-1400</f>
        <v>14200</v>
      </c>
      <c r="Z16" s="134">
        <f>'C завтраками| Bed and breakfast'!S20-1400</f>
        <v>14200</v>
      </c>
      <c r="AA16" s="134">
        <f>'C завтраками| Bed and breakfast'!T20-1400</f>
        <v>14800</v>
      </c>
      <c r="AB16" s="200">
        <f>'C завтраками| Bed and breakfast'!U20-1400</f>
        <v>14200</v>
      </c>
      <c r="AC16" s="200">
        <f>'C завтраками| Bed and breakfast'!V20-1400</f>
        <v>14200</v>
      </c>
      <c r="AD16" s="200">
        <f>'C завтраками| Bed and breakfast'!W20-1400</f>
        <v>22600</v>
      </c>
      <c r="AE16" s="200">
        <f>'C завтраками| Bed and breakfast'!X20-1400</f>
        <v>30100</v>
      </c>
      <c r="AF16" s="200">
        <f>'C завтраками| Bed and breakfast'!Y20-1400</f>
        <v>34100</v>
      </c>
      <c r="AG16" s="200">
        <f>'C завтраками| Bed and breakfast'!Z20-1400</f>
        <v>34100</v>
      </c>
      <c r="AH16" s="200">
        <f>'C завтраками| Bed and breakfast'!AA20-1400</f>
        <v>34100</v>
      </c>
      <c r="AI16" s="200">
        <f>'C завтраками| Bed and breakfast'!AB20-1400</f>
        <v>35300</v>
      </c>
      <c r="AJ16" s="200">
        <f>'C завтраками| Bed and breakfast'!AC20-1400</f>
        <v>35300</v>
      </c>
      <c r="AK16" s="200">
        <f>'C завтраками| Bed and breakfast'!AD20-1400</f>
        <v>35300</v>
      </c>
      <c r="AL16" s="200">
        <f>'C завтраками| Bed and breakfast'!AE20-1400</f>
        <v>31700</v>
      </c>
      <c r="AM16" s="200">
        <f>'C завтраками| Bed and breakfast'!AF20-1400</f>
        <v>31350</v>
      </c>
      <c r="AN16" s="200">
        <f>'C завтраками| Bed and breakfast'!AG20-1400</f>
        <v>22050</v>
      </c>
      <c r="AO16" s="200">
        <f>'C завтраками| Bed and breakfast'!AH20-1400</f>
        <v>22050</v>
      </c>
      <c r="AP16" s="200">
        <f>'C завтраками| Bed and breakfast'!AI20-1400</f>
        <v>21150</v>
      </c>
      <c r="AQ16" s="200">
        <f>'C завтраками| Bed and breakfast'!AJ20-1400</f>
        <v>21150</v>
      </c>
      <c r="AR16" s="200">
        <f>'C завтраками| Bed and breakfast'!AK20-1400</f>
        <v>21150</v>
      </c>
      <c r="AS16" s="200">
        <f>'C завтраками| Bed and breakfast'!AL20-1400</f>
        <v>22050</v>
      </c>
      <c r="AT16" s="200">
        <f>'C завтраками| Bed and breakfast'!AM20-1400</f>
        <v>22050</v>
      </c>
      <c r="AU16" s="200">
        <f>'C завтраками| Bed and breakfast'!AN20-1400</f>
        <v>22050</v>
      </c>
      <c r="AV16" s="200">
        <f>'C завтраками| Bed and breakfast'!AO20-1400</f>
        <v>22950</v>
      </c>
      <c r="AW16" s="200">
        <f>'C завтраками| Bed and breakfast'!AP20-1400</f>
        <v>22950</v>
      </c>
      <c r="AX16" s="200">
        <f>'C завтраками| Bed and breakfast'!AQ20-1400</f>
        <v>24150</v>
      </c>
      <c r="AY16" s="200">
        <f>'C завтраками| Bed and breakfast'!AR20-1400</f>
        <v>25350</v>
      </c>
      <c r="AZ16" s="200">
        <f>'C завтраками| Bed and breakfast'!AS20-1400</f>
        <v>25350</v>
      </c>
      <c r="BA16" s="200">
        <f>'C завтраками| Bed and breakfast'!AT20-1400</f>
        <v>25350</v>
      </c>
      <c r="BB16" s="200">
        <f>'C завтраками| Bed and breakfast'!AU20-1400</f>
        <v>24150</v>
      </c>
      <c r="BC16" s="200">
        <f>'C завтраками| Bed and breakfast'!AV20-1400</f>
        <v>27750</v>
      </c>
      <c r="BD16" s="200">
        <f>'C завтраками| Bed and breakfast'!AW20-1400</f>
        <v>27750</v>
      </c>
      <c r="BE16" s="200">
        <f>'C завтраками| Bed and breakfast'!AX20-1400</f>
        <v>30150</v>
      </c>
      <c r="BF16" s="200">
        <f>'C завтраками| Bed and breakfast'!AY20-1400</f>
        <v>32550</v>
      </c>
      <c r="BG16" s="200">
        <f>'C завтраками| Bed and breakfast'!AZ20-1400</f>
        <v>32550</v>
      </c>
      <c r="BH16" s="200">
        <f>'C завтраками| Bed and breakfast'!BA20-1400</f>
        <v>28950</v>
      </c>
      <c r="BI16" s="200">
        <f>'C завтраками| Bed and breakfast'!BB20-1400</f>
        <v>28950</v>
      </c>
      <c r="BJ16" s="200">
        <f>'C завтраками| Bed and breakfast'!BC20-1400</f>
        <v>20250</v>
      </c>
      <c r="BK16" s="200">
        <f>'C завтраками| Bed and breakfast'!BD20-1400</f>
        <v>22050</v>
      </c>
      <c r="BL16" s="200">
        <f>'C завтраками| Bed and breakfast'!BE20-1400</f>
        <v>21150</v>
      </c>
      <c r="BM16" s="200">
        <f>'C завтраками| Bed and breakfast'!BF20-1400</f>
        <v>15850</v>
      </c>
      <c r="BN16" s="200">
        <f>'C завтраками| Bed and breakfast'!BG20-1400</f>
        <v>13950</v>
      </c>
      <c r="BO16" s="200">
        <f>'C завтраками| Bed and breakfast'!BH20-1400</f>
        <v>15150</v>
      </c>
      <c r="BP16" s="200">
        <f>'C завтраками| Bed and breakfast'!BI20-1400</f>
        <v>13950</v>
      </c>
      <c r="BQ16" s="200">
        <f>'C завтраками| Bed and breakfast'!BJ20-1400</f>
        <v>15150</v>
      </c>
      <c r="BR16" s="200">
        <f>'C завтраками| Bed and breakfast'!BK20-1400</f>
        <v>13950</v>
      </c>
      <c r="BS16" s="200">
        <f>'C завтраками| Bed and breakfast'!BL20-1400</f>
        <v>13750</v>
      </c>
      <c r="BT16" s="200">
        <f>'C завтраками| Bed and breakfast'!BM20-1400</f>
        <v>12750</v>
      </c>
      <c r="BU16" s="134">
        <f>'C завтраками| Bed and breakfast'!BN20-1650</f>
        <v>10600</v>
      </c>
      <c r="BV16" s="134">
        <f>'C завтраками| Bed and breakfast'!BO20-1650</f>
        <v>11200</v>
      </c>
      <c r="BW16" s="134">
        <f>'C завтраками| Bed and breakfast'!BP20-1650</f>
        <v>10600</v>
      </c>
      <c r="BX16" s="134">
        <f>'C завтраками| Bed and breakfast'!BQ20-1650</f>
        <v>11200</v>
      </c>
      <c r="BY16" s="134">
        <f>'C завтраками| Bed and breakfast'!BR20-1650</f>
        <v>10600</v>
      </c>
      <c r="BZ16" s="134">
        <f>'C завтраками| Bed and breakfast'!BS20-1650</f>
        <v>12000</v>
      </c>
    </row>
    <row r="17" spans="1:78" x14ac:dyDescent="0.2">
      <c r="A17" s="25"/>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136"/>
      <c r="BV17" s="136"/>
      <c r="BW17" s="136"/>
      <c r="BX17" s="136"/>
      <c r="BY17" s="136"/>
      <c r="BZ17" s="136"/>
    </row>
    <row r="18" spans="1:78" x14ac:dyDescent="0.2">
      <c r="A18" s="96" t="s">
        <v>2</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136"/>
      <c r="BV18" s="136"/>
      <c r="BW18" s="136"/>
      <c r="BX18" s="136"/>
      <c r="BY18" s="136"/>
      <c r="BZ18" s="136"/>
    </row>
    <row r="19" spans="1:78" ht="23.25" customHeight="1" x14ac:dyDescent="0.2">
      <c r="A19" s="16"/>
      <c r="B19" s="129" t="e">
        <f t="shared" ref="B19" si="0">B5</f>
        <v>#REF!</v>
      </c>
      <c r="C19" s="129" t="e">
        <f t="shared" ref="C19:BN19" si="1">C5</f>
        <v>#REF!</v>
      </c>
      <c r="D19" s="129" t="e">
        <f t="shared" si="1"/>
        <v>#REF!</v>
      </c>
      <c r="E19" s="129" t="e">
        <f t="shared" si="1"/>
        <v>#REF!</v>
      </c>
      <c r="F19" s="129" t="e">
        <f t="shared" si="1"/>
        <v>#REF!</v>
      </c>
      <c r="G19" s="129" t="e">
        <f t="shared" si="1"/>
        <v>#REF!</v>
      </c>
      <c r="H19" s="129" t="e">
        <f t="shared" si="1"/>
        <v>#REF!</v>
      </c>
      <c r="I19" s="129">
        <f t="shared" si="1"/>
        <v>45966</v>
      </c>
      <c r="J19" s="129">
        <f t="shared" si="1"/>
        <v>45968</v>
      </c>
      <c r="K19" s="129">
        <f t="shared" si="1"/>
        <v>45970</v>
      </c>
      <c r="L19" s="129">
        <f t="shared" si="1"/>
        <v>45975</v>
      </c>
      <c r="M19" s="129">
        <f t="shared" si="1"/>
        <v>45977</v>
      </c>
      <c r="N19" s="129">
        <f t="shared" si="1"/>
        <v>45978</v>
      </c>
      <c r="O19" s="129">
        <f t="shared" si="1"/>
        <v>45982</v>
      </c>
      <c r="P19" s="129">
        <f t="shared" si="1"/>
        <v>45984</v>
      </c>
      <c r="Q19" s="129">
        <f t="shared" si="1"/>
        <v>45989</v>
      </c>
      <c r="R19" s="129">
        <f t="shared" si="1"/>
        <v>45991</v>
      </c>
      <c r="S19" s="129">
        <f t="shared" si="1"/>
        <v>45992</v>
      </c>
      <c r="T19" s="129">
        <f t="shared" si="1"/>
        <v>45996</v>
      </c>
      <c r="U19" s="129">
        <f t="shared" si="1"/>
        <v>45998</v>
      </c>
      <c r="V19" s="129">
        <f t="shared" si="1"/>
        <v>46003</v>
      </c>
      <c r="W19" s="129">
        <f t="shared" si="1"/>
        <v>46010</v>
      </c>
      <c r="X19" s="129">
        <f t="shared" si="1"/>
        <v>46012</v>
      </c>
      <c r="Y19" s="129">
        <f t="shared" si="1"/>
        <v>46013</v>
      </c>
      <c r="Z19" s="129">
        <f t="shared" si="1"/>
        <v>46014</v>
      </c>
      <c r="AA19" s="129">
        <f t="shared" si="1"/>
        <v>46015</v>
      </c>
      <c r="AB19" s="173">
        <f t="shared" si="1"/>
        <v>46017</v>
      </c>
      <c r="AC19" s="173">
        <f t="shared" si="1"/>
        <v>46019</v>
      </c>
      <c r="AD19" s="173">
        <f t="shared" si="1"/>
        <v>46020</v>
      </c>
      <c r="AE19" s="173">
        <f t="shared" si="1"/>
        <v>46021</v>
      </c>
      <c r="AF19" s="173">
        <f t="shared" si="1"/>
        <v>46022</v>
      </c>
      <c r="AG19" s="173">
        <f t="shared" si="1"/>
        <v>46023</v>
      </c>
      <c r="AH19" s="173">
        <f t="shared" si="1"/>
        <v>46026</v>
      </c>
      <c r="AI19" s="173">
        <f t="shared" si="1"/>
        <v>46027</v>
      </c>
      <c r="AJ19" s="173">
        <f t="shared" si="1"/>
        <v>46028</v>
      </c>
      <c r="AK19" s="173">
        <f t="shared" si="1"/>
        <v>46029</v>
      </c>
      <c r="AL19" s="173">
        <f t="shared" si="1"/>
        <v>46030</v>
      </c>
      <c r="AM19" s="173">
        <f t="shared" si="1"/>
        <v>46031</v>
      </c>
      <c r="AN19" s="173">
        <f t="shared" si="1"/>
        <v>46032</v>
      </c>
      <c r="AO19" s="173">
        <f t="shared" si="1"/>
        <v>46033</v>
      </c>
      <c r="AP19" s="173">
        <f t="shared" si="1"/>
        <v>46036</v>
      </c>
      <c r="AQ19" s="173">
        <f t="shared" si="1"/>
        <v>46038</v>
      </c>
      <c r="AR19" s="173">
        <f t="shared" si="1"/>
        <v>46040</v>
      </c>
      <c r="AS19" s="173">
        <f t="shared" si="1"/>
        <v>46042</v>
      </c>
      <c r="AT19" s="173">
        <f t="shared" si="1"/>
        <v>46043</v>
      </c>
      <c r="AU19" s="173">
        <f t="shared" si="1"/>
        <v>46045</v>
      </c>
      <c r="AV19" s="173">
        <f t="shared" si="1"/>
        <v>46047</v>
      </c>
      <c r="AW19" s="173">
        <f t="shared" si="1"/>
        <v>46052</v>
      </c>
      <c r="AX19" s="173">
        <f t="shared" si="1"/>
        <v>46054</v>
      </c>
      <c r="AY19" s="173">
        <f t="shared" si="1"/>
        <v>46058</v>
      </c>
      <c r="AZ19" s="173">
        <f t="shared" si="1"/>
        <v>46059</v>
      </c>
      <c r="BA19" s="173">
        <f t="shared" si="1"/>
        <v>46060</v>
      </c>
      <c r="BB19" s="173">
        <f t="shared" si="1"/>
        <v>46061</v>
      </c>
      <c r="BC19" s="173">
        <f t="shared" si="1"/>
        <v>46066</v>
      </c>
      <c r="BD19" s="173">
        <f t="shared" si="1"/>
        <v>46068</v>
      </c>
      <c r="BE19" s="173">
        <f t="shared" si="1"/>
        <v>46069</v>
      </c>
      <c r="BF19" s="173">
        <f t="shared" si="1"/>
        <v>46073</v>
      </c>
      <c r="BG19" s="173">
        <f t="shared" si="1"/>
        <v>46076</v>
      </c>
      <c r="BH19" s="173">
        <f t="shared" si="1"/>
        <v>46077</v>
      </c>
      <c r="BI19" s="173">
        <f t="shared" si="1"/>
        <v>46080</v>
      </c>
      <c r="BJ19" s="173">
        <f t="shared" si="1"/>
        <v>46082</v>
      </c>
      <c r="BK19" s="173">
        <f t="shared" si="1"/>
        <v>46087</v>
      </c>
      <c r="BL19" s="173">
        <f t="shared" si="1"/>
        <v>46090</v>
      </c>
      <c r="BM19" s="173">
        <f t="shared" si="1"/>
        <v>46091</v>
      </c>
      <c r="BN19" s="173">
        <f t="shared" si="1"/>
        <v>46097</v>
      </c>
      <c r="BO19" s="173">
        <f t="shared" ref="BO19:BU19" si="2">BO5</f>
        <v>46101</v>
      </c>
      <c r="BP19" s="173">
        <f t="shared" si="2"/>
        <v>46103</v>
      </c>
      <c r="BQ19" s="173">
        <f t="shared" si="2"/>
        <v>46108</v>
      </c>
      <c r="BR19" s="173">
        <f t="shared" si="2"/>
        <v>46110</v>
      </c>
      <c r="BS19" s="173">
        <f t="shared" si="2"/>
        <v>46113</v>
      </c>
      <c r="BT19" s="173">
        <f t="shared" si="2"/>
        <v>46117</v>
      </c>
      <c r="BU19" s="129">
        <f t="shared" si="2"/>
        <v>46124</v>
      </c>
      <c r="BV19" s="129">
        <f t="shared" ref="BV19:BZ19" si="3">BV5</f>
        <v>46129</v>
      </c>
      <c r="BW19" s="129">
        <f t="shared" si="3"/>
        <v>46131</v>
      </c>
      <c r="BX19" s="129">
        <f t="shared" si="3"/>
        <v>46136</v>
      </c>
      <c r="BY19" s="129">
        <f t="shared" si="3"/>
        <v>46138</v>
      </c>
      <c r="BZ19" s="129">
        <f t="shared" si="3"/>
        <v>46142</v>
      </c>
    </row>
    <row r="20" spans="1:78" ht="23.25" customHeight="1" x14ac:dyDescent="0.2">
      <c r="A20" s="16"/>
      <c r="B20" s="129" t="e">
        <f t="shared" ref="B20" si="4">B6</f>
        <v>#REF!</v>
      </c>
      <c r="C20" s="129" t="e">
        <f t="shared" ref="C20:BN20" si="5">C6</f>
        <v>#REF!</v>
      </c>
      <c r="D20" s="129" t="e">
        <f t="shared" si="5"/>
        <v>#REF!</v>
      </c>
      <c r="E20" s="129" t="e">
        <f t="shared" si="5"/>
        <v>#REF!</v>
      </c>
      <c r="F20" s="129" t="e">
        <f t="shared" si="5"/>
        <v>#REF!</v>
      </c>
      <c r="G20" s="129" t="e">
        <f t="shared" si="5"/>
        <v>#REF!</v>
      </c>
      <c r="H20" s="129" t="e">
        <f t="shared" si="5"/>
        <v>#REF!</v>
      </c>
      <c r="I20" s="129">
        <f t="shared" si="5"/>
        <v>45967</v>
      </c>
      <c r="J20" s="129">
        <f t="shared" si="5"/>
        <v>45969</v>
      </c>
      <c r="K20" s="129">
        <f t="shared" si="5"/>
        <v>45974</v>
      </c>
      <c r="L20" s="129">
        <f t="shared" si="5"/>
        <v>45976</v>
      </c>
      <c r="M20" s="129">
        <f t="shared" si="5"/>
        <v>45977</v>
      </c>
      <c r="N20" s="129">
        <f t="shared" si="5"/>
        <v>45981</v>
      </c>
      <c r="O20" s="129">
        <f t="shared" si="5"/>
        <v>45983</v>
      </c>
      <c r="P20" s="129">
        <f t="shared" si="5"/>
        <v>45988</v>
      </c>
      <c r="Q20" s="129">
        <f t="shared" si="5"/>
        <v>45990</v>
      </c>
      <c r="R20" s="129">
        <f t="shared" si="5"/>
        <v>45991</v>
      </c>
      <c r="S20" s="129">
        <f t="shared" si="5"/>
        <v>45995</v>
      </c>
      <c r="T20" s="129">
        <f t="shared" si="5"/>
        <v>45997</v>
      </c>
      <c r="U20" s="129">
        <f t="shared" si="5"/>
        <v>46002</v>
      </c>
      <c r="V20" s="129">
        <f t="shared" si="5"/>
        <v>46009</v>
      </c>
      <c r="W20" s="129">
        <f t="shared" si="5"/>
        <v>46011</v>
      </c>
      <c r="X20" s="129">
        <f t="shared" si="5"/>
        <v>46012</v>
      </c>
      <c r="Y20" s="129">
        <f t="shared" si="5"/>
        <v>46013</v>
      </c>
      <c r="Z20" s="129">
        <f t="shared" si="5"/>
        <v>46014</v>
      </c>
      <c r="AA20" s="129">
        <f t="shared" si="5"/>
        <v>46016</v>
      </c>
      <c r="AB20" s="173">
        <f t="shared" si="5"/>
        <v>46018</v>
      </c>
      <c r="AC20" s="173">
        <f t="shared" si="5"/>
        <v>46019</v>
      </c>
      <c r="AD20" s="173">
        <f t="shared" si="5"/>
        <v>46020</v>
      </c>
      <c r="AE20" s="173">
        <f t="shared" si="5"/>
        <v>46021</v>
      </c>
      <c r="AF20" s="173">
        <f t="shared" si="5"/>
        <v>46022</v>
      </c>
      <c r="AG20" s="173">
        <f t="shared" si="5"/>
        <v>46025</v>
      </c>
      <c r="AH20" s="173">
        <f t="shared" si="5"/>
        <v>46026</v>
      </c>
      <c r="AI20" s="173">
        <f t="shared" si="5"/>
        <v>46027</v>
      </c>
      <c r="AJ20" s="173">
        <f t="shared" si="5"/>
        <v>46028</v>
      </c>
      <c r="AK20" s="173">
        <f t="shared" si="5"/>
        <v>46029</v>
      </c>
      <c r="AL20" s="173">
        <f t="shared" si="5"/>
        <v>46030</v>
      </c>
      <c r="AM20" s="173">
        <f t="shared" si="5"/>
        <v>46031</v>
      </c>
      <c r="AN20" s="173">
        <f t="shared" si="5"/>
        <v>46032</v>
      </c>
      <c r="AO20" s="173">
        <f t="shared" si="5"/>
        <v>46035</v>
      </c>
      <c r="AP20" s="173">
        <f t="shared" si="5"/>
        <v>46037</v>
      </c>
      <c r="AQ20" s="173">
        <f t="shared" si="5"/>
        <v>46039</v>
      </c>
      <c r="AR20" s="173">
        <f t="shared" si="5"/>
        <v>46041</v>
      </c>
      <c r="AS20" s="173">
        <f t="shared" si="5"/>
        <v>46042</v>
      </c>
      <c r="AT20" s="173">
        <f t="shared" si="5"/>
        <v>46044</v>
      </c>
      <c r="AU20" s="173">
        <f t="shared" si="5"/>
        <v>46046</v>
      </c>
      <c r="AV20" s="173">
        <f t="shared" si="5"/>
        <v>46051</v>
      </c>
      <c r="AW20" s="173">
        <f t="shared" si="5"/>
        <v>46053</v>
      </c>
      <c r="AX20" s="173">
        <f t="shared" si="5"/>
        <v>46057</v>
      </c>
      <c r="AY20" s="173">
        <f t="shared" si="5"/>
        <v>46058</v>
      </c>
      <c r="AZ20" s="173">
        <f t="shared" si="5"/>
        <v>46059</v>
      </c>
      <c r="BA20" s="173">
        <f t="shared" si="5"/>
        <v>46060</v>
      </c>
      <c r="BB20" s="173">
        <f t="shared" si="5"/>
        <v>46065</v>
      </c>
      <c r="BC20" s="173">
        <f t="shared" si="5"/>
        <v>46067</v>
      </c>
      <c r="BD20" s="173">
        <f t="shared" si="5"/>
        <v>46068</v>
      </c>
      <c r="BE20" s="173">
        <f t="shared" si="5"/>
        <v>46072</v>
      </c>
      <c r="BF20" s="173">
        <f t="shared" si="5"/>
        <v>46075</v>
      </c>
      <c r="BG20" s="173">
        <f t="shared" si="5"/>
        <v>46076</v>
      </c>
      <c r="BH20" s="173">
        <f t="shared" si="5"/>
        <v>46079</v>
      </c>
      <c r="BI20" s="173">
        <f t="shared" si="5"/>
        <v>46081</v>
      </c>
      <c r="BJ20" s="173">
        <f t="shared" si="5"/>
        <v>46086</v>
      </c>
      <c r="BK20" s="173">
        <f t="shared" si="5"/>
        <v>46089</v>
      </c>
      <c r="BL20" s="173">
        <f t="shared" si="5"/>
        <v>46090</v>
      </c>
      <c r="BM20" s="173">
        <f t="shared" si="5"/>
        <v>46096</v>
      </c>
      <c r="BN20" s="173">
        <f t="shared" si="5"/>
        <v>46100</v>
      </c>
      <c r="BO20" s="173">
        <f t="shared" ref="BO20:BU20" si="6">BO6</f>
        <v>46102</v>
      </c>
      <c r="BP20" s="173">
        <f t="shared" si="6"/>
        <v>46107</v>
      </c>
      <c r="BQ20" s="173">
        <f t="shared" si="6"/>
        <v>46109</v>
      </c>
      <c r="BR20" s="173">
        <f t="shared" si="6"/>
        <v>46112</v>
      </c>
      <c r="BS20" s="173">
        <f t="shared" si="6"/>
        <v>46116</v>
      </c>
      <c r="BT20" s="173">
        <f t="shared" si="6"/>
        <v>46123</v>
      </c>
      <c r="BU20" s="129">
        <f t="shared" si="6"/>
        <v>46128</v>
      </c>
      <c r="BV20" s="129">
        <f t="shared" ref="BV20:BZ20" si="7">BV6</f>
        <v>46130</v>
      </c>
      <c r="BW20" s="129">
        <f t="shared" si="7"/>
        <v>46135</v>
      </c>
      <c r="BX20" s="129">
        <f t="shared" si="7"/>
        <v>46137</v>
      </c>
      <c r="BY20" s="129">
        <f t="shared" si="7"/>
        <v>46141</v>
      </c>
      <c r="BZ20" s="129">
        <f t="shared" si="7"/>
        <v>46142</v>
      </c>
    </row>
    <row r="21" spans="1:78" x14ac:dyDescent="0.2">
      <c r="A21" s="16" t="s">
        <v>11</v>
      </c>
    </row>
    <row r="22" spans="1:78" x14ac:dyDescent="0.2">
      <c r="A22" s="16">
        <v>1</v>
      </c>
      <c r="B22" s="137" t="e">
        <f t="shared" ref="B22" si="8">ROUNDUP(B8*0.87,)</f>
        <v>#REF!</v>
      </c>
      <c r="C22" s="137" t="e">
        <f t="shared" ref="C22:BN22" si="9">ROUNDUP(C8*0.87,)</f>
        <v>#REF!</v>
      </c>
      <c r="D22" s="137" t="e">
        <f t="shared" si="9"/>
        <v>#REF!</v>
      </c>
      <c r="E22" s="137" t="e">
        <f t="shared" si="9"/>
        <v>#REF!</v>
      </c>
      <c r="F22" s="137" t="e">
        <f t="shared" si="9"/>
        <v>#REF!</v>
      </c>
      <c r="G22" s="137" t="e">
        <f t="shared" si="9"/>
        <v>#REF!</v>
      </c>
      <c r="H22" s="137" t="e">
        <f t="shared" si="9"/>
        <v>#REF!</v>
      </c>
      <c r="I22" s="137">
        <f t="shared" si="9"/>
        <v>4002</v>
      </c>
      <c r="J22" s="137">
        <f t="shared" si="9"/>
        <v>4002</v>
      </c>
      <c r="K22" s="137">
        <f t="shared" si="9"/>
        <v>3480</v>
      </c>
      <c r="L22" s="137">
        <f t="shared" si="9"/>
        <v>3828</v>
      </c>
      <c r="M22" s="137">
        <f t="shared" si="9"/>
        <v>3828</v>
      </c>
      <c r="N22" s="137">
        <f t="shared" si="9"/>
        <v>5916</v>
      </c>
      <c r="O22" s="137">
        <f t="shared" si="9"/>
        <v>3654</v>
      </c>
      <c r="P22" s="137">
        <f t="shared" si="9"/>
        <v>3480</v>
      </c>
      <c r="Q22" s="137">
        <f t="shared" si="9"/>
        <v>3654</v>
      </c>
      <c r="R22" s="137">
        <f t="shared" si="9"/>
        <v>3480</v>
      </c>
      <c r="S22" s="137">
        <f t="shared" si="9"/>
        <v>3480</v>
      </c>
      <c r="T22" s="137">
        <f t="shared" si="9"/>
        <v>3828</v>
      </c>
      <c r="U22" s="137">
        <f t="shared" si="9"/>
        <v>3654</v>
      </c>
      <c r="V22" s="137">
        <f t="shared" si="9"/>
        <v>4872</v>
      </c>
      <c r="W22" s="137">
        <f t="shared" si="9"/>
        <v>6612</v>
      </c>
      <c r="X22" s="137">
        <f t="shared" si="9"/>
        <v>6612</v>
      </c>
      <c r="Y22" s="137">
        <f t="shared" si="9"/>
        <v>7134</v>
      </c>
      <c r="Z22" s="137">
        <f t="shared" si="9"/>
        <v>7134</v>
      </c>
      <c r="AA22" s="137">
        <f t="shared" si="9"/>
        <v>7656</v>
      </c>
      <c r="AB22" s="203">
        <f t="shared" si="9"/>
        <v>7134</v>
      </c>
      <c r="AC22" s="203">
        <f t="shared" si="9"/>
        <v>7134</v>
      </c>
      <c r="AD22" s="203">
        <f t="shared" si="9"/>
        <v>12702</v>
      </c>
      <c r="AE22" s="203">
        <f t="shared" si="9"/>
        <v>19227</v>
      </c>
      <c r="AF22" s="203">
        <f t="shared" si="9"/>
        <v>22707</v>
      </c>
      <c r="AG22" s="203">
        <f t="shared" si="9"/>
        <v>22707</v>
      </c>
      <c r="AH22" s="203">
        <f t="shared" si="9"/>
        <v>22707</v>
      </c>
      <c r="AI22" s="203">
        <f t="shared" si="9"/>
        <v>23751</v>
      </c>
      <c r="AJ22" s="203">
        <f t="shared" si="9"/>
        <v>23751</v>
      </c>
      <c r="AK22" s="203">
        <f t="shared" si="9"/>
        <v>23751</v>
      </c>
      <c r="AL22" s="203">
        <f t="shared" si="9"/>
        <v>20619</v>
      </c>
      <c r="AM22" s="203">
        <f t="shared" si="9"/>
        <v>20315</v>
      </c>
      <c r="AN22" s="203">
        <f t="shared" si="9"/>
        <v>12224</v>
      </c>
      <c r="AO22" s="203">
        <f t="shared" si="9"/>
        <v>12224</v>
      </c>
      <c r="AP22" s="203">
        <f t="shared" si="9"/>
        <v>11441</v>
      </c>
      <c r="AQ22" s="203">
        <f t="shared" si="9"/>
        <v>11441</v>
      </c>
      <c r="AR22" s="203">
        <f t="shared" si="9"/>
        <v>11441</v>
      </c>
      <c r="AS22" s="203">
        <f t="shared" si="9"/>
        <v>12224</v>
      </c>
      <c r="AT22" s="203">
        <f t="shared" si="9"/>
        <v>12224</v>
      </c>
      <c r="AU22" s="203">
        <f t="shared" si="9"/>
        <v>12224</v>
      </c>
      <c r="AV22" s="203">
        <f t="shared" si="9"/>
        <v>13007</v>
      </c>
      <c r="AW22" s="203">
        <f t="shared" si="9"/>
        <v>13007</v>
      </c>
      <c r="AX22" s="203">
        <f t="shared" si="9"/>
        <v>14051</v>
      </c>
      <c r="AY22" s="203">
        <f t="shared" si="9"/>
        <v>15095</v>
      </c>
      <c r="AZ22" s="203">
        <f t="shared" si="9"/>
        <v>15095</v>
      </c>
      <c r="BA22" s="203">
        <f t="shared" si="9"/>
        <v>15095</v>
      </c>
      <c r="BB22" s="203">
        <f t="shared" si="9"/>
        <v>14051</v>
      </c>
      <c r="BC22" s="203">
        <f t="shared" si="9"/>
        <v>17183</v>
      </c>
      <c r="BD22" s="203">
        <f t="shared" si="9"/>
        <v>17183</v>
      </c>
      <c r="BE22" s="203">
        <f t="shared" si="9"/>
        <v>19271</v>
      </c>
      <c r="BF22" s="203">
        <f t="shared" si="9"/>
        <v>21359</v>
      </c>
      <c r="BG22" s="203">
        <f t="shared" si="9"/>
        <v>21359</v>
      </c>
      <c r="BH22" s="203">
        <f t="shared" si="9"/>
        <v>18227</v>
      </c>
      <c r="BI22" s="203">
        <f t="shared" si="9"/>
        <v>18227</v>
      </c>
      <c r="BJ22" s="203">
        <f t="shared" si="9"/>
        <v>10658</v>
      </c>
      <c r="BK22" s="203">
        <f t="shared" si="9"/>
        <v>12224</v>
      </c>
      <c r="BL22" s="203">
        <f t="shared" si="9"/>
        <v>11441</v>
      </c>
      <c r="BM22" s="203">
        <f t="shared" si="9"/>
        <v>8570</v>
      </c>
      <c r="BN22" s="203">
        <f t="shared" si="9"/>
        <v>6917</v>
      </c>
      <c r="BO22" s="203">
        <f t="shared" ref="BO22:BU22" si="10">ROUNDUP(BO8*0.87,)</f>
        <v>7961</v>
      </c>
      <c r="BP22" s="203">
        <f t="shared" si="10"/>
        <v>6917</v>
      </c>
      <c r="BQ22" s="203">
        <f t="shared" si="10"/>
        <v>7961</v>
      </c>
      <c r="BR22" s="203">
        <f t="shared" si="10"/>
        <v>6917</v>
      </c>
      <c r="BS22" s="203">
        <f t="shared" si="10"/>
        <v>6743</v>
      </c>
      <c r="BT22" s="203">
        <f t="shared" si="10"/>
        <v>5873</v>
      </c>
      <c r="BU22" s="137">
        <f t="shared" si="10"/>
        <v>4002</v>
      </c>
      <c r="BV22" s="137">
        <f t="shared" ref="BV22:BZ22" si="11">ROUNDUP(BV8*0.87,)</f>
        <v>4524</v>
      </c>
      <c r="BW22" s="137">
        <f t="shared" si="11"/>
        <v>4002</v>
      </c>
      <c r="BX22" s="137">
        <f t="shared" si="11"/>
        <v>4524</v>
      </c>
      <c r="BY22" s="137">
        <f t="shared" si="11"/>
        <v>4002</v>
      </c>
      <c r="BZ22" s="137">
        <f t="shared" si="11"/>
        <v>5220</v>
      </c>
    </row>
    <row r="23" spans="1:78" x14ac:dyDescent="0.2">
      <c r="A23" s="120" t="s">
        <v>107</v>
      </c>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137"/>
      <c r="BV23" s="137"/>
      <c r="BW23" s="137"/>
      <c r="BX23" s="137"/>
      <c r="BY23" s="137"/>
      <c r="BZ23" s="137"/>
    </row>
    <row r="24" spans="1:78" x14ac:dyDescent="0.2">
      <c r="A24" s="3">
        <v>1</v>
      </c>
      <c r="B24" s="137" t="e">
        <f t="shared" ref="B24" si="12">ROUNDUP(B10*0.87,)</f>
        <v>#REF!</v>
      </c>
      <c r="C24" s="137" t="e">
        <f t="shared" ref="C24:BN24" si="13">ROUNDUP(C10*0.87,)</f>
        <v>#REF!</v>
      </c>
      <c r="D24" s="137" t="e">
        <f t="shared" si="13"/>
        <v>#REF!</v>
      </c>
      <c r="E24" s="137" t="e">
        <f t="shared" si="13"/>
        <v>#REF!</v>
      </c>
      <c r="F24" s="137" t="e">
        <f t="shared" si="13"/>
        <v>#REF!</v>
      </c>
      <c r="G24" s="137" t="e">
        <f t="shared" si="13"/>
        <v>#REF!</v>
      </c>
      <c r="H24" s="137" t="e">
        <f t="shared" si="13"/>
        <v>#REF!</v>
      </c>
      <c r="I24" s="137">
        <f t="shared" si="13"/>
        <v>5307</v>
      </c>
      <c r="J24" s="137">
        <f t="shared" si="13"/>
        <v>5307</v>
      </c>
      <c r="K24" s="137">
        <f t="shared" si="13"/>
        <v>4785</v>
      </c>
      <c r="L24" s="137">
        <f t="shared" si="13"/>
        <v>5133</v>
      </c>
      <c r="M24" s="137">
        <f t="shared" si="13"/>
        <v>5133</v>
      </c>
      <c r="N24" s="137">
        <f t="shared" si="13"/>
        <v>7221</v>
      </c>
      <c r="O24" s="137">
        <f t="shared" si="13"/>
        <v>4959</v>
      </c>
      <c r="P24" s="137">
        <f t="shared" si="13"/>
        <v>4785</v>
      </c>
      <c r="Q24" s="137">
        <f t="shared" si="13"/>
        <v>4959</v>
      </c>
      <c r="R24" s="137">
        <f t="shared" si="13"/>
        <v>4785</v>
      </c>
      <c r="S24" s="137">
        <f t="shared" si="13"/>
        <v>4785</v>
      </c>
      <c r="T24" s="137">
        <f t="shared" si="13"/>
        <v>5133</v>
      </c>
      <c r="U24" s="137">
        <f t="shared" si="13"/>
        <v>4959</v>
      </c>
      <c r="V24" s="137">
        <f t="shared" si="13"/>
        <v>6177</v>
      </c>
      <c r="W24" s="137">
        <f t="shared" si="13"/>
        <v>7917</v>
      </c>
      <c r="X24" s="137">
        <f t="shared" si="13"/>
        <v>7917</v>
      </c>
      <c r="Y24" s="137">
        <f t="shared" si="13"/>
        <v>8439</v>
      </c>
      <c r="Z24" s="137">
        <f t="shared" si="13"/>
        <v>8439</v>
      </c>
      <c r="AA24" s="137">
        <f t="shared" si="13"/>
        <v>8961</v>
      </c>
      <c r="AB24" s="203">
        <f t="shared" si="13"/>
        <v>8439</v>
      </c>
      <c r="AC24" s="203">
        <f t="shared" si="13"/>
        <v>8439</v>
      </c>
      <c r="AD24" s="203">
        <f t="shared" si="13"/>
        <v>14442</v>
      </c>
      <c r="AE24" s="203">
        <f t="shared" si="13"/>
        <v>20967</v>
      </c>
      <c r="AF24" s="203">
        <f t="shared" si="13"/>
        <v>24447</v>
      </c>
      <c r="AG24" s="203">
        <f t="shared" si="13"/>
        <v>24447</v>
      </c>
      <c r="AH24" s="203">
        <f t="shared" si="13"/>
        <v>24447</v>
      </c>
      <c r="AI24" s="203">
        <f t="shared" si="13"/>
        <v>25491</v>
      </c>
      <c r="AJ24" s="203">
        <f t="shared" si="13"/>
        <v>25491</v>
      </c>
      <c r="AK24" s="203">
        <f t="shared" si="13"/>
        <v>25491</v>
      </c>
      <c r="AL24" s="203">
        <f t="shared" si="13"/>
        <v>22359</v>
      </c>
      <c r="AM24" s="203">
        <f t="shared" si="13"/>
        <v>21881</v>
      </c>
      <c r="AN24" s="203">
        <f t="shared" si="13"/>
        <v>13790</v>
      </c>
      <c r="AO24" s="203">
        <f t="shared" si="13"/>
        <v>13790</v>
      </c>
      <c r="AP24" s="203">
        <f t="shared" si="13"/>
        <v>13007</v>
      </c>
      <c r="AQ24" s="203">
        <f t="shared" si="13"/>
        <v>13007</v>
      </c>
      <c r="AR24" s="203">
        <f t="shared" si="13"/>
        <v>13007</v>
      </c>
      <c r="AS24" s="203">
        <f t="shared" si="13"/>
        <v>13790</v>
      </c>
      <c r="AT24" s="203">
        <f t="shared" si="13"/>
        <v>13790</v>
      </c>
      <c r="AU24" s="203">
        <f t="shared" si="13"/>
        <v>13790</v>
      </c>
      <c r="AV24" s="203">
        <f t="shared" si="13"/>
        <v>14573</v>
      </c>
      <c r="AW24" s="203">
        <f t="shared" si="13"/>
        <v>14573</v>
      </c>
      <c r="AX24" s="203">
        <f t="shared" si="13"/>
        <v>15617</v>
      </c>
      <c r="AY24" s="203">
        <f t="shared" si="13"/>
        <v>16661</v>
      </c>
      <c r="AZ24" s="203">
        <f t="shared" si="13"/>
        <v>16661</v>
      </c>
      <c r="BA24" s="203">
        <f t="shared" si="13"/>
        <v>16661</v>
      </c>
      <c r="BB24" s="203">
        <f t="shared" si="13"/>
        <v>15617</v>
      </c>
      <c r="BC24" s="203">
        <f t="shared" si="13"/>
        <v>18749</v>
      </c>
      <c r="BD24" s="203">
        <f t="shared" si="13"/>
        <v>18749</v>
      </c>
      <c r="BE24" s="203">
        <f t="shared" si="13"/>
        <v>20837</v>
      </c>
      <c r="BF24" s="203">
        <f t="shared" si="13"/>
        <v>22925</v>
      </c>
      <c r="BG24" s="203">
        <f t="shared" si="13"/>
        <v>22925</v>
      </c>
      <c r="BH24" s="203">
        <f t="shared" si="13"/>
        <v>19793</v>
      </c>
      <c r="BI24" s="203">
        <f t="shared" si="13"/>
        <v>19793</v>
      </c>
      <c r="BJ24" s="203">
        <f t="shared" si="13"/>
        <v>12224</v>
      </c>
      <c r="BK24" s="203">
        <f t="shared" si="13"/>
        <v>13790</v>
      </c>
      <c r="BL24" s="203">
        <f t="shared" si="13"/>
        <v>13007</v>
      </c>
      <c r="BM24" s="203">
        <f t="shared" si="13"/>
        <v>9875</v>
      </c>
      <c r="BN24" s="203">
        <f t="shared" si="13"/>
        <v>8222</v>
      </c>
      <c r="BO24" s="203">
        <f t="shared" ref="BO24:BU24" si="14">ROUNDUP(BO10*0.87,)</f>
        <v>9266</v>
      </c>
      <c r="BP24" s="203">
        <f t="shared" si="14"/>
        <v>8222</v>
      </c>
      <c r="BQ24" s="203">
        <f t="shared" si="14"/>
        <v>9266</v>
      </c>
      <c r="BR24" s="203">
        <f t="shared" si="14"/>
        <v>8222</v>
      </c>
      <c r="BS24" s="203">
        <f t="shared" si="14"/>
        <v>7613</v>
      </c>
      <c r="BT24" s="203">
        <f t="shared" si="14"/>
        <v>6743</v>
      </c>
      <c r="BU24" s="137">
        <f t="shared" si="14"/>
        <v>4872</v>
      </c>
      <c r="BV24" s="137">
        <f t="shared" ref="BV24:BZ24" si="15">ROUNDUP(BV10*0.87,)</f>
        <v>5394</v>
      </c>
      <c r="BW24" s="137">
        <f t="shared" si="15"/>
        <v>4872</v>
      </c>
      <c r="BX24" s="137">
        <f t="shared" si="15"/>
        <v>5394</v>
      </c>
      <c r="BY24" s="137">
        <f t="shared" si="15"/>
        <v>4872</v>
      </c>
      <c r="BZ24" s="137">
        <f t="shared" si="15"/>
        <v>6090</v>
      </c>
    </row>
    <row r="25" spans="1:78" x14ac:dyDescent="0.2">
      <c r="A25" s="5" t="s">
        <v>86</v>
      </c>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137"/>
      <c r="BV25" s="137"/>
      <c r="BW25" s="137"/>
      <c r="BX25" s="137"/>
      <c r="BY25" s="137"/>
      <c r="BZ25" s="137"/>
    </row>
    <row r="26" spans="1:78" x14ac:dyDescent="0.2">
      <c r="A26" s="16">
        <v>1</v>
      </c>
      <c r="B26" s="137" t="e">
        <f t="shared" ref="B26" si="16">ROUNDUP(B12*0.87,)</f>
        <v>#REF!</v>
      </c>
      <c r="C26" s="137" t="e">
        <f t="shared" ref="C26:BN26" si="17">ROUNDUP(C12*0.87,)</f>
        <v>#REF!</v>
      </c>
      <c r="D26" s="137" t="e">
        <f t="shared" si="17"/>
        <v>#REF!</v>
      </c>
      <c r="E26" s="137" t="e">
        <f t="shared" si="17"/>
        <v>#REF!</v>
      </c>
      <c r="F26" s="137" t="e">
        <f t="shared" si="17"/>
        <v>#REF!</v>
      </c>
      <c r="G26" s="137" t="e">
        <f t="shared" si="17"/>
        <v>#REF!</v>
      </c>
      <c r="H26" s="137" t="e">
        <f t="shared" si="17"/>
        <v>#REF!</v>
      </c>
      <c r="I26" s="137">
        <f t="shared" si="17"/>
        <v>7047</v>
      </c>
      <c r="J26" s="137">
        <f t="shared" si="17"/>
        <v>7047</v>
      </c>
      <c r="K26" s="137">
        <f t="shared" si="17"/>
        <v>6525</v>
      </c>
      <c r="L26" s="137">
        <f t="shared" si="17"/>
        <v>6873</v>
      </c>
      <c r="M26" s="137">
        <f t="shared" si="17"/>
        <v>6873</v>
      </c>
      <c r="N26" s="137">
        <f t="shared" si="17"/>
        <v>8961</v>
      </c>
      <c r="O26" s="137">
        <f t="shared" si="17"/>
        <v>6699</v>
      </c>
      <c r="P26" s="137">
        <f t="shared" si="17"/>
        <v>6525</v>
      </c>
      <c r="Q26" s="137">
        <f t="shared" si="17"/>
        <v>6699</v>
      </c>
      <c r="R26" s="137">
        <f t="shared" si="17"/>
        <v>6525</v>
      </c>
      <c r="S26" s="137">
        <f t="shared" si="17"/>
        <v>6525</v>
      </c>
      <c r="T26" s="137">
        <f t="shared" si="17"/>
        <v>6873</v>
      </c>
      <c r="U26" s="137">
        <f t="shared" si="17"/>
        <v>6699</v>
      </c>
      <c r="V26" s="137">
        <f t="shared" si="17"/>
        <v>7917</v>
      </c>
      <c r="W26" s="137">
        <f t="shared" si="17"/>
        <v>9657</v>
      </c>
      <c r="X26" s="137">
        <f t="shared" si="17"/>
        <v>9657</v>
      </c>
      <c r="Y26" s="137">
        <f t="shared" si="17"/>
        <v>10179</v>
      </c>
      <c r="Z26" s="137">
        <f t="shared" si="17"/>
        <v>10179</v>
      </c>
      <c r="AA26" s="137">
        <f t="shared" si="17"/>
        <v>10701</v>
      </c>
      <c r="AB26" s="203">
        <f t="shared" si="17"/>
        <v>10179</v>
      </c>
      <c r="AC26" s="203">
        <f t="shared" si="17"/>
        <v>10179</v>
      </c>
      <c r="AD26" s="203">
        <f t="shared" si="17"/>
        <v>16182</v>
      </c>
      <c r="AE26" s="203">
        <f t="shared" si="17"/>
        <v>22707</v>
      </c>
      <c r="AF26" s="203">
        <f t="shared" si="17"/>
        <v>26187</v>
      </c>
      <c r="AG26" s="203">
        <f t="shared" si="17"/>
        <v>26187</v>
      </c>
      <c r="AH26" s="203">
        <f t="shared" si="17"/>
        <v>26187</v>
      </c>
      <c r="AI26" s="203">
        <f t="shared" si="17"/>
        <v>27231</v>
      </c>
      <c r="AJ26" s="203">
        <f t="shared" si="17"/>
        <v>27231</v>
      </c>
      <c r="AK26" s="203">
        <f t="shared" si="17"/>
        <v>27231</v>
      </c>
      <c r="AL26" s="203">
        <f t="shared" si="17"/>
        <v>24099</v>
      </c>
      <c r="AM26" s="203">
        <f t="shared" si="17"/>
        <v>23795</v>
      </c>
      <c r="AN26" s="203">
        <f t="shared" si="17"/>
        <v>15704</v>
      </c>
      <c r="AO26" s="203">
        <f t="shared" si="17"/>
        <v>15704</v>
      </c>
      <c r="AP26" s="203">
        <f t="shared" si="17"/>
        <v>14921</v>
      </c>
      <c r="AQ26" s="203">
        <f t="shared" si="17"/>
        <v>14921</v>
      </c>
      <c r="AR26" s="203">
        <f t="shared" si="17"/>
        <v>14921</v>
      </c>
      <c r="AS26" s="203">
        <f t="shared" si="17"/>
        <v>15704</v>
      </c>
      <c r="AT26" s="203">
        <f t="shared" si="17"/>
        <v>15704</v>
      </c>
      <c r="AU26" s="203">
        <f t="shared" si="17"/>
        <v>15704</v>
      </c>
      <c r="AV26" s="203">
        <f t="shared" si="17"/>
        <v>16487</v>
      </c>
      <c r="AW26" s="203">
        <f t="shared" si="17"/>
        <v>16487</v>
      </c>
      <c r="AX26" s="203">
        <f t="shared" si="17"/>
        <v>17531</v>
      </c>
      <c r="AY26" s="203">
        <f t="shared" si="17"/>
        <v>18575</v>
      </c>
      <c r="AZ26" s="203">
        <f t="shared" si="17"/>
        <v>18575</v>
      </c>
      <c r="BA26" s="203">
        <f t="shared" si="17"/>
        <v>18575</v>
      </c>
      <c r="BB26" s="203">
        <f t="shared" si="17"/>
        <v>17531</v>
      </c>
      <c r="BC26" s="203">
        <f t="shared" si="17"/>
        <v>20663</v>
      </c>
      <c r="BD26" s="203">
        <f t="shared" si="17"/>
        <v>20663</v>
      </c>
      <c r="BE26" s="203">
        <f t="shared" si="17"/>
        <v>22751</v>
      </c>
      <c r="BF26" s="203">
        <f t="shared" si="17"/>
        <v>24839</v>
      </c>
      <c r="BG26" s="203">
        <f t="shared" si="17"/>
        <v>24839</v>
      </c>
      <c r="BH26" s="203">
        <f t="shared" si="17"/>
        <v>21707</v>
      </c>
      <c r="BI26" s="203">
        <f t="shared" si="17"/>
        <v>21707</v>
      </c>
      <c r="BJ26" s="203">
        <f t="shared" si="17"/>
        <v>14138</v>
      </c>
      <c r="BK26" s="203">
        <f t="shared" si="17"/>
        <v>15704</v>
      </c>
      <c r="BL26" s="203">
        <f t="shared" si="17"/>
        <v>14921</v>
      </c>
      <c r="BM26" s="203">
        <f t="shared" si="17"/>
        <v>11615</v>
      </c>
      <c r="BN26" s="203">
        <f t="shared" si="17"/>
        <v>9962</v>
      </c>
      <c r="BO26" s="203">
        <f t="shared" ref="BO26:BU26" si="18">ROUNDUP(BO12*0.87,)</f>
        <v>11006</v>
      </c>
      <c r="BP26" s="203">
        <f t="shared" si="18"/>
        <v>9962</v>
      </c>
      <c r="BQ26" s="203">
        <f t="shared" si="18"/>
        <v>11006</v>
      </c>
      <c r="BR26" s="203">
        <f t="shared" si="18"/>
        <v>9962</v>
      </c>
      <c r="BS26" s="203">
        <f t="shared" si="18"/>
        <v>9788</v>
      </c>
      <c r="BT26" s="203">
        <f t="shared" si="18"/>
        <v>8918</v>
      </c>
      <c r="BU26" s="137">
        <f t="shared" si="18"/>
        <v>7047</v>
      </c>
      <c r="BV26" s="137">
        <f t="shared" ref="BV26:BZ26" si="19">ROUNDUP(BV12*0.87,)</f>
        <v>7569</v>
      </c>
      <c r="BW26" s="137">
        <f t="shared" si="19"/>
        <v>7047</v>
      </c>
      <c r="BX26" s="137">
        <f t="shared" si="19"/>
        <v>7569</v>
      </c>
      <c r="BY26" s="137">
        <f t="shared" si="19"/>
        <v>7047</v>
      </c>
      <c r="BZ26" s="137">
        <f t="shared" si="19"/>
        <v>8265</v>
      </c>
    </row>
    <row r="27" spans="1:78" x14ac:dyDescent="0.2">
      <c r="A27" s="4" t="s">
        <v>91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137"/>
      <c r="BV27" s="137"/>
      <c r="BW27" s="137"/>
      <c r="BX27" s="137"/>
      <c r="BY27" s="137"/>
      <c r="BZ27" s="137"/>
    </row>
    <row r="28" spans="1:78" x14ac:dyDescent="0.2">
      <c r="A28" s="16">
        <v>1</v>
      </c>
      <c r="B28" s="137" t="e">
        <f t="shared" ref="B28" si="20">ROUNDUP(B14*0.87,)</f>
        <v>#REF!</v>
      </c>
      <c r="C28" s="137" t="e">
        <f t="shared" ref="C28:BN28" si="21">ROUNDUP(C14*0.87,)</f>
        <v>#REF!</v>
      </c>
      <c r="D28" s="137" t="e">
        <f t="shared" si="21"/>
        <v>#REF!</v>
      </c>
      <c r="E28" s="137" t="e">
        <f t="shared" si="21"/>
        <v>#REF!</v>
      </c>
      <c r="F28" s="137" t="e">
        <f t="shared" si="21"/>
        <v>#REF!</v>
      </c>
      <c r="G28" s="137" t="e">
        <f t="shared" si="21"/>
        <v>#REF!</v>
      </c>
      <c r="H28" s="137" t="e">
        <f t="shared" si="21"/>
        <v>#REF!</v>
      </c>
      <c r="I28" s="137">
        <f t="shared" si="21"/>
        <v>7917</v>
      </c>
      <c r="J28" s="137">
        <f t="shared" si="21"/>
        <v>7917</v>
      </c>
      <c r="K28" s="137">
        <f t="shared" si="21"/>
        <v>7395</v>
      </c>
      <c r="L28" s="137">
        <f t="shared" si="21"/>
        <v>7743</v>
      </c>
      <c r="M28" s="137">
        <f t="shared" si="21"/>
        <v>7743</v>
      </c>
      <c r="N28" s="137">
        <f t="shared" si="21"/>
        <v>9831</v>
      </c>
      <c r="O28" s="137">
        <f t="shared" si="21"/>
        <v>7569</v>
      </c>
      <c r="P28" s="137">
        <f t="shared" si="21"/>
        <v>7395</v>
      </c>
      <c r="Q28" s="137">
        <f t="shared" si="21"/>
        <v>7569</v>
      </c>
      <c r="R28" s="137">
        <f t="shared" si="21"/>
        <v>7395</v>
      </c>
      <c r="S28" s="137">
        <f t="shared" si="21"/>
        <v>7395</v>
      </c>
      <c r="T28" s="137">
        <f t="shared" si="21"/>
        <v>7743</v>
      </c>
      <c r="U28" s="137">
        <f t="shared" si="21"/>
        <v>7569</v>
      </c>
      <c r="V28" s="137">
        <f t="shared" si="21"/>
        <v>8787</v>
      </c>
      <c r="W28" s="137">
        <f t="shared" si="21"/>
        <v>10527</v>
      </c>
      <c r="X28" s="137">
        <f t="shared" si="21"/>
        <v>10527</v>
      </c>
      <c r="Y28" s="137">
        <f t="shared" si="21"/>
        <v>11049</v>
      </c>
      <c r="Z28" s="137">
        <f t="shared" si="21"/>
        <v>11049</v>
      </c>
      <c r="AA28" s="137">
        <f t="shared" si="21"/>
        <v>11571</v>
      </c>
      <c r="AB28" s="203">
        <f t="shared" si="21"/>
        <v>11049</v>
      </c>
      <c r="AC28" s="203">
        <f t="shared" si="21"/>
        <v>11049</v>
      </c>
      <c r="AD28" s="203">
        <f t="shared" si="21"/>
        <v>17922</v>
      </c>
      <c r="AE28" s="203">
        <f t="shared" si="21"/>
        <v>24447</v>
      </c>
      <c r="AF28" s="203">
        <f t="shared" si="21"/>
        <v>27927</v>
      </c>
      <c r="AG28" s="203">
        <f t="shared" si="21"/>
        <v>27927</v>
      </c>
      <c r="AH28" s="203">
        <f t="shared" si="21"/>
        <v>27927</v>
      </c>
      <c r="AI28" s="203">
        <f t="shared" si="21"/>
        <v>28971</v>
      </c>
      <c r="AJ28" s="203">
        <f t="shared" si="21"/>
        <v>28971</v>
      </c>
      <c r="AK28" s="203">
        <f t="shared" si="21"/>
        <v>28971</v>
      </c>
      <c r="AL28" s="203">
        <f t="shared" si="21"/>
        <v>25839</v>
      </c>
      <c r="AM28" s="203">
        <f t="shared" si="21"/>
        <v>25535</v>
      </c>
      <c r="AN28" s="203">
        <f t="shared" si="21"/>
        <v>17444</v>
      </c>
      <c r="AO28" s="203">
        <f t="shared" si="21"/>
        <v>17444</v>
      </c>
      <c r="AP28" s="203">
        <f t="shared" si="21"/>
        <v>16661</v>
      </c>
      <c r="AQ28" s="203">
        <f t="shared" si="21"/>
        <v>16661</v>
      </c>
      <c r="AR28" s="203">
        <f t="shared" si="21"/>
        <v>16661</v>
      </c>
      <c r="AS28" s="203">
        <f t="shared" si="21"/>
        <v>17444</v>
      </c>
      <c r="AT28" s="203">
        <f t="shared" si="21"/>
        <v>17444</v>
      </c>
      <c r="AU28" s="203">
        <f t="shared" si="21"/>
        <v>17444</v>
      </c>
      <c r="AV28" s="203">
        <f t="shared" si="21"/>
        <v>18227</v>
      </c>
      <c r="AW28" s="203">
        <f t="shared" si="21"/>
        <v>18227</v>
      </c>
      <c r="AX28" s="203">
        <f t="shared" si="21"/>
        <v>19271</v>
      </c>
      <c r="AY28" s="203">
        <f t="shared" si="21"/>
        <v>20315</v>
      </c>
      <c r="AZ28" s="203">
        <f t="shared" si="21"/>
        <v>20315</v>
      </c>
      <c r="BA28" s="203">
        <f t="shared" si="21"/>
        <v>20315</v>
      </c>
      <c r="BB28" s="203">
        <f t="shared" si="21"/>
        <v>19271</v>
      </c>
      <c r="BC28" s="203">
        <f t="shared" si="21"/>
        <v>22403</v>
      </c>
      <c r="BD28" s="203">
        <f t="shared" si="21"/>
        <v>22403</v>
      </c>
      <c r="BE28" s="203">
        <f t="shared" si="21"/>
        <v>24491</v>
      </c>
      <c r="BF28" s="203">
        <f t="shared" si="21"/>
        <v>26579</v>
      </c>
      <c r="BG28" s="203">
        <f t="shared" si="21"/>
        <v>26579</v>
      </c>
      <c r="BH28" s="203">
        <f t="shared" si="21"/>
        <v>23447</v>
      </c>
      <c r="BI28" s="203">
        <f t="shared" si="21"/>
        <v>23447</v>
      </c>
      <c r="BJ28" s="203">
        <f t="shared" si="21"/>
        <v>15878</v>
      </c>
      <c r="BK28" s="203">
        <f t="shared" si="21"/>
        <v>17444</v>
      </c>
      <c r="BL28" s="203">
        <f t="shared" si="21"/>
        <v>16661</v>
      </c>
      <c r="BM28" s="203">
        <f t="shared" si="21"/>
        <v>12920</v>
      </c>
      <c r="BN28" s="203">
        <f t="shared" si="21"/>
        <v>11267</v>
      </c>
      <c r="BO28" s="203">
        <f t="shared" ref="BO28:BU28" si="22">ROUNDUP(BO14*0.87,)</f>
        <v>12311</v>
      </c>
      <c r="BP28" s="203">
        <f t="shared" si="22"/>
        <v>11267</v>
      </c>
      <c r="BQ28" s="203">
        <f t="shared" si="22"/>
        <v>12311</v>
      </c>
      <c r="BR28" s="203">
        <f t="shared" si="22"/>
        <v>11267</v>
      </c>
      <c r="BS28" s="203">
        <f t="shared" si="22"/>
        <v>10658</v>
      </c>
      <c r="BT28" s="203">
        <f t="shared" si="22"/>
        <v>9788</v>
      </c>
      <c r="BU28" s="137">
        <f t="shared" si="22"/>
        <v>7917</v>
      </c>
      <c r="BV28" s="137">
        <f t="shared" ref="BV28:BZ28" si="23">ROUNDUP(BV14*0.87,)</f>
        <v>8439</v>
      </c>
      <c r="BW28" s="137">
        <f t="shared" si="23"/>
        <v>7917</v>
      </c>
      <c r="BX28" s="137">
        <f t="shared" si="23"/>
        <v>8439</v>
      </c>
      <c r="BY28" s="137">
        <f t="shared" si="23"/>
        <v>7917</v>
      </c>
      <c r="BZ28" s="137">
        <f t="shared" si="23"/>
        <v>9135</v>
      </c>
    </row>
    <row r="29" spans="1:78" x14ac:dyDescent="0.2">
      <c r="A29" s="2" t="s">
        <v>92</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137"/>
      <c r="BV29" s="137"/>
      <c r="BW29" s="137"/>
      <c r="BX29" s="137"/>
      <c r="BY29" s="137"/>
      <c r="BZ29" s="137"/>
    </row>
    <row r="30" spans="1:78" x14ac:dyDescent="0.2">
      <c r="A30" s="16">
        <v>1</v>
      </c>
      <c r="B30" s="137" t="e">
        <f t="shared" ref="B30" si="24">ROUNDUP(B16*0.87,)</f>
        <v>#REF!</v>
      </c>
      <c r="C30" s="137" t="e">
        <f t="shared" ref="C30:BN30" si="25">ROUNDUP(C16*0.87,)</f>
        <v>#REF!</v>
      </c>
      <c r="D30" s="137" t="e">
        <f t="shared" si="25"/>
        <v>#REF!</v>
      </c>
      <c r="E30" s="137" t="e">
        <f t="shared" si="25"/>
        <v>#REF!</v>
      </c>
      <c r="F30" s="137" t="e">
        <f t="shared" si="25"/>
        <v>#REF!</v>
      </c>
      <c r="G30" s="137" t="e">
        <f t="shared" si="25"/>
        <v>#REF!</v>
      </c>
      <c r="H30" s="137" t="e">
        <f t="shared" si="25"/>
        <v>#REF!</v>
      </c>
      <c r="I30" s="137">
        <f t="shared" si="25"/>
        <v>9222</v>
      </c>
      <c r="J30" s="137">
        <f t="shared" si="25"/>
        <v>9222</v>
      </c>
      <c r="K30" s="137">
        <f t="shared" si="25"/>
        <v>8700</v>
      </c>
      <c r="L30" s="137">
        <f t="shared" si="25"/>
        <v>9048</v>
      </c>
      <c r="M30" s="137">
        <f t="shared" si="25"/>
        <v>9048</v>
      </c>
      <c r="N30" s="137">
        <f t="shared" si="25"/>
        <v>11136</v>
      </c>
      <c r="O30" s="137">
        <f t="shared" si="25"/>
        <v>8874</v>
      </c>
      <c r="P30" s="137">
        <f t="shared" si="25"/>
        <v>8700</v>
      </c>
      <c r="Q30" s="137">
        <f t="shared" si="25"/>
        <v>8874</v>
      </c>
      <c r="R30" s="137">
        <f t="shared" si="25"/>
        <v>8700</v>
      </c>
      <c r="S30" s="137">
        <f t="shared" si="25"/>
        <v>8700</v>
      </c>
      <c r="T30" s="137">
        <f t="shared" si="25"/>
        <v>9048</v>
      </c>
      <c r="U30" s="137">
        <f t="shared" si="25"/>
        <v>8874</v>
      </c>
      <c r="V30" s="137">
        <f t="shared" si="25"/>
        <v>10092</v>
      </c>
      <c r="W30" s="137">
        <f t="shared" si="25"/>
        <v>11832</v>
      </c>
      <c r="X30" s="137">
        <f t="shared" si="25"/>
        <v>11832</v>
      </c>
      <c r="Y30" s="137">
        <f t="shared" si="25"/>
        <v>12354</v>
      </c>
      <c r="Z30" s="137">
        <f t="shared" si="25"/>
        <v>12354</v>
      </c>
      <c r="AA30" s="137">
        <f t="shared" si="25"/>
        <v>12876</v>
      </c>
      <c r="AB30" s="203">
        <f t="shared" si="25"/>
        <v>12354</v>
      </c>
      <c r="AC30" s="203">
        <f t="shared" si="25"/>
        <v>12354</v>
      </c>
      <c r="AD30" s="203">
        <f t="shared" si="25"/>
        <v>19662</v>
      </c>
      <c r="AE30" s="203">
        <f t="shared" si="25"/>
        <v>26187</v>
      </c>
      <c r="AF30" s="203">
        <f t="shared" si="25"/>
        <v>29667</v>
      </c>
      <c r="AG30" s="203">
        <f t="shared" si="25"/>
        <v>29667</v>
      </c>
      <c r="AH30" s="203">
        <f t="shared" si="25"/>
        <v>29667</v>
      </c>
      <c r="AI30" s="203">
        <f t="shared" si="25"/>
        <v>30711</v>
      </c>
      <c r="AJ30" s="203">
        <f t="shared" si="25"/>
        <v>30711</v>
      </c>
      <c r="AK30" s="203">
        <f t="shared" si="25"/>
        <v>30711</v>
      </c>
      <c r="AL30" s="203">
        <f t="shared" si="25"/>
        <v>27579</v>
      </c>
      <c r="AM30" s="203">
        <f t="shared" si="25"/>
        <v>27275</v>
      </c>
      <c r="AN30" s="203">
        <f t="shared" si="25"/>
        <v>19184</v>
      </c>
      <c r="AO30" s="203">
        <f t="shared" si="25"/>
        <v>19184</v>
      </c>
      <c r="AP30" s="203">
        <f t="shared" si="25"/>
        <v>18401</v>
      </c>
      <c r="AQ30" s="203">
        <f t="shared" si="25"/>
        <v>18401</v>
      </c>
      <c r="AR30" s="203">
        <f t="shared" si="25"/>
        <v>18401</v>
      </c>
      <c r="AS30" s="203">
        <f t="shared" si="25"/>
        <v>19184</v>
      </c>
      <c r="AT30" s="203">
        <f t="shared" si="25"/>
        <v>19184</v>
      </c>
      <c r="AU30" s="203">
        <f t="shared" si="25"/>
        <v>19184</v>
      </c>
      <c r="AV30" s="203">
        <f t="shared" si="25"/>
        <v>19967</v>
      </c>
      <c r="AW30" s="203">
        <f t="shared" si="25"/>
        <v>19967</v>
      </c>
      <c r="AX30" s="203">
        <f t="shared" si="25"/>
        <v>21011</v>
      </c>
      <c r="AY30" s="203">
        <f t="shared" si="25"/>
        <v>22055</v>
      </c>
      <c r="AZ30" s="203">
        <f t="shared" si="25"/>
        <v>22055</v>
      </c>
      <c r="BA30" s="203">
        <f t="shared" si="25"/>
        <v>22055</v>
      </c>
      <c r="BB30" s="203">
        <f t="shared" si="25"/>
        <v>21011</v>
      </c>
      <c r="BC30" s="203">
        <f t="shared" si="25"/>
        <v>24143</v>
      </c>
      <c r="BD30" s="203">
        <f t="shared" si="25"/>
        <v>24143</v>
      </c>
      <c r="BE30" s="203">
        <f t="shared" si="25"/>
        <v>26231</v>
      </c>
      <c r="BF30" s="203">
        <f t="shared" si="25"/>
        <v>28319</v>
      </c>
      <c r="BG30" s="203">
        <f t="shared" si="25"/>
        <v>28319</v>
      </c>
      <c r="BH30" s="203">
        <f t="shared" si="25"/>
        <v>25187</v>
      </c>
      <c r="BI30" s="203">
        <f t="shared" si="25"/>
        <v>25187</v>
      </c>
      <c r="BJ30" s="203">
        <f t="shared" si="25"/>
        <v>17618</v>
      </c>
      <c r="BK30" s="203">
        <f t="shared" si="25"/>
        <v>19184</v>
      </c>
      <c r="BL30" s="203">
        <f t="shared" si="25"/>
        <v>18401</v>
      </c>
      <c r="BM30" s="203">
        <f t="shared" si="25"/>
        <v>13790</v>
      </c>
      <c r="BN30" s="203">
        <f t="shared" si="25"/>
        <v>12137</v>
      </c>
      <c r="BO30" s="203">
        <f t="shared" ref="BO30:BU30" si="26">ROUNDUP(BO16*0.87,)</f>
        <v>13181</v>
      </c>
      <c r="BP30" s="203">
        <f t="shared" si="26"/>
        <v>12137</v>
      </c>
      <c r="BQ30" s="203">
        <f t="shared" si="26"/>
        <v>13181</v>
      </c>
      <c r="BR30" s="203">
        <f t="shared" si="26"/>
        <v>12137</v>
      </c>
      <c r="BS30" s="203">
        <f t="shared" si="26"/>
        <v>11963</v>
      </c>
      <c r="BT30" s="203">
        <f t="shared" si="26"/>
        <v>11093</v>
      </c>
      <c r="BU30" s="137">
        <f t="shared" si="26"/>
        <v>9222</v>
      </c>
      <c r="BV30" s="137">
        <f t="shared" ref="BV30:BZ30" si="27">ROUNDUP(BV16*0.87,)</f>
        <v>9744</v>
      </c>
      <c r="BW30" s="137">
        <f t="shared" si="27"/>
        <v>9222</v>
      </c>
      <c r="BX30" s="137">
        <f t="shared" si="27"/>
        <v>9744</v>
      </c>
      <c r="BY30" s="137">
        <f t="shared" si="27"/>
        <v>9222</v>
      </c>
      <c r="BZ30" s="137">
        <f t="shared" si="27"/>
        <v>10440</v>
      </c>
    </row>
    <row r="31" spans="1:78" x14ac:dyDescent="0.2">
      <c r="A31" s="1"/>
    </row>
    <row r="32" spans="1:78" x14ac:dyDescent="0.2">
      <c r="A32" s="45" t="s">
        <v>3</v>
      </c>
    </row>
    <row r="33" spans="1:72" x14ac:dyDescent="0.2">
      <c r="A33" s="15" t="s">
        <v>4</v>
      </c>
    </row>
    <row r="34" spans="1:72" x14ac:dyDescent="0.2">
      <c r="A34" s="15" t="s">
        <v>5</v>
      </c>
    </row>
    <row r="35" spans="1:72" x14ac:dyDescent="0.2">
      <c r="A35" s="15" t="s">
        <v>6</v>
      </c>
    </row>
    <row r="36" spans="1:72" x14ac:dyDescent="0.2">
      <c r="A36" s="42" t="s">
        <v>75</v>
      </c>
    </row>
    <row r="37" spans="1:72" x14ac:dyDescent="0.2">
      <c r="A37" s="15"/>
    </row>
    <row r="38" spans="1:72" x14ac:dyDescent="0.2">
      <c r="A38" s="43" t="s">
        <v>8</v>
      </c>
    </row>
    <row r="39" spans="1:72" ht="73.5" customHeight="1" thickBot="1" x14ac:dyDescent="0.25">
      <c r="A39" s="44" t="s">
        <v>19</v>
      </c>
    </row>
    <row r="40" spans="1:72" s="159" customFormat="1" thickBot="1" x14ac:dyDescent="0.25">
      <c r="A40" s="123" t="s">
        <v>108</v>
      </c>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row>
    <row r="41" spans="1:72" s="159" customFormat="1" ht="12" x14ac:dyDescent="0.2">
      <c r="A41" s="140" t="s">
        <v>238</v>
      </c>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2"/>
      <c r="BR41" s="172"/>
      <c r="BS41" s="172"/>
      <c r="BT41" s="172"/>
    </row>
  </sheetData>
  <pageMargins left="0.7" right="0.7" top="0.75" bottom="0.75" header="0.3" footer="0.3"/>
  <pageSetup paperSize="9" orientation="portrait" horizontalDpi="4294967295" verticalDpi="4294967295"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0"/>
  </sheetPr>
  <dimension ref="A1:BZ41"/>
  <sheetViews>
    <sheetView zoomScaleNormal="100" workbookViewId="0">
      <pane xSplit="1" topLeftCell="B1" activePane="topRight" state="frozen"/>
      <selection activeCell="B8" sqref="B8:B21"/>
      <selection pane="topRight" activeCell="B8" sqref="B8:B21"/>
    </sheetView>
  </sheetViews>
  <sheetFormatPr defaultColWidth="8.7109375" defaultRowHeight="12.75" x14ac:dyDescent="0.2"/>
  <cols>
    <col min="1" max="1" width="82.85546875" style="7" customWidth="1"/>
    <col min="2" max="27" width="9.85546875" style="7" bestFit="1" customWidth="1"/>
    <col min="28" max="72" width="9.85546875" style="204" hidden="1" customWidth="1"/>
    <col min="73" max="78" width="9.85546875" style="7" bestFit="1" customWidth="1"/>
    <col min="79" max="16384" width="8.7109375" style="7"/>
  </cols>
  <sheetData>
    <row r="1" spans="1:78" x14ac:dyDescent="0.2">
      <c r="A1" s="9" t="s">
        <v>172</v>
      </c>
    </row>
    <row r="2" spans="1:78" x14ac:dyDescent="0.2">
      <c r="A2" s="14" t="s">
        <v>15</v>
      </c>
    </row>
    <row r="3" spans="1:78" x14ac:dyDescent="0.2">
      <c r="A3" s="1"/>
    </row>
    <row r="4" spans="1:78" x14ac:dyDescent="0.2">
      <c r="A4" s="95" t="s">
        <v>1</v>
      </c>
    </row>
    <row r="5" spans="1:78" ht="21" customHeight="1" x14ac:dyDescent="0.2">
      <c r="A5" s="16"/>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73">
        <f>'C завтраками| Bed and breakfast'!U5</f>
        <v>46017</v>
      </c>
      <c r="AC5" s="173">
        <f>'C завтраками| Bed and breakfast'!V5</f>
        <v>46019</v>
      </c>
      <c r="AD5" s="173">
        <f>'C завтраками| Bed and breakfast'!W5</f>
        <v>46020</v>
      </c>
      <c r="AE5" s="173">
        <f>'C завтраками| Bed and breakfast'!X5</f>
        <v>46021</v>
      </c>
      <c r="AF5" s="173">
        <f>'C завтраками| Bed and breakfast'!Y5</f>
        <v>46022</v>
      </c>
      <c r="AG5" s="173">
        <f>'C завтраками| Bed and breakfast'!Z5</f>
        <v>46023</v>
      </c>
      <c r="AH5" s="173">
        <f>'C завтраками| Bed and breakfast'!AA5</f>
        <v>46026</v>
      </c>
      <c r="AI5" s="173">
        <f>'C завтраками| Bed and breakfast'!AB5</f>
        <v>46027</v>
      </c>
      <c r="AJ5" s="173">
        <f>'C завтраками| Bed and breakfast'!AC5</f>
        <v>46028</v>
      </c>
      <c r="AK5" s="173">
        <f>'C завтраками| Bed and breakfast'!AD5</f>
        <v>46029</v>
      </c>
      <c r="AL5" s="173">
        <f>'C завтраками| Bed and breakfast'!AE5</f>
        <v>46030</v>
      </c>
      <c r="AM5" s="173">
        <f>'C завтраками| Bed and breakfast'!AF5</f>
        <v>46031</v>
      </c>
      <c r="AN5" s="173">
        <f>'C завтраками| Bed and breakfast'!AG5</f>
        <v>46032</v>
      </c>
      <c r="AO5" s="173">
        <f>'C завтраками| Bed and breakfast'!AH5</f>
        <v>46033</v>
      </c>
      <c r="AP5" s="173">
        <f>'C завтраками| Bed and breakfast'!AI5</f>
        <v>46036</v>
      </c>
      <c r="AQ5" s="173">
        <f>'C завтраками| Bed and breakfast'!AJ5</f>
        <v>46038</v>
      </c>
      <c r="AR5" s="173">
        <f>'C завтраками| Bed and breakfast'!AK5</f>
        <v>46040</v>
      </c>
      <c r="AS5" s="173">
        <f>'C завтраками| Bed and breakfast'!AL5</f>
        <v>46042</v>
      </c>
      <c r="AT5" s="173">
        <f>'C завтраками| Bed and breakfast'!AM5</f>
        <v>46043</v>
      </c>
      <c r="AU5" s="173">
        <f>'C завтраками| Bed and breakfast'!AN5</f>
        <v>46045</v>
      </c>
      <c r="AV5" s="173">
        <f>'C завтраками| Bed and breakfast'!AO5</f>
        <v>46047</v>
      </c>
      <c r="AW5" s="173">
        <f>'C завтраками| Bed and breakfast'!AP5</f>
        <v>46052</v>
      </c>
      <c r="AX5" s="173">
        <f>'C завтраками| Bed and breakfast'!AQ5</f>
        <v>46054</v>
      </c>
      <c r="AY5" s="173">
        <f>'C завтраками| Bed and breakfast'!AR5</f>
        <v>46058</v>
      </c>
      <c r="AZ5" s="173">
        <f>'C завтраками| Bed and breakfast'!AS5</f>
        <v>46059</v>
      </c>
      <c r="BA5" s="173">
        <f>'C завтраками| Bed and breakfast'!AT5</f>
        <v>46060</v>
      </c>
      <c r="BB5" s="173">
        <f>'C завтраками| Bed and breakfast'!AU5</f>
        <v>46061</v>
      </c>
      <c r="BC5" s="173">
        <f>'C завтраками| Bed and breakfast'!AV5</f>
        <v>46066</v>
      </c>
      <c r="BD5" s="173">
        <f>'C завтраками| Bed and breakfast'!AW5</f>
        <v>46068</v>
      </c>
      <c r="BE5" s="173">
        <f>'C завтраками| Bed and breakfast'!AX5</f>
        <v>46069</v>
      </c>
      <c r="BF5" s="173">
        <f>'C завтраками| Bed and breakfast'!AY5</f>
        <v>46073</v>
      </c>
      <c r="BG5" s="173">
        <f>'C завтраками| Bed and breakfast'!AZ5</f>
        <v>46076</v>
      </c>
      <c r="BH5" s="173">
        <f>'C завтраками| Bed and breakfast'!BA5</f>
        <v>46077</v>
      </c>
      <c r="BI5" s="173">
        <f>'C завтраками| Bed and breakfast'!BB5</f>
        <v>46080</v>
      </c>
      <c r="BJ5" s="173">
        <f>'C завтраками| Bed and breakfast'!BC5</f>
        <v>46082</v>
      </c>
      <c r="BK5" s="173">
        <f>'C завтраками| Bed and breakfast'!BD5</f>
        <v>46087</v>
      </c>
      <c r="BL5" s="173">
        <f>'C завтраками| Bed and breakfast'!BE5</f>
        <v>46090</v>
      </c>
      <c r="BM5" s="173">
        <f>'C завтраками| Bed and breakfast'!BF5</f>
        <v>46091</v>
      </c>
      <c r="BN5" s="173">
        <f>'C завтраками| Bed and breakfast'!BG5</f>
        <v>46097</v>
      </c>
      <c r="BO5" s="173">
        <f>'C завтраками| Bed and breakfast'!BH5</f>
        <v>46101</v>
      </c>
      <c r="BP5" s="173">
        <f>'C завтраками| Bed and breakfast'!BI5</f>
        <v>46103</v>
      </c>
      <c r="BQ5" s="173">
        <f>'C завтраками| Bed and breakfast'!BJ5</f>
        <v>46108</v>
      </c>
      <c r="BR5" s="173">
        <f>'C завтраками| Bed and breakfast'!BK5</f>
        <v>46110</v>
      </c>
      <c r="BS5" s="173">
        <f>'C завтраками| Bed and breakfast'!BL5</f>
        <v>46113</v>
      </c>
      <c r="BT5" s="173">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ht="24" customHeight="1" x14ac:dyDescent="0.2">
      <c r="A6" s="16"/>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73">
        <f>'C завтраками| Bed and breakfast'!U6</f>
        <v>46018</v>
      </c>
      <c r="AC6" s="173">
        <f>'C завтраками| Bed and breakfast'!V6</f>
        <v>46019</v>
      </c>
      <c r="AD6" s="173">
        <f>'C завтраками| Bed and breakfast'!W6</f>
        <v>46020</v>
      </c>
      <c r="AE6" s="173">
        <f>'C завтраками| Bed and breakfast'!X6</f>
        <v>46021</v>
      </c>
      <c r="AF6" s="173">
        <f>'C завтраками| Bed and breakfast'!Y6</f>
        <v>46022</v>
      </c>
      <c r="AG6" s="173">
        <f>'C завтраками| Bed and breakfast'!Z6</f>
        <v>46025</v>
      </c>
      <c r="AH6" s="173">
        <f>'C завтраками| Bed and breakfast'!AA6</f>
        <v>46026</v>
      </c>
      <c r="AI6" s="173">
        <f>'C завтраками| Bed and breakfast'!AB6</f>
        <v>46027</v>
      </c>
      <c r="AJ6" s="173">
        <f>'C завтраками| Bed and breakfast'!AC6</f>
        <v>46028</v>
      </c>
      <c r="AK6" s="173">
        <f>'C завтраками| Bed and breakfast'!AD6</f>
        <v>46029</v>
      </c>
      <c r="AL6" s="173">
        <f>'C завтраками| Bed and breakfast'!AE6</f>
        <v>46030</v>
      </c>
      <c r="AM6" s="173">
        <f>'C завтраками| Bed and breakfast'!AF6</f>
        <v>46031</v>
      </c>
      <c r="AN6" s="173">
        <f>'C завтраками| Bed and breakfast'!AG6</f>
        <v>46032</v>
      </c>
      <c r="AO6" s="173">
        <f>'C завтраками| Bed and breakfast'!AH6</f>
        <v>46035</v>
      </c>
      <c r="AP6" s="173">
        <f>'C завтраками| Bed and breakfast'!AI6</f>
        <v>46037</v>
      </c>
      <c r="AQ6" s="173">
        <f>'C завтраками| Bed and breakfast'!AJ6</f>
        <v>46039</v>
      </c>
      <c r="AR6" s="173">
        <f>'C завтраками| Bed and breakfast'!AK6</f>
        <v>46041</v>
      </c>
      <c r="AS6" s="173">
        <f>'C завтраками| Bed and breakfast'!AL6</f>
        <v>46042</v>
      </c>
      <c r="AT6" s="173">
        <f>'C завтраками| Bed and breakfast'!AM6</f>
        <v>46044</v>
      </c>
      <c r="AU6" s="173">
        <f>'C завтраками| Bed and breakfast'!AN6</f>
        <v>46046</v>
      </c>
      <c r="AV6" s="173">
        <f>'C завтраками| Bed and breakfast'!AO6</f>
        <v>46051</v>
      </c>
      <c r="AW6" s="173">
        <f>'C завтраками| Bed and breakfast'!AP6</f>
        <v>46053</v>
      </c>
      <c r="AX6" s="173">
        <f>'C завтраками| Bed and breakfast'!AQ6</f>
        <v>46057</v>
      </c>
      <c r="AY6" s="173">
        <f>'C завтраками| Bed and breakfast'!AR6</f>
        <v>46058</v>
      </c>
      <c r="AZ6" s="173">
        <f>'C завтраками| Bed and breakfast'!AS6</f>
        <v>46059</v>
      </c>
      <c r="BA6" s="173">
        <f>'C завтраками| Bed and breakfast'!AT6</f>
        <v>46060</v>
      </c>
      <c r="BB6" s="173">
        <f>'C завтраками| Bed and breakfast'!AU6</f>
        <v>46065</v>
      </c>
      <c r="BC6" s="173">
        <f>'C завтраками| Bed and breakfast'!AV6</f>
        <v>46067</v>
      </c>
      <c r="BD6" s="173">
        <f>'C завтраками| Bed and breakfast'!AW6</f>
        <v>46068</v>
      </c>
      <c r="BE6" s="173">
        <f>'C завтраками| Bed and breakfast'!AX6</f>
        <v>46072</v>
      </c>
      <c r="BF6" s="173">
        <f>'C завтраками| Bed and breakfast'!AY6</f>
        <v>46075</v>
      </c>
      <c r="BG6" s="173">
        <f>'C завтраками| Bed and breakfast'!AZ6</f>
        <v>46076</v>
      </c>
      <c r="BH6" s="173">
        <f>'C завтраками| Bed and breakfast'!BA6</f>
        <v>46079</v>
      </c>
      <c r="BI6" s="173">
        <f>'C завтраками| Bed and breakfast'!BB6</f>
        <v>46081</v>
      </c>
      <c r="BJ6" s="173">
        <f>'C завтраками| Bed and breakfast'!BC6</f>
        <v>46086</v>
      </c>
      <c r="BK6" s="173">
        <f>'C завтраками| Bed and breakfast'!BD6</f>
        <v>46089</v>
      </c>
      <c r="BL6" s="173">
        <f>'C завтраками| Bed and breakfast'!BE6</f>
        <v>46090</v>
      </c>
      <c r="BM6" s="173">
        <f>'C завтраками| Bed and breakfast'!BF6</f>
        <v>46096</v>
      </c>
      <c r="BN6" s="173">
        <f>'C завтраками| Bed and breakfast'!BG6</f>
        <v>46100</v>
      </c>
      <c r="BO6" s="173">
        <f>'C завтраками| Bed and breakfast'!BH6</f>
        <v>46102</v>
      </c>
      <c r="BP6" s="173">
        <f>'C завтраками| Bed and breakfast'!BI6</f>
        <v>46107</v>
      </c>
      <c r="BQ6" s="173">
        <f>'C завтраками| Bed and breakfast'!BJ6</f>
        <v>46109</v>
      </c>
      <c r="BR6" s="173">
        <f>'C завтраками| Bed and breakfast'!BK6</f>
        <v>46112</v>
      </c>
      <c r="BS6" s="173">
        <f>'C завтраками| Bed and breakfast'!BL6</f>
        <v>46116</v>
      </c>
      <c r="BT6" s="173">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x14ac:dyDescent="0.2">
      <c r="A7" s="16" t="s">
        <v>11</v>
      </c>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c r="BT7" s="199"/>
      <c r="BU7" s="133"/>
      <c r="BV7" s="133"/>
      <c r="BW7" s="133"/>
      <c r="BX7" s="133"/>
      <c r="BY7" s="133"/>
      <c r="BZ7" s="133"/>
    </row>
    <row r="8" spans="1:78" x14ac:dyDescent="0.2">
      <c r="A8" s="16">
        <v>1</v>
      </c>
      <c r="B8" s="134" t="e">
        <f>'C завтраками| Bed and breakfast'!#REF!-1400</f>
        <v>#REF!</v>
      </c>
      <c r="C8" s="134" t="e">
        <f>'C завтраками| Bed and breakfast'!#REF!-1400</f>
        <v>#REF!</v>
      </c>
      <c r="D8" s="134" t="e">
        <f>'C завтраками| Bed and breakfast'!#REF!-1400</f>
        <v>#REF!</v>
      </c>
      <c r="E8" s="134" t="e">
        <f>'C завтраками| Bed and breakfast'!#REF!-1400</f>
        <v>#REF!</v>
      </c>
      <c r="F8" s="134" t="e">
        <f>'C завтраками| Bed and breakfast'!#REF!-1400</f>
        <v>#REF!</v>
      </c>
      <c r="G8" s="134" t="e">
        <f>'C завтраками| Bed and breakfast'!#REF!-1400</f>
        <v>#REF!</v>
      </c>
      <c r="H8" s="134" t="e">
        <f>'C завтраками| Bed and breakfast'!#REF!-1400</f>
        <v>#REF!</v>
      </c>
      <c r="I8" s="134">
        <f>'C завтраками| Bed and breakfast'!B8-1400</f>
        <v>4600</v>
      </c>
      <c r="J8" s="134">
        <f>'C завтраками| Bed and breakfast'!C8-1400</f>
        <v>4600</v>
      </c>
      <c r="K8" s="134">
        <f>'C завтраками| Bed and breakfast'!D8-1400</f>
        <v>4000</v>
      </c>
      <c r="L8" s="134">
        <f>'C завтраками| Bed and breakfast'!E8-1400</f>
        <v>4400</v>
      </c>
      <c r="M8" s="134">
        <f>'C завтраками| Bed and breakfast'!F8-1400</f>
        <v>4400</v>
      </c>
      <c r="N8" s="134">
        <f>'C завтраками| Bed and breakfast'!G8-1400</f>
        <v>6800</v>
      </c>
      <c r="O8" s="134">
        <f>'C завтраками| Bed and breakfast'!H8-1400</f>
        <v>4200</v>
      </c>
      <c r="P8" s="134">
        <f>'C завтраками| Bed and breakfast'!I8-1400</f>
        <v>4000</v>
      </c>
      <c r="Q8" s="134">
        <f>'C завтраками| Bed and breakfast'!J8-1400</f>
        <v>4200</v>
      </c>
      <c r="R8" s="134">
        <f>'C завтраками| Bed and breakfast'!K8-1400</f>
        <v>4000</v>
      </c>
      <c r="S8" s="134">
        <f>'C завтраками| Bed and breakfast'!L8-1400</f>
        <v>4000</v>
      </c>
      <c r="T8" s="134">
        <f>'C завтраками| Bed and breakfast'!M8-1400</f>
        <v>4400</v>
      </c>
      <c r="U8" s="134">
        <f>'C завтраками| Bed and breakfast'!N8-1400</f>
        <v>4200</v>
      </c>
      <c r="V8" s="134">
        <f>'C завтраками| Bed and breakfast'!O8-1400</f>
        <v>5600</v>
      </c>
      <c r="W8" s="134">
        <f>'C завтраками| Bed and breakfast'!P8-1400</f>
        <v>7600</v>
      </c>
      <c r="X8" s="134">
        <f>'C завтраками| Bed and breakfast'!Q8-1400</f>
        <v>7600</v>
      </c>
      <c r="Y8" s="134">
        <f>'C завтраками| Bed and breakfast'!R8-1400</f>
        <v>8200</v>
      </c>
      <c r="Z8" s="134">
        <f>'C завтраками| Bed and breakfast'!S8-1400</f>
        <v>8200</v>
      </c>
      <c r="AA8" s="134">
        <f>'C завтраками| Bed and breakfast'!T8-1400</f>
        <v>8800</v>
      </c>
      <c r="AB8" s="200">
        <f>'C завтраками| Bed and breakfast'!U8-1400</f>
        <v>8200</v>
      </c>
      <c r="AC8" s="200">
        <f>'C завтраками| Bed and breakfast'!V8-1400</f>
        <v>8200</v>
      </c>
      <c r="AD8" s="200">
        <f>'C завтраками| Bed and breakfast'!W8-1400</f>
        <v>14600</v>
      </c>
      <c r="AE8" s="200">
        <f>'C завтраками| Bed and breakfast'!X8-1400</f>
        <v>22100</v>
      </c>
      <c r="AF8" s="200">
        <f>'C завтраками| Bed and breakfast'!Y8-1400</f>
        <v>26100</v>
      </c>
      <c r="AG8" s="200">
        <f>'C завтраками| Bed and breakfast'!Z8-1400</f>
        <v>26100</v>
      </c>
      <c r="AH8" s="200">
        <f>'C завтраками| Bed and breakfast'!AA8-1400</f>
        <v>26100</v>
      </c>
      <c r="AI8" s="200">
        <f>'C завтраками| Bed and breakfast'!AB8-1400</f>
        <v>27300</v>
      </c>
      <c r="AJ8" s="200">
        <f>'C завтраками| Bed and breakfast'!AC8-1400</f>
        <v>27300</v>
      </c>
      <c r="AK8" s="200">
        <f>'C завтраками| Bed and breakfast'!AD8-1400</f>
        <v>27300</v>
      </c>
      <c r="AL8" s="200">
        <f>'C завтраками| Bed and breakfast'!AE8-1400</f>
        <v>23700</v>
      </c>
      <c r="AM8" s="200">
        <f>'C завтраками| Bed and breakfast'!AF8-1400</f>
        <v>23350</v>
      </c>
      <c r="AN8" s="200">
        <f>'C завтраками| Bed and breakfast'!AG8-1400</f>
        <v>14050</v>
      </c>
      <c r="AO8" s="200">
        <f>'C завтраками| Bed and breakfast'!AH8-1400</f>
        <v>14050</v>
      </c>
      <c r="AP8" s="200">
        <f>'C завтраками| Bed and breakfast'!AI8-1400</f>
        <v>13150</v>
      </c>
      <c r="AQ8" s="200">
        <f>'C завтраками| Bed and breakfast'!AJ8-1400</f>
        <v>13150</v>
      </c>
      <c r="AR8" s="200">
        <f>'C завтраками| Bed and breakfast'!AK8-1400</f>
        <v>13150</v>
      </c>
      <c r="AS8" s="200">
        <f>'C завтраками| Bed and breakfast'!AL8-1400</f>
        <v>14050</v>
      </c>
      <c r="AT8" s="200">
        <f>'C завтраками| Bed and breakfast'!AM8-1400</f>
        <v>14050</v>
      </c>
      <c r="AU8" s="200">
        <f>'C завтраками| Bed and breakfast'!AN8-1400</f>
        <v>14050</v>
      </c>
      <c r="AV8" s="200">
        <f>'C завтраками| Bed and breakfast'!AO8-1400</f>
        <v>14950</v>
      </c>
      <c r="AW8" s="200">
        <f>'C завтраками| Bed and breakfast'!AP8-1400</f>
        <v>14950</v>
      </c>
      <c r="AX8" s="200">
        <f>'C завтраками| Bed and breakfast'!AQ8-1400</f>
        <v>16150</v>
      </c>
      <c r="AY8" s="200">
        <f>'C завтраками| Bed and breakfast'!AR8-1400</f>
        <v>17350</v>
      </c>
      <c r="AZ8" s="200">
        <f>'C завтраками| Bed and breakfast'!AS8-1400</f>
        <v>17350</v>
      </c>
      <c r="BA8" s="200">
        <f>'C завтраками| Bed and breakfast'!AT8-1400</f>
        <v>17350</v>
      </c>
      <c r="BB8" s="200">
        <f>'C завтраками| Bed and breakfast'!AU8-1400</f>
        <v>16150</v>
      </c>
      <c r="BC8" s="200">
        <f>'C завтраками| Bed and breakfast'!AV8-1400</f>
        <v>19750</v>
      </c>
      <c r="BD8" s="200">
        <f>'C завтраками| Bed and breakfast'!AW8-1400</f>
        <v>19750</v>
      </c>
      <c r="BE8" s="200">
        <f>'C завтраками| Bed and breakfast'!AX8-1400</f>
        <v>22150</v>
      </c>
      <c r="BF8" s="200">
        <f>'C завтраками| Bed and breakfast'!AY8-1400</f>
        <v>24550</v>
      </c>
      <c r="BG8" s="200">
        <f>'C завтраками| Bed and breakfast'!AZ8-1400</f>
        <v>24550</v>
      </c>
      <c r="BH8" s="200">
        <f>'C завтраками| Bed and breakfast'!BA8-1400</f>
        <v>20950</v>
      </c>
      <c r="BI8" s="200">
        <f>'C завтраками| Bed and breakfast'!BB8-1400</f>
        <v>20950</v>
      </c>
      <c r="BJ8" s="200">
        <f>'C завтраками| Bed and breakfast'!BC8-1400</f>
        <v>12250</v>
      </c>
      <c r="BK8" s="200">
        <f>'C завтраками| Bed and breakfast'!BD8-1400</f>
        <v>14050</v>
      </c>
      <c r="BL8" s="200">
        <f>'C завтраками| Bed and breakfast'!BE8-1400</f>
        <v>13150</v>
      </c>
      <c r="BM8" s="200">
        <f>'C завтраками| Bed and breakfast'!BF8-1400</f>
        <v>9850</v>
      </c>
      <c r="BN8" s="200">
        <f>'C завтраками| Bed and breakfast'!BG8-1400</f>
        <v>7950</v>
      </c>
      <c r="BO8" s="200">
        <f>'C завтраками| Bed and breakfast'!BH8-1400</f>
        <v>9150</v>
      </c>
      <c r="BP8" s="200">
        <f>'C завтраками| Bed and breakfast'!BI8-1400</f>
        <v>7950</v>
      </c>
      <c r="BQ8" s="200">
        <f>'C завтраками| Bed and breakfast'!BJ8-1400</f>
        <v>9150</v>
      </c>
      <c r="BR8" s="200">
        <f>'C завтраками| Bed and breakfast'!BK8-1400</f>
        <v>7950</v>
      </c>
      <c r="BS8" s="200">
        <f>'C завтраками| Bed and breakfast'!BL8-1400</f>
        <v>7750</v>
      </c>
      <c r="BT8" s="200">
        <f>'C завтраками| Bed and breakfast'!BM8-1400</f>
        <v>6750</v>
      </c>
      <c r="BU8" s="134">
        <f>'C завтраками| Bed and breakfast'!BN8-1650</f>
        <v>4600</v>
      </c>
      <c r="BV8" s="134">
        <f>'C завтраками| Bed and breakfast'!BO8-1650</f>
        <v>5200</v>
      </c>
      <c r="BW8" s="134">
        <f>'C завтраками| Bed and breakfast'!BP8-1650</f>
        <v>4600</v>
      </c>
      <c r="BX8" s="134">
        <f>'C завтраками| Bed and breakfast'!BQ8-1650</f>
        <v>5200</v>
      </c>
      <c r="BY8" s="134">
        <f>'C завтраками| Bed and breakfast'!BR8-1650</f>
        <v>4600</v>
      </c>
      <c r="BZ8" s="134">
        <f>'C завтраками| Bed and breakfast'!BS8-1650</f>
        <v>6000</v>
      </c>
    </row>
    <row r="9" spans="1:78" x14ac:dyDescent="0.2">
      <c r="A9" s="120" t="s">
        <v>107</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134"/>
      <c r="BV9" s="134"/>
      <c r="BW9" s="134"/>
      <c r="BX9" s="134"/>
      <c r="BY9" s="134"/>
      <c r="BZ9" s="134"/>
    </row>
    <row r="10" spans="1:78" x14ac:dyDescent="0.2">
      <c r="A10" s="3">
        <v>1</v>
      </c>
      <c r="B10" s="134" t="e">
        <f>'C завтраками| Bed and breakfast'!#REF!-1400</f>
        <v>#REF!</v>
      </c>
      <c r="C10" s="134" t="e">
        <f>'C завтраками| Bed and breakfast'!#REF!-1400</f>
        <v>#REF!</v>
      </c>
      <c r="D10" s="134" t="e">
        <f>'C завтраками| Bed and breakfast'!#REF!-1400</f>
        <v>#REF!</v>
      </c>
      <c r="E10" s="134" t="e">
        <f>'C завтраками| Bed and breakfast'!#REF!-1400</f>
        <v>#REF!</v>
      </c>
      <c r="F10" s="134" t="e">
        <f>'C завтраками| Bed and breakfast'!#REF!-1400</f>
        <v>#REF!</v>
      </c>
      <c r="G10" s="134" t="e">
        <f>'C завтраками| Bed and breakfast'!#REF!-1400</f>
        <v>#REF!</v>
      </c>
      <c r="H10" s="134" t="e">
        <f>'C завтраками| Bed and breakfast'!#REF!-1400</f>
        <v>#REF!</v>
      </c>
      <c r="I10" s="134">
        <f>'C завтраками| Bed and breakfast'!B11-1400</f>
        <v>6100</v>
      </c>
      <c r="J10" s="134">
        <f>'C завтраками| Bed and breakfast'!C11-1400</f>
        <v>6100</v>
      </c>
      <c r="K10" s="134">
        <f>'C завтраками| Bed and breakfast'!D11-1400</f>
        <v>5500</v>
      </c>
      <c r="L10" s="134">
        <f>'C завтраками| Bed and breakfast'!E11-1400</f>
        <v>5900</v>
      </c>
      <c r="M10" s="134">
        <f>'C завтраками| Bed and breakfast'!F11-1400</f>
        <v>5900</v>
      </c>
      <c r="N10" s="134">
        <f>'C завтраками| Bed and breakfast'!G11-1400</f>
        <v>8300</v>
      </c>
      <c r="O10" s="134">
        <f>'C завтраками| Bed and breakfast'!H11-1400</f>
        <v>5700</v>
      </c>
      <c r="P10" s="134">
        <f>'C завтраками| Bed and breakfast'!I11-1400</f>
        <v>5500</v>
      </c>
      <c r="Q10" s="134">
        <f>'C завтраками| Bed and breakfast'!J11-1400</f>
        <v>5700</v>
      </c>
      <c r="R10" s="134">
        <f>'C завтраками| Bed and breakfast'!K11-1400</f>
        <v>5500</v>
      </c>
      <c r="S10" s="134">
        <f>'C завтраками| Bed and breakfast'!L11-1400</f>
        <v>5500</v>
      </c>
      <c r="T10" s="134">
        <f>'C завтраками| Bed and breakfast'!M11-1400</f>
        <v>5900</v>
      </c>
      <c r="U10" s="134">
        <f>'C завтраками| Bed and breakfast'!N11-1400</f>
        <v>5700</v>
      </c>
      <c r="V10" s="134">
        <f>'C завтраками| Bed and breakfast'!O11-1400</f>
        <v>7100</v>
      </c>
      <c r="W10" s="134">
        <f>'C завтраками| Bed and breakfast'!P11-1400</f>
        <v>9100</v>
      </c>
      <c r="X10" s="134">
        <f>'C завтраками| Bed and breakfast'!Q11-1400</f>
        <v>9100</v>
      </c>
      <c r="Y10" s="134">
        <f>'C завтраками| Bed and breakfast'!R11-1400</f>
        <v>9700</v>
      </c>
      <c r="Z10" s="134">
        <f>'C завтраками| Bed and breakfast'!S11-1400</f>
        <v>9700</v>
      </c>
      <c r="AA10" s="134">
        <f>'C завтраками| Bed and breakfast'!T11-1400</f>
        <v>10300</v>
      </c>
      <c r="AB10" s="200">
        <f>'C завтраками| Bed and breakfast'!U11-1400</f>
        <v>9700</v>
      </c>
      <c r="AC10" s="200">
        <f>'C завтраками| Bed and breakfast'!V11-1400</f>
        <v>9700</v>
      </c>
      <c r="AD10" s="200">
        <f>'C завтраками| Bed and breakfast'!W11-1400</f>
        <v>16600</v>
      </c>
      <c r="AE10" s="200">
        <f>'C завтраками| Bed and breakfast'!X11-1400</f>
        <v>24100</v>
      </c>
      <c r="AF10" s="200">
        <f>'C завтраками| Bed and breakfast'!Y11-1400</f>
        <v>28100</v>
      </c>
      <c r="AG10" s="200">
        <f>'C завтраками| Bed and breakfast'!Z11-1400</f>
        <v>28100</v>
      </c>
      <c r="AH10" s="200">
        <f>'C завтраками| Bed and breakfast'!AA11-1400</f>
        <v>28100</v>
      </c>
      <c r="AI10" s="200">
        <f>'C завтраками| Bed and breakfast'!AB11-1400</f>
        <v>29300</v>
      </c>
      <c r="AJ10" s="200">
        <f>'C завтраками| Bed and breakfast'!AC11-1400</f>
        <v>29300</v>
      </c>
      <c r="AK10" s="200">
        <f>'C завтраками| Bed and breakfast'!AD11-1400</f>
        <v>29300</v>
      </c>
      <c r="AL10" s="200">
        <f>'C завтраками| Bed and breakfast'!AE11-1400</f>
        <v>25700</v>
      </c>
      <c r="AM10" s="200">
        <f>'C завтраками| Bed and breakfast'!AF11-1400</f>
        <v>25150</v>
      </c>
      <c r="AN10" s="200">
        <f>'C завтраками| Bed and breakfast'!AG11-1400</f>
        <v>15850</v>
      </c>
      <c r="AO10" s="200">
        <f>'C завтраками| Bed and breakfast'!AH11-1400</f>
        <v>15850</v>
      </c>
      <c r="AP10" s="200">
        <f>'C завтраками| Bed and breakfast'!AI11-1400</f>
        <v>14950</v>
      </c>
      <c r="AQ10" s="200">
        <f>'C завтраками| Bed and breakfast'!AJ11-1400</f>
        <v>14950</v>
      </c>
      <c r="AR10" s="200">
        <f>'C завтраками| Bed and breakfast'!AK11-1400</f>
        <v>14950</v>
      </c>
      <c r="AS10" s="200">
        <f>'C завтраками| Bed and breakfast'!AL11-1400</f>
        <v>15850</v>
      </c>
      <c r="AT10" s="200">
        <f>'C завтраками| Bed and breakfast'!AM11-1400</f>
        <v>15850</v>
      </c>
      <c r="AU10" s="200">
        <f>'C завтраками| Bed and breakfast'!AN11-1400</f>
        <v>15850</v>
      </c>
      <c r="AV10" s="200">
        <f>'C завтраками| Bed and breakfast'!AO11-1400</f>
        <v>16750</v>
      </c>
      <c r="AW10" s="200">
        <f>'C завтраками| Bed and breakfast'!AP11-1400</f>
        <v>16750</v>
      </c>
      <c r="AX10" s="200">
        <f>'C завтраками| Bed and breakfast'!AQ11-1400</f>
        <v>17950</v>
      </c>
      <c r="AY10" s="200">
        <f>'C завтраками| Bed and breakfast'!AR11-1400</f>
        <v>19150</v>
      </c>
      <c r="AZ10" s="200">
        <f>'C завтраками| Bed and breakfast'!AS11-1400</f>
        <v>19150</v>
      </c>
      <c r="BA10" s="200">
        <f>'C завтраками| Bed and breakfast'!AT11-1400</f>
        <v>19150</v>
      </c>
      <c r="BB10" s="200">
        <f>'C завтраками| Bed and breakfast'!AU11-1400</f>
        <v>17950</v>
      </c>
      <c r="BC10" s="200">
        <f>'C завтраками| Bed and breakfast'!AV11-1400</f>
        <v>21550</v>
      </c>
      <c r="BD10" s="200">
        <f>'C завтраками| Bed and breakfast'!AW11-1400</f>
        <v>21550</v>
      </c>
      <c r="BE10" s="200">
        <f>'C завтраками| Bed and breakfast'!AX11-1400</f>
        <v>23950</v>
      </c>
      <c r="BF10" s="200">
        <f>'C завтраками| Bed and breakfast'!AY11-1400</f>
        <v>26350</v>
      </c>
      <c r="BG10" s="200">
        <f>'C завтраками| Bed and breakfast'!AZ11-1400</f>
        <v>26350</v>
      </c>
      <c r="BH10" s="200">
        <f>'C завтраками| Bed and breakfast'!BA11-1400</f>
        <v>22750</v>
      </c>
      <c r="BI10" s="200">
        <f>'C завтраками| Bed and breakfast'!BB11-1400</f>
        <v>22750</v>
      </c>
      <c r="BJ10" s="200">
        <f>'C завтраками| Bed and breakfast'!BC11-1400</f>
        <v>14050</v>
      </c>
      <c r="BK10" s="200">
        <f>'C завтраками| Bed and breakfast'!BD11-1400</f>
        <v>15850</v>
      </c>
      <c r="BL10" s="200">
        <f>'C завтраками| Bed and breakfast'!BE11-1400</f>
        <v>14950</v>
      </c>
      <c r="BM10" s="200">
        <f>'C завтраками| Bed and breakfast'!BF11-1400</f>
        <v>11350</v>
      </c>
      <c r="BN10" s="200">
        <f>'C завтраками| Bed and breakfast'!BG11-1400</f>
        <v>9450</v>
      </c>
      <c r="BO10" s="200">
        <f>'C завтраками| Bed and breakfast'!BH11-1400</f>
        <v>10650</v>
      </c>
      <c r="BP10" s="200">
        <f>'C завтраками| Bed and breakfast'!BI11-1400</f>
        <v>9450</v>
      </c>
      <c r="BQ10" s="200">
        <f>'C завтраками| Bed and breakfast'!BJ11-1400</f>
        <v>10650</v>
      </c>
      <c r="BR10" s="200">
        <f>'C завтраками| Bed and breakfast'!BK11-1400</f>
        <v>9450</v>
      </c>
      <c r="BS10" s="200">
        <f>'C завтраками| Bed and breakfast'!BL11-1400</f>
        <v>8750</v>
      </c>
      <c r="BT10" s="200">
        <f>'C завтраками| Bed and breakfast'!BM11-1400</f>
        <v>7750</v>
      </c>
      <c r="BU10" s="134">
        <f>'C завтраками| Bed and breakfast'!BN11-1650</f>
        <v>5600</v>
      </c>
      <c r="BV10" s="134">
        <f>'C завтраками| Bed and breakfast'!BO11-1650</f>
        <v>6200</v>
      </c>
      <c r="BW10" s="134">
        <f>'C завтраками| Bed and breakfast'!BP11-1650</f>
        <v>5600</v>
      </c>
      <c r="BX10" s="134">
        <f>'C завтраками| Bed and breakfast'!BQ11-1650</f>
        <v>6200</v>
      </c>
      <c r="BY10" s="134">
        <f>'C завтраками| Bed and breakfast'!BR11-1650</f>
        <v>5600</v>
      </c>
      <c r="BZ10" s="134">
        <f>'C завтраками| Bed and breakfast'!BS11-1650</f>
        <v>7000</v>
      </c>
    </row>
    <row r="11" spans="1:78" x14ac:dyDescent="0.2">
      <c r="A11" s="5" t="s">
        <v>86</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135"/>
      <c r="BV11" s="135"/>
      <c r="BW11" s="135"/>
      <c r="BX11" s="135"/>
      <c r="BY11" s="135"/>
      <c r="BZ11" s="135"/>
    </row>
    <row r="12" spans="1:78" x14ac:dyDescent="0.2">
      <c r="A12" s="16">
        <v>1</v>
      </c>
      <c r="B12" s="134" t="e">
        <f>'C завтраками| Bed and breakfast'!#REF!-1400</f>
        <v>#REF!</v>
      </c>
      <c r="C12" s="134" t="e">
        <f>'C завтраками| Bed and breakfast'!#REF!-1400</f>
        <v>#REF!</v>
      </c>
      <c r="D12" s="134" t="e">
        <f>'C завтраками| Bed and breakfast'!#REF!-1400</f>
        <v>#REF!</v>
      </c>
      <c r="E12" s="134" t="e">
        <f>'C завтраками| Bed and breakfast'!#REF!-1400</f>
        <v>#REF!</v>
      </c>
      <c r="F12" s="134" t="e">
        <f>'C завтраками| Bed and breakfast'!#REF!-1400</f>
        <v>#REF!</v>
      </c>
      <c r="G12" s="134" t="e">
        <f>'C завтраками| Bed and breakfast'!#REF!-1400</f>
        <v>#REF!</v>
      </c>
      <c r="H12" s="134" t="e">
        <f>'C завтраками| Bed and breakfast'!#REF!-1400</f>
        <v>#REF!</v>
      </c>
      <c r="I12" s="134">
        <f>'C завтраками| Bed and breakfast'!B14-1400</f>
        <v>8100</v>
      </c>
      <c r="J12" s="134">
        <f>'C завтраками| Bed and breakfast'!C14-1400</f>
        <v>8100</v>
      </c>
      <c r="K12" s="134">
        <f>'C завтраками| Bed and breakfast'!D14-1400</f>
        <v>7500</v>
      </c>
      <c r="L12" s="134">
        <f>'C завтраками| Bed and breakfast'!E14-1400</f>
        <v>7900</v>
      </c>
      <c r="M12" s="134">
        <f>'C завтраками| Bed and breakfast'!F14-1400</f>
        <v>7900</v>
      </c>
      <c r="N12" s="134">
        <f>'C завтраками| Bed and breakfast'!G14-1400</f>
        <v>10300</v>
      </c>
      <c r="O12" s="134">
        <f>'C завтраками| Bed and breakfast'!H14-1400</f>
        <v>7700</v>
      </c>
      <c r="P12" s="134">
        <f>'C завтраками| Bed and breakfast'!I14-1400</f>
        <v>7500</v>
      </c>
      <c r="Q12" s="134">
        <f>'C завтраками| Bed and breakfast'!J14-1400</f>
        <v>7700</v>
      </c>
      <c r="R12" s="134">
        <f>'C завтраками| Bed and breakfast'!K14-1400</f>
        <v>7500</v>
      </c>
      <c r="S12" s="134">
        <f>'C завтраками| Bed and breakfast'!L14-1400</f>
        <v>7500</v>
      </c>
      <c r="T12" s="134">
        <f>'C завтраками| Bed and breakfast'!M14-1400</f>
        <v>7900</v>
      </c>
      <c r="U12" s="134">
        <f>'C завтраками| Bed and breakfast'!N14-1400</f>
        <v>7700</v>
      </c>
      <c r="V12" s="134">
        <f>'C завтраками| Bed and breakfast'!O14-1400</f>
        <v>9100</v>
      </c>
      <c r="W12" s="134">
        <f>'C завтраками| Bed and breakfast'!P14-1400</f>
        <v>11100</v>
      </c>
      <c r="X12" s="134">
        <f>'C завтраками| Bed and breakfast'!Q14-1400</f>
        <v>11100</v>
      </c>
      <c r="Y12" s="134">
        <f>'C завтраками| Bed and breakfast'!R14-1400</f>
        <v>11700</v>
      </c>
      <c r="Z12" s="134">
        <f>'C завтраками| Bed and breakfast'!S14-1400</f>
        <v>11700</v>
      </c>
      <c r="AA12" s="134">
        <f>'C завтраками| Bed and breakfast'!T14-1400</f>
        <v>12300</v>
      </c>
      <c r="AB12" s="200">
        <f>'C завтраками| Bed and breakfast'!U14-1400</f>
        <v>11700</v>
      </c>
      <c r="AC12" s="200">
        <f>'C завтраками| Bed and breakfast'!V14-1400</f>
        <v>11700</v>
      </c>
      <c r="AD12" s="200">
        <f>'C завтраками| Bed and breakfast'!W14-1400</f>
        <v>18600</v>
      </c>
      <c r="AE12" s="200">
        <f>'C завтраками| Bed and breakfast'!X14-1400</f>
        <v>26100</v>
      </c>
      <c r="AF12" s="200">
        <f>'C завтраками| Bed and breakfast'!Y14-1400</f>
        <v>30100</v>
      </c>
      <c r="AG12" s="200">
        <f>'C завтраками| Bed and breakfast'!Z14-1400</f>
        <v>30100</v>
      </c>
      <c r="AH12" s="200">
        <f>'C завтраками| Bed and breakfast'!AA14-1400</f>
        <v>30100</v>
      </c>
      <c r="AI12" s="200">
        <f>'C завтраками| Bed and breakfast'!AB14-1400</f>
        <v>31300</v>
      </c>
      <c r="AJ12" s="200">
        <f>'C завтраками| Bed and breakfast'!AC14-1400</f>
        <v>31300</v>
      </c>
      <c r="AK12" s="200">
        <f>'C завтраками| Bed and breakfast'!AD14-1400</f>
        <v>31300</v>
      </c>
      <c r="AL12" s="200">
        <f>'C завтраками| Bed and breakfast'!AE14-1400</f>
        <v>27700</v>
      </c>
      <c r="AM12" s="200">
        <f>'C завтраками| Bed and breakfast'!AF14-1400</f>
        <v>27350</v>
      </c>
      <c r="AN12" s="200">
        <f>'C завтраками| Bed and breakfast'!AG14-1400</f>
        <v>18050</v>
      </c>
      <c r="AO12" s="200">
        <f>'C завтраками| Bed and breakfast'!AH14-1400</f>
        <v>18050</v>
      </c>
      <c r="AP12" s="200">
        <f>'C завтраками| Bed and breakfast'!AI14-1400</f>
        <v>17150</v>
      </c>
      <c r="AQ12" s="200">
        <f>'C завтраками| Bed and breakfast'!AJ14-1400</f>
        <v>17150</v>
      </c>
      <c r="AR12" s="200">
        <f>'C завтраками| Bed and breakfast'!AK14-1400</f>
        <v>17150</v>
      </c>
      <c r="AS12" s="200">
        <f>'C завтраками| Bed and breakfast'!AL14-1400</f>
        <v>18050</v>
      </c>
      <c r="AT12" s="200">
        <f>'C завтраками| Bed and breakfast'!AM14-1400</f>
        <v>18050</v>
      </c>
      <c r="AU12" s="200">
        <f>'C завтраками| Bed and breakfast'!AN14-1400</f>
        <v>18050</v>
      </c>
      <c r="AV12" s="200">
        <f>'C завтраками| Bed and breakfast'!AO14-1400</f>
        <v>18950</v>
      </c>
      <c r="AW12" s="200">
        <f>'C завтраками| Bed and breakfast'!AP14-1400</f>
        <v>18950</v>
      </c>
      <c r="AX12" s="200">
        <f>'C завтраками| Bed and breakfast'!AQ14-1400</f>
        <v>20150</v>
      </c>
      <c r="AY12" s="200">
        <f>'C завтраками| Bed and breakfast'!AR14-1400</f>
        <v>21350</v>
      </c>
      <c r="AZ12" s="200">
        <f>'C завтраками| Bed and breakfast'!AS14-1400</f>
        <v>21350</v>
      </c>
      <c r="BA12" s="200">
        <f>'C завтраками| Bed and breakfast'!AT14-1400</f>
        <v>21350</v>
      </c>
      <c r="BB12" s="200">
        <f>'C завтраками| Bed and breakfast'!AU14-1400</f>
        <v>20150</v>
      </c>
      <c r="BC12" s="200">
        <f>'C завтраками| Bed and breakfast'!AV14-1400</f>
        <v>23750</v>
      </c>
      <c r="BD12" s="200">
        <f>'C завтраками| Bed and breakfast'!AW14-1400</f>
        <v>23750</v>
      </c>
      <c r="BE12" s="200">
        <f>'C завтраками| Bed and breakfast'!AX14-1400</f>
        <v>26150</v>
      </c>
      <c r="BF12" s="200">
        <f>'C завтраками| Bed and breakfast'!AY14-1400</f>
        <v>28550</v>
      </c>
      <c r="BG12" s="200">
        <f>'C завтраками| Bed and breakfast'!AZ14-1400</f>
        <v>28550</v>
      </c>
      <c r="BH12" s="200">
        <f>'C завтраками| Bed and breakfast'!BA14-1400</f>
        <v>24950</v>
      </c>
      <c r="BI12" s="200">
        <f>'C завтраками| Bed and breakfast'!BB14-1400</f>
        <v>24950</v>
      </c>
      <c r="BJ12" s="200">
        <f>'C завтраками| Bed and breakfast'!BC14-1400</f>
        <v>16250</v>
      </c>
      <c r="BK12" s="200">
        <f>'C завтраками| Bed and breakfast'!BD14-1400</f>
        <v>18050</v>
      </c>
      <c r="BL12" s="200">
        <f>'C завтраками| Bed and breakfast'!BE14-1400</f>
        <v>17150</v>
      </c>
      <c r="BM12" s="200">
        <f>'C завтраками| Bed and breakfast'!BF14-1400</f>
        <v>13350</v>
      </c>
      <c r="BN12" s="200">
        <f>'C завтраками| Bed and breakfast'!BG14-1400</f>
        <v>11450</v>
      </c>
      <c r="BO12" s="200">
        <f>'C завтраками| Bed and breakfast'!BH14-1400</f>
        <v>12650</v>
      </c>
      <c r="BP12" s="200">
        <f>'C завтраками| Bed and breakfast'!BI14-1400</f>
        <v>11450</v>
      </c>
      <c r="BQ12" s="200">
        <f>'C завтраками| Bed and breakfast'!BJ14-1400</f>
        <v>12650</v>
      </c>
      <c r="BR12" s="200">
        <f>'C завтраками| Bed and breakfast'!BK14-1400</f>
        <v>11450</v>
      </c>
      <c r="BS12" s="200">
        <f>'C завтраками| Bed and breakfast'!BL14-1400</f>
        <v>11250</v>
      </c>
      <c r="BT12" s="200">
        <f>'C завтраками| Bed and breakfast'!BM14-1400</f>
        <v>10250</v>
      </c>
      <c r="BU12" s="134">
        <f>'C завтраками| Bed and breakfast'!BN14-1650</f>
        <v>8100</v>
      </c>
      <c r="BV12" s="134">
        <f>'C завтраками| Bed and breakfast'!BO14-1650</f>
        <v>8700</v>
      </c>
      <c r="BW12" s="134">
        <f>'C завтраками| Bed and breakfast'!BP14-1650</f>
        <v>8100</v>
      </c>
      <c r="BX12" s="134">
        <f>'C завтраками| Bed and breakfast'!BQ14-1650</f>
        <v>8700</v>
      </c>
      <c r="BY12" s="134">
        <f>'C завтраками| Bed and breakfast'!BR14-1650</f>
        <v>8100</v>
      </c>
      <c r="BZ12" s="134">
        <f>'C завтраками| Bed and breakfast'!BS14-1650</f>
        <v>9500</v>
      </c>
    </row>
    <row r="13" spans="1:78" x14ac:dyDescent="0.2">
      <c r="A13" s="4" t="s">
        <v>91</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135"/>
      <c r="BV13" s="135"/>
      <c r="BW13" s="135"/>
      <c r="BX13" s="135"/>
      <c r="BY13" s="135"/>
      <c r="BZ13" s="135"/>
    </row>
    <row r="14" spans="1:78" x14ac:dyDescent="0.2">
      <c r="A14" s="16">
        <v>1</v>
      </c>
      <c r="B14" s="134" t="e">
        <f>'C завтраками| Bed and breakfast'!#REF!-1400</f>
        <v>#REF!</v>
      </c>
      <c r="C14" s="134" t="e">
        <f>'C завтраками| Bed and breakfast'!#REF!-1400</f>
        <v>#REF!</v>
      </c>
      <c r="D14" s="134" t="e">
        <f>'C завтраками| Bed and breakfast'!#REF!-1400</f>
        <v>#REF!</v>
      </c>
      <c r="E14" s="134" t="e">
        <f>'C завтраками| Bed and breakfast'!#REF!-1400</f>
        <v>#REF!</v>
      </c>
      <c r="F14" s="134" t="e">
        <f>'C завтраками| Bed and breakfast'!#REF!-1400</f>
        <v>#REF!</v>
      </c>
      <c r="G14" s="134" t="e">
        <f>'C завтраками| Bed and breakfast'!#REF!-1400</f>
        <v>#REF!</v>
      </c>
      <c r="H14" s="134" t="e">
        <f>'C завтраками| Bed and breakfast'!#REF!-1400</f>
        <v>#REF!</v>
      </c>
      <c r="I14" s="134">
        <f>'C завтраками| Bed and breakfast'!B17-1400</f>
        <v>9100</v>
      </c>
      <c r="J14" s="134">
        <f>'C завтраками| Bed and breakfast'!C17-1400</f>
        <v>9100</v>
      </c>
      <c r="K14" s="134">
        <f>'C завтраками| Bed and breakfast'!D17-1400</f>
        <v>8500</v>
      </c>
      <c r="L14" s="134">
        <f>'C завтраками| Bed and breakfast'!E17-1400</f>
        <v>8900</v>
      </c>
      <c r="M14" s="134">
        <f>'C завтраками| Bed and breakfast'!F17-1400</f>
        <v>8900</v>
      </c>
      <c r="N14" s="134">
        <f>'C завтраками| Bed and breakfast'!G17-1400</f>
        <v>11300</v>
      </c>
      <c r="O14" s="134">
        <f>'C завтраками| Bed and breakfast'!H17-1400</f>
        <v>8700</v>
      </c>
      <c r="P14" s="134">
        <f>'C завтраками| Bed and breakfast'!I17-1400</f>
        <v>8500</v>
      </c>
      <c r="Q14" s="134">
        <f>'C завтраками| Bed and breakfast'!J17-1400</f>
        <v>8700</v>
      </c>
      <c r="R14" s="134">
        <f>'C завтраками| Bed and breakfast'!K17-1400</f>
        <v>8500</v>
      </c>
      <c r="S14" s="134">
        <f>'C завтраками| Bed and breakfast'!L17-1400</f>
        <v>8500</v>
      </c>
      <c r="T14" s="134">
        <f>'C завтраками| Bed and breakfast'!M17-1400</f>
        <v>8900</v>
      </c>
      <c r="U14" s="134">
        <f>'C завтраками| Bed and breakfast'!N17-1400</f>
        <v>8700</v>
      </c>
      <c r="V14" s="134">
        <f>'C завтраками| Bed and breakfast'!O17-1400</f>
        <v>10100</v>
      </c>
      <c r="W14" s="134">
        <f>'C завтраками| Bed and breakfast'!P17-1400</f>
        <v>12100</v>
      </c>
      <c r="X14" s="134">
        <f>'C завтраками| Bed and breakfast'!Q17-1400</f>
        <v>12100</v>
      </c>
      <c r="Y14" s="134">
        <f>'C завтраками| Bed and breakfast'!R17-1400</f>
        <v>12700</v>
      </c>
      <c r="Z14" s="134">
        <f>'C завтраками| Bed and breakfast'!S17-1400</f>
        <v>12700</v>
      </c>
      <c r="AA14" s="134">
        <f>'C завтраками| Bed and breakfast'!T17-1400</f>
        <v>13300</v>
      </c>
      <c r="AB14" s="200">
        <f>'C завтраками| Bed and breakfast'!U17-1400</f>
        <v>12700</v>
      </c>
      <c r="AC14" s="200">
        <f>'C завтраками| Bed and breakfast'!V17-1400</f>
        <v>12700</v>
      </c>
      <c r="AD14" s="200">
        <f>'C завтраками| Bed and breakfast'!W17-1400</f>
        <v>20600</v>
      </c>
      <c r="AE14" s="200">
        <f>'C завтраками| Bed and breakfast'!X17-1400</f>
        <v>28100</v>
      </c>
      <c r="AF14" s="200">
        <f>'C завтраками| Bed and breakfast'!Y17-1400</f>
        <v>32100</v>
      </c>
      <c r="AG14" s="200">
        <f>'C завтраками| Bed and breakfast'!Z17-1400</f>
        <v>32100</v>
      </c>
      <c r="AH14" s="200">
        <f>'C завтраками| Bed and breakfast'!AA17-1400</f>
        <v>32100</v>
      </c>
      <c r="AI14" s="200">
        <f>'C завтраками| Bed and breakfast'!AB17-1400</f>
        <v>33300</v>
      </c>
      <c r="AJ14" s="200">
        <f>'C завтраками| Bed and breakfast'!AC17-1400</f>
        <v>33300</v>
      </c>
      <c r="AK14" s="200">
        <f>'C завтраками| Bed and breakfast'!AD17-1400</f>
        <v>33300</v>
      </c>
      <c r="AL14" s="200">
        <f>'C завтраками| Bed and breakfast'!AE17-1400</f>
        <v>29700</v>
      </c>
      <c r="AM14" s="200">
        <f>'C завтраками| Bed and breakfast'!AF17-1400</f>
        <v>29350</v>
      </c>
      <c r="AN14" s="200">
        <f>'C завтраками| Bed and breakfast'!AG17-1400</f>
        <v>20050</v>
      </c>
      <c r="AO14" s="200">
        <f>'C завтраками| Bed and breakfast'!AH17-1400</f>
        <v>20050</v>
      </c>
      <c r="AP14" s="200">
        <f>'C завтраками| Bed and breakfast'!AI17-1400</f>
        <v>19150</v>
      </c>
      <c r="AQ14" s="200">
        <f>'C завтраками| Bed and breakfast'!AJ17-1400</f>
        <v>19150</v>
      </c>
      <c r="AR14" s="200">
        <f>'C завтраками| Bed and breakfast'!AK17-1400</f>
        <v>19150</v>
      </c>
      <c r="AS14" s="200">
        <f>'C завтраками| Bed and breakfast'!AL17-1400</f>
        <v>20050</v>
      </c>
      <c r="AT14" s="200">
        <f>'C завтраками| Bed and breakfast'!AM17-1400</f>
        <v>20050</v>
      </c>
      <c r="AU14" s="200">
        <f>'C завтраками| Bed and breakfast'!AN17-1400</f>
        <v>20050</v>
      </c>
      <c r="AV14" s="200">
        <f>'C завтраками| Bed and breakfast'!AO17-1400</f>
        <v>20950</v>
      </c>
      <c r="AW14" s="200">
        <f>'C завтраками| Bed and breakfast'!AP17-1400</f>
        <v>20950</v>
      </c>
      <c r="AX14" s="200">
        <f>'C завтраками| Bed and breakfast'!AQ17-1400</f>
        <v>22150</v>
      </c>
      <c r="AY14" s="200">
        <f>'C завтраками| Bed and breakfast'!AR17-1400</f>
        <v>23350</v>
      </c>
      <c r="AZ14" s="200">
        <f>'C завтраками| Bed and breakfast'!AS17-1400</f>
        <v>23350</v>
      </c>
      <c r="BA14" s="200">
        <f>'C завтраками| Bed and breakfast'!AT17-1400</f>
        <v>23350</v>
      </c>
      <c r="BB14" s="200">
        <f>'C завтраками| Bed and breakfast'!AU17-1400</f>
        <v>22150</v>
      </c>
      <c r="BC14" s="200">
        <f>'C завтраками| Bed and breakfast'!AV17-1400</f>
        <v>25750</v>
      </c>
      <c r="BD14" s="200">
        <f>'C завтраками| Bed and breakfast'!AW17-1400</f>
        <v>25750</v>
      </c>
      <c r="BE14" s="200">
        <f>'C завтраками| Bed and breakfast'!AX17-1400</f>
        <v>28150</v>
      </c>
      <c r="BF14" s="200">
        <f>'C завтраками| Bed and breakfast'!AY17-1400</f>
        <v>30550</v>
      </c>
      <c r="BG14" s="200">
        <f>'C завтраками| Bed and breakfast'!AZ17-1400</f>
        <v>30550</v>
      </c>
      <c r="BH14" s="200">
        <f>'C завтраками| Bed and breakfast'!BA17-1400</f>
        <v>26950</v>
      </c>
      <c r="BI14" s="200">
        <f>'C завтраками| Bed and breakfast'!BB17-1400</f>
        <v>26950</v>
      </c>
      <c r="BJ14" s="200">
        <f>'C завтраками| Bed and breakfast'!BC17-1400</f>
        <v>18250</v>
      </c>
      <c r="BK14" s="200">
        <f>'C завтраками| Bed and breakfast'!BD17-1400</f>
        <v>20050</v>
      </c>
      <c r="BL14" s="200">
        <f>'C завтраками| Bed and breakfast'!BE17-1400</f>
        <v>19150</v>
      </c>
      <c r="BM14" s="200">
        <f>'C завтраками| Bed and breakfast'!BF17-1400</f>
        <v>14850</v>
      </c>
      <c r="BN14" s="200">
        <f>'C завтраками| Bed and breakfast'!BG17-1400</f>
        <v>12950</v>
      </c>
      <c r="BO14" s="200">
        <f>'C завтраками| Bed and breakfast'!BH17-1400</f>
        <v>14150</v>
      </c>
      <c r="BP14" s="200">
        <f>'C завтраками| Bed and breakfast'!BI17-1400</f>
        <v>12950</v>
      </c>
      <c r="BQ14" s="200">
        <f>'C завтраками| Bed and breakfast'!BJ17-1400</f>
        <v>14150</v>
      </c>
      <c r="BR14" s="200">
        <f>'C завтраками| Bed and breakfast'!BK17-1400</f>
        <v>12950</v>
      </c>
      <c r="BS14" s="200">
        <f>'C завтраками| Bed and breakfast'!BL17-1400</f>
        <v>12250</v>
      </c>
      <c r="BT14" s="200">
        <f>'C завтраками| Bed and breakfast'!BM17-1400</f>
        <v>11250</v>
      </c>
      <c r="BU14" s="134">
        <f>'C завтраками| Bed and breakfast'!BN17-1650</f>
        <v>9100</v>
      </c>
      <c r="BV14" s="134">
        <f>'C завтраками| Bed and breakfast'!BO17-1650</f>
        <v>9700</v>
      </c>
      <c r="BW14" s="134">
        <f>'C завтраками| Bed and breakfast'!BP17-1650</f>
        <v>9100</v>
      </c>
      <c r="BX14" s="134">
        <f>'C завтраками| Bed and breakfast'!BQ17-1650</f>
        <v>9700</v>
      </c>
      <c r="BY14" s="134">
        <f>'C завтраками| Bed and breakfast'!BR17-1650</f>
        <v>9100</v>
      </c>
      <c r="BZ14" s="134">
        <f>'C завтраками| Bed and breakfast'!BS17-1650</f>
        <v>10500</v>
      </c>
    </row>
    <row r="15" spans="1:78" x14ac:dyDescent="0.2">
      <c r="A15" s="2" t="s">
        <v>92</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135"/>
      <c r="BV15" s="135"/>
      <c r="BW15" s="135"/>
      <c r="BX15" s="135"/>
      <c r="BY15" s="135"/>
      <c r="BZ15" s="135"/>
    </row>
    <row r="16" spans="1:78" x14ac:dyDescent="0.2">
      <c r="A16" s="16">
        <v>1</v>
      </c>
      <c r="B16" s="134" t="e">
        <f>'C завтраками| Bed and breakfast'!#REF!-1400</f>
        <v>#REF!</v>
      </c>
      <c r="C16" s="134" t="e">
        <f>'C завтраками| Bed and breakfast'!#REF!-1400</f>
        <v>#REF!</v>
      </c>
      <c r="D16" s="134" t="e">
        <f>'C завтраками| Bed and breakfast'!#REF!-1400</f>
        <v>#REF!</v>
      </c>
      <c r="E16" s="134" t="e">
        <f>'C завтраками| Bed and breakfast'!#REF!-1400</f>
        <v>#REF!</v>
      </c>
      <c r="F16" s="134" t="e">
        <f>'C завтраками| Bed and breakfast'!#REF!-1400</f>
        <v>#REF!</v>
      </c>
      <c r="G16" s="134" t="e">
        <f>'C завтраками| Bed and breakfast'!#REF!-1400</f>
        <v>#REF!</v>
      </c>
      <c r="H16" s="134" t="e">
        <f>'C завтраками| Bed and breakfast'!#REF!-1400</f>
        <v>#REF!</v>
      </c>
      <c r="I16" s="134">
        <f>'C завтраками| Bed and breakfast'!B20-1400</f>
        <v>10600</v>
      </c>
      <c r="J16" s="134">
        <f>'C завтраками| Bed and breakfast'!C20-1400</f>
        <v>10600</v>
      </c>
      <c r="K16" s="134">
        <f>'C завтраками| Bed and breakfast'!D20-1400</f>
        <v>10000</v>
      </c>
      <c r="L16" s="134">
        <f>'C завтраками| Bed and breakfast'!E20-1400</f>
        <v>10400</v>
      </c>
      <c r="M16" s="134">
        <f>'C завтраками| Bed and breakfast'!F20-1400</f>
        <v>10400</v>
      </c>
      <c r="N16" s="134">
        <f>'C завтраками| Bed and breakfast'!G20-1400</f>
        <v>12800</v>
      </c>
      <c r="O16" s="134">
        <f>'C завтраками| Bed and breakfast'!H20-1400</f>
        <v>10200</v>
      </c>
      <c r="P16" s="134">
        <f>'C завтраками| Bed and breakfast'!I20-1400</f>
        <v>10000</v>
      </c>
      <c r="Q16" s="134">
        <f>'C завтраками| Bed and breakfast'!J20-1400</f>
        <v>10200</v>
      </c>
      <c r="R16" s="134">
        <f>'C завтраками| Bed and breakfast'!K20-1400</f>
        <v>10000</v>
      </c>
      <c r="S16" s="134">
        <f>'C завтраками| Bed and breakfast'!L20-1400</f>
        <v>10000</v>
      </c>
      <c r="T16" s="134">
        <f>'C завтраками| Bed and breakfast'!M20-1400</f>
        <v>10400</v>
      </c>
      <c r="U16" s="134">
        <f>'C завтраками| Bed and breakfast'!N20-1400</f>
        <v>10200</v>
      </c>
      <c r="V16" s="134">
        <f>'C завтраками| Bed and breakfast'!O20-1400</f>
        <v>11600</v>
      </c>
      <c r="W16" s="134">
        <f>'C завтраками| Bed and breakfast'!P20-1400</f>
        <v>13600</v>
      </c>
      <c r="X16" s="134">
        <f>'C завтраками| Bed and breakfast'!Q20-1400</f>
        <v>13600</v>
      </c>
      <c r="Y16" s="134">
        <f>'C завтраками| Bed and breakfast'!R20-1400</f>
        <v>14200</v>
      </c>
      <c r="Z16" s="134">
        <f>'C завтраками| Bed and breakfast'!S20-1400</f>
        <v>14200</v>
      </c>
      <c r="AA16" s="134">
        <f>'C завтраками| Bed and breakfast'!T20-1400</f>
        <v>14800</v>
      </c>
      <c r="AB16" s="200">
        <f>'C завтраками| Bed and breakfast'!U20-1400</f>
        <v>14200</v>
      </c>
      <c r="AC16" s="200">
        <f>'C завтраками| Bed and breakfast'!V20-1400</f>
        <v>14200</v>
      </c>
      <c r="AD16" s="200">
        <f>'C завтраками| Bed and breakfast'!W20-1400</f>
        <v>22600</v>
      </c>
      <c r="AE16" s="200">
        <f>'C завтраками| Bed and breakfast'!X20-1400</f>
        <v>30100</v>
      </c>
      <c r="AF16" s="200">
        <f>'C завтраками| Bed and breakfast'!Y20-1400</f>
        <v>34100</v>
      </c>
      <c r="AG16" s="200">
        <f>'C завтраками| Bed and breakfast'!Z20-1400</f>
        <v>34100</v>
      </c>
      <c r="AH16" s="200">
        <f>'C завтраками| Bed and breakfast'!AA20-1400</f>
        <v>34100</v>
      </c>
      <c r="AI16" s="200">
        <f>'C завтраками| Bed and breakfast'!AB20-1400</f>
        <v>35300</v>
      </c>
      <c r="AJ16" s="200">
        <f>'C завтраками| Bed and breakfast'!AC20-1400</f>
        <v>35300</v>
      </c>
      <c r="AK16" s="200">
        <f>'C завтраками| Bed and breakfast'!AD20-1400</f>
        <v>35300</v>
      </c>
      <c r="AL16" s="200">
        <f>'C завтраками| Bed and breakfast'!AE20-1400</f>
        <v>31700</v>
      </c>
      <c r="AM16" s="200">
        <f>'C завтраками| Bed and breakfast'!AF20-1400</f>
        <v>31350</v>
      </c>
      <c r="AN16" s="200">
        <f>'C завтраками| Bed and breakfast'!AG20-1400</f>
        <v>22050</v>
      </c>
      <c r="AO16" s="200">
        <f>'C завтраками| Bed and breakfast'!AH20-1400</f>
        <v>22050</v>
      </c>
      <c r="AP16" s="200">
        <f>'C завтраками| Bed and breakfast'!AI20-1400</f>
        <v>21150</v>
      </c>
      <c r="AQ16" s="200">
        <f>'C завтраками| Bed and breakfast'!AJ20-1400</f>
        <v>21150</v>
      </c>
      <c r="AR16" s="200">
        <f>'C завтраками| Bed and breakfast'!AK20-1400</f>
        <v>21150</v>
      </c>
      <c r="AS16" s="200">
        <f>'C завтраками| Bed and breakfast'!AL20-1400</f>
        <v>22050</v>
      </c>
      <c r="AT16" s="200">
        <f>'C завтраками| Bed and breakfast'!AM20-1400</f>
        <v>22050</v>
      </c>
      <c r="AU16" s="200">
        <f>'C завтраками| Bed and breakfast'!AN20-1400</f>
        <v>22050</v>
      </c>
      <c r="AV16" s="200">
        <f>'C завтраками| Bed and breakfast'!AO20-1400</f>
        <v>22950</v>
      </c>
      <c r="AW16" s="200">
        <f>'C завтраками| Bed and breakfast'!AP20-1400</f>
        <v>22950</v>
      </c>
      <c r="AX16" s="200">
        <f>'C завтраками| Bed and breakfast'!AQ20-1400</f>
        <v>24150</v>
      </c>
      <c r="AY16" s="200">
        <f>'C завтраками| Bed and breakfast'!AR20-1400</f>
        <v>25350</v>
      </c>
      <c r="AZ16" s="200">
        <f>'C завтраками| Bed and breakfast'!AS20-1400</f>
        <v>25350</v>
      </c>
      <c r="BA16" s="200">
        <f>'C завтраками| Bed and breakfast'!AT20-1400</f>
        <v>25350</v>
      </c>
      <c r="BB16" s="200">
        <f>'C завтраками| Bed and breakfast'!AU20-1400</f>
        <v>24150</v>
      </c>
      <c r="BC16" s="200">
        <f>'C завтраками| Bed and breakfast'!AV20-1400</f>
        <v>27750</v>
      </c>
      <c r="BD16" s="200">
        <f>'C завтраками| Bed and breakfast'!AW20-1400</f>
        <v>27750</v>
      </c>
      <c r="BE16" s="200">
        <f>'C завтраками| Bed and breakfast'!AX20-1400</f>
        <v>30150</v>
      </c>
      <c r="BF16" s="200">
        <f>'C завтраками| Bed and breakfast'!AY20-1400</f>
        <v>32550</v>
      </c>
      <c r="BG16" s="200">
        <f>'C завтраками| Bed and breakfast'!AZ20-1400</f>
        <v>32550</v>
      </c>
      <c r="BH16" s="200">
        <f>'C завтраками| Bed and breakfast'!BA20-1400</f>
        <v>28950</v>
      </c>
      <c r="BI16" s="200">
        <f>'C завтраками| Bed and breakfast'!BB20-1400</f>
        <v>28950</v>
      </c>
      <c r="BJ16" s="200">
        <f>'C завтраками| Bed and breakfast'!BC20-1400</f>
        <v>20250</v>
      </c>
      <c r="BK16" s="200">
        <f>'C завтраками| Bed and breakfast'!BD20-1400</f>
        <v>22050</v>
      </c>
      <c r="BL16" s="200">
        <f>'C завтраками| Bed and breakfast'!BE20-1400</f>
        <v>21150</v>
      </c>
      <c r="BM16" s="200">
        <f>'C завтраками| Bed and breakfast'!BF20-1400</f>
        <v>15850</v>
      </c>
      <c r="BN16" s="200">
        <f>'C завтраками| Bed and breakfast'!BG20-1400</f>
        <v>13950</v>
      </c>
      <c r="BO16" s="200">
        <f>'C завтраками| Bed and breakfast'!BH20-1400</f>
        <v>15150</v>
      </c>
      <c r="BP16" s="200">
        <f>'C завтраками| Bed and breakfast'!BI20-1400</f>
        <v>13950</v>
      </c>
      <c r="BQ16" s="200">
        <f>'C завтраками| Bed and breakfast'!BJ20-1400</f>
        <v>15150</v>
      </c>
      <c r="BR16" s="200">
        <f>'C завтраками| Bed and breakfast'!BK20-1400</f>
        <v>13950</v>
      </c>
      <c r="BS16" s="200">
        <f>'C завтраками| Bed and breakfast'!BL20-1400</f>
        <v>13750</v>
      </c>
      <c r="BT16" s="200">
        <f>'C завтраками| Bed and breakfast'!BM20-1400</f>
        <v>12750</v>
      </c>
      <c r="BU16" s="134">
        <f>'C завтраками| Bed and breakfast'!BN20-1650</f>
        <v>10600</v>
      </c>
      <c r="BV16" s="134">
        <f>'C завтраками| Bed and breakfast'!BO20-1650</f>
        <v>11200</v>
      </c>
      <c r="BW16" s="134">
        <f>'C завтраками| Bed and breakfast'!BP20-1650</f>
        <v>10600</v>
      </c>
      <c r="BX16" s="134">
        <f>'C завтраками| Bed and breakfast'!BQ20-1650</f>
        <v>11200</v>
      </c>
      <c r="BY16" s="134">
        <f>'C завтраками| Bed and breakfast'!BR20-1650</f>
        <v>10600</v>
      </c>
      <c r="BZ16" s="134">
        <f>'C завтраками| Bed and breakfast'!BS20-1650</f>
        <v>12000</v>
      </c>
    </row>
    <row r="17" spans="1:78" x14ac:dyDescent="0.2">
      <c r="A17" s="25"/>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136"/>
      <c r="BV17" s="136"/>
      <c r="BW17" s="136"/>
      <c r="BX17" s="136"/>
      <c r="BY17" s="136"/>
      <c r="BZ17" s="136"/>
    </row>
    <row r="18" spans="1:78" x14ac:dyDescent="0.2">
      <c r="A18" s="96" t="s">
        <v>2</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136"/>
      <c r="BV18" s="136"/>
      <c r="BW18" s="136"/>
      <c r="BX18" s="136"/>
      <c r="BY18" s="136"/>
      <c r="BZ18" s="136"/>
    </row>
    <row r="19" spans="1:78" ht="23.25" customHeight="1" x14ac:dyDescent="0.2">
      <c r="A19" s="16"/>
      <c r="B19" s="129" t="e">
        <f t="shared" ref="B19" si="0">B5</f>
        <v>#REF!</v>
      </c>
      <c r="C19" s="129" t="e">
        <f t="shared" ref="C19:BN19" si="1">C5</f>
        <v>#REF!</v>
      </c>
      <c r="D19" s="129" t="e">
        <f t="shared" si="1"/>
        <v>#REF!</v>
      </c>
      <c r="E19" s="129" t="e">
        <f t="shared" si="1"/>
        <v>#REF!</v>
      </c>
      <c r="F19" s="129" t="e">
        <f t="shared" si="1"/>
        <v>#REF!</v>
      </c>
      <c r="G19" s="129" t="e">
        <f t="shared" si="1"/>
        <v>#REF!</v>
      </c>
      <c r="H19" s="129" t="e">
        <f t="shared" si="1"/>
        <v>#REF!</v>
      </c>
      <c r="I19" s="129">
        <f t="shared" si="1"/>
        <v>45966</v>
      </c>
      <c r="J19" s="129">
        <f t="shared" si="1"/>
        <v>45968</v>
      </c>
      <c r="K19" s="129">
        <f t="shared" si="1"/>
        <v>45970</v>
      </c>
      <c r="L19" s="129">
        <f t="shared" si="1"/>
        <v>45975</v>
      </c>
      <c r="M19" s="129">
        <f t="shared" si="1"/>
        <v>45977</v>
      </c>
      <c r="N19" s="129">
        <f t="shared" si="1"/>
        <v>45978</v>
      </c>
      <c r="O19" s="129">
        <f t="shared" si="1"/>
        <v>45982</v>
      </c>
      <c r="P19" s="129">
        <f t="shared" si="1"/>
        <v>45984</v>
      </c>
      <c r="Q19" s="129">
        <f t="shared" si="1"/>
        <v>45989</v>
      </c>
      <c r="R19" s="129">
        <f t="shared" si="1"/>
        <v>45991</v>
      </c>
      <c r="S19" s="129">
        <f t="shared" si="1"/>
        <v>45992</v>
      </c>
      <c r="T19" s="129">
        <f t="shared" si="1"/>
        <v>45996</v>
      </c>
      <c r="U19" s="129">
        <f t="shared" si="1"/>
        <v>45998</v>
      </c>
      <c r="V19" s="129">
        <f t="shared" si="1"/>
        <v>46003</v>
      </c>
      <c r="W19" s="129">
        <f t="shared" si="1"/>
        <v>46010</v>
      </c>
      <c r="X19" s="129">
        <f t="shared" si="1"/>
        <v>46012</v>
      </c>
      <c r="Y19" s="129">
        <f t="shared" si="1"/>
        <v>46013</v>
      </c>
      <c r="Z19" s="129">
        <f t="shared" si="1"/>
        <v>46014</v>
      </c>
      <c r="AA19" s="129">
        <f t="shared" si="1"/>
        <v>46015</v>
      </c>
      <c r="AB19" s="173">
        <f t="shared" si="1"/>
        <v>46017</v>
      </c>
      <c r="AC19" s="173">
        <f t="shared" si="1"/>
        <v>46019</v>
      </c>
      <c r="AD19" s="173">
        <f t="shared" si="1"/>
        <v>46020</v>
      </c>
      <c r="AE19" s="173">
        <f t="shared" si="1"/>
        <v>46021</v>
      </c>
      <c r="AF19" s="173">
        <f t="shared" si="1"/>
        <v>46022</v>
      </c>
      <c r="AG19" s="173">
        <f t="shared" si="1"/>
        <v>46023</v>
      </c>
      <c r="AH19" s="173">
        <f t="shared" si="1"/>
        <v>46026</v>
      </c>
      <c r="AI19" s="173">
        <f t="shared" si="1"/>
        <v>46027</v>
      </c>
      <c r="AJ19" s="173">
        <f t="shared" si="1"/>
        <v>46028</v>
      </c>
      <c r="AK19" s="173">
        <f t="shared" si="1"/>
        <v>46029</v>
      </c>
      <c r="AL19" s="173">
        <f t="shared" si="1"/>
        <v>46030</v>
      </c>
      <c r="AM19" s="173">
        <f t="shared" si="1"/>
        <v>46031</v>
      </c>
      <c r="AN19" s="173">
        <f t="shared" si="1"/>
        <v>46032</v>
      </c>
      <c r="AO19" s="173">
        <f t="shared" si="1"/>
        <v>46033</v>
      </c>
      <c r="AP19" s="173">
        <f t="shared" si="1"/>
        <v>46036</v>
      </c>
      <c r="AQ19" s="173">
        <f t="shared" si="1"/>
        <v>46038</v>
      </c>
      <c r="AR19" s="173">
        <f t="shared" si="1"/>
        <v>46040</v>
      </c>
      <c r="AS19" s="173">
        <f t="shared" si="1"/>
        <v>46042</v>
      </c>
      <c r="AT19" s="173">
        <f t="shared" si="1"/>
        <v>46043</v>
      </c>
      <c r="AU19" s="173">
        <f t="shared" si="1"/>
        <v>46045</v>
      </c>
      <c r="AV19" s="173">
        <f t="shared" si="1"/>
        <v>46047</v>
      </c>
      <c r="AW19" s="173">
        <f t="shared" si="1"/>
        <v>46052</v>
      </c>
      <c r="AX19" s="173">
        <f t="shared" si="1"/>
        <v>46054</v>
      </c>
      <c r="AY19" s="173">
        <f t="shared" si="1"/>
        <v>46058</v>
      </c>
      <c r="AZ19" s="173">
        <f t="shared" si="1"/>
        <v>46059</v>
      </c>
      <c r="BA19" s="173">
        <f t="shared" si="1"/>
        <v>46060</v>
      </c>
      <c r="BB19" s="173">
        <f t="shared" si="1"/>
        <v>46061</v>
      </c>
      <c r="BC19" s="173">
        <f t="shared" si="1"/>
        <v>46066</v>
      </c>
      <c r="BD19" s="173">
        <f t="shared" si="1"/>
        <v>46068</v>
      </c>
      <c r="BE19" s="173">
        <f t="shared" si="1"/>
        <v>46069</v>
      </c>
      <c r="BF19" s="173">
        <f t="shared" si="1"/>
        <v>46073</v>
      </c>
      <c r="BG19" s="173">
        <f t="shared" si="1"/>
        <v>46076</v>
      </c>
      <c r="BH19" s="173">
        <f t="shared" si="1"/>
        <v>46077</v>
      </c>
      <c r="BI19" s="173">
        <f t="shared" si="1"/>
        <v>46080</v>
      </c>
      <c r="BJ19" s="173">
        <f t="shared" si="1"/>
        <v>46082</v>
      </c>
      <c r="BK19" s="173">
        <f t="shared" si="1"/>
        <v>46087</v>
      </c>
      <c r="BL19" s="173">
        <f t="shared" si="1"/>
        <v>46090</v>
      </c>
      <c r="BM19" s="173">
        <f t="shared" si="1"/>
        <v>46091</v>
      </c>
      <c r="BN19" s="173">
        <f t="shared" si="1"/>
        <v>46097</v>
      </c>
      <c r="BO19" s="173">
        <f t="shared" ref="BO19:BU19" si="2">BO5</f>
        <v>46101</v>
      </c>
      <c r="BP19" s="173">
        <f t="shared" si="2"/>
        <v>46103</v>
      </c>
      <c r="BQ19" s="173">
        <f t="shared" si="2"/>
        <v>46108</v>
      </c>
      <c r="BR19" s="173">
        <f t="shared" si="2"/>
        <v>46110</v>
      </c>
      <c r="BS19" s="173">
        <f t="shared" si="2"/>
        <v>46113</v>
      </c>
      <c r="BT19" s="173">
        <f t="shared" si="2"/>
        <v>46117</v>
      </c>
      <c r="BU19" s="129">
        <f t="shared" si="2"/>
        <v>46124</v>
      </c>
      <c r="BV19" s="129">
        <f t="shared" ref="BV19:BZ19" si="3">BV5</f>
        <v>46129</v>
      </c>
      <c r="BW19" s="129">
        <f t="shared" si="3"/>
        <v>46131</v>
      </c>
      <c r="BX19" s="129">
        <f t="shared" si="3"/>
        <v>46136</v>
      </c>
      <c r="BY19" s="129">
        <f t="shared" si="3"/>
        <v>46138</v>
      </c>
      <c r="BZ19" s="129">
        <f t="shared" si="3"/>
        <v>46142</v>
      </c>
    </row>
    <row r="20" spans="1:78" ht="23.25" customHeight="1" x14ac:dyDescent="0.2">
      <c r="A20" s="16"/>
      <c r="B20" s="129" t="e">
        <f t="shared" ref="B20" si="4">B6</f>
        <v>#REF!</v>
      </c>
      <c r="C20" s="129" t="e">
        <f t="shared" ref="C20:BN20" si="5">C6</f>
        <v>#REF!</v>
      </c>
      <c r="D20" s="129" t="e">
        <f t="shared" si="5"/>
        <v>#REF!</v>
      </c>
      <c r="E20" s="129" t="e">
        <f t="shared" si="5"/>
        <v>#REF!</v>
      </c>
      <c r="F20" s="129" t="e">
        <f t="shared" si="5"/>
        <v>#REF!</v>
      </c>
      <c r="G20" s="129" t="e">
        <f t="shared" si="5"/>
        <v>#REF!</v>
      </c>
      <c r="H20" s="129" t="e">
        <f t="shared" si="5"/>
        <v>#REF!</v>
      </c>
      <c r="I20" s="129">
        <f t="shared" si="5"/>
        <v>45967</v>
      </c>
      <c r="J20" s="129">
        <f t="shared" si="5"/>
        <v>45969</v>
      </c>
      <c r="K20" s="129">
        <f t="shared" si="5"/>
        <v>45974</v>
      </c>
      <c r="L20" s="129">
        <f t="shared" si="5"/>
        <v>45976</v>
      </c>
      <c r="M20" s="129">
        <f t="shared" si="5"/>
        <v>45977</v>
      </c>
      <c r="N20" s="129">
        <f t="shared" si="5"/>
        <v>45981</v>
      </c>
      <c r="O20" s="129">
        <f t="shared" si="5"/>
        <v>45983</v>
      </c>
      <c r="P20" s="129">
        <f t="shared" si="5"/>
        <v>45988</v>
      </c>
      <c r="Q20" s="129">
        <f t="shared" si="5"/>
        <v>45990</v>
      </c>
      <c r="R20" s="129">
        <f t="shared" si="5"/>
        <v>45991</v>
      </c>
      <c r="S20" s="129">
        <f t="shared" si="5"/>
        <v>45995</v>
      </c>
      <c r="T20" s="129">
        <f t="shared" si="5"/>
        <v>45997</v>
      </c>
      <c r="U20" s="129">
        <f t="shared" si="5"/>
        <v>46002</v>
      </c>
      <c r="V20" s="129">
        <f t="shared" si="5"/>
        <v>46009</v>
      </c>
      <c r="W20" s="129">
        <f t="shared" si="5"/>
        <v>46011</v>
      </c>
      <c r="X20" s="129">
        <f t="shared" si="5"/>
        <v>46012</v>
      </c>
      <c r="Y20" s="129">
        <f t="shared" si="5"/>
        <v>46013</v>
      </c>
      <c r="Z20" s="129">
        <f t="shared" si="5"/>
        <v>46014</v>
      </c>
      <c r="AA20" s="129">
        <f t="shared" si="5"/>
        <v>46016</v>
      </c>
      <c r="AB20" s="173">
        <f t="shared" si="5"/>
        <v>46018</v>
      </c>
      <c r="AC20" s="173">
        <f t="shared" si="5"/>
        <v>46019</v>
      </c>
      <c r="AD20" s="173">
        <f t="shared" si="5"/>
        <v>46020</v>
      </c>
      <c r="AE20" s="173">
        <f t="shared" si="5"/>
        <v>46021</v>
      </c>
      <c r="AF20" s="173">
        <f t="shared" si="5"/>
        <v>46022</v>
      </c>
      <c r="AG20" s="173">
        <f t="shared" si="5"/>
        <v>46025</v>
      </c>
      <c r="AH20" s="173">
        <f t="shared" si="5"/>
        <v>46026</v>
      </c>
      <c r="AI20" s="173">
        <f t="shared" si="5"/>
        <v>46027</v>
      </c>
      <c r="AJ20" s="173">
        <f t="shared" si="5"/>
        <v>46028</v>
      </c>
      <c r="AK20" s="173">
        <f t="shared" si="5"/>
        <v>46029</v>
      </c>
      <c r="AL20" s="173">
        <f t="shared" si="5"/>
        <v>46030</v>
      </c>
      <c r="AM20" s="173">
        <f t="shared" si="5"/>
        <v>46031</v>
      </c>
      <c r="AN20" s="173">
        <f t="shared" si="5"/>
        <v>46032</v>
      </c>
      <c r="AO20" s="173">
        <f t="shared" si="5"/>
        <v>46035</v>
      </c>
      <c r="AP20" s="173">
        <f t="shared" si="5"/>
        <v>46037</v>
      </c>
      <c r="AQ20" s="173">
        <f t="shared" si="5"/>
        <v>46039</v>
      </c>
      <c r="AR20" s="173">
        <f t="shared" si="5"/>
        <v>46041</v>
      </c>
      <c r="AS20" s="173">
        <f t="shared" si="5"/>
        <v>46042</v>
      </c>
      <c r="AT20" s="173">
        <f t="shared" si="5"/>
        <v>46044</v>
      </c>
      <c r="AU20" s="173">
        <f t="shared" si="5"/>
        <v>46046</v>
      </c>
      <c r="AV20" s="173">
        <f t="shared" si="5"/>
        <v>46051</v>
      </c>
      <c r="AW20" s="173">
        <f t="shared" si="5"/>
        <v>46053</v>
      </c>
      <c r="AX20" s="173">
        <f t="shared" si="5"/>
        <v>46057</v>
      </c>
      <c r="AY20" s="173">
        <f t="shared" si="5"/>
        <v>46058</v>
      </c>
      <c r="AZ20" s="173">
        <f t="shared" si="5"/>
        <v>46059</v>
      </c>
      <c r="BA20" s="173">
        <f t="shared" si="5"/>
        <v>46060</v>
      </c>
      <c r="BB20" s="173">
        <f t="shared" si="5"/>
        <v>46065</v>
      </c>
      <c r="BC20" s="173">
        <f t="shared" si="5"/>
        <v>46067</v>
      </c>
      <c r="BD20" s="173">
        <f t="shared" si="5"/>
        <v>46068</v>
      </c>
      <c r="BE20" s="173">
        <f t="shared" si="5"/>
        <v>46072</v>
      </c>
      <c r="BF20" s="173">
        <f t="shared" si="5"/>
        <v>46075</v>
      </c>
      <c r="BG20" s="173">
        <f t="shared" si="5"/>
        <v>46076</v>
      </c>
      <c r="BH20" s="173">
        <f t="shared" si="5"/>
        <v>46079</v>
      </c>
      <c r="BI20" s="173">
        <f t="shared" si="5"/>
        <v>46081</v>
      </c>
      <c r="BJ20" s="173">
        <f t="shared" si="5"/>
        <v>46086</v>
      </c>
      <c r="BK20" s="173">
        <f t="shared" si="5"/>
        <v>46089</v>
      </c>
      <c r="BL20" s="173">
        <f t="shared" si="5"/>
        <v>46090</v>
      </c>
      <c r="BM20" s="173">
        <f t="shared" si="5"/>
        <v>46096</v>
      </c>
      <c r="BN20" s="173">
        <f t="shared" si="5"/>
        <v>46100</v>
      </c>
      <c r="BO20" s="173">
        <f t="shared" ref="BO20:BU20" si="6">BO6</f>
        <v>46102</v>
      </c>
      <c r="BP20" s="173">
        <f t="shared" si="6"/>
        <v>46107</v>
      </c>
      <c r="BQ20" s="173">
        <f t="shared" si="6"/>
        <v>46109</v>
      </c>
      <c r="BR20" s="173">
        <f t="shared" si="6"/>
        <v>46112</v>
      </c>
      <c r="BS20" s="173">
        <f t="shared" si="6"/>
        <v>46116</v>
      </c>
      <c r="BT20" s="173">
        <f t="shared" si="6"/>
        <v>46123</v>
      </c>
      <c r="BU20" s="129">
        <f t="shared" si="6"/>
        <v>46128</v>
      </c>
      <c r="BV20" s="129">
        <f t="shared" ref="BV20:BZ20" si="7">BV6</f>
        <v>46130</v>
      </c>
      <c r="BW20" s="129">
        <f t="shared" si="7"/>
        <v>46135</v>
      </c>
      <c r="BX20" s="129">
        <f t="shared" si="7"/>
        <v>46137</v>
      </c>
      <c r="BY20" s="129">
        <f t="shared" si="7"/>
        <v>46141</v>
      </c>
      <c r="BZ20" s="129">
        <f t="shared" si="7"/>
        <v>46142</v>
      </c>
    </row>
    <row r="21" spans="1:78" x14ac:dyDescent="0.2">
      <c r="A21" s="16" t="s">
        <v>11</v>
      </c>
    </row>
    <row r="22" spans="1:78" x14ac:dyDescent="0.2">
      <c r="A22" s="16">
        <v>1</v>
      </c>
      <c r="B22" s="60" t="e">
        <f t="shared" ref="B22" si="8">ROUNDUP(B8*0.82,)</f>
        <v>#REF!</v>
      </c>
      <c r="C22" s="60" t="e">
        <f t="shared" ref="C22:BN22" si="9">ROUNDUP(C8*0.82,)</f>
        <v>#REF!</v>
      </c>
      <c r="D22" s="60" t="e">
        <f t="shared" si="9"/>
        <v>#REF!</v>
      </c>
      <c r="E22" s="60" t="e">
        <f t="shared" si="9"/>
        <v>#REF!</v>
      </c>
      <c r="F22" s="60" t="e">
        <f t="shared" si="9"/>
        <v>#REF!</v>
      </c>
      <c r="G22" s="60" t="e">
        <f t="shared" si="9"/>
        <v>#REF!</v>
      </c>
      <c r="H22" s="60" t="e">
        <f t="shared" si="9"/>
        <v>#REF!</v>
      </c>
      <c r="I22" s="60">
        <f t="shared" si="9"/>
        <v>3772</v>
      </c>
      <c r="J22" s="60">
        <f t="shared" si="9"/>
        <v>3772</v>
      </c>
      <c r="K22" s="60">
        <f t="shared" si="9"/>
        <v>3280</v>
      </c>
      <c r="L22" s="60">
        <f t="shared" si="9"/>
        <v>3608</v>
      </c>
      <c r="M22" s="60">
        <f t="shared" si="9"/>
        <v>3608</v>
      </c>
      <c r="N22" s="60">
        <f t="shared" si="9"/>
        <v>5576</v>
      </c>
      <c r="O22" s="60">
        <f t="shared" si="9"/>
        <v>3444</v>
      </c>
      <c r="P22" s="60">
        <f t="shared" si="9"/>
        <v>3280</v>
      </c>
      <c r="Q22" s="60">
        <f t="shared" si="9"/>
        <v>3444</v>
      </c>
      <c r="R22" s="60">
        <f t="shared" si="9"/>
        <v>3280</v>
      </c>
      <c r="S22" s="60">
        <f t="shared" si="9"/>
        <v>3280</v>
      </c>
      <c r="T22" s="60">
        <f t="shared" si="9"/>
        <v>3608</v>
      </c>
      <c r="U22" s="60">
        <f t="shared" si="9"/>
        <v>3444</v>
      </c>
      <c r="V22" s="60">
        <f t="shared" si="9"/>
        <v>4592</v>
      </c>
      <c r="W22" s="60">
        <f t="shared" si="9"/>
        <v>6232</v>
      </c>
      <c r="X22" s="60">
        <f t="shared" si="9"/>
        <v>6232</v>
      </c>
      <c r="Y22" s="60">
        <f t="shared" si="9"/>
        <v>6724</v>
      </c>
      <c r="Z22" s="60">
        <f t="shared" si="9"/>
        <v>6724</v>
      </c>
      <c r="AA22" s="60">
        <f t="shared" si="9"/>
        <v>7216</v>
      </c>
      <c r="AB22" s="205">
        <f t="shared" si="9"/>
        <v>6724</v>
      </c>
      <c r="AC22" s="205">
        <f t="shared" si="9"/>
        <v>6724</v>
      </c>
      <c r="AD22" s="205">
        <f t="shared" si="9"/>
        <v>11972</v>
      </c>
      <c r="AE22" s="205">
        <f t="shared" si="9"/>
        <v>18122</v>
      </c>
      <c r="AF22" s="205">
        <f t="shared" si="9"/>
        <v>21402</v>
      </c>
      <c r="AG22" s="205">
        <f t="shared" si="9"/>
        <v>21402</v>
      </c>
      <c r="AH22" s="205">
        <f t="shared" si="9"/>
        <v>21402</v>
      </c>
      <c r="AI22" s="205">
        <f t="shared" si="9"/>
        <v>22386</v>
      </c>
      <c r="AJ22" s="205">
        <f t="shared" si="9"/>
        <v>22386</v>
      </c>
      <c r="AK22" s="205">
        <f t="shared" si="9"/>
        <v>22386</v>
      </c>
      <c r="AL22" s="205">
        <f t="shared" si="9"/>
        <v>19434</v>
      </c>
      <c r="AM22" s="205">
        <f t="shared" si="9"/>
        <v>19147</v>
      </c>
      <c r="AN22" s="205">
        <f t="shared" si="9"/>
        <v>11521</v>
      </c>
      <c r="AO22" s="205">
        <f t="shared" si="9"/>
        <v>11521</v>
      </c>
      <c r="AP22" s="205">
        <f t="shared" si="9"/>
        <v>10783</v>
      </c>
      <c r="AQ22" s="205">
        <f t="shared" si="9"/>
        <v>10783</v>
      </c>
      <c r="AR22" s="205">
        <f t="shared" si="9"/>
        <v>10783</v>
      </c>
      <c r="AS22" s="205">
        <f t="shared" si="9"/>
        <v>11521</v>
      </c>
      <c r="AT22" s="205">
        <f t="shared" si="9"/>
        <v>11521</v>
      </c>
      <c r="AU22" s="205">
        <f t="shared" si="9"/>
        <v>11521</v>
      </c>
      <c r="AV22" s="205">
        <f t="shared" si="9"/>
        <v>12259</v>
      </c>
      <c r="AW22" s="205">
        <f t="shared" si="9"/>
        <v>12259</v>
      </c>
      <c r="AX22" s="205">
        <f t="shared" si="9"/>
        <v>13243</v>
      </c>
      <c r="AY22" s="205">
        <f t="shared" si="9"/>
        <v>14227</v>
      </c>
      <c r="AZ22" s="205">
        <f t="shared" si="9"/>
        <v>14227</v>
      </c>
      <c r="BA22" s="205">
        <f t="shared" si="9"/>
        <v>14227</v>
      </c>
      <c r="BB22" s="205">
        <f t="shared" si="9"/>
        <v>13243</v>
      </c>
      <c r="BC22" s="205">
        <f t="shared" si="9"/>
        <v>16195</v>
      </c>
      <c r="BD22" s="205">
        <f t="shared" si="9"/>
        <v>16195</v>
      </c>
      <c r="BE22" s="205">
        <f t="shared" si="9"/>
        <v>18163</v>
      </c>
      <c r="BF22" s="205">
        <f t="shared" si="9"/>
        <v>20131</v>
      </c>
      <c r="BG22" s="205">
        <f t="shared" si="9"/>
        <v>20131</v>
      </c>
      <c r="BH22" s="205">
        <f t="shared" si="9"/>
        <v>17179</v>
      </c>
      <c r="BI22" s="205">
        <f t="shared" si="9"/>
        <v>17179</v>
      </c>
      <c r="BJ22" s="205">
        <f t="shared" si="9"/>
        <v>10045</v>
      </c>
      <c r="BK22" s="205">
        <f t="shared" si="9"/>
        <v>11521</v>
      </c>
      <c r="BL22" s="205">
        <f t="shared" si="9"/>
        <v>10783</v>
      </c>
      <c r="BM22" s="205">
        <f t="shared" si="9"/>
        <v>8077</v>
      </c>
      <c r="BN22" s="205">
        <f t="shared" si="9"/>
        <v>6519</v>
      </c>
      <c r="BO22" s="205">
        <f t="shared" ref="BO22:BU22" si="10">ROUNDUP(BO8*0.82,)</f>
        <v>7503</v>
      </c>
      <c r="BP22" s="205">
        <f t="shared" si="10"/>
        <v>6519</v>
      </c>
      <c r="BQ22" s="205">
        <f t="shared" si="10"/>
        <v>7503</v>
      </c>
      <c r="BR22" s="205">
        <f t="shared" si="10"/>
        <v>6519</v>
      </c>
      <c r="BS22" s="205">
        <f t="shared" si="10"/>
        <v>6355</v>
      </c>
      <c r="BT22" s="205">
        <f t="shared" si="10"/>
        <v>5535</v>
      </c>
      <c r="BU22" s="60">
        <f t="shared" si="10"/>
        <v>3772</v>
      </c>
      <c r="BV22" s="60">
        <f t="shared" ref="BV22:BZ22" si="11">ROUNDUP(BV8*0.82,)</f>
        <v>4264</v>
      </c>
      <c r="BW22" s="60">
        <f t="shared" si="11"/>
        <v>3772</v>
      </c>
      <c r="BX22" s="60">
        <f t="shared" si="11"/>
        <v>4264</v>
      </c>
      <c r="BY22" s="60">
        <f t="shared" si="11"/>
        <v>3772</v>
      </c>
      <c r="BZ22" s="60">
        <f t="shared" si="11"/>
        <v>4920</v>
      </c>
    </row>
    <row r="23" spans="1:78" x14ac:dyDescent="0.2">
      <c r="A23" s="120" t="s">
        <v>107</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60"/>
      <c r="BV23" s="60"/>
      <c r="BW23" s="60"/>
      <c r="BX23" s="60"/>
      <c r="BY23" s="60"/>
      <c r="BZ23" s="60"/>
    </row>
    <row r="24" spans="1:78" x14ac:dyDescent="0.2">
      <c r="A24" s="3">
        <v>1</v>
      </c>
      <c r="B24" s="60" t="e">
        <f t="shared" ref="B24" si="12">ROUNDUP(B10*0.82,)</f>
        <v>#REF!</v>
      </c>
      <c r="C24" s="60" t="e">
        <f t="shared" ref="C24:BN24" si="13">ROUNDUP(C10*0.82,)</f>
        <v>#REF!</v>
      </c>
      <c r="D24" s="60" t="e">
        <f t="shared" si="13"/>
        <v>#REF!</v>
      </c>
      <c r="E24" s="60" t="e">
        <f t="shared" si="13"/>
        <v>#REF!</v>
      </c>
      <c r="F24" s="60" t="e">
        <f t="shared" si="13"/>
        <v>#REF!</v>
      </c>
      <c r="G24" s="60" t="e">
        <f t="shared" si="13"/>
        <v>#REF!</v>
      </c>
      <c r="H24" s="60" t="e">
        <f t="shared" si="13"/>
        <v>#REF!</v>
      </c>
      <c r="I24" s="60">
        <f t="shared" si="13"/>
        <v>5002</v>
      </c>
      <c r="J24" s="60">
        <f t="shared" si="13"/>
        <v>5002</v>
      </c>
      <c r="K24" s="60">
        <f t="shared" si="13"/>
        <v>4510</v>
      </c>
      <c r="L24" s="60">
        <f t="shared" si="13"/>
        <v>4838</v>
      </c>
      <c r="M24" s="60">
        <f t="shared" si="13"/>
        <v>4838</v>
      </c>
      <c r="N24" s="60">
        <f t="shared" si="13"/>
        <v>6806</v>
      </c>
      <c r="O24" s="60">
        <f t="shared" si="13"/>
        <v>4674</v>
      </c>
      <c r="P24" s="60">
        <f t="shared" si="13"/>
        <v>4510</v>
      </c>
      <c r="Q24" s="60">
        <f t="shared" si="13"/>
        <v>4674</v>
      </c>
      <c r="R24" s="60">
        <f t="shared" si="13"/>
        <v>4510</v>
      </c>
      <c r="S24" s="60">
        <f t="shared" si="13"/>
        <v>4510</v>
      </c>
      <c r="T24" s="60">
        <f t="shared" si="13"/>
        <v>4838</v>
      </c>
      <c r="U24" s="60">
        <f t="shared" si="13"/>
        <v>4674</v>
      </c>
      <c r="V24" s="60">
        <f t="shared" si="13"/>
        <v>5822</v>
      </c>
      <c r="W24" s="60">
        <f t="shared" si="13"/>
        <v>7462</v>
      </c>
      <c r="X24" s="60">
        <f t="shared" si="13"/>
        <v>7462</v>
      </c>
      <c r="Y24" s="60">
        <f t="shared" si="13"/>
        <v>7954</v>
      </c>
      <c r="Z24" s="60">
        <f t="shared" si="13"/>
        <v>7954</v>
      </c>
      <c r="AA24" s="60">
        <f t="shared" si="13"/>
        <v>8446</v>
      </c>
      <c r="AB24" s="205">
        <f t="shared" si="13"/>
        <v>7954</v>
      </c>
      <c r="AC24" s="205">
        <f t="shared" si="13"/>
        <v>7954</v>
      </c>
      <c r="AD24" s="205">
        <f t="shared" si="13"/>
        <v>13612</v>
      </c>
      <c r="AE24" s="205">
        <f t="shared" si="13"/>
        <v>19762</v>
      </c>
      <c r="AF24" s="205">
        <f t="shared" si="13"/>
        <v>23042</v>
      </c>
      <c r="AG24" s="205">
        <f t="shared" si="13"/>
        <v>23042</v>
      </c>
      <c r="AH24" s="205">
        <f t="shared" si="13"/>
        <v>23042</v>
      </c>
      <c r="AI24" s="205">
        <f t="shared" si="13"/>
        <v>24026</v>
      </c>
      <c r="AJ24" s="205">
        <f t="shared" si="13"/>
        <v>24026</v>
      </c>
      <c r="AK24" s="205">
        <f t="shared" si="13"/>
        <v>24026</v>
      </c>
      <c r="AL24" s="205">
        <f t="shared" si="13"/>
        <v>21074</v>
      </c>
      <c r="AM24" s="205">
        <f t="shared" si="13"/>
        <v>20623</v>
      </c>
      <c r="AN24" s="205">
        <f t="shared" si="13"/>
        <v>12997</v>
      </c>
      <c r="AO24" s="205">
        <f t="shared" si="13"/>
        <v>12997</v>
      </c>
      <c r="AP24" s="205">
        <f t="shared" si="13"/>
        <v>12259</v>
      </c>
      <c r="AQ24" s="205">
        <f t="shared" si="13"/>
        <v>12259</v>
      </c>
      <c r="AR24" s="205">
        <f t="shared" si="13"/>
        <v>12259</v>
      </c>
      <c r="AS24" s="205">
        <f t="shared" si="13"/>
        <v>12997</v>
      </c>
      <c r="AT24" s="205">
        <f t="shared" si="13"/>
        <v>12997</v>
      </c>
      <c r="AU24" s="205">
        <f t="shared" si="13"/>
        <v>12997</v>
      </c>
      <c r="AV24" s="205">
        <f t="shared" si="13"/>
        <v>13735</v>
      </c>
      <c r="AW24" s="205">
        <f t="shared" si="13"/>
        <v>13735</v>
      </c>
      <c r="AX24" s="205">
        <f t="shared" si="13"/>
        <v>14719</v>
      </c>
      <c r="AY24" s="205">
        <f t="shared" si="13"/>
        <v>15703</v>
      </c>
      <c r="AZ24" s="205">
        <f t="shared" si="13"/>
        <v>15703</v>
      </c>
      <c r="BA24" s="205">
        <f t="shared" si="13"/>
        <v>15703</v>
      </c>
      <c r="BB24" s="205">
        <f t="shared" si="13"/>
        <v>14719</v>
      </c>
      <c r="BC24" s="205">
        <f t="shared" si="13"/>
        <v>17671</v>
      </c>
      <c r="BD24" s="205">
        <f t="shared" si="13"/>
        <v>17671</v>
      </c>
      <c r="BE24" s="205">
        <f t="shared" si="13"/>
        <v>19639</v>
      </c>
      <c r="BF24" s="205">
        <f t="shared" si="13"/>
        <v>21607</v>
      </c>
      <c r="BG24" s="205">
        <f t="shared" si="13"/>
        <v>21607</v>
      </c>
      <c r="BH24" s="205">
        <f t="shared" si="13"/>
        <v>18655</v>
      </c>
      <c r="BI24" s="205">
        <f t="shared" si="13"/>
        <v>18655</v>
      </c>
      <c r="BJ24" s="205">
        <f t="shared" si="13"/>
        <v>11521</v>
      </c>
      <c r="BK24" s="205">
        <f t="shared" si="13"/>
        <v>12997</v>
      </c>
      <c r="BL24" s="205">
        <f t="shared" si="13"/>
        <v>12259</v>
      </c>
      <c r="BM24" s="205">
        <f t="shared" si="13"/>
        <v>9307</v>
      </c>
      <c r="BN24" s="205">
        <f t="shared" si="13"/>
        <v>7749</v>
      </c>
      <c r="BO24" s="205">
        <f t="shared" ref="BO24:BU24" si="14">ROUNDUP(BO10*0.82,)</f>
        <v>8733</v>
      </c>
      <c r="BP24" s="205">
        <f t="shared" si="14"/>
        <v>7749</v>
      </c>
      <c r="BQ24" s="205">
        <f t="shared" si="14"/>
        <v>8733</v>
      </c>
      <c r="BR24" s="205">
        <f t="shared" si="14"/>
        <v>7749</v>
      </c>
      <c r="BS24" s="205">
        <f t="shared" si="14"/>
        <v>7175</v>
      </c>
      <c r="BT24" s="205">
        <f t="shared" si="14"/>
        <v>6355</v>
      </c>
      <c r="BU24" s="60">
        <f t="shared" si="14"/>
        <v>4592</v>
      </c>
      <c r="BV24" s="60">
        <f t="shared" ref="BV24:BZ24" si="15">ROUNDUP(BV10*0.82,)</f>
        <v>5084</v>
      </c>
      <c r="BW24" s="60">
        <f t="shared" si="15"/>
        <v>4592</v>
      </c>
      <c r="BX24" s="60">
        <f t="shared" si="15"/>
        <v>5084</v>
      </c>
      <c r="BY24" s="60">
        <f t="shared" si="15"/>
        <v>4592</v>
      </c>
      <c r="BZ24" s="60">
        <f t="shared" si="15"/>
        <v>5740</v>
      </c>
    </row>
    <row r="25" spans="1:78" x14ac:dyDescent="0.2">
      <c r="A25" s="5" t="s">
        <v>86</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60"/>
      <c r="BV25" s="60"/>
      <c r="BW25" s="60"/>
      <c r="BX25" s="60"/>
      <c r="BY25" s="60"/>
      <c r="BZ25" s="60"/>
    </row>
    <row r="26" spans="1:78" x14ac:dyDescent="0.2">
      <c r="A26" s="16">
        <v>1</v>
      </c>
      <c r="B26" s="60" t="e">
        <f t="shared" ref="B26" si="16">ROUNDUP(B12*0.82,)</f>
        <v>#REF!</v>
      </c>
      <c r="C26" s="60" t="e">
        <f t="shared" ref="C26:BN26" si="17">ROUNDUP(C12*0.82,)</f>
        <v>#REF!</v>
      </c>
      <c r="D26" s="60" t="e">
        <f t="shared" si="17"/>
        <v>#REF!</v>
      </c>
      <c r="E26" s="60" t="e">
        <f t="shared" si="17"/>
        <v>#REF!</v>
      </c>
      <c r="F26" s="60" t="e">
        <f t="shared" si="17"/>
        <v>#REF!</v>
      </c>
      <c r="G26" s="60" t="e">
        <f t="shared" si="17"/>
        <v>#REF!</v>
      </c>
      <c r="H26" s="60" t="e">
        <f t="shared" si="17"/>
        <v>#REF!</v>
      </c>
      <c r="I26" s="60">
        <f t="shared" si="17"/>
        <v>6642</v>
      </c>
      <c r="J26" s="60">
        <f t="shared" si="17"/>
        <v>6642</v>
      </c>
      <c r="K26" s="60">
        <f t="shared" si="17"/>
        <v>6150</v>
      </c>
      <c r="L26" s="60">
        <f t="shared" si="17"/>
        <v>6478</v>
      </c>
      <c r="M26" s="60">
        <f t="shared" si="17"/>
        <v>6478</v>
      </c>
      <c r="N26" s="60">
        <f t="shared" si="17"/>
        <v>8446</v>
      </c>
      <c r="O26" s="60">
        <f t="shared" si="17"/>
        <v>6314</v>
      </c>
      <c r="P26" s="60">
        <f t="shared" si="17"/>
        <v>6150</v>
      </c>
      <c r="Q26" s="60">
        <f t="shared" si="17"/>
        <v>6314</v>
      </c>
      <c r="R26" s="60">
        <f t="shared" si="17"/>
        <v>6150</v>
      </c>
      <c r="S26" s="60">
        <f t="shared" si="17"/>
        <v>6150</v>
      </c>
      <c r="T26" s="60">
        <f t="shared" si="17"/>
        <v>6478</v>
      </c>
      <c r="U26" s="60">
        <f t="shared" si="17"/>
        <v>6314</v>
      </c>
      <c r="V26" s="60">
        <f t="shared" si="17"/>
        <v>7462</v>
      </c>
      <c r="W26" s="60">
        <f t="shared" si="17"/>
        <v>9102</v>
      </c>
      <c r="X26" s="60">
        <f t="shared" si="17"/>
        <v>9102</v>
      </c>
      <c r="Y26" s="60">
        <f t="shared" si="17"/>
        <v>9594</v>
      </c>
      <c r="Z26" s="60">
        <f t="shared" si="17"/>
        <v>9594</v>
      </c>
      <c r="AA26" s="60">
        <f t="shared" si="17"/>
        <v>10086</v>
      </c>
      <c r="AB26" s="205">
        <f t="shared" si="17"/>
        <v>9594</v>
      </c>
      <c r="AC26" s="205">
        <f t="shared" si="17"/>
        <v>9594</v>
      </c>
      <c r="AD26" s="205">
        <f t="shared" si="17"/>
        <v>15252</v>
      </c>
      <c r="AE26" s="205">
        <f t="shared" si="17"/>
        <v>21402</v>
      </c>
      <c r="AF26" s="205">
        <f t="shared" si="17"/>
        <v>24682</v>
      </c>
      <c r="AG26" s="205">
        <f t="shared" si="17"/>
        <v>24682</v>
      </c>
      <c r="AH26" s="205">
        <f t="shared" si="17"/>
        <v>24682</v>
      </c>
      <c r="AI26" s="205">
        <f t="shared" si="17"/>
        <v>25666</v>
      </c>
      <c r="AJ26" s="205">
        <f t="shared" si="17"/>
        <v>25666</v>
      </c>
      <c r="AK26" s="205">
        <f t="shared" si="17"/>
        <v>25666</v>
      </c>
      <c r="AL26" s="205">
        <f t="shared" si="17"/>
        <v>22714</v>
      </c>
      <c r="AM26" s="205">
        <f t="shared" si="17"/>
        <v>22427</v>
      </c>
      <c r="AN26" s="205">
        <f t="shared" si="17"/>
        <v>14801</v>
      </c>
      <c r="AO26" s="205">
        <f t="shared" si="17"/>
        <v>14801</v>
      </c>
      <c r="AP26" s="205">
        <f t="shared" si="17"/>
        <v>14063</v>
      </c>
      <c r="AQ26" s="205">
        <f t="shared" si="17"/>
        <v>14063</v>
      </c>
      <c r="AR26" s="205">
        <f t="shared" si="17"/>
        <v>14063</v>
      </c>
      <c r="AS26" s="205">
        <f t="shared" si="17"/>
        <v>14801</v>
      </c>
      <c r="AT26" s="205">
        <f t="shared" si="17"/>
        <v>14801</v>
      </c>
      <c r="AU26" s="205">
        <f t="shared" si="17"/>
        <v>14801</v>
      </c>
      <c r="AV26" s="205">
        <f t="shared" si="17"/>
        <v>15539</v>
      </c>
      <c r="AW26" s="205">
        <f t="shared" si="17"/>
        <v>15539</v>
      </c>
      <c r="AX26" s="205">
        <f t="shared" si="17"/>
        <v>16523</v>
      </c>
      <c r="AY26" s="205">
        <f t="shared" si="17"/>
        <v>17507</v>
      </c>
      <c r="AZ26" s="205">
        <f t="shared" si="17"/>
        <v>17507</v>
      </c>
      <c r="BA26" s="205">
        <f t="shared" si="17"/>
        <v>17507</v>
      </c>
      <c r="BB26" s="205">
        <f t="shared" si="17"/>
        <v>16523</v>
      </c>
      <c r="BC26" s="205">
        <f t="shared" si="17"/>
        <v>19475</v>
      </c>
      <c r="BD26" s="205">
        <f t="shared" si="17"/>
        <v>19475</v>
      </c>
      <c r="BE26" s="205">
        <f t="shared" si="17"/>
        <v>21443</v>
      </c>
      <c r="BF26" s="205">
        <f t="shared" si="17"/>
        <v>23411</v>
      </c>
      <c r="BG26" s="205">
        <f t="shared" si="17"/>
        <v>23411</v>
      </c>
      <c r="BH26" s="205">
        <f t="shared" si="17"/>
        <v>20459</v>
      </c>
      <c r="BI26" s="205">
        <f t="shared" si="17"/>
        <v>20459</v>
      </c>
      <c r="BJ26" s="205">
        <f t="shared" si="17"/>
        <v>13325</v>
      </c>
      <c r="BK26" s="205">
        <f t="shared" si="17"/>
        <v>14801</v>
      </c>
      <c r="BL26" s="205">
        <f t="shared" si="17"/>
        <v>14063</v>
      </c>
      <c r="BM26" s="205">
        <f t="shared" si="17"/>
        <v>10947</v>
      </c>
      <c r="BN26" s="205">
        <f t="shared" si="17"/>
        <v>9389</v>
      </c>
      <c r="BO26" s="205">
        <f t="shared" ref="BO26:BU26" si="18">ROUNDUP(BO12*0.82,)</f>
        <v>10373</v>
      </c>
      <c r="BP26" s="205">
        <f t="shared" si="18"/>
        <v>9389</v>
      </c>
      <c r="BQ26" s="205">
        <f t="shared" si="18"/>
        <v>10373</v>
      </c>
      <c r="BR26" s="205">
        <f t="shared" si="18"/>
        <v>9389</v>
      </c>
      <c r="BS26" s="205">
        <f t="shared" si="18"/>
        <v>9225</v>
      </c>
      <c r="BT26" s="205">
        <f t="shared" si="18"/>
        <v>8405</v>
      </c>
      <c r="BU26" s="60">
        <f t="shared" si="18"/>
        <v>6642</v>
      </c>
      <c r="BV26" s="60">
        <f t="shared" ref="BV26:BZ26" si="19">ROUNDUP(BV12*0.82,)</f>
        <v>7134</v>
      </c>
      <c r="BW26" s="60">
        <f t="shared" si="19"/>
        <v>6642</v>
      </c>
      <c r="BX26" s="60">
        <f t="shared" si="19"/>
        <v>7134</v>
      </c>
      <c r="BY26" s="60">
        <f t="shared" si="19"/>
        <v>6642</v>
      </c>
      <c r="BZ26" s="60">
        <f t="shared" si="19"/>
        <v>7790</v>
      </c>
    </row>
    <row r="27" spans="1:78" x14ac:dyDescent="0.2">
      <c r="A27" s="4" t="s">
        <v>91</v>
      </c>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60"/>
      <c r="BV27" s="60"/>
      <c r="BW27" s="60"/>
      <c r="BX27" s="60"/>
      <c r="BY27" s="60"/>
      <c r="BZ27" s="60"/>
    </row>
    <row r="28" spans="1:78" x14ac:dyDescent="0.2">
      <c r="A28" s="16">
        <v>1</v>
      </c>
      <c r="B28" s="60" t="e">
        <f t="shared" ref="B28" si="20">ROUNDUP(B14*0.82,)</f>
        <v>#REF!</v>
      </c>
      <c r="C28" s="60" t="e">
        <f t="shared" ref="C28:BN28" si="21">ROUNDUP(C14*0.82,)</f>
        <v>#REF!</v>
      </c>
      <c r="D28" s="60" t="e">
        <f t="shared" si="21"/>
        <v>#REF!</v>
      </c>
      <c r="E28" s="60" t="e">
        <f t="shared" si="21"/>
        <v>#REF!</v>
      </c>
      <c r="F28" s="60" t="e">
        <f t="shared" si="21"/>
        <v>#REF!</v>
      </c>
      <c r="G28" s="60" t="e">
        <f t="shared" si="21"/>
        <v>#REF!</v>
      </c>
      <c r="H28" s="60" t="e">
        <f t="shared" si="21"/>
        <v>#REF!</v>
      </c>
      <c r="I28" s="60">
        <f t="shared" si="21"/>
        <v>7462</v>
      </c>
      <c r="J28" s="60">
        <f t="shared" si="21"/>
        <v>7462</v>
      </c>
      <c r="K28" s="60">
        <f t="shared" si="21"/>
        <v>6970</v>
      </c>
      <c r="L28" s="60">
        <f t="shared" si="21"/>
        <v>7298</v>
      </c>
      <c r="M28" s="60">
        <f t="shared" si="21"/>
        <v>7298</v>
      </c>
      <c r="N28" s="60">
        <f t="shared" si="21"/>
        <v>9266</v>
      </c>
      <c r="O28" s="60">
        <f t="shared" si="21"/>
        <v>7134</v>
      </c>
      <c r="P28" s="60">
        <f t="shared" si="21"/>
        <v>6970</v>
      </c>
      <c r="Q28" s="60">
        <f t="shared" si="21"/>
        <v>7134</v>
      </c>
      <c r="R28" s="60">
        <f t="shared" si="21"/>
        <v>6970</v>
      </c>
      <c r="S28" s="60">
        <f t="shared" si="21"/>
        <v>6970</v>
      </c>
      <c r="T28" s="60">
        <f t="shared" si="21"/>
        <v>7298</v>
      </c>
      <c r="U28" s="60">
        <f t="shared" si="21"/>
        <v>7134</v>
      </c>
      <c r="V28" s="60">
        <f t="shared" si="21"/>
        <v>8282</v>
      </c>
      <c r="W28" s="60">
        <f t="shared" si="21"/>
        <v>9922</v>
      </c>
      <c r="X28" s="60">
        <f t="shared" si="21"/>
        <v>9922</v>
      </c>
      <c r="Y28" s="60">
        <f t="shared" si="21"/>
        <v>10414</v>
      </c>
      <c r="Z28" s="60">
        <f t="shared" si="21"/>
        <v>10414</v>
      </c>
      <c r="AA28" s="60">
        <f t="shared" si="21"/>
        <v>10906</v>
      </c>
      <c r="AB28" s="205">
        <f t="shared" si="21"/>
        <v>10414</v>
      </c>
      <c r="AC28" s="205">
        <f t="shared" si="21"/>
        <v>10414</v>
      </c>
      <c r="AD28" s="205">
        <f t="shared" si="21"/>
        <v>16892</v>
      </c>
      <c r="AE28" s="205">
        <f t="shared" si="21"/>
        <v>23042</v>
      </c>
      <c r="AF28" s="205">
        <f t="shared" si="21"/>
        <v>26322</v>
      </c>
      <c r="AG28" s="205">
        <f t="shared" si="21"/>
        <v>26322</v>
      </c>
      <c r="AH28" s="205">
        <f t="shared" si="21"/>
        <v>26322</v>
      </c>
      <c r="AI28" s="205">
        <f t="shared" si="21"/>
        <v>27306</v>
      </c>
      <c r="AJ28" s="205">
        <f t="shared" si="21"/>
        <v>27306</v>
      </c>
      <c r="AK28" s="205">
        <f t="shared" si="21"/>
        <v>27306</v>
      </c>
      <c r="AL28" s="205">
        <f t="shared" si="21"/>
        <v>24354</v>
      </c>
      <c r="AM28" s="205">
        <f t="shared" si="21"/>
        <v>24067</v>
      </c>
      <c r="AN28" s="205">
        <f t="shared" si="21"/>
        <v>16441</v>
      </c>
      <c r="AO28" s="205">
        <f t="shared" si="21"/>
        <v>16441</v>
      </c>
      <c r="AP28" s="205">
        <f t="shared" si="21"/>
        <v>15703</v>
      </c>
      <c r="AQ28" s="205">
        <f t="shared" si="21"/>
        <v>15703</v>
      </c>
      <c r="AR28" s="205">
        <f t="shared" si="21"/>
        <v>15703</v>
      </c>
      <c r="AS28" s="205">
        <f t="shared" si="21"/>
        <v>16441</v>
      </c>
      <c r="AT28" s="205">
        <f t="shared" si="21"/>
        <v>16441</v>
      </c>
      <c r="AU28" s="205">
        <f t="shared" si="21"/>
        <v>16441</v>
      </c>
      <c r="AV28" s="205">
        <f t="shared" si="21"/>
        <v>17179</v>
      </c>
      <c r="AW28" s="205">
        <f t="shared" si="21"/>
        <v>17179</v>
      </c>
      <c r="AX28" s="205">
        <f t="shared" si="21"/>
        <v>18163</v>
      </c>
      <c r="AY28" s="205">
        <f t="shared" si="21"/>
        <v>19147</v>
      </c>
      <c r="AZ28" s="205">
        <f t="shared" si="21"/>
        <v>19147</v>
      </c>
      <c r="BA28" s="205">
        <f t="shared" si="21"/>
        <v>19147</v>
      </c>
      <c r="BB28" s="205">
        <f t="shared" si="21"/>
        <v>18163</v>
      </c>
      <c r="BC28" s="205">
        <f t="shared" si="21"/>
        <v>21115</v>
      </c>
      <c r="BD28" s="205">
        <f t="shared" si="21"/>
        <v>21115</v>
      </c>
      <c r="BE28" s="205">
        <f t="shared" si="21"/>
        <v>23083</v>
      </c>
      <c r="BF28" s="205">
        <f t="shared" si="21"/>
        <v>25051</v>
      </c>
      <c r="BG28" s="205">
        <f t="shared" si="21"/>
        <v>25051</v>
      </c>
      <c r="BH28" s="205">
        <f t="shared" si="21"/>
        <v>22099</v>
      </c>
      <c r="BI28" s="205">
        <f t="shared" si="21"/>
        <v>22099</v>
      </c>
      <c r="BJ28" s="205">
        <f t="shared" si="21"/>
        <v>14965</v>
      </c>
      <c r="BK28" s="205">
        <f t="shared" si="21"/>
        <v>16441</v>
      </c>
      <c r="BL28" s="205">
        <f t="shared" si="21"/>
        <v>15703</v>
      </c>
      <c r="BM28" s="205">
        <f t="shared" si="21"/>
        <v>12177</v>
      </c>
      <c r="BN28" s="205">
        <f t="shared" si="21"/>
        <v>10619</v>
      </c>
      <c r="BO28" s="205">
        <f t="shared" ref="BO28:BU28" si="22">ROUNDUP(BO14*0.82,)</f>
        <v>11603</v>
      </c>
      <c r="BP28" s="205">
        <f t="shared" si="22"/>
        <v>10619</v>
      </c>
      <c r="BQ28" s="205">
        <f t="shared" si="22"/>
        <v>11603</v>
      </c>
      <c r="BR28" s="205">
        <f t="shared" si="22"/>
        <v>10619</v>
      </c>
      <c r="BS28" s="205">
        <f t="shared" si="22"/>
        <v>10045</v>
      </c>
      <c r="BT28" s="205">
        <f t="shared" si="22"/>
        <v>9225</v>
      </c>
      <c r="BU28" s="60">
        <f t="shared" si="22"/>
        <v>7462</v>
      </c>
      <c r="BV28" s="60">
        <f t="shared" ref="BV28:BZ28" si="23">ROUNDUP(BV14*0.82,)</f>
        <v>7954</v>
      </c>
      <c r="BW28" s="60">
        <f t="shared" si="23"/>
        <v>7462</v>
      </c>
      <c r="BX28" s="60">
        <f t="shared" si="23"/>
        <v>7954</v>
      </c>
      <c r="BY28" s="60">
        <f t="shared" si="23"/>
        <v>7462</v>
      </c>
      <c r="BZ28" s="60">
        <f t="shared" si="23"/>
        <v>8610</v>
      </c>
    </row>
    <row r="29" spans="1:78" x14ac:dyDescent="0.2">
      <c r="A29" s="2" t="s">
        <v>92</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60"/>
      <c r="BV29" s="60"/>
      <c r="BW29" s="60"/>
      <c r="BX29" s="60"/>
      <c r="BY29" s="60"/>
      <c r="BZ29" s="60"/>
    </row>
    <row r="30" spans="1:78" x14ac:dyDescent="0.2">
      <c r="A30" s="16">
        <v>1</v>
      </c>
      <c r="B30" s="60" t="e">
        <f t="shared" ref="B30" si="24">ROUNDUP(B16*0.82,)</f>
        <v>#REF!</v>
      </c>
      <c r="C30" s="60" t="e">
        <f t="shared" ref="C30:BN30" si="25">ROUNDUP(C16*0.82,)</f>
        <v>#REF!</v>
      </c>
      <c r="D30" s="60" t="e">
        <f t="shared" si="25"/>
        <v>#REF!</v>
      </c>
      <c r="E30" s="60" t="e">
        <f t="shared" si="25"/>
        <v>#REF!</v>
      </c>
      <c r="F30" s="60" t="e">
        <f t="shared" si="25"/>
        <v>#REF!</v>
      </c>
      <c r="G30" s="60" t="e">
        <f t="shared" si="25"/>
        <v>#REF!</v>
      </c>
      <c r="H30" s="60" t="e">
        <f t="shared" si="25"/>
        <v>#REF!</v>
      </c>
      <c r="I30" s="60">
        <f t="shared" si="25"/>
        <v>8692</v>
      </c>
      <c r="J30" s="60">
        <f t="shared" si="25"/>
        <v>8692</v>
      </c>
      <c r="K30" s="60">
        <f t="shared" si="25"/>
        <v>8200</v>
      </c>
      <c r="L30" s="60">
        <f t="shared" si="25"/>
        <v>8528</v>
      </c>
      <c r="M30" s="60">
        <f t="shared" si="25"/>
        <v>8528</v>
      </c>
      <c r="N30" s="60">
        <f t="shared" si="25"/>
        <v>10496</v>
      </c>
      <c r="O30" s="60">
        <f t="shared" si="25"/>
        <v>8364</v>
      </c>
      <c r="P30" s="60">
        <f t="shared" si="25"/>
        <v>8200</v>
      </c>
      <c r="Q30" s="60">
        <f t="shared" si="25"/>
        <v>8364</v>
      </c>
      <c r="R30" s="60">
        <f t="shared" si="25"/>
        <v>8200</v>
      </c>
      <c r="S30" s="60">
        <f t="shared" si="25"/>
        <v>8200</v>
      </c>
      <c r="T30" s="60">
        <f t="shared" si="25"/>
        <v>8528</v>
      </c>
      <c r="U30" s="60">
        <f t="shared" si="25"/>
        <v>8364</v>
      </c>
      <c r="V30" s="60">
        <f t="shared" si="25"/>
        <v>9512</v>
      </c>
      <c r="W30" s="60">
        <f t="shared" si="25"/>
        <v>11152</v>
      </c>
      <c r="X30" s="60">
        <f t="shared" si="25"/>
        <v>11152</v>
      </c>
      <c r="Y30" s="60">
        <f t="shared" si="25"/>
        <v>11644</v>
      </c>
      <c r="Z30" s="60">
        <f t="shared" si="25"/>
        <v>11644</v>
      </c>
      <c r="AA30" s="60">
        <f t="shared" si="25"/>
        <v>12136</v>
      </c>
      <c r="AB30" s="205">
        <f t="shared" si="25"/>
        <v>11644</v>
      </c>
      <c r="AC30" s="205">
        <f t="shared" si="25"/>
        <v>11644</v>
      </c>
      <c r="AD30" s="205">
        <f t="shared" si="25"/>
        <v>18532</v>
      </c>
      <c r="AE30" s="205">
        <f t="shared" si="25"/>
        <v>24682</v>
      </c>
      <c r="AF30" s="205">
        <f t="shared" si="25"/>
        <v>27962</v>
      </c>
      <c r="AG30" s="205">
        <f t="shared" si="25"/>
        <v>27962</v>
      </c>
      <c r="AH30" s="205">
        <f t="shared" si="25"/>
        <v>27962</v>
      </c>
      <c r="AI30" s="205">
        <f t="shared" si="25"/>
        <v>28946</v>
      </c>
      <c r="AJ30" s="205">
        <f t="shared" si="25"/>
        <v>28946</v>
      </c>
      <c r="AK30" s="205">
        <f t="shared" si="25"/>
        <v>28946</v>
      </c>
      <c r="AL30" s="205">
        <f t="shared" si="25"/>
        <v>25994</v>
      </c>
      <c r="AM30" s="205">
        <f t="shared" si="25"/>
        <v>25707</v>
      </c>
      <c r="AN30" s="205">
        <f t="shared" si="25"/>
        <v>18081</v>
      </c>
      <c r="AO30" s="205">
        <f t="shared" si="25"/>
        <v>18081</v>
      </c>
      <c r="AP30" s="205">
        <f t="shared" si="25"/>
        <v>17343</v>
      </c>
      <c r="AQ30" s="205">
        <f t="shared" si="25"/>
        <v>17343</v>
      </c>
      <c r="AR30" s="205">
        <f t="shared" si="25"/>
        <v>17343</v>
      </c>
      <c r="AS30" s="205">
        <f t="shared" si="25"/>
        <v>18081</v>
      </c>
      <c r="AT30" s="205">
        <f t="shared" si="25"/>
        <v>18081</v>
      </c>
      <c r="AU30" s="205">
        <f t="shared" si="25"/>
        <v>18081</v>
      </c>
      <c r="AV30" s="205">
        <f t="shared" si="25"/>
        <v>18819</v>
      </c>
      <c r="AW30" s="205">
        <f t="shared" si="25"/>
        <v>18819</v>
      </c>
      <c r="AX30" s="205">
        <f t="shared" si="25"/>
        <v>19803</v>
      </c>
      <c r="AY30" s="205">
        <f t="shared" si="25"/>
        <v>20787</v>
      </c>
      <c r="AZ30" s="205">
        <f t="shared" si="25"/>
        <v>20787</v>
      </c>
      <c r="BA30" s="205">
        <f t="shared" si="25"/>
        <v>20787</v>
      </c>
      <c r="BB30" s="205">
        <f t="shared" si="25"/>
        <v>19803</v>
      </c>
      <c r="BC30" s="205">
        <f t="shared" si="25"/>
        <v>22755</v>
      </c>
      <c r="BD30" s="205">
        <f t="shared" si="25"/>
        <v>22755</v>
      </c>
      <c r="BE30" s="205">
        <f t="shared" si="25"/>
        <v>24723</v>
      </c>
      <c r="BF30" s="205">
        <f t="shared" si="25"/>
        <v>26691</v>
      </c>
      <c r="BG30" s="205">
        <f t="shared" si="25"/>
        <v>26691</v>
      </c>
      <c r="BH30" s="205">
        <f t="shared" si="25"/>
        <v>23739</v>
      </c>
      <c r="BI30" s="205">
        <f t="shared" si="25"/>
        <v>23739</v>
      </c>
      <c r="BJ30" s="205">
        <f t="shared" si="25"/>
        <v>16605</v>
      </c>
      <c r="BK30" s="205">
        <f t="shared" si="25"/>
        <v>18081</v>
      </c>
      <c r="BL30" s="205">
        <f t="shared" si="25"/>
        <v>17343</v>
      </c>
      <c r="BM30" s="205">
        <f t="shared" si="25"/>
        <v>12997</v>
      </c>
      <c r="BN30" s="205">
        <f t="shared" si="25"/>
        <v>11439</v>
      </c>
      <c r="BO30" s="205">
        <f t="shared" ref="BO30:BU30" si="26">ROUNDUP(BO16*0.82,)</f>
        <v>12423</v>
      </c>
      <c r="BP30" s="205">
        <f t="shared" si="26"/>
        <v>11439</v>
      </c>
      <c r="BQ30" s="205">
        <f t="shared" si="26"/>
        <v>12423</v>
      </c>
      <c r="BR30" s="205">
        <f t="shared" si="26"/>
        <v>11439</v>
      </c>
      <c r="BS30" s="205">
        <f t="shared" si="26"/>
        <v>11275</v>
      </c>
      <c r="BT30" s="205">
        <f t="shared" si="26"/>
        <v>10455</v>
      </c>
      <c r="BU30" s="60">
        <f t="shared" si="26"/>
        <v>8692</v>
      </c>
      <c r="BV30" s="60">
        <f t="shared" ref="BV30:BZ30" si="27">ROUNDUP(BV16*0.82,)</f>
        <v>9184</v>
      </c>
      <c r="BW30" s="60">
        <f t="shared" si="27"/>
        <v>8692</v>
      </c>
      <c r="BX30" s="60">
        <f t="shared" si="27"/>
        <v>9184</v>
      </c>
      <c r="BY30" s="60">
        <f t="shared" si="27"/>
        <v>8692</v>
      </c>
      <c r="BZ30" s="60">
        <f t="shared" si="27"/>
        <v>9840</v>
      </c>
    </row>
    <row r="31" spans="1:78" x14ac:dyDescent="0.2">
      <c r="A31" s="1"/>
    </row>
    <row r="32" spans="1:78" x14ac:dyDescent="0.2">
      <c r="A32" s="45" t="s">
        <v>3</v>
      </c>
    </row>
    <row r="33" spans="1:72" x14ac:dyDescent="0.2">
      <c r="A33" s="15" t="s">
        <v>4</v>
      </c>
    </row>
    <row r="34" spans="1:72" x14ac:dyDescent="0.2">
      <c r="A34" s="15" t="s">
        <v>5</v>
      </c>
    </row>
    <row r="35" spans="1:72" x14ac:dyDescent="0.2">
      <c r="A35" s="15" t="s">
        <v>6</v>
      </c>
    </row>
    <row r="36" spans="1:72" x14ac:dyDescent="0.2">
      <c r="A36" s="42" t="s">
        <v>75</v>
      </c>
    </row>
    <row r="37" spans="1:72" x14ac:dyDescent="0.2">
      <c r="A37" s="15"/>
    </row>
    <row r="38" spans="1:72" x14ac:dyDescent="0.2">
      <c r="A38" s="43" t="s">
        <v>8</v>
      </c>
    </row>
    <row r="39" spans="1:72" ht="73.5" customHeight="1" thickBot="1" x14ac:dyDescent="0.25">
      <c r="A39" s="44" t="s">
        <v>19</v>
      </c>
    </row>
    <row r="40" spans="1:72" s="22" customFormat="1" thickBot="1" x14ac:dyDescent="0.25">
      <c r="A40" s="123" t="s">
        <v>108</v>
      </c>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row>
    <row r="41" spans="1:72" s="22" customFormat="1" ht="12" x14ac:dyDescent="0.2">
      <c r="A41" s="140" t="s">
        <v>238</v>
      </c>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row>
  </sheetData>
  <pageMargins left="0.7" right="0.7" top="0.75" bottom="0.75" header="0.3" footer="0.3"/>
  <pageSetup paperSize="9" orientation="portrait" horizontalDpi="4294967295" verticalDpi="4294967295"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Z41"/>
  <sheetViews>
    <sheetView zoomScaleNormal="100" workbookViewId="0">
      <pane xSplit="1" topLeftCell="B1" activePane="topRight" state="frozen"/>
      <selection activeCell="B8" sqref="B8:B21"/>
      <selection pane="topRight" activeCell="B8" sqref="B8:B21"/>
    </sheetView>
  </sheetViews>
  <sheetFormatPr defaultColWidth="8.7109375" defaultRowHeight="12.75" x14ac:dyDescent="0.2"/>
  <cols>
    <col min="1" max="1" width="83.28515625" style="7" customWidth="1"/>
    <col min="2" max="27" width="9.85546875" style="7" bestFit="1" customWidth="1"/>
    <col min="28" max="72" width="9.85546875" style="204" hidden="1" customWidth="1"/>
    <col min="73" max="78" width="9.85546875" style="7" bestFit="1" customWidth="1"/>
    <col min="79" max="16384" width="8.7109375" style="7"/>
  </cols>
  <sheetData>
    <row r="1" spans="1:78" x14ac:dyDescent="0.2">
      <c r="A1" s="9" t="s">
        <v>172</v>
      </c>
    </row>
    <row r="2" spans="1:78" s="133" customFormat="1" x14ac:dyDescent="0.2">
      <c r="A2" s="14" t="s">
        <v>15</v>
      </c>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row>
    <row r="3" spans="1:78" s="133" customFormat="1" x14ac:dyDescent="0.2">
      <c r="A3" s="1"/>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row>
    <row r="4" spans="1:78" s="133" customFormat="1" x14ac:dyDescent="0.2">
      <c r="A4" s="95" t="s">
        <v>1</v>
      </c>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row>
    <row r="5" spans="1:78" s="133" customFormat="1" ht="21" customHeight="1" x14ac:dyDescent="0.2">
      <c r="A5" s="16"/>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73">
        <f>'C завтраками| Bed and breakfast'!U5</f>
        <v>46017</v>
      </c>
      <c r="AC5" s="173">
        <f>'C завтраками| Bed and breakfast'!V5</f>
        <v>46019</v>
      </c>
      <c r="AD5" s="173">
        <f>'C завтраками| Bed and breakfast'!W5</f>
        <v>46020</v>
      </c>
      <c r="AE5" s="173">
        <f>'C завтраками| Bed and breakfast'!X5</f>
        <v>46021</v>
      </c>
      <c r="AF5" s="173">
        <f>'C завтраками| Bed and breakfast'!Y5</f>
        <v>46022</v>
      </c>
      <c r="AG5" s="173">
        <f>'C завтраками| Bed and breakfast'!Z5</f>
        <v>46023</v>
      </c>
      <c r="AH5" s="173">
        <f>'C завтраками| Bed and breakfast'!AA5</f>
        <v>46026</v>
      </c>
      <c r="AI5" s="173">
        <f>'C завтраками| Bed and breakfast'!AB5</f>
        <v>46027</v>
      </c>
      <c r="AJ5" s="173">
        <f>'C завтраками| Bed and breakfast'!AC5</f>
        <v>46028</v>
      </c>
      <c r="AK5" s="173">
        <f>'C завтраками| Bed and breakfast'!AD5</f>
        <v>46029</v>
      </c>
      <c r="AL5" s="173">
        <f>'C завтраками| Bed and breakfast'!AE5</f>
        <v>46030</v>
      </c>
      <c r="AM5" s="173">
        <f>'C завтраками| Bed and breakfast'!AF5</f>
        <v>46031</v>
      </c>
      <c r="AN5" s="173">
        <f>'C завтраками| Bed and breakfast'!AG5</f>
        <v>46032</v>
      </c>
      <c r="AO5" s="173">
        <f>'C завтраками| Bed and breakfast'!AH5</f>
        <v>46033</v>
      </c>
      <c r="AP5" s="173">
        <f>'C завтраками| Bed and breakfast'!AI5</f>
        <v>46036</v>
      </c>
      <c r="AQ5" s="173">
        <f>'C завтраками| Bed and breakfast'!AJ5</f>
        <v>46038</v>
      </c>
      <c r="AR5" s="173">
        <f>'C завтраками| Bed and breakfast'!AK5</f>
        <v>46040</v>
      </c>
      <c r="AS5" s="173">
        <f>'C завтраками| Bed and breakfast'!AL5</f>
        <v>46042</v>
      </c>
      <c r="AT5" s="173">
        <f>'C завтраками| Bed and breakfast'!AM5</f>
        <v>46043</v>
      </c>
      <c r="AU5" s="173">
        <f>'C завтраками| Bed and breakfast'!AN5</f>
        <v>46045</v>
      </c>
      <c r="AV5" s="173">
        <f>'C завтраками| Bed and breakfast'!AO5</f>
        <v>46047</v>
      </c>
      <c r="AW5" s="173">
        <f>'C завтраками| Bed and breakfast'!AP5</f>
        <v>46052</v>
      </c>
      <c r="AX5" s="173">
        <f>'C завтраками| Bed and breakfast'!AQ5</f>
        <v>46054</v>
      </c>
      <c r="AY5" s="173">
        <f>'C завтраками| Bed and breakfast'!AR5</f>
        <v>46058</v>
      </c>
      <c r="AZ5" s="173">
        <f>'C завтраками| Bed and breakfast'!AS5</f>
        <v>46059</v>
      </c>
      <c r="BA5" s="173">
        <f>'C завтраками| Bed and breakfast'!AT5</f>
        <v>46060</v>
      </c>
      <c r="BB5" s="173">
        <f>'C завтраками| Bed and breakfast'!AU5</f>
        <v>46061</v>
      </c>
      <c r="BC5" s="173">
        <f>'C завтраками| Bed and breakfast'!AV5</f>
        <v>46066</v>
      </c>
      <c r="BD5" s="173">
        <f>'C завтраками| Bed and breakfast'!AW5</f>
        <v>46068</v>
      </c>
      <c r="BE5" s="173">
        <f>'C завтраками| Bed and breakfast'!AX5</f>
        <v>46069</v>
      </c>
      <c r="BF5" s="173">
        <f>'C завтраками| Bed and breakfast'!AY5</f>
        <v>46073</v>
      </c>
      <c r="BG5" s="173">
        <f>'C завтраками| Bed and breakfast'!AZ5</f>
        <v>46076</v>
      </c>
      <c r="BH5" s="173">
        <f>'C завтраками| Bed and breakfast'!BA5</f>
        <v>46077</v>
      </c>
      <c r="BI5" s="173">
        <f>'C завтраками| Bed and breakfast'!BB5</f>
        <v>46080</v>
      </c>
      <c r="BJ5" s="173">
        <f>'C завтраками| Bed and breakfast'!BC5</f>
        <v>46082</v>
      </c>
      <c r="BK5" s="173">
        <f>'C завтраками| Bed and breakfast'!BD5</f>
        <v>46087</v>
      </c>
      <c r="BL5" s="173">
        <f>'C завтраками| Bed and breakfast'!BE5</f>
        <v>46090</v>
      </c>
      <c r="BM5" s="173">
        <f>'C завтраками| Bed and breakfast'!BF5</f>
        <v>46091</v>
      </c>
      <c r="BN5" s="173">
        <f>'C завтраками| Bed and breakfast'!BG5</f>
        <v>46097</v>
      </c>
      <c r="BO5" s="173">
        <f>'C завтраками| Bed and breakfast'!BH5</f>
        <v>46101</v>
      </c>
      <c r="BP5" s="173">
        <f>'C завтраками| Bed and breakfast'!BI5</f>
        <v>46103</v>
      </c>
      <c r="BQ5" s="173">
        <f>'C завтраками| Bed and breakfast'!BJ5</f>
        <v>46108</v>
      </c>
      <c r="BR5" s="173">
        <f>'C завтраками| Bed and breakfast'!BK5</f>
        <v>46110</v>
      </c>
      <c r="BS5" s="173">
        <f>'C завтраками| Bed and breakfast'!BL5</f>
        <v>46113</v>
      </c>
      <c r="BT5" s="173">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s="133" customFormat="1" ht="24" customHeight="1" x14ac:dyDescent="0.2">
      <c r="A6" s="16"/>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73">
        <f>'C завтраками| Bed and breakfast'!U6</f>
        <v>46018</v>
      </c>
      <c r="AC6" s="173">
        <f>'C завтраками| Bed and breakfast'!V6</f>
        <v>46019</v>
      </c>
      <c r="AD6" s="173">
        <f>'C завтраками| Bed and breakfast'!W6</f>
        <v>46020</v>
      </c>
      <c r="AE6" s="173">
        <f>'C завтраками| Bed and breakfast'!X6</f>
        <v>46021</v>
      </c>
      <c r="AF6" s="173">
        <f>'C завтраками| Bed and breakfast'!Y6</f>
        <v>46022</v>
      </c>
      <c r="AG6" s="173">
        <f>'C завтраками| Bed and breakfast'!Z6</f>
        <v>46025</v>
      </c>
      <c r="AH6" s="173">
        <f>'C завтраками| Bed and breakfast'!AA6</f>
        <v>46026</v>
      </c>
      <c r="AI6" s="173">
        <f>'C завтраками| Bed and breakfast'!AB6</f>
        <v>46027</v>
      </c>
      <c r="AJ6" s="173">
        <f>'C завтраками| Bed and breakfast'!AC6</f>
        <v>46028</v>
      </c>
      <c r="AK6" s="173">
        <f>'C завтраками| Bed and breakfast'!AD6</f>
        <v>46029</v>
      </c>
      <c r="AL6" s="173">
        <f>'C завтраками| Bed and breakfast'!AE6</f>
        <v>46030</v>
      </c>
      <c r="AM6" s="173">
        <f>'C завтраками| Bed and breakfast'!AF6</f>
        <v>46031</v>
      </c>
      <c r="AN6" s="173">
        <f>'C завтраками| Bed and breakfast'!AG6</f>
        <v>46032</v>
      </c>
      <c r="AO6" s="173">
        <f>'C завтраками| Bed and breakfast'!AH6</f>
        <v>46035</v>
      </c>
      <c r="AP6" s="173">
        <f>'C завтраками| Bed and breakfast'!AI6</f>
        <v>46037</v>
      </c>
      <c r="AQ6" s="173">
        <f>'C завтраками| Bed and breakfast'!AJ6</f>
        <v>46039</v>
      </c>
      <c r="AR6" s="173">
        <f>'C завтраками| Bed and breakfast'!AK6</f>
        <v>46041</v>
      </c>
      <c r="AS6" s="173">
        <f>'C завтраками| Bed and breakfast'!AL6</f>
        <v>46042</v>
      </c>
      <c r="AT6" s="173">
        <f>'C завтраками| Bed and breakfast'!AM6</f>
        <v>46044</v>
      </c>
      <c r="AU6" s="173">
        <f>'C завтраками| Bed and breakfast'!AN6</f>
        <v>46046</v>
      </c>
      <c r="AV6" s="173">
        <f>'C завтраками| Bed and breakfast'!AO6</f>
        <v>46051</v>
      </c>
      <c r="AW6" s="173">
        <f>'C завтраками| Bed and breakfast'!AP6</f>
        <v>46053</v>
      </c>
      <c r="AX6" s="173">
        <f>'C завтраками| Bed and breakfast'!AQ6</f>
        <v>46057</v>
      </c>
      <c r="AY6" s="173">
        <f>'C завтраками| Bed and breakfast'!AR6</f>
        <v>46058</v>
      </c>
      <c r="AZ6" s="173">
        <f>'C завтраками| Bed and breakfast'!AS6</f>
        <v>46059</v>
      </c>
      <c r="BA6" s="173">
        <f>'C завтраками| Bed and breakfast'!AT6</f>
        <v>46060</v>
      </c>
      <c r="BB6" s="173">
        <f>'C завтраками| Bed and breakfast'!AU6</f>
        <v>46065</v>
      </c>
      <c r="BC6" s="173">
        <f>'C завтраками| Bed and breakfast'!AV6</f>
        <v>46067</v>
      </c>
      <c r="BD6" s="173">
        <f>'C завтраками| Bed and breakfast'!AW6</f>
        <v>46068</v>
      </c>
      <c r="BE6" s="173">
        <f>'C завтраками| Bed and breakfast'!AX6</f>
        <v>46072</v>
      </c>
      <c r="BF6" s="173">
        <f>'C завтраками| Bed and breakfast'!AY6</f>
        <v>46075</v>
      </c>
      <c r="BG6" s="173">
        <f>'C завтраками| Bed and breakfast'!AZ6</f>
        <v>46076</v>
      </c>
      <c r="BH6" s="173">
        <f>'C завтраками| Bed and breakfast'!BA6</f>
        <v>46079</v>
      </c>
      <c r="BI6" s="173">
        <f>'C завтраками| Bed and breakfast'!BB6</f>
        <v>46081</v>
      </c>
      <c r="BJ6" s="173">
        <f>'C завтраками| Bed and breakfast'!BC6</f>
        <v>46086</v>
      </c>
      <c r="BK6" s="173">
        <f>'C завтраками| Bed and breakfast'!BD6</f>
        <v>46089</v>
      </c>
      <c r="BL6" s="173">
        <f>'C завтраками| Bed and breakfast'!BE6</f>
        <v>46090</v>
      </c>
      <c r="BM6" s="173">
        <f>'C завтраками| Bed and breakfast'!BF6</f>
        <v>46096</v>
      </c>
      <c r="BN6" s="173">
        <f>'C завтраками| Bed and breakfast'!BG6</f>
        <v>46100</v>
      </c>
      <c r="BO6" s="173">
        <f>'C завтраками| Bed and breakfast'!BH6</f>
        <v>46102</v>
      </c>
      <c r="BP6" s="173">
        <f>'C завтраками| Bed and breakfast'!BI6</f>
        <v>46107</v>
      </c>
      <c r="BQ6" s="173">
        <f>'C завтраками| Bed and breakfast'!BJ6</f>
        <v>46109</v>
      </c>
      <c r="BR6" s="173">
        <f>'C завтраками| Bed and breakfast'!BK6</f>
        <v>46112</v>
      </c>
      <c r="BS6" s="173">
        <f>'C завтраками| Bed and breakfast'!BL6</f>
        <v>46116</v>
      </c>
      <c r="BT6" s="173">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s="133" customFormat="1" x14ac:dyDescent="0.2">
      <c r="A7" s="16" t="s">
        <v>11</v>
      </c>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c r="BT7" s="199"/>
    </row>
    <row r="8" spans="1:78" s="133" customFormat="1" x14ac:dyDescent="0.2">
      <c r="A8" s="16">
        <v>1</v>
      </c>
      <c r="B8" s="134" t="e">
        <f>'C завтраками| Bed and breakfast'!#REF!-1400</f>
        <v>#REF!</v>
      </c>
      <c r="C8" s="134" t="e">
        <f>'C завтраками| Bed and breakfast'!#REF!-1400</f>
        <v>#REF!</v>
      </c>
      <c r="D8" s="134" t="e">
        <f>'C завтраками| Bed and breakfast'!#REF!-1400</f>
        <v>#REF!</v>
      </c>
      <c r="E8" s="134" t="e">
        <f>'C завтраками| Bed and breakfast'!#REF!-1400</f>
        <v>#REF!</v>
      </c>
      <c r="F8" s="134" t="e">
        <f>'C завтраками| Bed and breakfast'!#REF!-1400</f>
        <v>#REF!</v>
      </c>
      <c r="G8" s="134" t="e">
        <f>'C завтраками| Bed and breakfast'!#REF!-1400</f>
        <v>#REF!</v>
      </c>
      <c r="H8" s="134" t="e">
        <f>'C завтраками| Bed and breakfast'!#REF!-1400</f>
        <v>#REF!</v>
      </c>
      <c r="I8" s="134">
        <f>'C завтраками| Bed and breakfast'!B8-1400</f>
        <v>4600</v>
      </c>
      <c r="J8" s="134">
        <f>'C завтраками| Bed and breakfast'!C8-1400</f>
        <v>4600</v>
      </c>
      <c r="K8" s="134">
        <f>'C завтраками| Bed and breakfast'!D8-1400</f>
        <v>4000</v>
      </c>
      <c r="L8" s="134">
        <f>'C завтраками| Bed and breakfast'!E8-1400</f>
        <v>4400</v>
      </c>
      <c r="M8" s="134">
        <f>'C завтраками| Bed and breakfast'!F8-1400</f>
        <v>4400</v>
      </c>
      <c r="N8" s="134">
        <f>'C завтраками| Bed and breakfast'!G8-1400</f>
        <v>6800</v>
      </c>
      <c r="O8" s="134">
        <f>'C завтраками| Bed and breakfast'!H8-1400</f>
        <v>4200</v>
      </c>
      <c r="P8" s="134">
        <f>'C завтраками| Bed and breakfast'!I8-1400</f>
        <v>4000</v>
      </c>
      <c r="Q8" s="134">
        <f>'C завтраками| Bed and breakfast'!J8-1400</f>
        <v>4200</v>
      </c>
      <c r="R8" s="134">
        <f>'C завтраками| Bed and breakfast'!K8-1400</f>
        <v>4000</v>
      </c>
      <c r="S8" s="134">
        <f>'C завтраками| Bed and breakfast'!L8-1400</f>
        <v>4000</v>
      </c>
      <c r="T8" s="134">
        <f>'C завтраками| Bed and breakfast'!M8-1400</f>
        <v>4400</v>
      </c>
      <c r="U8" s="134">
        <f>'C завтраками| Bed and breakfast'!N8-1400</f>
        <v>4200</v>
      </c>
      <c r="V8" s="134">
        <f>'C завтраками| Bed and breakfast'!O8-1400</f>
        <v>5600</v>
      </c>
      <c r="W8" s="134">
        <f>'C завтраками| Bed and breakfast'!P8-1400</f>
        <v>7600</v>
      </c>
      <c r="X8" s="134">
        <f>'C завтраками| Bed and breakfast'!Q8-1400</f>
        <v>7600</v>
      </c>
      <c r="Y8" s="134">
        <f>'C завтраками| Bed and breakfast'!R8-1400</f>
        <v>8200</v>
      </c>
      <c r="Z8" s="134">
        <f>'C завтраками| Bed and breakfast'!S8-1400</f>
        <v>8200</v>
      </c>
      <c r="AA8" s="134">
        <f>'C завтраками| Bed and breakfast'!T8-1400</f>
        <v>8800</v>
      </c>
      <c r="AB8" s="200">
        <f>'C завтраками| Bed and breakfast'!U8-1400</f>
        <v>8200</v>
      </c>
      <c r="AC8" s="200">
        <f>'C завтраками| Bed and breakfast'!V8-1400</f>
        <v>8200</v>
      </c>
      <c r="AD8" s="200">
        <f>'C завтраками| Bed and breakfast'!W8-1400</f>
        <v>14600</v>
      </c>
      <c r="AE8" s="200">
        <f>'C завтраками| Bed and breakfast'!X8-1400</f>
        <v>22100</v>
      </c>
      <c r="AF8" s="200">
        <f>'C завтраками| Bed and breakfast'!Y8-1400</f>
        <v>26100</v>
      </c>
      <c r="AG8" s="200">
        <f>'C завтраками| Bed and breakfast'!Z8-1400</f>
        <v>26100</v>
      </c>
      <c r="AH8" s="200">
        <f>'C завтраками| Bed and breakfast'!AA8-1400</f>
        <v>26100</v>
      </c>
      <c r="AI8" s="200">
        <f>'C завтраками| Bed and breakfast'!AB8-1400</f>
        <v>27300</v>
      </c>
      <c r="AJ8" s="200">
        <f>'C завтраками| Bed and breakfast'!AC8-1400</f>
        <v>27300</v>
      </c>
      <c r="AK8" s="200">
        <f>'C завтраками| Bed and breakfast'!AD8-1400</f>
        <v>27300</v>
      </c>
      <c r="AL8" s="200">
        <f>'C завтраками| Bed and breakfast'!AE8-1400</f>
        <v>23700</v>
      </c>
      <c r="AM8" s="200">
        <f>'C завтраками| Bed and breakfast'!AF8-1400</f>
        <v>23350</v>
      </c>
      <c r="AN8" s="200">
        <f>'C завтраками| Bed and breakfast'!AG8-1400</f>
        <v>14050</v>
      </c>
      <c r="AO8" s="200">
        <f>'C завтраками| Bed and breakfast'!AH8-1400</f>
        <v>14050</v>
      </c>
      <c r="AP8" s="200">
        <f>'C завтраками| Bed and breakfast'!AI8-1400</f>
        <v>13150</v>
      </c>
      <c r="AQ8" s="200">
        <f>'C завтраками| Bed and breakfast'!AJ8-1400</f>
        <v>13150</v>
      </c>
      <c r="AR8" s="200">
        <f>'C завтраками| Bed and breakfast'!AK8-1400</f>
        <v>13150</v>
      </c>
      <c r="AS8" s="200">
        <f>'C завтраками| Bed and breakfast'!AL8-1400</f>
        <v>14050</v>
      </c>
      <c r="AT8" s="200">
        <f>'C завтраками| Bed and breakfast'!AM8-1400</f>
        <v>14050</v>
      </c>
      <c r="AU8" s="200">
        <f>'C завтраками| Bed and breakfast'!AN8-1400</f>
        <v>14050</v>
      </c>
      <c r="AV8" s="200">
        <f>'C завтраками| Bed and breakfast'!AO8-1400</f>
        <v>14950</v>
      </c>
      <c r="AW8" s="200">
        <f>'C завтраками| Bed and breakfast'!AP8-1400</f>
        <v>14950</v>
      </c>
      <c r="AX8" s="200">
        <f>'C завтраками| Bed and breakfast'!AQ8-1400</f>
        <v>16150</v>
      </c>
      <c r="AY8" s="200">
        <f>'C завтраками| Bed and breakfast'!AR8-1400</f>
        <v>17350</v>
      </c>
      <c r="AZ8" s="200">
        <f>'C завтраками| Bed and breakfast'!AS8-1400</f>
        <v>17350</v>
      </c>
      <c r="BA8" s="200">
        <f>'C завтраками| Bed and breakfast'!AT8-1400</f>
        <v>17350</v>
      </c>
      <c r="BB8" s="200">
        <f>'C завтраками| Bed and breakfast'!AU8-1400</f>
        <v>16150</v>
      </c>
      <c r="BC8" s="200">
        <f>'C завтраками| Bed and breakfast'!AV8-1400</f>
        <v>19750</v>
      </c>
      <c r="BD8" s="200">
        <f>'C завтраками| Bed and breakfast'!AW8-1400</f>
        <v>19750</v>
      </c>
      <c r="BE8" s="200">
        <f>'C завтраками| Bed and breakfast'!AX8-1400</f>
        <v>22150</v>
      </c>
      <c r="BF8" s="200">
        <f>'C завтраками| Bed and breakfast'!AY8-1400</f>
        <v>24550</v>
      </c>
      <c r="BG8" s="200">
        <f>'C завтраками| Bed and breakfast'!AZ8-1400</f>
        <v>24550</v>
      </c>
      <c r="BH8" s="200">
        <f>'C завтраками| Bed and breakfast'!BA8-1400</f>
        <v>20950</v>
      </c>
      <c r="BI8" s="200">
        <f>'C завтраками| Bed and breakfast'!BB8-1400</f>
        <v>20950</v>
      </c>
      <c r="BJ8" s="200">
        <f>'C завтраками| Bed and breakfast'!BC8-1400</f>
        <v>12250</v>
      </c>
      <c r="BK8" s="200">
        <f>'C завтраками| Bed and breakfast'!BD8-1400</f>
        <v>14050</v>
      </c>
      <c r="BL8" s="200">
        <f>'C завтраками| Bed and breakfast'!BE8-1400</f>
        <v>13150</v>
      </c>
      <c r="BM8" s="200">
        <f>'C завтраками| Bed and breakfast'!BF8-1400</f>
        <v>9850</v>
      </c>
      <c r="BN8" s="200">
        <f>'C завтраками| Bed and breakfast'!BG8-1400</f>
        <v>7950</v>
      </c>
      <c r="BO8" s="200">
        <f>'C завтраками| Bed and breakfast'!BH8-1400</f>
        <v>9150</v>
      </c>
      <c r="BP8" s="200">
        <f>'C завтраками| Bed and breakfast'!BI8-1400</f>
        <v>7950</v>
      </c>
      <c r="BQ8" s="200">
        <f>'C завтраками| Bed and breakfast'!BJ8-1400</f>
        <v>9150</v>
      </c>
      <c r="BR8" s="200">
        <f>'C завтраками| Bed and breakfast'!BK8-1400</f>
        <v>7950</v>
      </c>
      <c r="BS8" s="200">
        <f>'C завтраками| Bed and breakfast'!BL8-1400</f>
        <v>7750</v>
      </c>
      <c r="BT8" s="200">
        <f>'C завтраками| Bed and breakfast'!BM8-1400</f>
        <v>6750</v>
      </c>
      <c r="BU8" s="134">
        <f>'C завтраками| Bed and breakfast'!BN8-1650</f>
        <v>4600</v>
      </c>
      <c r="BV8" s="134">
        <f>'C завтраками| Bed and breakfast'!BO8-1650</f>
        <v>5200</v>
      </c>
      <c r="BW8" s="134">
        <f>'C завтраками| Bed and breakfast'!BP8-1650</f>
        <v>4600</v>
      </c>
      <c r="BX8" s="134">
        <f>'C завтраками| Bed and breakfast'!BQ8-1650</f>
        <v>5200</v>
      </c>
      <c r="BY8" s="134">
        <f>'C завтраками| Bed and breakfast'!BR8-1650</f>
        <v>4600</v>
      </c>
      <c r="BZ8" s="134">
        <f>'C завтраками| Bed and breakfast'!BS8-1650</f>
        <v>6000</v>
      </c>
    </row>
    <row r="9" spans="1:78" s="133" customFormat="1" x14ac:dyDescent="0.2">
      <c r="A9" s="120" t="s">
        <v>107</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134"/>
      <c r="BV9" s="134"/>
      <c r="BW9" s="134"/>
      <c r="BX9" s="134"/>
      <c r="BY9" s="134"/>
      <c r="BZ9" s="134"/>
    </row>
    <row r="10" spans="1:78" s="133" customFormat="1" x14ac:dyDescent="0.2">
      <c r="A10" s="3">
        <v>1</v>
      </c>
      <c r="B10" s="134" t="e">
        <f>'C завтраками| Bed and breakfast'!#REF!-1400</f>
        <v>#REF!</v>
      </c>
      <c r="C10" s="134" t="e">
        <f>'C завтраками| Bed and breakfast'!#REF!-1400</f>
        <v>#REF!</v>
      </c>
      <c r="D10" s="134" t="e">
        <f>'C завтраками| Bed and breakfast'!#REF!-1400</f>
        <v>#REF!</v>
      </c>
      <c r="E10" s="134" t="e">
        <f>'C завтраками| Bed and breakfast'!#REF!-1400</f>
        <v>#REF!</v>
      </c>
      <c r="F10" s="134" t="e">
        <f>'C завтраками| Bed and breakfast'!#REF!-1400</f>
        <v>#REF!</v>
      </c>
      <c r="G10" s="134" t="e">
        <f>'C завтраками| Bed and breakfast'!#REF!-1400</f>
        <v>#REF!</v>
      </c>
      <c r="H10" s="134" t="e">
        <f>'C завтраками| Bed and breakfast'!#REF!-1400</f>
        <v>#REF!</v>
      </c>
      <c r="I10" s="134">
        <f>'C завтраками| Bed and breakfast'!B11-1400</f>
        <v>6100</v>
      </c>
      <c r="J10" s="134">
        <f>'C завтраками| Bed and breakfast'!C11-1400</f>
        <v>6100</v>
      </c>
      <c r="K10" s="134">
        <f>'C завтраками| Bed and breakfast'!D11-1400</f>
        <v>5500</v>
      </c>
      <c r="L10" s="134">
        <f>'C завтраками| Bed and breakfast'!E11-1400</f>
        <v>5900</v>
      </c>
      <c r="M10" s="134">
        <f>'C завтраками| Bed and breakfast'!F11-1400</f>
        <v>5900</v>
      </c>
      <c r="N10" s="134">
        <f>'C завтраками| Bed and breakfast'!G11-1400</f>
        <v>8300</v>
      </c>
      <c r="O10" s="134">
        <f>'C завтраками| Bed and breakfast'!H11-1400</f>
        <v>5700</v>
      </c>
      <c r="P10" s="134">
        <f>'C завтраками| Bed and breakfast'!I11-1400</f>
        <v>5500</v>
      </c>
      <c r="Q10" s="134">
        <f>'C завтраками| Bed and breakfast'!J11-1400</f>
        <v>5700</v>
      </c>
      <c r="R10" s="134">
        <f>'C завтраками| Bed and breakfast'!K11-1400</f>
        <v>5500</v>
      </c>
      <c r="S10" s="134">
        <f>'C завтраками| Bed and breakfast'!L11-1400</f>
        <v>5500</v>
      </c>
      <c r="T10" s="134">
        <f>'C завтраками| Bed and breakfast'!M11-1400</f>
        <v>5900</v>
      </c>
      <c r="U10" s="134">
        <f>'C завтраками| Bed and breakfast'!N11-1400</f>
        <v>5700</v>
      </c>
      <c r="V10" s="134">
        <f>'C завтраками| Bed and breakfast'!O11-1400</f>
        <v>7100</v>
      </c>
      <c r="W10" s="134">
        <f>'C завтраками| Bed and breakfast'!P11-1400</f>
        <v>9100</v>
      </c>
      <c r="X10" s="134">
        <f>'C завтраками| Bed and breakfast'!Q11-1400</f>
        <v>9100</v>
      </c>
      <c r="Y10" s="134">
        <f>'C завтраками| Bed and breakfast'!R11-1400</f>
        <v>9700</v>
      </c>
      <c r="Z10" s="134">
        <f>'C завтраками| Bed and breakfast'!S11-1400</f>
        <v>9700</v>
      </c>
      <c r="AA10" s="134">
        <f>'C завтраками| Bed and breakfast'!T11-1400</f>
        <v>10300</v>
      </c>
      <c r="AB10" s="200">
        <f>'C завтраками| Bed and breakfast'!U11-1400</f>
        <v>9700</v>
      </c>
      <c r="AC10" s="200">
        <f>'C завтраками| Bed and breakfast'!V11-1400</f>
        <v>9700</v>
      </c>
      <c r="AD10" s="200">
        <f>'C завтраками| Bed and breakfast'!W11-1400</f>
        <v>16600</v>
      </c>
      <c r="AE10" s="200">
        <f>'C завтраками| Bed and breakfast'!X11-1400</f>
        <v>24100</v>
      </c>
      <c r="AF10" s="200">
        <f>'C завтраками| Bed and breakfast'!Y11-1400</f>
        <v>28100</v>
      </c>
      <c r="AG10" s="200">
        <f>'C завтраками| Bed and breakfast'!Z11-1400</f>
        <v>28100</v>
      </c>
      <c r="AH10" s="200">
        <f>'C завтраками| Bed and breakfast'!AA11-1400</f>
        <v>28100</v>
      </c>
      <c r="AI10" s="200">
        <f>'C завтраками| Bed and breakfast'!AB11-1400</f>
        <v>29300</v>
      </c>
      <c r="AJ10" s="200">
        <f>'C завтраками| Bed and breakfast'!AC11-1400</f>
        <v>29300</v>
      </c>
      <c r="AK10" s="200">
        <f>'C завтраками| Bed and breakfast'!AD11-1400</f>
        <v>29300</v>
      </c>
      <c r="AL10" s="200">
        <f>'C завтраками| Bed and breakfast'!AE11-1400</f>
        <v>25700</v>
      </c>
      <c r="AM10" s="200">
        <f>'C завтраками| Bed and breakfast'!AF11-1400</f>
        <v>25150</v>
      </c>
      <c r="AN10" s="200">
        <f>'C завтраками| Bed and breakfast'!AG11-1400</f>
        <v>15850</v>
      </c>
      <c r="AO10" s="200">
        <f>'C завтраками| Bed and breakfast'!AH11-1400</f>
        <v>15850</v>
      </c>
      <c r="AP10" s="200">
        <f>'C завтраками| Bed and breakfast'!AI11-1400</f>
        <v>14950</v>
      </c>
      <c r="AQ10" s="200">
        <f>'C завтраками| Bed and breakfast'!AJ11-1400</f>
        <v>14950</v>
      </c>
      <c r="AR10" s="200">
        <f>'C завтраками| Bed and breakfast'!AK11-1400</f>
        <v>14950</v>
      </c>
      <c r="AS10" s="200">
        <f>'C завтраками| Bed and breakfast'!AL11-1400</f>
        <v>15850</v>
      </c>
      <c r="AT10" s="200">
        <f>'C завтраками| Bed and breakfast'!AM11-1400</f>
        <v>15850</v>
      </c>
      <c r="AU10" s="200">
        <f>'C завтраками| Bed and breakfast'!AN11-1400</f>
        <v>15850</v>
      </c>
      <c r="AV10" s="200">
        <f>'C завтраками| Bed and breakfast'!AO11-1400</f>
        <v>16750</v>
      </c>
      <c r="AW10" s="200">
        <f>'C завтраками| Bed and breakfast'!AP11-1400</f>
        <v>16750</v>
      </c>
      <c r="AX10" s="200">
        <f>'C завтраками| Bed and breakfast'!AQ11-1400</f>
        <v>17950</v>
      </c>
      <c r="AY10" s="200">
        <f>'C завтраками| Bed and breakfast'!AR11-1400</f>
        <v>19150</v>
      </c>
      <c r="AZ10" s="200">
        <f>'C завтраками| Bed and breakfast'!AS11-1400</f>
        <v>19150</v>
      </c>
      <c r="BA10" s="200">
        <f>'C завтраками| Bed and breakfast'!AT11-1400</f>
        <v>19150</v>
      </c>
      <c r="BB10" s="200">
        <f>'C завтраками| Bed and breakfast'!AU11-1400</f>
        <v>17950</v>
      </c>
      <c r="BC10" s="200">
        <f>'C завтраками| Bed and breakfast'!AV11-1400</f>
        <v>21550</v>
      </c>
      <c r="BD10" s="200">
        <f>'C завтраками| Bed and breakfast'!AW11-1400</f>
        <v>21550</v>
      </c>
      <c r="BE10" s="200">
        <f>'C завтраками| Bed and breakfast'!AX11-1400</f>
        <v>23950</v>
      </c>
      <c r="BF10" s="200">
        <f>'C завтраками| Bed and breakfast'!AY11-1400</f>
        <v>26350</v>
      </c>
      <c r="BG10" s="200">
        <f>'C завтраками| Bed and breakfast'!AZ11-1400</f>
        <v>26350</v>
      </c>
      <c r="BH10" s="200">
        <f>'C завтраками| Bed and breakfast'!BA11-1400</f>
        <v>22750</v>
      </c>
      <c r="BI10" s="200">
        <f>'C завтраками| Bed and breakfast'!BB11-1400</f>
        <v>22750</v>
      </c>
      <c r="BJ10" s="200">
        <f>'C завтраками| Bed and breakfast'!BC11-1400</f>
        <v>14050</v>
      </c>
      <c r="BK10" s="200">
        <f>'C завтраками| Bed and breakfast'!BD11-1400</f>
        <v>15850</v>
      </c>
      <c r="BL10" s="200">
        <f>'C завтраками| Bed and breakfast'!BE11-1400</f>
        <v>14950</v>
      </c>
      <c r="BM10" s="200">
        <f>'C завтраками| Bed and breakfast'!BF11-1400</f>
        <v>11350</v>
      </c>
      <c r="BN10" s="200">
        <f>'C завтраками| Bed and breakfast'!BG11-1400</f>
        <v>9450</v>
      </c>
      <c r="BO10" s="200">
        <f>'C завтраками| Bed and breakfast'!BH11-1400</f>
        <v>10650</v>
      </c>
      <c r="BP10" s="200">
        <f>'C завтраками| Bed and breakfast'!BI11-1400</f>
        <v>9450</v>
      </c>
      <c r="BQ10" s="200">
        <f>'C завтраками| Bed and breakfast'!BJ11-1400</f>
        <v>10650</v>
      </c>
      <c r="BR10" s="200">
        <f>'C завтраками| Bed and breakfast'!BK11-1400</f>
        <v>9450</v>
      </c>
      <c r="BS10" s="200">
        <f>'C завтраками| Bed and breakfast'!BL11-1400</f>
        <v>8750</v>
      </c>
      <c r="BT10" s="200">
        <f>'C завтраками| Bed and breakfast'!BM11-1400</f>
        <v>7750</v>
      </c>
      <c r="BU10" s="134">
        <f>'C завтраками| Bed and breakfast'!BN11-1650</f>
        <v>5600</v>
      </c>
      <c r="BV10" s="134">
        <f>'C завтраками| Bed and breakfast'!BO11-1650</f>
        <v>6200</v>
      </c>
      <c r="BW10" s="134">
        <f>'C завтраками| Bed and breakfast'!BP11-1650</f>
        <v>5600</v>
      </c>
      <c r="BX10" s="134">
        <f>'C завтраками| Bed and breakfast'!BQ11-1650</f>
        <v>6200</v>
      </c>
      <c r="BY10" s="134">
        <f>'C завтраками| Bed and breakfast'!BR11-1650</f>
        <v>5600</v>
      </c>
      <c r="BZ10" s="134">
        <f>'C завтраками| Bed and breakfast'!BS11-1650</f>
        <v>7000</v>
      </c>
    </row>
    <row r="11" spans="1:78" s="133" customFormat="1" x14ac:dyDescent="0.2">
      <c r="A11" s="5" t="s">
        <v>86</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135"/>
      <c r="BV11" s="135"/>
      <c r="BW11" s="135"/>
      <c r="BX11" s="135"/>
      <c r="BY11" s="135"/>
      <c r="BZ11" s="135"/>
    </row>
    <row r="12" spans="1:78" s="133" customFormat="1" x14ac:dyDescent="0.2">
      <c r="A12" s="16">
        <v>1</v>
      </c>
      <c r="B12" s="134" t="e">
        <f>'C завтраками| Bed and breakfast'!#REF!-1400</f>
        <v>#REF!</v>
      </c>
      <c r="C12" s="134" t="e">
        <f>'C завтраками| Bed and breakfast'!#REF!-1400</f>
        <v>#REF!</v>
      </c>
      <c r="D12" s="134" t="e">
        <f>'C завтраками| Bed and breakfast'!#REF!-1400</f>
        <v>#REF!</v>
      </c>
      <c r="E12" s="134" t="e">
        <f>'C завтраками| Bed and breakfast'!#REF!-1400</f>
        <v>#REF!</v>
      </c>
      <c r="F12" s="134" t="e">
        <f>'C завтраками| Bed and breakfast'!#REF!-1400</f>
        <v>#REF!</v>
      </c>
      <c r="G12" s="134" t="e">
        <f>'C завтраками| Bed and breakfast'!#REF!-1400</f>
        <v>#REF!</v>
      </c>
      <c r="H12" s="134" t="e">
        <f>'C завтраками| Bed and breakfast'!#REF!-1400</f>
        <v>#REF!</v>
      </c>
      <c r="I12" s="134">
        <f>'C завтраками| Bed and breakfast'!B14-1400</f>
        <v>8100</v>
      </c>
      <c r="J12" s="134">
        <f>'C завтраками| Bed and breakfast'!C14-1400</f>
        <v>8100</v>
      </c>
      <c r="K12" s="134">
        <f>'C завтраками| Bed and breakfast'!D14-1400</f>
        <v>7500</v>
      </c>
      <c r="L12" s="134">
        <f>'C завтраками| Bed and breakfast'!E14-1400</f>
        <v>7900</v>
      </c>
      <c r="M12" s="134">
        <f>'C завтраками| Bed and breakfast'!F14-1400</f>
        <v>7900</v>
      </c>
      <c r="N12" s="134">
        <f>'C завтраками| Bed and breakfast'!G14-1400</f>
        <v>10300</v>
      </c>
      <c r="O12" s="134">
        <f>'C завтраками| Bed and breakfast'!H14-1400</f>
        <v>7700</v>
      </c>
      <c r="P12" s="134">
        <f>'C завтраками| Bed and breakfast'!I14-1400</f>
        <v>7500</v>
      </c>
      <c r="Q12" s="134">
        <f>'C завтраками| Bed and breakfast'!J14-1400</f>
        <v>7700</v>
      </c>
      <c r="R12" s="134">
        <f>'C завтраками| Bed and breakfast'!K14-1400</f>
        <v>7500</v>
      </c>
      <c r="S12" s="134">
        <f>'C завтраками| Bed and breakfast'!L14-1400</f>
        <v>7500</v>
      </c>
      <c r="T12" s="134">
        <f>'C завтраками| Bed and breakfast'!M14-1400</f>
        <v>7900</v>
      </c>
      <c r="U12" s="134">
        <f>'C завтраками| Bed and breakfast'!N14-1400</f>
        <v>7700</v>
      </c>
      <c r="V12" s="134">
        <f>'C завтраками| Bed and breakfast'!O14-1400</f>
        <v>9100</v>
      </c>
      <c r="W12" s="134">
        <f>'C завтраками| Bed and breakfast'!P14-1400</f>
        <v>11100</v>
      </c>
      <c r="X12" s="134">
        <f>'C завтраками| Bed and breakfast'!Q14-1400</f>
        <v>11100</v>
      </c>
      <c r="Y12" s="134">
        <f>'C завтраками| Bed and breakfast'!R14-1400</f>
        <v>11700</v>
      </c>
      <c r="Z12" s="134">
        <f>'C завтраками| Bed and breakfast'!S14-1400</f>
        <v>11700</v>
      </c>
      <c r="AA12" s="134">
        <f>'C завтраками| Bed and breakfast'!T14-1400</f>
        <v>12300</v>
      </c>
      <c r="AB12" s="200">
        <f>'C завтраками| Bed and breakfast'!U14-1400</f>
        <v>11700</v>
      </c>
      <c r="AC12" s="200">
        <f>'C завтраками| Bed and breakfast'!V14-1400</f>
        <v>11700</v>
      </c>
      <c r="AD12" s="200">
        <f>'C завтраками| Bed and breakfast'!W14-1400</f>
        <v>18600</v>
      </c>
      <c r="AE12" s="200">
        <f>'C завтраками| Bed and breakfast'!X14-1400</f>
        <v>26100</v>
      </c>
      <c r="AF12" s="200">
        <f>'C завтраками| Bed and breakfast'!Y14-1400</f>
        <v>30100</v>
      </c>
      <c r="AG12" s="200">
        <f>'C завтраками| Bed and breakfast'!Z14-1400</f>
        <v>30100</v>
      </c>
      <c r="AH12" s="200">
        <f>'C завтраками| Bed and breakfast'!AA14-1400</f>
        <v>30100</v>
      </c>
      <c r="AI12" s="200">
        <f>'C завтраками| Bed and breakfast'!AB14-1400</f>
        <v>31300</v>
      </c>
      <c r="AJ12" s="200">
        <f>'C завтраками| Bed and breakfast'!AC14-1400</f>
        <v>31300</v>
      </c>
      <c r="AK12" s="200">
        <f>'C завтраками| Bed and breakfast'!AD14-1400</f>
        <v>31300</v>
      </c>
      <c r="AL12" s="200">
        <f>'C завтраками| Bed and breakfast'!AE14-1400</f>
        <v>27700</v>
      </c>
      <c r="AM12" s="200">
        <f>'C завтраками| Bed and breakfast'!AF14-1400</f>
        <v>27350</v>
      </c>
      <c r="AN12" s="200">
        <f>'C завтраками| Bed and breakfast'!AG14-1400</f>
        <v>18050</v>
      </c>
      <c r="AO12" s="200">
        <f>'C завтраками| Bed and breakfast'!AH14-1400</f>
        <v>18050</v>
      </c>
      <c r="AP12" s="200">
        <f>'C завтраками| Bed and breakfast'!AI14-1400</f>
        <v>17150</v>
      </c>
      <c r="AQ12" s="200">
        <f>'C завтраками| Bed and breakfast'!AJ14-1400</f>
        <v>17150</v>
      </c>
      <c r="AR12" s="200">
        <f>'C завтраками| Bed and breakfast'!AK14-1400</f>
        <v>17150</v>
      </c>
      <c r="AS12" s="200">
        <f>'C завтраками| Bed and breakfast'!AL14-1400</f>
        <v>18050</v>
      </c>
      <c r="AT12" s="200">
        <f>'C завтраками| Bed and breakfast'!AM14-1400</f>
        <v>18050</v>
      </c>
      <c r="AU12" s="200">
        <f>'C завтраками| Bed and breakfast'!AN14-1400</f>
        <v>18050</v>
      </c>
      <c r="AV12" s="200">
        <f>'C завтраками| Bed and breakfast'!AO14-1400</f>
        <v>18950</v>
      </c>
      <c r="AW12" s="200">
        <f>'C завтраками| Bed and breakfast'!AP14-1400</f>
        <v>18950</v>
      </c>
      <c r="AX12" s="200">
        <f>'C завтраками| Bed and breakfast'!AQ14-1400</f>
        <v>20150</v>
      </c>
      <c r="AY12" s="200">
        <f>'C завтраками| Bed and breakfast'!AR14-1400</f>
        <v>21350</v>
      </c>
      <c r="AZ12" s="200">
        <f>'C завтраками| Bed and breakfast'!AS14-1400</f>
        <v>21350</v>
      </c>
      <c r="BA12" s="200">
        <f>'C завтраками| Bed and breakfast'!AT14-1400</f>
        <v>21350</v>
      </c>
      <c r="BB12" s="200">
        <f>'C завтраками| Bed and breakfast'!AU14-1400</f>
        <v>20150</v>
      </c>
      <c r="BC12" s="200">
        <f>'C завтраками| Bed and breakfast'!AV14-1400</f>
        <v>23750</v>
      </c>
      <c r="BD12" s="200">
        <f>'C завтраками| Bed and breakfast'!AW14-1400</f>
        <v>23750</v>
      </c>
      <c r="BE12" s="200">
        <f>'C завтраками| Bed and breakfast'!AX14-1400</f>
        <v>26150</v>
      </c>
      <c r="BF12" s="200">
        <f>'C завтраками| Bed and breakfast'!AY14-1400</f>
        <v>28550</v>
      </c>
      <c r="BG12" s="200">
        <f>'C завтраками| Bed and breakfast'!AZ14-1400</f>
        <v>28550</v>
      </c>
      <c r="BH12" s="200">
        <f>'C завтраками| Bed and breakfast'!BA14-1400</f>
        <v>24950</v>
      </c>
      <c r="BI12" s="200">
        <f>'C завтраками| Bed and breakfast'!BB14-1400</f>
        <v>24950</v>
      </c>
      <c r="BJ12" s="200">
        <f>'C завтраками| Bed and breakfast'!BC14-1400</f>
        <v>16250</v>
      </c>
      <c r="BK12" s="200">
        <f>'C завтраками| Bed and breakfast'!BD14-1400</f>
        <v>18050</v>
      </c>
      <c r="BL12" s="200">
        <f>'C завтраками| Bed and breakfast'!BE14-1400</f>
        <v>17150</v>
      </c>
      <c r="BM12" s="200">
        <f>'C завтраками| Bed and breakfast'!BF14-1400</f>
        <v>13350</v>
      </c>
      <c r="BN12" s="200">
        <f>'C завтраками| Bed and breakfast'!BG14-1400</f>
        <v>11450</v>
      </c>
      <c r="BO12" s="200">
        <f>'C завтраками| Bed and breakfast'!BH14-1400</f>
        <v>12650</v>
      </c>
      <c r="BP12" s="200">
        <f>'C завтраками| Bed and breakfast'!BI14-1400</f>
        <v>11450</v>
      </c>
      <c r="BQ12" s="200">
        <f>'C завтраками| Bed and breakfast'!BJ14-1400</f>
        <v>12650</v>
      </c>
      <c r="BR12" s="200">
        <f>'C завтраками| Bed and breakfast'!BK14-1400</f>
        <v>11450</v>
      </c>
      <c r="BS12" s="200">
        <f>'C завтраками| Bed and breakfast'!BL14-1400</f>
        <v>11250</v>
      </c>
      <c r="BT12" s="200">
        <f>'C завтраками| Bed and breakfast'!BM14-1400</f>
        <v>10250</v>
      </c>
      <c r="BU12" s="134">
        <f>'C завтраками| Bed and breakfast'!BN14-1650</f>
        <v>8100</v>
      </c>
      <c r="BV12" s="134">
        <f>'C завтраками| Bed and breakfast'!BO14-1650</f>
        <v>8700</v>
      </c>
      <c r="BW12" s="134">
        <f>'C завтраками| Bed and breakfast'!BP14-1650</f>
        <v>8100</v>
      </c>
      <c r="BX12" s="134">
        <f>'C завтраками| Bed and breakfast'!BQ14-1650</f>
        <v>8700</v>
      </c>
      <c r="BY12" s="134">
        <f>'C завтраками| Bed and breakfast'!BR14-1650</f>
        <v>8100</v>
      </c>
      <c r="BZ12" s="134">
        <f>'C завтраками| Bed and breakfast'!BS14-1650</f>
        <v>9500</v>
      </c>
    </row>
    <row r="13" spans="1:78" s="133" customFormat="1" x14ac:dyDescent="0.2">
      <c r="A13" s="4" t="s">
        <v>91</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135"/>
      <c r="BV13" s="135"/>
      <c r="BW13" s="135"/>
      <c r="BX13" s="135"/>
      <c r="BY13" s="135"/>
      <c r="BZ13" s="135"/>
    </row>
    <row r="14" spans="1:78" s="133" customFormat="1" x14ac:dyDescent="0.2">
      <c r="A14" s="16">
        <v>1</v>
      </c>
      <c r="B14" s="134" t="e">
        <f>'C завтраками| Bed and breakfast'!#REF!-1400</f>
        <v>#REF!</v>
      </c>
      <c r="C14" s="134" t="e">
        <f>'C завтраками| Bed and breakfast'!#REF!-1400</f>
        <v>#REF!</v>
      </c>
      <c r="D14" s="134" t="e">
        <f>'C завтраками| Bed and breakfast'!#REF!-1400</f>
        <v>#REF!</v>
      </c>
      <c r="E14" s="134" t="e">
        <f>'C завтраками| Bed and breakfast'!#REF!-1400</f>
        <v>#REF!</v>
      </c>
      <c r="F14" s="134" t="e">
        <f>'C завтраками| Bed and breakfast'!#REF!-1400</f>
        <v>#REF!</v>
      </c>
      <c r="G14" s="134" t="e">
        <f>'C завтраками| Bed and breakfast'!#REF!-1400</f>
        <v>#REF!</v>
      </c>
      <c r="H14" s="134" t="e">
        <f>'C завтраками| Bed and breakfast'!#REF!-1400</f>
        <v>#REF!</v>
      </c>
      <c r="I14" s="134">
        <f>'C завтраками| Bed and breakfast'!B17-1400</f>
        <v>9100</v>
      </c>
      <c r="J14" s="134">
        <f>'C завтраками| Bed and breakfast'!C17-1400</f>
        <v>9100</v>
      </c>
      <c r="K14" s="134">
        <f>'C завтраками| Bed and breakfast'!D17-1400</f>
        <v>8500</v>
      </c>
      <c r="L14" s="134">
        <f>'C завтраками| Bed and breakfast'!E17-1400</f>
        <v>8900</v>
      </c>
      <c r="M14" s="134">
        <f>'C завтраками| Bed and breakfast'!F17-1400</f>
        <v>8900</v>
      </c>
      <c r="N14" s="134">
        <f>'C завтраками| Bed and breakfast'!G17-1400</f>
        <v>11300</v>
      </c>
      <c r="O14" s="134">
        <f>'C завтраками| Bed and breakfast'!H17-1400</f>
        <v>8700</v>
      </c>
      <c r="P14" s="134">
        <f>'C завтраками| Bed and breakfast'!I17-1400</f>
        <v>8500</v>
      </c>
      <c r="Q14" s="134">
        <f>'C завтраками| Bed and breakfast'!J17-1400</f>
        <v>8700</v>
      </c>
      <c r="R14" s="134">
        <f>'C завтраками| Bed and breakfast'!K17-1400</f>
        <v>8500</v>
      </c>
      <c r="S14" s="134">
        <f>'C завтраками| Bed and breakfast'!L17-1400</f>
        <v>8500</v>
      </c>
      <c r="T14" s="134">
        <f>'C завтраками| Bed and breakfast'!M17-1400</f>
        <v>8900</v>
      </c>
      <c r="U14" s="134">
        <f>'C завтраками| Bed and breakfast'!N17-1400</f>
        <v>8700</v>
      </c>
      <c r="V14" s="134">
        <f>'C завтраками| Bed and breakfast'!O17-1400</f>
        <v>10100</v>
      </c>
      <c r="W14" s="134">
        <f>'C завтраками| Bed and breakfast'!P17-1400</f>
        <v>12100</v>
      </c>
      <c r="X14" s="134">
        <f>'C завтраками| Bed and breakfast'!Q17-1400</f>
        <v>12100</v>
      </c>
      <c r="Y14" s="134">
        <f>'C завтраками| Bed and breakfast'!R17-1400</f>
        <v>12700</v>
      </c>
      <c r="Z14" s="134">
        <f>'C завтраками| Bed and breakfast'!S17-1400</f>
        <v>12700</v>
      </c>
      <c r="AA14" s="134">
        <f>'C завтраками| Bed and breakfast'!T17-1400</f>
        <v>13300</v>
      </c>
      <c r="AB14" s="200">
        <f>'C завтраками| Bed and breakfast'!U17-1400</f>
        <v>12700</v>
      </c>
      <c r="AC14" s="200">
        <f>'C завтраками| Bed and breakfast'!V17-1400</f>
        <v>12700</v>
      </c>
      <c r="AD14" s="200">
        <f>'C завтраками| Bed and breakfast'!W17-1400</f>
        <v>20600</v>
      </c>
      <c r="AE14" s="200">
        <f>'C завтраками| Bed and breakfast'!X17-1400</f>
        <v>28100</v>
      </c>
      <c r="AF14" s="200">
        <f>'C завтраками| Bed and breakfast'!Y17-1400</f>
        <v>32100</v>
      </c>
      <c r="AG14" s="200">
        <f>'C завтраками| Bed and breakfast'!Z17-1400</f>
        <v>32100</v>
      </c>
      <c r="AH14" s="200">
        <f>'C завтраками| Bed and breakfast'!AA17-1400</f>
        <v>32100</v>
      </c>
      <c r="AI14" s="200">
        <f>'C завтраками| Bed and breakfast'!AB17-1400</f>
        <v>33300</v>
      </c>
      <c r="AJ14" s="200">
        <f>'C завтраками| Bed and breakfast'!AC17-1400</f>
        <v>33300</v>
      </c>
      <c r="AK14" s="200">
        <f>'C завтраками| Bed and breakfast'!AD17-1400</f>
        <v>33300</v>
      </c>
      <c r="AL14" s="200">
        <f>'C завтраками| Bed and breakfast'!AE17-1400</f>
        <v>29700</v>
      </c>
      <c r="AM14" s="200">
        <f>'C завтраками| Bed and breakfast'!AF17-1400</f>
        <v>29350</v>
      </c>
      <c r="AN14" s="200">
        <f>'C завтраками| Bed and breakfast'!AG17-1400</f>
        <v>20050</v>
      </c>
      <c r="AO14" s="200">
        <f>'C завтраками| Bed and breakfast'!AH17-1400</f>
        <v>20050</v>
      </c>
      <c r="AP14" s="200">
        <f>'C завтраками| Bed and breakfast'!AI17-1400</f>
        <v>19150</v>
      </c>
      <c r="AQ14" s="200">
        <f>'C завтраками| Bed and breakfast'!AJ17-1400</f>
        <v>19150</v>
      </c>
      <c r="AR14" s="200">
        <f>'C завтраками| Bed and breakfast'!AK17-1400</f>
        <v>19150</v>
      </c>
      <c r="AS14" s="200">
        <f>'C завтраками| Bed and breakfast'!AL17-1400</f>
        <v>20050</v>
      </c>
      <c r="AT14" s="200">
        <f>'C завтраками| Bed and breakfast'!AM17-1400</f>
        <v>20050</v>
      </c>
      <c r="AU14" s="200">
        <f>'C завтраками| Bed and breakfast'!AN17-1400</f>
        <v>20050</v>
      </c>
      <c r="AV14" s="200">
        <f>'C завтраками| Bed and breakfast'!AO17-1400</f>
        <v>20950</v>
      </c>
      <c r="AW14" s="200">
        <f>'C завтраками| Bed and breakfast'!AP17-1400</f>
        <v>20950</v>
      </c>
      <c r="AX14" s="200">
        <f>'C завтраками| Bed and breakfast'!AQ17-1400</f>
        <v>22150</v>
      </c>
      <c r="AY14" s="200">
        <f>'C завтраками| Bed and breakfast'!AR17-1400</f>
        <v>23350</v>
      </c>
      <c r="AZ14" s="200">
        <f>'C завтраками| Bed and breakfast'!AS17-1400</f>
        <v>23350</v>
      </c>
      <c r="BA14" s="200">
        <f>'C завтраками| Bed and breakfast'!AT17-1400</f>
        <v>23350</v>
      </c>
      <c r="BB14" s="200">
        <f>'C завтраками| Bed and breakfast'!AU17-1400</f>
        <v>22150</v>
      </c>
      <c r="BC14" s="200">
        <f>'C завтраками| Bed and breakfast'!AV17-1400</f>
        <v>25750</v>
      </c>
      <c r="BD14" s="200">
        <f>'C завтраками| Bed and breakfast'!AW17-1400</f>
        <v>25750</v>
      </c>
      <c r="BE14" s="200">
        <f>'C завтраками| Bed and breakfast'!AX17-1400</f>
        <v>28150</v>
      </c>
      <c r="BF14" s="200">
        <f>'C завтраками| Bed and breakfast'!AY17-1400</f>
        <v>30550</v>
      </c>
      <c r="BG14" s="200">
        <f>'C завтраками| Bed and breakfast'!AZ17-1400</f>
        <v>30550</v>
      </c>
      <c r="BH14" s="200">
        <f>'C завтраками| Bed and breakfast'!BA17-1400</f>
        <v>26950</v>
      </c>
      <c r="BI14" s="200">
        <f>'C завтраками| Bed and breakfast'!BB17-1400</f>
        <v>26950</v>
      </c>
      <c r="BJ14" s="200">
        <f>'C завтраками| Bed and breakfast'!BC17-1400</f>
        <v>18250</v>
      </c>
      <c r="BK14" s="200">
        <f>'C завтраками| Bed and breakfast'!BD17-1400</f>
        <v>20050</v>
      </c>
      <c r="BL14" s="200">
        <f>'C завтраками| Bed and breakfast'!BE17-1400</f>
        <v>19150</v>
      </c>
      <c r="BM14" s="200">
        <f>'C завтраками| Bed and breakfast'!BF17-1400</f>
        <v>14850</v>
      </c>
      <c r="BN14" s="200">
        <f>'C завтраками| Bed and breakfast'!BG17-1400</f>
        <v>12950</v>
      </c>
      <c r="BO14" s="200">
        <f>'C завтраками| Bed and breakfast'!BH17-1400</f>
        <v>14150</v>
      </c>
      <c r="BP14" s="200">
        <f>'C завтраками| Bed and breakfast'!BI17-1400</f>
        <v>12950</v>
      </c>
      <c r="BQ14" s="200">
        <f>'C завтраками| Bed and breakfast'!BJ17-1400</f>
        <v>14150</v>
      </c>
      <c r="BR14" s="200">
        <f>'C завтраками| Bed and breakfast'!BK17-1400</f>
        <v>12950</v>
      </c>
      <c r="BS14" s="200">
        <f>'C завтраками| Bed and breakfast'!BL17-1400</f>
        <v>12250</v>
      </c>
      <c r="BT14" s="200">
        <f>'C завтраками| Bed and breakfast'!BM17-1400</f>
        <v>11250</v>
      </c>
      <c r="BU14" s="134">
        <f>'C завтраками| Bed and breakfast'!BN17-1650</f>
        <v>9100</v>
      </c>
      <c r="BV14" s="134">
        <f>'C завтраками| Bed and breakfast'!BO17-1650</f>
        <v>9700</v>
      </c>
      <c r="BW14" s="134">
        <f>'C завтраками| Bed and breakfast'!BP17-1650</f>
        <v>9100</v>
      </c>
      <c r="BX14" s="134">
        <f>'C завтраками| Bed and breakfast'!BQ17-1650</f>
        <v>9700</v>
      </c>
      <c r="BY14" s="134">
        <f>'C завтраками| Bed and breakfast'!BR17-1650</f>
        <v>9100</v>
      </c>
      <c r="BZ14" s="134">
        <f>'C завтраками| Bed and breakfast'!BS17-1650</f>
        <v>10500</v>
      </c>
    </row>
    <row r="15" spans="1:78" s="133" customFormat="1" x14ac:dyDescent="0.2">
      <c r="A15" s="2" t="s">
        <v>92</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135"/>
      <c r="BV15" s="135"/>
      <c r="BW15" s="135"/>
      <c r="BX15" s="135"/>
      <c r="BY15" s="135"/>
      <c r="BZ15" s="135"/>
    </row>
    <row r="16" spans="1:78" s="133" customFormat="1" x14ac:dyDescent="0.2">
      <c r="A16" s="16">
        <v>1</v>
      </c>
      <c r="B16" s="134" t="e">
        <f>'C завтраками| Bed and breakfast'!#REF!-1400</f>
        <v>#REF!</v>
      </c>
      <c r="C16" s="134" t="e">
        <f>'C завтраками| Bed and breakfast'!#REF!-1400</f>
        <v>#REF!</v>
      </c>
      <c r="D16" s="134" t="e">
        <f>'C завтраками| Bed and breakfast'!#REF!-1400</f>
        <v>#REF!</v>
      </c>
      <c r="E16" s="134" t="e">
        <f>'C завтраками| Bed and breakfast'!#REF!-1400</f>
        <v>#REF!</v>
      </c>
      <c r="F16" s="134" t="e">
        <f>'C завтраками| Bed and breakfast'!#REF!-1400</f>
        <v>#REF!</v>
      </c>
      <c r="G16" s="134" t="e">
        <f>'C завтраками| Bed and breakfast'!#REF!-1400</f>
        <v>#REF!</v>
      </c>
      <c r="H16" s="134" t="e">
        <f>'C завтраками| Bed and breakfast'!#REF!-1400</f>
        <v>#REF!</v>
      </c>
      <c r="I16" s="134">
        <f>'C завтраками| Bed and breakfast'!B20-1400</f>
        <v>10600</v>
      </c>
      <c r="J16" s="134">
        <f>'C завтраками| Bed and breakfast'!C20-1400</f>
        <v>10600</v>
      </c>
      <c r="K16" s="134">
        <f>'C завтраками| Bed and breakfast'!D20-1400</f>
        <v>10000</v>
      </c>
      <c r="L16" s="134">
        <f>'C завтраками| Bed and breakfast'!E20-1400</f>
        <v>10400</v>
      </c>
      <c r="M16" s="134">
        <f>'C завтраками| Bed and breakfast'!F20-1400</f>
        <v>10400</v>
      </c>
      <c r="N16" s="134">
        <f>'C завтраками| Bed and breakfast'!G20-1400</f>
        <v>12800</v>
      </c>
      <c r="O16" s="134">
        <f>'C завтраками| Bed and breakfast'!H20-1400</f>
        <v>10200</v>
      </c>
      <c r="P16" s="134">
        <f>'C завтраками| Bed and breakfast'!I20-1400</f>
        <v>10000</v>
      </c>
      <c r="Q16" s="134">
        <f>'C завтраками| Bed and breakfast'!J20-1400</f>
        <v>10200</v>
      </c>
      <c r="R16" s="134">
        <f>'C завтраками| Bed and breakfast'!K20-1400</f>
        <v>10000</v>
      </c>
      <c r="S16" s="134">
        <f>'C завтраками| Bed and breakfast'!L20-1400</f>
        <v>10000</v>
      </c>
      <c r="T16" s="134">
        <f>'C завтраками| Bed and breakfast'!M20-1400</f>
        <v>10400</v>
      </c>
      <c r="U16" s="134">
        <f>'C завтраками| Bed and breakfast'!N20-1400</f>
        <v>10200</v>
      </c>
      <c r="V16" s="134">
        <f>'C завтраками| Bed and breakfast'!O20-1400</f>
        <v>11600</v>
      </c>
      <c r="W16" s="134">
        <f>'C завтраками| Bed and breakfast'!P20-1400</f>
        <v>13600</v>
      </c>
      <c r="X16" s="134">
        <f>'C завтраками| Bed and breakfast'!Q20-1400</f>
        <v>13600</v>
      </c>
      <c r="Y16" s="134">
        <f>'C завтраками| Bed and breakfast'!R20-1400</f>
        <v>14200</v>
      </c>
      <c r="Z16" s="134">
        <f>'C завтраками| Bed and breakfast'!S20-1400</f>
        <v>14200</v>
      </c>
      <c r="AA16" s="134">
        <f>'C завтраками| Bed and breakfast'!T20-1400</f>
        <v>14800</v>
      </c>
      <c r="AB16" s="200">
        <f>'C завтраками| Bed and breakfast'!U20-1400</f>
        <v>14200</v>
      </c>
      <c r="AC16" s="200">
        <f>'C завтраками| Bed and breakfast'!V20-1400</f>
        <v>14200</v>
      </c>
      <c r="AD16" s="200">
        <f>'C завтраками| Bed and breakfast'!W20-1400</f>
        <v>22600</v>
      </c>
      <c r="AE16" s="200">
        <f>'C завтраками| Bed and breakfast'!X20-1400</f>
        <v>30100</v>
      </c>
      <c r="AF16" s="200">
        <f>'C завтраками| Bed and breakfast'!Y20-1400</f>
        <v>34100</v>
      </c>
      <c r="AG16" s="200">
        <f>'C завтраками| Bed and breakfast'!Z20-1400</f>
        <v>34100</v>
      </c>
      <c r="AH16" s="200">
        <f>'C завтраками| Bed and breakfast'!AA20-1400</f>
        <v>34100</v>
      </c>
      <c r="AI16" s="200">
        <f>'C завтраками| Bed and breakfast'!AB20-1400</f>
        <v>35300</v>
      </c>
      <c r="AJ16" s="200">
        <f>'C завтраками| Bed and breakfast'!AC20-1400</f>
        <v>35300</v>
      </c>
      <c r="AK16" s="200">
        <f>'C завтраками| Bed and breakfast'!AD20-1400</f>
        <v>35300</v>
      </c>
      <c r="AL16" s="200">
        <f>'C завтраками| Bed and breakfast'!AE20-1400</f>
        <v>31700</v>
      </c>
      <c r="AM16" s="200">
        <f>'C завтраками| Bed and breakfast'!AF20-1400</f>
        <v>31350</v>
      </c>
      <c r="AN16" s="200">
        <f>'C завтраками| Bed and breakfast'!AG20-1400</f>
        <v>22050</v>
      </c>
      <c r="AO16" s="200">
        <f>'C завтраками| Bed and breakfast'!AH20-1400</f>
        <v>22050</v>
      </c>
      <c r="AP16" s="200">
        <f>'C завтраками| Bed and breakfast'!AI20-1400</f>
        <v>21150</v>
      </c>
      <c r="AQ16" s="200">
        <f>'C завтраками| Bed and breakfast'!AJ20-1400</f>
        <v>21150</v>
      </c>
      <c r="AR16" s="200">
        <f>'C завтраками| Bed and breakfast'!AK20-1400</f>
        <v>21150</v>
      </c>
      <c r="AS16" s="200">
        <f>'C завтраками| Bed and breakfast'!AL20-1400</f>
        <v>22050</v>
      </c>
      <c r="AT16" s="200">
        <f>'C завтраками| Bed and breakfast'!AM20-1400</f>
        <v>22050</v>
      </c>
      <c r="AU16" s="200">
        <f>'C завтраками| Bed and breakfast'!AN20-1400</f>
        <v>22050</v>
      </c>
      <c r="AV16" s="200">
        <f>'C завтраками| Bed and breakfast'!AO20-1400</f>
        <v>22950</v>
      </c>
      <c r="AW16" s="200">
        <f>'C завтраками| Bed and breakfast'!AP20-1400</f>
        <v>22950</v>
      </c>
      <c r="AX16" s="200">
        <f>'C завтраками| Bed and breakfast'!AQ20-1400</f>
        <v>24150</v>
      </c>
      <c r="AY16" s="200">
        <f>'C завтраками| Bed and breakfast'!AR20-1400</f>
        <v>25350</v>
      </c>
      <c r="AZ16" s="200">
        <f>'C завтраками| Bed and breakfast'!AS20-1400</f>
        <v>25350</v>
      </c>
      <c r="BA16" s="200">
        <f>'C завтраками| Bed and breakfast'!AT20-1400</f>
        <v>25350</v>
      </c>
      <c r="BB16" s="200">
        <f>'C завтраками| Bed and breakfast'!AU20-1400</f>
        <v>24150</v>
      </c>
      <c r="BC16" s="200">
        <f>'C завтраками| Bed and breakfast'!AV20-1400</f>
        <v>27750</v>
      </c>
      <c r="BD16" s="200">
        <f>'C завтраками| Bed and breakfast'!AW20-1400</f>
        <v>27750</v>
      </c>
      <c r="BE16" s="200">
        <f>'C завтраками| Bed and breakfast'!AX20-1400</f>
        <v>30150</v>
      </c>
      <c r="BF16" s="200">
        <f>'C завтраками| Bed and breakfast'!AY20-1400</f>
        <v>32550</v>
      </c>
      <c r="BG16" s="200">
        <f>'C завтраками| Bed and breakfast'!AZ20-1400</f>
        <v>32550</v>
      </c>
      <c r="BH16" s="200">
        <f>'C завтраками| Bed and breakfast'!BA20-1400</f>
        <v>28950</v>
      </c>
      <c r="BI16" s="200">
        <f>'C завтраками| Bed and breakfast'!BB20-1400</f>
        <v>28950</v>
      </c>
      <c r="BJ16" s="200">
        <f>'C завтраками| Bed and breakfast'!BC20-1400</f>
        <v>20250</v>
      </c>
      <c r="BK16" s="200">
        <f>'C завтраками| Bed and breakfast'!BD20-1400</f>
        <v>22050</v>
      </c>
      <c r="BL16" s="200">
        <f>'C завтраками| Bed and breakfast'!BE20-1400</f>
        <v>21150</v>
      </c>
      <c r="BM16" s="200">
        <f>'C завтраками| Bed and breakfast'!BF20-1400</f>
        <v>15850</v>
      </c>
      <c r="BN16" s="200">
        <f>'C завтраками| Bed and breakfast'!BG20-1400</f>
        <v>13950</v>
      </c>
      <c r="BO16" s="200">
        <f>'C завтраками| Bed and breakfast'!BH20-1400</f>
        <v>15150</v>
      </c>
      <c r="BP16" s="200">
        <f>'C завтраками| Bed and breakfast'!BI20-1400</f>
        <v>13950</v>
      </c>
      <c r="BQ16" s="200">
        <f>'C завтраками| Bed and breakfast'!BJ20-1400</f>
        <v>15150</v>
      </c>
      <c r="BR16" s="200">
        <f>'C завтраками| Bed and breakfast'!BK20-1400</f>
        <v>13950</v>
      </c>
      <c r="BS16" s="200">
        <f>'C завтраками| Bed and breakfast'!BL20-1400</f>
        <v>13750</v>
      </c>
      <c r="BT16" s="200">
        <f>'C завтраками| Bed and breakfast'!BM20-1400</f>
        <v>12750</v>
      </c>
      <c r="BU16" s="134">
        <f>'C завтраками| Bed and breakfast'!BN20-1650</f>
        <v>10600</v>
      </c>
      <c r="BV16" s="134">
        <f>'C завтраками| Bed and breakfast'!BO20-1650</f>
        <v>11200</v>
      </c>
      <c r="BW16" s="134">
        <f>'C завтраками| Bed and breakfast'!BP20-1650</f>
        <v>10600</v>
      </c>
      <c r="BX16" s="134">
        <f>'C завтраками| Bed and breakfast'!BQ20-1650</f>
        <v>11200</v>
      </c>
      <c r="BY16" s="134">
        <f>'C завтраками| Bed and breakfast'!BR20-1650</f>
        <v>10600</v>
      </c>
      <c r="BZ16" s="134">
        <f>'C завтраками| Bed and breakfast'!BS20-1650</f>
        <v>12000</v>
      </c>
    </row>
    <row r="17" spans="1:78" s="133" customFormat="1" x14ac:dyDescent="0.2">
      <c r="A17" s="25"/>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136"/>
      <c r="BV17" s="136"/>
      <c r="BW17" s="136"/>
      <c r="BX17" s="136"/>
      <c r="BY17" s="136"/>
      <c r="BZ17" s="136"/>
    </row>
    <row r="18" spans="1:78" s="133" customFormat="1" x14ac:dyDescent="0.2">
      <c r="A18" s="96" t="s">
        <v>2</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136"/>
      <c r="BV18" s="136"/>
      <c r="BW18" s="136"/>
      <c r="BX18" s="136"/>
      <c r="BY18" s="136"/>
      <c r="BZ18" s="136"/>
    </row>
    <row r="19" spans="1:78" s="133" customFormat="1" ht="23.25" customHeight="1" x14ac:dyDescent="0.2">
      <c r="A19" s="16"/>
      <c r="B19" s="129" t="e">
        <f t="shared" ref="B19" si="0">B5</f>
        <v>#REF!</v>
      </c>
      <c r="C19" s="129" t="e">
        <f t="shared" ref="C19:BN19" si="1">C5</f>
        <v>#REF!</v>
      </c>
      <c r="D19" s="129" t="e">
        <f t="shared" si="1"/>
        <v>#REF!</v>
      </c>
      <c r="E19" s="129" t="e">
        <f t="shared" si="1"/>
        <v>#REF!</v>
      </c>
      <c r="F19" s="129" t="e">
        <f t="shared" si="1"/>
        <v>#REF!</v>
      </c>
      <c r="G19" s="129" t="e">
        <f t="shared" si="1"/>
        <v>#REF!</v>
      </c>
      <c r="H19" s="129" t="e">
        <f t="shared" si="1"/>
        <v>#REF!</v>
      </c>
      <c r="I19" s="129">
        <f t="shared" si="1"/>
        <v>45966</v>
      </c>
      <c r="J19" s="129">
        <f t="shared" si="1"/>
        <v>45968</v>
      </c>
      <c r="K19" s="129">
        <f t="shared" si="1"/>
        <v>45970</v>
      </c>
      <c r="L19" s="129">
        <f t="shared" si="1"/>
        <v>45975</v>
      </c>
      <c r="M19" s="129">
        <f t="shared" si="1"/>
        <v>45977</v>
      </c>
      <c r="N19" s="129">
        <f t="shared" si="1"/>
        <v>45978</v>
      </c>
      <c r="O19" s="129">
        <f t="shared" si="1"/>
        <v>45982</v>
      </c>
      <c r="P19" s="129">
        <f t="shared" si="1"/>
        <v>45984</v>
      </c>
      <c r="Q19" s="129">
        <f t="shared" si="1"/>
        <v>45989</v>
      </c>
      <c r="R19" s="129">
        <f t="shared" si="1"/>
        <v>45991</v>
      </c>
      <c r="S19" s="129">
        <f t="shared" si="1"/>
        <v>45992</v>
      </c>
      <c r="T19" s="129">
        <f t="shared" si="1"/>
        <v>45996</v>
      </c>
      <c r="U19" s="129">
        <f t="shared" si="1"/>
        <v>45998</v>
      </c>
      <c r="V19" s="129">
        <f t="shared" si="1"/>
        <v>46003</v>
      </c>
      <c r="W19" s="129">
        <f t="shared" si="1"/>
        <v>46010</v>
      </c>
      <c r="X19" s="129">
        <f t="shared" si="1"/>
        <v>46012</v>
      </c>
      <c r="Y19" s="129">
        <f t="shared" si="1"/>
        <v>46013</v>
      </c>
      <c r="Z19" s="129">
        <f t="shared" si="1"/>
        <v>46014</v>
      </c>
      <c r="AA19" s="129">
        <f t="shared" si="1"/>
        <v>46015</v>
      </c>
      <c r="AB19" s="173">
        <f t="shared" si="1"/>
        <v>46017</v>
      </c>
      <c r="AC19" s="173">
        <f t="shared" si="1"/>
        <v>46019</v>
      </c>
      <c r="AD19" s="173">
        <f t="shared" si="1"/>
        <v>46020</v>
      </c>
      <c r="AE19" s="173">
        <f t="shared" si="1"/>
        <v>46021</v>
      </c>
      <c r="AF19" s="173">
        <f t="shared" si="1"/>
        <v>46022</v>
      </c>
      <c r="AG19" s="173">
        <f t="shared" si="1"/>
        <v>46023</v>
      </c>
      <c r="AH19" s="173">
        <f t="shared" si="1"/>
        <v>46026</v>
      </c>
      <c r="AI19" s="173">
        <f t="shared" si="1"/>
        <v>46027</v>
      </c>
      <c r="AJ19" s="173">
        <f t="shared" si="1"/>
        <v>46028</v>
      </c>
      <c r="AK19" s="173">
        <f t="shared" si="1"/>
        <v>46029</v>
      </c>
      <c r="AL19" s="173">
        <f t="shared" si="1"/>
        <v>46030</v>
      </c>
      <c r="AM19" s="173">
        <f t="shared" si="1"/>
        <v>46031</v>
      </c>
      <c r="AN19" s="173">
        <f t="shared" si="1"/>
        <v>46032</v>
      </c>
      <c r="AO19" s="173">
        <f t="shared" si="1"/>
        <v>46033</v>
      </c>
      <c r="AP19" s="173">
        <f t="shared" si="1"/>
        <v>46036</v>
      </c>
      <c r="AQ19" s="173">
        <f t="shared" si="1"/>
        <v>46038</v>
      </c>
      <c r="AR19" s="173">
        <f t="shared" si="1"/>
        <v>46040</v>
      </c>
      <c r="AS19" s="173">
        <f t="shared" si="1"/>
        <v>46042</v>
      </c>
      <c r="AT19" s="173">
        <f t="shared" si="1"/>
        <v>46043</v>
      </c>
      <c r="AU19" s="173">
        <f t="shared" si="1"/>
        <v>46045</v>
      </c>
      <c r="AV19" s="173">
        <f t="shared" si="1"/>
        <v>46047</v>
      </c>
      <c r="AW19" s="173">
        <f t="shared" si="1"/>
        <v>46052</v>
      </c>
      <c r="AX19" s="173">
        <f t="shared" si="1"/>
        <v>46054</v>
      </c>
      <c r="AY19" s="173">
        <f t="shared" si="1"/>
        <v>46058</v>
      </c>
      <c r="AZ19" s="173">
        <f t="shared" si="1"/>
        <v>46059</v>
      </c>
      <c r="BA19" s="173">
        <f t="shared" si="1"/>
        <v>46060</v>
      </c>
      <c r="BB19" s="173">
        <f t="shared" si="1"/>
        <v>46061</v>
      </c>
      <c r="BC19" s="173">
        <f t="shared" si="1"/>
        <v>46066</v>
      </c>
      <c r="BD19" s="173">
        <f t="shared" si="1"/>
        <v>46068</v>
      </c>
      <c r="BE19" s="173">
        <f t="shared" si="1"/>
        <v>46069</v>
      </c>
      <c r="BF19" s="173">
        <f t="shared" si="1"/>
        <v>46073</v>
      </c>
      <c r="BG19" s="173">
        <f t="shared" si="1"/>
        <v>46076</v>
      </c>
      <c r="BH19" s="173">
        <f t="shared" si="1"/>
        <v>46077</v>
      </c>
      <c r="BI19" s="173">
        <f t="shared" si="1"/>
        <v>46080</v>
      </c>
      <c r="BJ19" s="173">
        <f t="shared" si="1"/>
        <v>46082</v>
      </c>
      <c r="BK19" s="173">
        <f t="shared" si="1"/>
        <v>46087</v>
      </c>
      <c r="BL19" s="173">
        <f t="shared" si="1"/>
        <v>46090</v>
      </c>
      <c r="BM19" s="173">
        <f t="shared" si="1"/>
        <v>46091</v>
      </c>
      <c r="BN19" s="173">
        <f t="shared" si="1"/>
        <v>46097</v>
      </c>
      <c r="BO19" s="173">
        <f t="shared" ref="BO19:BU19" si="2">BO5</f>
        <v>46101</v>
      </c>
      <c r="BP19" s="173">
        <f t="shared" si="2"/>
        <v>46103</v>
      </c>
      <c r="BQ19" s="173">
        <f t="shared" si="2"/>
        <v>46108</v>
      </c>
      <c r="BR19" s="173">
        <f t="shared" si="2"/>
        <v>46110</v>
      </c>
      <c r="BS19" s="173">
        <f t="shared" si="2"/>
        <v>46113</v>
      </c>
      <c r="BT19" s="173">
        <f t="shared" si="2"/>
        <v>46117</v>
      </c>
      <c r="BU19" s="129">
        <f t="shared" si="2"/>
        <v>46124</v>
      </c>
      <c r="BV19" s="129">
        <f t="shared" ref="BV19:BZ19" si="3">BV5</f>
        <v>46129</v>
      </c>
      <c r="BW19" s="129">
        <f t="shared" si="3"/>
        <v>46131</v>
      </c>
      <c r="BX19" s="129">
        <f t="shared" si="3"/>
        <v>46136</v>
      </c>
      <c r="BY19" s="129">
        <f t="shared" si="3"/>
        <v>46138</v>
      </c>
      <c r="BZ19" s="129">
        <f t="shared" si="3"/>
        <v>46142</v>
      </c>
    </row>
    <row r="20" spans="1:78" s="133" customFormat="1" ht="23.25" customHeight="1" x14ac:dyDescent="0.2">
      <c r="A20" s="16"/>
      <c r="B20" s="129" t="e">
        <f t="shared" ref="B20" si="4">B6</f>
        <v>#REF!</v>
      </c>
      <c r="C20" s="129" t="e">
        <f t="shared" ref="C20:BN20" si="5">C6</f>
        <v>#REF!</v>
      </c>
      <c r="D20" s="129" t="e">
        <f t="shared" si="5"/>
        <v>#REF!</v>
      </c>
      <c r="E20" s="129" t="e">
        <f t="shared" si="5"/>
        <v>#REF!</v>
      </c>
      <c r="F20" s="129" t="e">
        <f t="shared" si="5"/>
        <v>#REF!</v>
      </c>
      <c r="G20" s="129" t="e">
        <f t="shared" si="5"/>
        <v>#REF!</v>
      </c>
      <c r="H20" s="129" t="e">
        <f t="shared" si="5"/>
        <v>#REF!</v>
      </c>
      <c r="I20" s="129">
        <f t="shared" si="5"/>
        <v>45967</v>
      </c>
      <c r="J20" s="129">
        <f t="shared" si="5"/>
        <v>45969</v>
      </c>
      <c r="K20" s="129">
        <f t="shared" si="5"/>
        <v>45974</v>
      </c>
      <c r="L20" s="129">
        <f t="shared" si="5"/>
        <v>45976</v>
      </c>
      <c r="M20" s="129">
        <f t="shared" si="5"/>
        <v>45977</v>
      </c>
      <c r="N20" s="129">
        <f t="shared" si="5"/>
        <v>45981</v>
      </c>
      <c r="O20" s="129">
        <f t="shared" si="5"/>
        <v>45983</v>
      </c>
      <c r="P20" s="129">
        <f t="shared" si="5"/>
        <v>45988</v>
      </c>
      <c r="Q20" s="129">
        <f t="shared" si="5"/>
        <v>45990</v>
      </c>
      <c r="R20" s="129">
        <f t="shared" si="5"/>
        <v>45991</v>
      </c>
      <c r="S20" s="129">
        <f t="shared" si="5"/>
        <v>45995</v>
      </c>
      <c r="T20" s="129">
        <f t="shared" si="5"/>
        <v>45997</v>
      </c>
      <c r="U20" s="129">
        <f t="shared" si="5"/>
        <v>46002</v>
      </c>
      <c r="V20" s="129">
        <f t="shared" si="5"/>
        <v>46009</v>
      </c>
      <c r="W20" s="129">
        <f t="shared" si="5"/>
        <v>46011</v>
      </c>
      <c r="X20" s="129">
        <f t="shared" si="5"/>
        <v>46012</v>
      </c>
      <c r="Y20" s="129">
        <f t="shared" si="5"/>
        <v>46013</v>
      </c>
      <c r="Z20" s="129">
        <f t="shared" si="5"/>
        <v>46014</v>
      </c>
      <c r="AA20" s="129">
        <f t="shared" si="5"/>
        <v>46016</v>
      </c>
      <c r="AB20" s="173">
        <f t="shared" si="5"/>
        <v>46018</v>
      </c>
      <c r="AC20" s="173">
        <f t="shared" si="5"/>
        <v>46019</v>
      </c>
      <c r="AD20" s="173">
        <f t="shared" si="5"/>
        <v>46020</v>
      </c>
      <c r="AE20" s="173">
        <f t="shared" si="5"/>
        <v>46021</v>
      </c>
      <c r="AF20" s="173">
        <f t="shared" si="5"/>
        <v>46022</v>
      </c>
      <c r="AG20" s="173">
        <f t="shared" si="5"/>
        <v>46025</v>
      </c>
      <c r="AH20" s="173">
        <f t="shared" si="5"/>
        <v>46026</v>
      </c>
      <c r="AI20" s="173">
        <f t="shared" si="5"/>
        <v>46027</v>
      </c>
      <c r="AJ20" s="173">
        <f t="shared" si="5"/>
        <v>46028</v>
      </c>
      <c r="AK20" s="173">
        <f t="shared" si="5"/>
        <v>46029</v>
      </c>
      <c r="AL20" s="173">
        <f t="shared" si="5"/>
        <v>46030</v>
      </c>
      <c r="AM20" s="173">
        <f t="shared" si="5"/>
        <v>46031</v>
      </c>
      <c r="AN20" s="173">
        <f t="shared" si="5"/>
        <v>46032</v>
      </c>
      <c r="AO20" s="173">
        <f t="shared" si="5"/>
        <v>46035</v>
      </c>
      <c r="AP20" s="173">
        <f t="shared" si="5"/>
        <v>46037</v>
      </c>
      <c r="AQ20" s="173">
        <f t="shared" si="5"/>
        <v>46039</v>
      </c>
      <c r="AR20" s="173">
        <f t="shared" si="5"/>
        <v>46041</v>
      </c>
      <c r="AS20" s="173">
        <f t="shared" si="5"/>
        <v>46042</v>
      </c>
      <c r="AT20" s="173">
        <f t="shared" si="5"/>
        <v>46044</v>
      </c>
      <c r="AU20" s="173">
        <f t="shared" si="5"/>
        <v>46046</v>
      </c>
      <c r="AV20" s="173">
        <f t="shared" si="5"/>
        <v>46051</v>
      </c>
      <c r="AW20" s="173">
        <f t="shared" si="5"/>
        <v>46053</v>
      </c>
      <c r="AX20" s="173">
        <f t="shared" si="5"/>
        <v>46057</v>
      </c>
      <c r="AY20" s="173">
        <f t="shared" si="5"/>
        <v>46058</v>
      </c>
      <c r="AZ20" s="173">
        <f t="shared" si="5"/>
        <v>46059</v>
      </c>
      <c r="BA20" s="173">
        <f t="shared" si="5"/>
        <v>46060</v>
      </c>
      <c r="BB20" s="173">
        <f t="shared" si="5"/>
        <v>46065</v>
      </c>
      <c r="BC20" s="173">
        <f t="shared" si="5"/>
        <v>46067</v>
      </c>
      <c r="BD20" s="173">
        <f t="shared" si="5"/>
        <v>46068</v>
      </c>
      <c r="BE20" s="173">
        <f t="shared" si="5"/>
        <v>46072</v>
      </c>
      <c r="BF20" s="173">
        <f t="shared" si="5"/>
        <v>46075</v>
      </c>
      <c r="BG20" s="173">
        <f t="shared" si="5"/>
        <v>46076</v>
      </c>
      <c r="BH20" s="173">
        <f t="shared" si="5"/>
        <v>46079</v>
      </c>
      <c r="BI20" s="173">
        <f t="shared" si="5"/>
        <v>46081</v>
      </c>
      <c r="BJ20" s="173">
        <f t="shared" si="5"/>
        <v>46086</v>
      </c>
      <c r="BK20" s="173">
        <f t="shared" si="5"/>
        <v>46089</v>
      </c>
      <c r="BL20" s="173">
        <f t="shared" si="5"/>
        <v>46090</v>
      </c>
      <c r="BM20" s="173">
        <f t="shared" si="5"/>
        <v>46096</v>
      </c>
      <c r="BN20" s="173">
        <f t="shared" si="5"/>
        <v>46100</v>
      </c>
      <c r="BO20" s="173">
        <f t="shared" ref="BO20:BU20" si="6">BO6</f>
        <v>46102</v>
      </c>
      <c r="BP20" s="173">
        <f t="shared" si="6"/>
        <v>46107</v>
      </c>
      <c r="BQ20" s="173">
        <f t="shared" si="6"/>
        <v>46109</v>
      </c>
      <c r="BR20" s="173">
        <f t="shared" si="6"/>
        <v>46112</v>
      </c>
      <c r="BS20" s="173">
        <f t="shared" si="6"/>
        <v>46116</v>
      </c>
      <c r="BT20" s="173">
        <f t="shared" si="6"/>
        <v>46123</v>
      </c>
      <c r="BU20" s="129">
        <f t="shared" si="6"/>
        <v>46128</v>
      </c>
      <c r="BV20" s="129">
        <f t="shared" ref="BV20:BZ20" si="7">BV6</f>
        <v>46130</v>
      </c>
      <c r="BW20" s="129">
        <f t="shared" si="7"/>
        <v>46135</v>
      </c>
      <c r="BX20" s="129">
        <f t="shared" si="7"/>
        <v>46137</v>
      </c>
      <c r="BY20" s="129">
        <f t="shared" si="7"/>
        <v>46141</v>
      </c>
      <c r="BZ20" s="129">
        <f t="shared" si="7"/>
        <v>46142</v>
      </c>
    </row>
    <row r="21" spans="1:78" s="133" customFormat="1" x14ac:dyDescent="0.2">
      <c r="A21" s="16" t="s">
        <v>11</v>
      </c>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row>
    <row r="22" spans="1:78" s="133" customFormat="1" x14ac:dyDescent="0.2">
      <c r="A22" s="16">
        <v>1</v>
      </c>
      <c r="B22" s="137" t="e">
        <f t="shared" ref="B22" si="8">ROUNDUP(B8*0.85,)+25</f>
        <v>#REF!</v>
      </c>
      <c r="C22" s="137" t="e">
        <f t="shared" ref="C22:BN22" si="9">ROUNDUP(C8*0.85,)+25</f>
        <v>#REF!</v>
      </c>
      <c r="D22" s="137" t="e">
        <f t="shared" si="9"/>
        <v>#REF!</v>
      </c>
      <c r="E22" s="137" t="e">
        <f t="shared" si="9"/>
        <v>#REF!</v>
      </c>
      <c r="F22" s="137" t="e">
        <f t="shared" si="9"/>
        <v>#REF!</v>
      </c>
      <c r="G22" s="137" t="e">
        <f t="shared" si="9"/>
        <v>#REF!</v>
      </c>
      <c r="H22" s="137" t="e">
        <f t="shared" si="9"/>
        <v>#REF!</v>
      </c>
      <c r="I22" s="137">
        <f t="shared" si="9"/>
        <v>3935</v>
      </c>
      <c r="J22" s="137">
        <f t="shared" si="9"/>
        <v>3935</v>
      </c>
      <c r="K22" s="137">
        <f t="shared" si="9"/>
        <v>3425</v>
      </c>
      <c r="L22" s="137">
        <f t="shared" si="9"/>
        <v>3765</v>
      </c>
      <c r="M22" s="137">
        <f t="shared" si="9"/>
        <v>3765</v>
      </c>
      <c r="N22" s="137">
        <f t="shared" si="9"/>
        <v>5805</v>
      </c>
      <c r="O22" s="137">
        <f t="shared" si="9"/>
        <v>3595</v>
      </c>
      <c r="P22" s="137">
        <f t="shared" si="9"/>
        <v>3425</v>
      </c>
      <c r="Q22" s="137">
        <f t="shared" si="9"/>
        <v>3595</v>
      </c>
      <c r="R22" s="137">
        <f t="shared" si="9"/>
        <v>3425</v>
      </c>
      <c r="S22" s="137">
        <f t="shared" si="9"/>
        <v>3425</v>
      </c>
      <c r="T22" s="137">
        <f t="shared" si="9"/>
        <v>3765</v>
      </c>
      <c r="U22" s="137">
        <f t="shared" si="9"/>
        <v>3595</v>
      </c>
      <c r="V22" s="137">
        <f t="shared" si="9"/>
        <v>4785</v>
      </c>
      <c r="W22" s="137">
        <f t="shared" si="9"/>
        <v>6485</v>
      </c>
      <c r="X22" s="137">
        <f t="shared" si="9"/>
        <v>6485</v>
      </c>
      <c r="Y22" s="137">
        <f t="shared" si="9"/>
        <v>6995</v>
      </c>
      <c r="Z22" s="137">
        <f t="shared" si="9"/>
        <v>6995</v>
      </c>
      <c r="AA22" s="137">
        <f t="shared" si="9"/>
        <v>7505</v>
      </c>
      <c r="AB22" s="203">
        <f t="shared" si="9"/>
        <v>6995</v>
      </c>
      <c r="AC22" s="203">
        <f t="shared" si="9"/>
        <v>6995</v>
      </c>
      <c r="AD22" s="203">
        <f t="shared" si="9"/>
        <v>12435</v>
      </c>
      <c r="AE22" s="203">
        <f t="shared" si="9"/>
        <v>18810</v>
      </c>
      <c r="AF22" s="203">
        <f t="shared" si="9"/>
        <v>22210</v>
      </c>
      <c r="AG22" s="203">
        <f t="shared" si="9"/>
        <v>22210</v>
      </c>
      <c r="AH22" s="203">
        <f t="shared" si="9"/>
        <v>22210</v>
      </c>
      <c r="AI22" s="203">
        <f t="shared" si="9"/>
        <v>23230</v>
      </c>
      <c r="AJ22" s="203">
        <f t="shared" si="9"/>
        <v>23230</v>
      </c>
      <c r="AK22" s="203">
        <f t="shared" si="9"/>
        <v>23230</v>
      </c>
      <c r="AL22" s="203">
        <f t="shared" si="9"/>
        <v>20170</v>
      </c>
      <c r="AM22" s="203">
        <f t="shared" si="9"/>
        <v>19873</v>
      </c>
      <c r="AN22" s="203">
        <f t="shared" si="9"/>
        <v>11968</v>
      </c>
      <c r="AO22" s="203">
        <f t="shared" si="9"/>
        <v>11968</v>
      </c>
      <c r="AP22" s="203">
        <f t="shared" si="9"/>
        <v>11203</v>
      </c>
      <c r="AQ22" s="203">
        <f t="shared" si="9"/>
        <v>11203</v>
      </c>
      <c r="AR22" s="203">
        <f t="shared" si="9"/>
        <v>11203</v>
      </c>
      <c r="AS22" s="203">
        <f t="shared" si="9"/>
        <v>11968</v>
      </c>
      <c r="AT22" s="203">
        <f t="shared" si="9"/>
        <v>11968</v>
      </c>
      <c r="AU22" s="203">
        <f t="shared" si="9"/>
        <v>11968</v>
      </c>
      <c r="AV22" s="203">
        <f t="shared" si="9"/>
        <v>12733</v>
      </c>
      <c r="AW22" s="203">
        <f t="shared" si="9"/>
        <v>12733</v>
      </c>
      <c r="AX22" s="203">
        <f t="shared" si="9"/>
        <v>13753</v>
      </c>
      <c r="AY22" s="203">
        <f t="shared" si="9"/>
        <v>14773</v>
      </c>
      <c r="AZ22" s="203">
        <f t="shared" si="9"/>
        <v>14773</v>
      </c>
      <c r="BA22" s="203">
        <f t="shared" si="9"/>
        <v>14773</v>
      </c>
      <c r="BB22" s="203">
        <f t="shared" si="9"/>
        <v>13753</v>
      </c>
      <c r="BC22" s="203">
        <f t="shared" si="9"/>
        <v>16813</v>
      </c>
      <c r="BD22" s="203">
        <f t="shared" si="9"/>
        <v>16813</v>
      </c>
      <c r="BE22" s="203">
        <f t="shared" si="9"/>
        <v>18853</v>
      </c>
      <c r="BF22" s="203">
        <f t="shared" si="9"/>
        <v>20893</v>
      </c>
      <c r="BG22" s="203">
        <f t="shared" si="9"/>
        <v>20893</v>
      </c>
      <c r="BH22" s="203">
        <f t="shared" si="9"/>
        <v>17833</v>
      </c>
      <c r="BI22" s="203">
        <f t="shared" si="9"/>
        <v>17833</v>
      </c>
      <c r="BJ22" s="203">
        <f t="shared" si="9"/>
        <v>10438</v>
      </c>
      <c r="BK22" s="203">
        <f t="shared" si="9"/>
        <v>11968</v>
      </c>
      <c r="BL22" s="203">
        <f t="shared" si="9"/>
        <v>11203</v>
      </c>
      <c r="BM22" s="203">
        <f t="shared" si="9"/>
        <v>8398</v>
      </c>
      <c r="BN22" s="203">
        <f t="shared" si="9"/>
        <v>6783</v>
      </c>
      <c r="BO22" s="203">
        <f t="shared" ref="BO22:BU22" si="10">ROUNDUP(BO8*0.85,)+25</f>
        <v>7803</v>
      </c>
      <c r="BP22" s="203">
        <f t="shared" si="10"/>
        <v>6783</v>
      </c>
      <c r="BQ22" s="203">
        <f t="shared" si="10"/>
        <v>7803</v>
      </c>
      <c r="BR22" s="203">
        <f t="shared" si="10"/>
        <v>6783</v>
      </c>
      <c r="BS22" s="203">
        <f t="shared" si="10"/>
        <v>6613</v>
      </c>
      <c r="BT22" s="203">
        <f t="shared" si="10"/>
        <v>5763</v>
      </c>
      <c r="BU22" s="137">
        <f t="shared" si="10"/>
        <v>3935</v>
      </c>
      <c r="BV22" s="137">
        <f t="shared" ref="BV22:BZ22" si="11">ROUNDUP(BV8*0.85,)+25</f>
        <v>4445</v>
      </c>
      <c r="BW22" s="137">
        <f t="shared" si="11"/>
        <v>3935</v>
      </c>
      <c r="BX22" s="137">
        <f t="shared" si="11"/>
        <v>4445</v>
      </c>
      <c r="BY22" s="137">
        <f t="shared" si="11"/>
        <v>3935</v>
      </c>
      <c r="BZ22" s="137">
        <f t="shared" si="11"/>
        <v>5125</v>
      </c>
    </row>
    <row r="23" spans="1:78" s="133" customFormat="1" x14ac:dyDescent="0.2">
      <c r="A23" s="120" t="s">
        <v>107</v>
      </c>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137"/>
      <c r="BV23" s="137"/>
      <c r="BW23" s="137"/>
      <c r="BX23" s="137"/>
      <c r="BY23" s="137"/>
      <c r="BZ23" s="137"/>
    </row>
    <row r="24" spans="1:78" s="133" customFormat="1" x14ac:dyDescent="0.2">
      <c r="A24" s="3">
        <v>1</v>
      </c>
      <c r="B24" s="137" t="e">
        <f t="shared" ref="B24" si="12">ROUNDUP(B10*0.85,)+25</f>
        <v>#REF!</v>
      </c>
      <c r="C24" s="137" t="e">
        <f t="shared" ref="C24:BN24" si="13">ROUNDUP(C10*0.85,)+25</f>
        <v>#REF!</v>
      </c>
      <c r="D24" s="137" t="e">
        <f t="shared" si="13"/>
        <v>#REF!</v>
      </c>
      <c r="E24" s="137" t="e">
        <f t="shared" si="13"/>
        <v>#REF!</v>
      </c>
      <c r="F24" s="137" t="e">
        <f t="shared" si="13"/>
        <v>#REF!</v>
      </c>
      <c r="G24" s="137" t="e">
        <f t="shared" si="13"/>
        <v>#REF!</v>
      </c>
      <c r="H24" s="137" t="e">
        <f t="shared" si="13"/>
        <v>#REF!</v>
      </c>
      <c r="I24" s="137">
        <f t="shared" si="13"/>
        <v>5210</v>
      </c>
      <c r="J24" s="137">
        <f t="shared" si="13"/>
        <v>5210</v>
      </c>
      <c r="K24" s="137">
        <f t="shared" si="13"/>
        <v>4700</v>
      </c>
      <c r="L24" s="137">
        <f t="shared" si="13"/>
        <v>5040</v>
      </c>
      <c r="M24" s="137">
        <f t="shared" si="13"/>
        <v>5040</v>
      </c>
      <c r="N24" s="137">
        <f t="shared" si="13"/>
        <v>7080</v>
      </c>
      <c r="O24" s="137">
        <f t="shared" si="13"/>
        <v>4870</v>
      </c>
      <c r="P24" s="137">
        <f t="shared" si="13"/>
        <v>4700</v>
      </c>
      <c r="Q24" s="137">
        <f t="shared" si="13"/>
        <v>4870</v>
      </c>
      <c r="R24" s="137">
        <f t="shared" si="13"/>
        <v>4700</v>
      </c>
      <c r="S24" s="137">
        <f t="shared" si="13"/>
        <v>4700</v>
      </c>
      <c r="T24" s="137">
        <f t="shared" si="13"/>
        <v>5040</v>
      </c>
      <c r="U24" s="137">
        <f t="shared" si="13"/>
        <v>4870</v>
      </c>
      <c r="V24" s="137">
        <f t="shared" si="13"/>
        <v>6060</v>
      </c>
      <c r="W24" s="137">
        <f t="shared" si="13"/>
        <v>7760</v>
      </c>
      <c r="X24" s="137">
        <f t="shared" si="13"/>
        <v>7760</v>
      </c>
      <c r="Y24" s="137">
        <f t="shared" si="13"/>
        <v>8270</v>
      </c>
      <c r="Z24" s="137">
        <f t="shared" si="13"/>
        <v>8270</v>
      </c>
      <c r="AA24" s="137">
        <f t="shared" si="13"/>
        <v>8780</v>
      </c>
      <c r="AB24" s="203">
        <f t="shared" si="13"/>
        <v>8270</v>
      </c>
      <c r="AC24" s="203">
        <f t="shared" si="13"/>
        <v>8270</v>
      </c>
      <c r="AD24" s="203">
        <f t="shared" si="13"/>
        <v>14135</v>
      </c>
      <c r="AE24" s="203">
        <f t="shared" si="13"/>
        <v>20510</v>
      </c>
      <c r="AF24" s="203">
        <f t="shared" si="13"/>
        <v>23910</v>
      </c>
      <c r="AG24" s="203">
        <f t="shared" si="13"/>
        <v>23910</v>
      </c>
      <c r="AH24" s="203">
        <f t="shared" si="13"/>
        <v>23910</v>
      </c>
      <c r="AI24" s="203">
        <f t="shared" si="13"/>
        <v>24930</v>
      </c>
      <c r="AJ24" s="203">
        <f t="shared" si="13"/>
        <v>24930</v>
      </c>
      <c r="AK24" s="203">
        <f t="shared" si="13"/>
        <v>24930</v>
      </c>
      <c r="AL24" s="203">
        <f t="shared" si="13"/>
        <v>21870</v>
      </c>
      <c r="AM24" s="203">
        <f t="shared" si="13"/>
        <v>21403</v>
      </c>
      <c r="AN24" s="203">
        <f t="shared" si="13"/>
        <v>13498</v>
      </c>
      <c r="AO24" s="203">
        <f t="shared" si="13"/>
        <v>13498</v>
      </c>
      <c r="AP24" s="203">
        <f t="shared" si="13"/>
        <v>12733</v>
      </c>
      <c r="AQ24" s="203">
        <f t="shared" si="13"/>
        <v>12733</v>
      </c>
      <c r="AR24" s="203">
        <f t="shared" si="13"/>
        <v>12733</v>
      </c>
      <c r="AS24" s="203">
        <f t="shared" si="13"/>
        <v>13498</v>
      </c>
      <c r="AT24" s="203">
        <f t="shared" si="13"/>
        <v>13498</v>
      </c>
      <c r="AU24" s="203">
        <f t="shared" si="13"/>
        <v>13498</v>
      </c>
      <c r="AV24" s="203">
        <f t="shared" si="13"/>
        <v>14263</v>
      </c>
      <c r="AW24" s="203">
        <f t="shared" si="13"/>
        <v>14263</v>
      </c>
      <c r="AX24" s="203">
        <f t="shared" si="13"/>
        <v>15283</v>
      </c>
      <c r="AY24" s="203">
        <f t="shared" si="13"/>
        <v>16303</v>
      </c>
      <c r="AZ24" s="203">
        <f t="shared" si="13"/>
        <v>16303</v>
      </c>
      <c r="BA24" s="203">
        <f t="shared" si="13"/>
        <v>16303</v>
      </c>
      <c r="BB24" s="203">
        <f t="shared" si="13"/>
        <v>15283</v>
      </c>
      <c r="BC24" s="203">
        <f t="shared" si="13"/>
        <v>18343</v>
      </c>
      <c r="BD24" s="203">
        <f t="shared" si="13"/>
        <v>18343</v>
      </c>
      <c r="BE24" s="203">
        <f t="shared" si="13"/>
        <v>20383</v>
      </c>
      <c r="BF24" s="203">
        <f t="shared" si="13"/>
        <v>22423</v>
      </c>
      <c r="BG24" s="203">
        <f t="shared" si="13"/>
        <v>22423</v>
      </c>
      <c r="BH24" s="203">
        <f t="shared" si="13"/>
        <v>19363</v>
      </c>
      <c r="BI24" s="203">
        <f t="shared" si="13"/>
        <v>19363</v>
      </c>
      <c r="BJ24" s="203">
        <f t="shared" si="13"/>
        <v>11968</v>
      </c>
      <c r="BK24" s="203">
        <f t="shared" si="13"/>
        <v>13498</v>
      </c>
      <c r="BL24" s="203">
        <f t="shared" si="13"/>
        <v>12733</v>
      </c>
      <c r="BM24" s="203">
        <f t="shared" si="13"/>
        <v>9673</v>
      </c>
      <c r="BN24" s="203">
        <f t="shared" si="13"/>
        <v>8058</v>
      </c>
      <c r="BO24" s="203">
        <f t="shared" ref="BO24:BU24" si="14">ROUNDUP(BO10*0.85,)+25</f>
        <v>9078</v>
      </c>
      <c r="BP24" s="203">
        <f t="shared" si="14"/>
        <v>8058</v>
      </c>
      <c r="BQ24" s="203">
        <f t="shared" si="14"/>
        <v>9078</v>
      </c>
      <c r="BR24" s="203">
        <f t="shared" si="14"/>
        <v>8058</v>
      </c>
      <c r="BS24" s="203">
        <f t="shared" si="14"/>
        <v>7463</v>
      </c>
      <c r="BT24" s="203">
        <f t="shared" si="14"/>
        <v>6613</v>
      </c>
      <c r="BU24" s="137">
        <f t="shared" si="14"/>
        <v>4785</v>
      </c>
      <c r="BV24" s="137">
        <f t="shared" ref="BV24:BZ24" si="15">ROUNDUP(BV10*0.85,)+25</f>
        <v>5295</v>
      </c>
      <c r="BW24" s="137">
        <f t="shared" si="15"/>
        <v>4785</v>
      </c>
      <c r="BX24" s="137">
        <f t="shared" si="15"/>
        <v>5295</v>
      </c>
      <c r="BY24" s="137">
        <f t="shared" si="15"/>
        <v>4785</v>
      </c>
      <c r="BZ24" s="137">
        <f t="shared" si="15"/>
        <v>5975</v>
      </c>
    </row>
    <row r="25" spans="1:78" s="133" customFormat="1" x14ac:dyDescent="0.2">
      <c r="A25" s="5" t="s">
        <v>86</v>
      </c>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137"/>
      <c r="BV25" s="137"/>
      <c r="BW25" s="137"/>
      <c r="BX25" s="137"/>
      <c r="BY25" s="137"/>
      <c r="BZ25" s="137"/>
    </row>
    <row r="26" spans="1:78" s="133" customFormat="1" x14ac:dyDescent="0.2">
      <c r="A26" s="16">
        <v>1</v>
      </c>
      <c r="B26" s="137" t="e">
        <f t="shared" ref="B26" si="16">ROUNDUP(B12*0.85,)+25</f>
        <v>#REF!</v>
      </c>
      <c r="C26" s="137" t="e">
        <f t="shared" ref="C26:BN26" si="17">ROUNDUP(C12*0.85,)+25</f>
        <v>#REF!</v>
      </c>
      <c r="D26" s="137" t="e">
        <f t="shared" si="17"/>
        <v>#REF!</v>
      </c>
      <c r="E26" s="137" t="e">
        <f t="shared" si="17"/>
        <v>#REF!</v>
      </c>
      <c r="F26" s="137" t="e">
        <f t="shared" si="17"/>
        <v>#REF!</v>
      </c>
      <c r="G26" s="137" t="e">
        <f t="shared" si="17"/>
        <v>#REF!</v>
      </c>
      <c r="H26" s="137" t="e">
        <f t="shared" si="17"/>
        <v>#REF!</v>
      </c>
      <c r="I26" s="137">
        <f t="shared" si="17"/>
        <v>6910</v>
      </c>
      <c r="J26" s="137">
        <f t="shared" si="17"/>
        <v>6910</v>
      </c>
      <c r="K26" s="137">
        <f t="shared" si="17"/>
        <v>6400</v>
      </c>
      <c r="L26" s="137">
        <f t="shared" si="17"/>
        <v>6740</v>
      </c>
      <c r="M26" s="137">
        <f t="shared" si="17"/>
        <v>6740</v>
      </c>
      <c r="N26" s="137">
        <f t="shared" si="17"/>
        <v>8780</v>
      </c>
      <c r="O26" s="137">
        <f t="shared" si="17"/>
        <v>6570</v>
      </c>
      <c r="P26" s="137">
        <f t="shared" si="17"/>
        <v>6400</v>
      </c>
      <c r="Q26" s="137">
        <f t="shared" si="17"/>
        <v>6570</v>
      </c>
      <c r="R26" s="137">
        <f t="shared" si="17"/>
        <v>6400</v>
      </c>
      <c r="S26" s="137">
        <f t="shared" si="17"/>
        <v>6400</v>
      </c>
      <c r="T26" s="137">
        <f t="shared" si="17"/>
        <v>6740</v>
      </c>
      <c r="U26" s="137">
        <f t="shared" si="17"/>
        <v>6570</v>
      </c>
      <c r="V26" s="137">
        <f t="shared" si="17"/>
        <v>7760</v>
      </c>
      <c r="W26" s="137">
        <f t="shared" si="17"/>
        <v>9460</v>
      </c>
      <c r="X26" s="137">
        <f t="shared" si="17"/>
        <v>9460</v>
      </c>
      <c r="Y26" s="137">
        <f t="shared" si="17"/>
        <v>9970</v>
      </c>
      <c r="Z26" s="137">
        <f t="shared" si="17"/>
        <v>9970</v>
      </c>
      <c r="AA26" s="137">
        <f t="shared" si="17"/>
        <v>10480</v>
      </c>
      <c r="AB26" s="203">
        <f t="shared" si="17"/>
        <v>9970</v>
      </c>
      <c r="AC26" s="203">
        <f t="shared" si="17"/>
        <v>9970</v>
      </c>
      <c r="AD26" s="203">
        <f t="shared" si="17"/>
        <v>15835</v>
      </c>
      <c r="AE26" s="203">
        <f t="shared" si="17"/>
        <v>22210</v>
      </c>
      <c r="AF26" s="203">
        <f t="shared" si="17"/>
        <v>25610</v>
      </c>
      <c r="AG26" s="203">
        <f t="shared" si="17"/>
        <v>25610</v>
      </c>
      <c r="AH26" s="203">
        <f t="shared" si="17"/>
        <v>25610</v>
      </c>
      <c r="AI26" s="203">
        <f t="shared" si="17"/>
        <v>26630</v>
      </c>
      <c r="AJ26" s="203">
        <f t="shared" si="17"/>
        <v>26630</v>
      </c>
      <c r="AK26" s="203">
        <f t="shared" si="17"/>
        <v>26630</v>
      </c>
      <c r="AL26" s="203">
        <f t="shared" si="17"/>
        <v>23570</v>
      </c>
      <c r="AM26" s="203">
        <f t="shared" si="17"/>
        <v>23273</v>
      </c>
      <c r="AN26" s="203">
        <f t="shared" si="17"/>
        <v>15368</v>
      </c>
      <c r="AO26" s="203">
        <f t="shared" si="17"/>
        <v>15368</v>
      </c>
      <c r="AP26" s="203">
        <f t="shared" si="17"/>
        <v>14603</v>
      </c>
      <c r="AQ26" s="203">
        <f t="shared" si="17"/>
        <v>14603</v>
      </c>
      <c r="AR26" s="203">
        <f t="shared" si="17"/>
        <v>14603</v>
      </c>
      <c r="AS26" s="203">
        <f t="shared" si="17"/>
        <v>15368</v>
      </c>
      <c r="AT26" s="203">
        <f t="shared" si="17"/>
        <v>15368</v>
      </c>
      <c r="AU26" s="203">
        <f t="shared" si="17"/>
        <v>15368</v>
      </c>
      <c r="AV26" s="203">
        <f t="shared" si="17"/>
        <v>16133</v>
      </c>
      <c r="AW26" s="203">
        <f t="shared" si="17"/>
        <v>16133</v>
      </c>
      <c r="AX26" s="203">
        <f t="shared" si="17"/>
        <v>17153</v>
      </c>
      <c r="AY26" s="203">
        <f t="shared" si="17"/>
        <v>18173</v>
      </c>
      <c r="AZ26" s="203">
        <f t="shared" si="17"/>
        <v>18173</v>
      </c>
      <c r="BA26" s="203">
        <f t="shared" si="17"/>
        <v>18173</v>
      </c>
      <c r="BB26" s="203">
        <f t="shared" si="17"/>
        <v>17153</v>
      </c>
      <c r="BC26" s="203">
        <f t="shared" si="17"/>
        <v>20213</v>
      </c>
      <c r="BD26" s="203">
        <f t="shared" si="17"/>
        <v>20213</v>
      </c>
      <c r="BE26" s="203">
        <f t="shared" si="17"/>
        <v>22253</v>
      </c>
      <c r="BF26" s="203">
        <f t="shared" si="17"/>
        <v>24293</v>
      </c>
      <c r="BG26" s="203">
        <f t="shared" si="17"/>
        <v>24293</v>
      </c>
      <c r="BH26" s="203">
        <f t="shared" si="17"/>
        <v>21233</v>
      </c>
      <c r="BI26" s="203">
        <f t="shared" si="17"/>
        <v>21233</v>
      </c>
      <c r="BJ26" s="203">
        <f t="shared" si="17"/>
        <v>13838</v>
      </c>
      <c r="BK26" s="203">
        <f t="shared" si="17"/>
        <v>15368</v>
      </c>
      <c r="BL26" s="203">
        <f t="shared" si="17"/>
        <v>14603</v>
      </c>
      <c r="BM26" s="203">
        <f t="shared" si="17"/>
        <v>11373</v>
      </c>
      <c r="BN26" s="203">
        <f t="shared" si="17"/>
        <v>9758</v>
      </c>
      <c r="BO26" s="203">
        <f t="shared" ref="BO26:BU26" si="18">ROUNDUP(BO12*0.85,)+25</f>
        <v>10778</v>
      </c>
      <c r="BP26" s="203">
        <f t="shared" si="18"/>
        <v>9758</v>
      </c>
      <c r="BQ26" s="203">
        <f t="shared" si="18"/>
        <v>10778</v>
      </c>
      <c r="BR26" s="203">
        <f t="shared" si="18"/>
        <v>9758</v>
      </c>
      <c r="BS26" s="203">
        <f t="shared" si="18"/>
        <v>9588</v>
      </c>
      <c r="BT26" s="203">
        <f t="shared" si="18"/>
        <v>8738</v>
      </c>
      <c r="BU26" s="137">
        <f t="shared" si="18"/>
        <v>6910</v>
      </c>
      <c r="BV26" s="137">
        <f t="shared" ref="BV26:BZ26" si="19">ROUNDUP(BV12*0.85,)+25</f>
        <v>7420</v>
      </c>
      <c r="BW26" s="137">
        <f t="shared" si="19"/>
        <v>6910</v>
      </c>
      <c r="BX26" s="137">
        <f t="shared" si="19"/>
        <v>7420</v>
      </c>
      <c r="BY26" s="137">
        <f t="shared" si="19"/>
        <v>6910</v>
      </c>
      <c r="BZ26" s="137">
        <f t="shared" si="19"/>
        <v>8100</v>
      </c>
    </row>
    <row r="27" spans="1:78" x14ac:dyDescent="0.2">
      <c r="A27" s="4" t="s">
        <v>91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137"/>
      <c r="BV27" s="137"/>
      <c r="BW27" s="137"/>
      <c r="BX27" s="137"/>
      <c r="BY27" s="137"/>
      <c r="BZ27" s="137"/>
    </row>
    <row r="28" spans="1:78" x14ac:dyDescent="0.2">
      <c r="A28" s="16">
        <v>1</v>
      </c>
      <c r="B28" s="137" t="e">
        <f t="shared" ref="B28" si="20">ROUNDUP(B14*0.85,)+25</f>
        <v>#REF!</v>
      </c>
      <c r="C28" s="137" t="e">
        <f t="shared" ref="C28:BN28" si="21">ROUNDUP(C14*0.85,)+25</f>
        <v>#REF!</v>
      </c>
      <c r="D28" s="137" t="e">
        <f t="shared" si="21"/>
        <v>#REF!</v>
      </c>
      <c r="E28" s="137" t="e">
        <f t="shared" si="21"/>
        <v>#REF!</v>
      </c>
      <c r="F28" s="137" t="e">
        <f t="shared" si="21"/>
        <v>#REF!</v>
      </c>
      <c r="G28" s="137" t="e">
        <f t="shared" si="21"/>
        <v>#REF!</v>
      </c>
      <c r="H28" s="137" t="e">
        <f t="shared" si="21"/>
        <v>#REF!</v>
      </c>
      <c r="I28" s="137">
        <f t="shared" si="21"/>
        <v>7760</v>
      </c>
      <c r="J28" s="137">
        <f t="shared" si="21"/>
        <v>7760</v>
      </c>
      <c r="K28" s="137">
        <f t="shared" si="21"/>
        <v>7250</v>
      </c>
      <c r="L28" s="137">
        <f t="shared" si="21"/>
        <v>7590</v>
      </c>
      <c r="M28" s="137">
        <f t="shared" si="21"/>
        <v>7590</v>
      </c>
      <c r="N28" s="137">
        <f t="shared" si="21"/>
        <v>9630</v>
      </c>
      <c r="O28" s="137">
        <f t="shared" si="21"/>
        <v>7420</v>
      </c>
      <c r="P28" s="137">
        <f t="shared" si="21"/>
        <v>7250</v>
      </c>
      <c r="Q28" s="137">
        <f t="shared" si="21"/>
        <v>7420</v>
      </c>
      <c r="R28" s="137">
        <f t="shared" si="21"/>
        <v>7250</v>
      </c>
      <c r="S28" s="137">
        <f t="shared" si="21"/>
        <v>7250</v>
      </c>
      <c r="T28" s="137">
        <f t="shared" si="21"/>
        <v>7590</v>
      </c>
      <c r="U28" s="137">
        <f t="shared" si="21"/>
        <v>7420</v>
      </c>
      <c r="V28" s="137">
        <f t="shared" si="21"/>
        <v>8610</v>
      </c>
      <c r="W28" s="137">
        <f t="shared" si="21"/>
        <v>10310</v>
      </c>
      <c r="X28" s="137">
        <f t="shared" si="21"/>
        <v>10310</v>
      </c>
      <c r="Y28" s="137">
        <f t="shared" si="21"/>
        <v>10820</v>
      </c>
      <c r="Z28" s="137">
        <f t="shared" si="21"/>
        <v>10820</v>
      </c>
      <c r="AA28" s="137">
        <f t="shared" si="21"/>
        <v>11330</v>
      </c>
      <c r="AB28" s="203">
        <f t="shared" si="21"/>
        <v>10820</v>
      </c>
      <c r="AC28" s="203">
        <f t="shared" si="21"/>
        <v>10820</v>
      </c>
      <c r="AD28" s="203">
        <f t="shared" si="21"/>
        <v>17535</v>
      </c>
      <c r="AE28" s="203">
        <f t="shared" si="21"/>
        <v>23910</v>
      </c>
      <c r="AF28" s="203">
        <f t="shared" si="21"/>
        <v>27310</v>
      </c>
      <c r="AG28" s="203">
        <f t="shared" si="21"/>
        <v>27310</v>
      </c>
      <c r="AH28" s="203">
        <f t="shared" si="21"/>
        <v>27310</v>
      </c>
      <c r="AI28" s="203">
        <f t="shared" si="21"/>
        <v>28330</v>
      </c>
      <c r="AJ28" s="203">
        <f t="shared" si="21"/>
        <v>28330</v>
      </c>
      <c r="AK28" s="203">
        <f t="shared" si="21"/>
        <v>28330</v>
      </c>
      <c r="AL28" s="203">
        <f t="shared" si="21"/>
        <v>25270</v>
      </c>
      <c r="AM28" s="203">
        <f t="shared" si="21"/>
        <v>24973</v>
      </c>
      <c r="AN28" s="203">
        <f t="shared" si="21"/>
        <v>17068</v>
      </c>
      <c r="AO28" s="203">
        <f t="shared" si="21"/>
        <v>17068</v>
      </c>
      <c r="AP28" s="203">
        <f t="shared" si="21"/>
        <v>16303</v>
      </c>
      <c r="AQ28" s="203">
        <f t="shared" si="21"/>
        <v>16303</v>
      </c>
      <c r="AR28" s="203">
        <f t="shared" si="21"/>
        <v>16303</v>
      </c>
      <c r="AS28" s="203">
        <f t="shared" si="21"/>
        <v>17068</v>
      </c>
      <c r="AT28" s="203">
        <f t="shared" si="21"/>
        <v>17068</v>
      </c>
      <c r="AU28" s="203">
        <f t="shared" si="21"/>
        <v>17068</v>
      </c>
      <c r="AV28" s="203">
        <f t="shared" si="21"/>
        <v>17833</v>
      </c>
      <c r="AW28" s="203">
        <f t="shared" si="21"/>
        <v>17833</v>
      </c>
      <c r="AX28" s="203">
        <f t="shared" si="21"/>
        <v>18853</v>
      </c>
      <c r="AY28" s="203">
        <f t="shared" si="21"/>
        <v>19873</v>
      </c>
      <c r="AZ28" s="203">
        <f t="shared" si="21"/>
        <v>19873</v>
      </c>
      <c r="BA28" s="203">
        <f t="shared" si="21"/>
        <v>19873</v>
      </c>
      <c r="BB28" s="203">
        <f t="shared" si="21"/>
        <v>18853</v>
      </c>
      <c r="BC28" s="203">
        <f t="shared" si="21"/>
        <v>21913</v>
      </c>
      <c r="BD28" s="203">
        <f t="shared" si="21"/>
        <v>21913</v>
      </c>
      <c r="BE28" s="203">
        <f t="shared" si="21"/>
        <v>23953</v>
      </c>
      <c r="BF28" s="203">
        <f t="shared" si="21"/>
        <v>25993</v>
      </c>
      <c r="BG28" s="203">
        <f t="shared" si="21"/>
        <v>25993</v>
      </c>
      <c r="BH28" s="203">
        <f t="shared" si="21"/>
        <v>22933</v>
      </c>
      <c r="BI28" s="203">
        <f t="shared" si="21"/>
        <v>22933</v>
      </c>
      <c r="BJ28" s="203">
        <f t="shared" si="21"/>
        <v>15538</v>
      </c>
      <c r="BK28" s="203">
        <f t="shared" si="21"/>
        <v>17068</v>
      </c>
      <c r="BL28" s="203">
        <f t="shared" si="21"/>
        <v>16303</v>
      </c>
      <c r="BM28" s="203">
        <f t="shared" si="21"/>
        <v>12648</v>
      </c>
      <c r="BN28" s="203">
        <f t="shared" si="21"/>
        <v>11033</v>
      </c>
      <c r="BO28" s="203">
        <f t="shared" ref="BO28:BU28" si="22">ROUNDUP(BO14*0.85,)+25</f>
        <v>12053</v>
      </c>
      <c r="BP28" s="203">
        <f t="shared" si="22"/>
        <v>11033</v>
      </c>
      <c r="BQ28" s="203">
        <f t="shared" si="22"/>
        <v>12053</v>
      </c>
      <c r="BR28" s="203">
        <f t="shared" si="22"/>
        <v>11033</v>
      </c>
      <c r="BS28" s="203">
        <f t="shared" si="22"/>
        <v>10438</v>
      </c>
      <c r="BT28" s="203">
        <f t="shared" si="22"/>
        <v>9588</v>
      </c>
      <c r="BU28" s="137">
        <f t="shared" si="22"/>
        <v>7760</v>
      </c>
      <c r="BV28" s="137">
        <f t="shared" ref="BV28:BZ28" si="23">ROUNDUP(BV14*0.85,)+25</f>
        <v>8270</v>
      </c>
      <c r="BW28" s="137">
        <f t="shared" si="23"/>
        <v>7760</v>
      </c>
      <c r="BX28" s="137">
        <f t="shared" si="23"/>
        <v>8270</v>
      </c>
      <c r="BY28" s="137">
        <f t="shared" si="23"/>
        <v>7760</v>
      </c>
      <c r="BZ28" s="137">
        <f t="shared" si="23"/>
        <v>8950</v>
      </c>
    </row>
    <row r="29" spans="1:78" x14ac:dyDescent="0.2">
      <c r="A29" s="2" t="s">
        <v>92</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137"/>
      <c r="BV29" s="137"/>
      <c r="BW29" s="137"/>
      <c r="BX29" s="137"/>
      <c r="BY29" s="137"/>
      <c r="BZ29" s="137"/>
    </row>
    <row r="30" spans="1:78" x14ac:dyDescent="0.2">
      <c r="A30" s="16">
        <v>1</v>
      </c>
      <c r="B30" s="137" t="e">
        <f t="shared" ref="B30" si="24">ROUNDUP(B16*0.85,)+25</f>
        <v>#REF!</v>
      </c>
      <c r="C30" s="137" t="e">
        <f t="shared" ref="C30:BN30" si="25">ROUNDUP(C16*0.85,)+25</f>
        <v>#REF!</v>
      </c>
      <c r="D30" s="137" t="e">
        <f t="shared" si="25"/>
        <v>#REF!</v>
      </c>
      <c r="E30" s="137" t="e">
        <f t="shared" si="25"/>
        <v>#REF!</v>
      </c>
      <c r="F30" s="137" t="e">
        <f t="shared" si="25"/>
        <v>#REF!</v>
      </c>
      <c r="G30" s="137" t="e">
        <f t="shared" si="25"/>
        <v>#REF!</v>
      </c>
      <c r="H30" s="137" t="e">
        <f t="shared" si="25"/>
        <v>#REF!</v>
      </c>
      <c r="I30" s="137">
        <f t="shared" si="25"/>
        <v>9035</v>
      </c>
      <c r="J30" s="137">
        <f t="shared" si="25"/>
        <v>9035</v>
      </c>
      <c r="K30" s="137">
        <f t="shared" si="25"/>
        <v>8525</v>
      </c>
      <c r="L30" s="137">
        <f t="shared" si="25"/>
        <v>8865</v>
      </c>
      <c r="M30" s="137">
        <f t="shared" si="25"/>
        <v>8865</v>
      </c>
      <c r="N30" s="137">
        <f t="shared" si="25"/>
        <v>10905</v>
      </c>
      <c r="O30" s="137">
        <f t="shared" si="25"/>
        <v>8695</v>
      </c>
      <c r="P30" s="137">
        <f t="shared" si="25"/>
        <v>8525</v>
      </c>
      <c r="Q30" s="137">
        <f t="shared" si="25"/>
        <v>8695</v>
      </c>
      <c r="R30" s="137">
        <f t="shared" si="25"/>
        <v>8525</v>
      </c>
      <c r="S30" s="137">
        <f t="shared" si="25"/>
        <v>8525</v>
      </c>
      <c r="T30" s="137">
        <f t="shared" si="25"/>
        <v>8865</v>
      </c>
      <c r="U30" s="137">
        <f t="shared" si="25"/>
        <v>8695</v>
      </c>
      <c r="V30" s="137">
        <f t="shared" si="25"/>
        <v>9885</v>
      </c>
      <c r="W30" s="137">
        <f t="shared" si="25"/>
        <v>11585</v>
      </c>
      <c r="X30" s="137">
        <f t="shared" si="25"/>
        <v>11585</v>
      </c>
      <c r="Y30" s="137">
        <f t="shared" si="25"/>
        <v>12095</v>
      </c>
      <c r="Z30" s="137">
        <f t="shared" si="25"/>
        <v>12095</v>
      </c>
      <c r="AA30" s="137">
        <f t="shared" si="25"/>
        <v>12605</v>
      </c>
      <c r="AB30" s="203">
        <f t="shared" si="25"/>
        <v>12095</v>
      </c>
      <c r="AC30" s="203">
        <f t="shared" si="25"/>
        <v>12095</v>
      </c>
      <c r="AD30" s="203">
        <f t="shared" si="25"/>
        <v>19235</v>
      </c>
      <c r="AE30" s="203">
        <f t="shared" si="25"/>
        <v>25610</v>
      </c>
      <c r="AF30" s="203">
        <f t="shared" si="25"/>
        <v>29010</v>
      </c>
      <c r="AG30" s="203">
        <f t="shared" si="25"/>
        <v>29010</v>
      </c>
      <c r="AH30" s="203">
        <f t="shared" si="25"/>
        <v>29010</v>
      </c>
      <c r="AI30" s="203">
        <f t="shared" si="25"/>
        <v>30030</v>
      </c>
      <c r="AJ30" s="203">
        <f t="shared" si="25"/>
        <v>30030</v>
      </c>
      <c r="AK30" s="203">
        <f t="shared" si="25"/>
        <v>30030</v>
      </c>
      <c r="AL30" s="203">
        <f t="shared" si="25"/>
        <v>26970</v>
      </c>
      <c r="AM30" s="203">
        <f t="shared" si="25"/>
        <v>26673</v>
      </c>
      <c r="AN30" s="203">
        <f t="shared" si="25"/>
        <v>18768</v>
      </c>
      <c r="AO30" s="203">
        <f t="shared" si="25"/>
        <v>18768</v>
      </c>
      <c r="AP30" s="203">
        <f t="shared" si="25"/>
        <v>18003</v>
      </c>
      <c r="AQ30" s="203">
        <f t="shared" si="25"/>
        <v>18003</v>
      </c>
      <c r="AR30" s="203">
        <f t="shared" si="25"/>
        <v>18003</v>
      </c>
      <c r="AS30" s="203">
        <f t="shared" si="25"/>
        <v>18768</v>
      </c>
      <c r="AT30" s="203">
        <f t="shared" si="25"/>
        <v>18768</v>
      </c>
      <c r="AU30" s="203">
        <f t="shared" si="25"/>
        <v>18768</v>
      </c>
      <c r="AV30" s="203">
        <f t="shared" si="25"/>
        <v>19533</v>
      </c>
      <c r="AW30" s="203">
        <f t="shared" si="25"/>
        <v>19533</v>
      </c>
      <c r="AX30" s="203">
        <f t="shared" si="25"/>
        <v>20553</v>
      </c>
      <c r="AY30" s="203">
        <f t="shared" si="25"/>
        <v>21573</v>
      </c>
      <c r="AZ30" s="203">
        <f t="shared" si="25"/>
        <v>21573</v>
      </c>
      <c r="BA30" s="203">
        <f t="shared" si="25"/>
        <v>21573</v>
      </c>
      <c r="BB30" s="203">
        <f t="shared" si="25"/>
        <v>20553</v>
      </c>
      <c r="BC30" s="203">
        <f t="shared" si="25"/>
        <v>23613</v>
      </c>
      <c r="BD30" s="203">
        <f t="shared" si="25"/>
        <v>23613</v>
      </c>
      <c r="BE30" s="203">
        <f t="shared" si="25"/>
        <v>25653</v>
      </c>
      <c r="BF30" s="203">
        <f t="shared" si="25"/>
        <v>27693</v>
      </c>
      <c r="BG30" s="203">
        <f t="shared" si="25"/>
        <v>27693</v>
      </c>
      <c r="BH30" s="203">
        <f t="shared" si="25"/>
        <v>24633</v>
      </c>
      <c r="BI30" s="203">
        <f t="shared" si="25"/>
        <v>24633</v>
      </c>
      <c r="BJ30" s="203">
        <f t="shared" si="25"/>
        <v>17238</v>
      </c>
      <c r="BK30" s="203">
        <f t="shared" si="25"/>
        <v>18768</v>
      </c>
      <c r="BL30" s="203">
        <f t="shared" si="25"/>
        <v>18003</v>
      </c>
      <c r="BM30" s="203">
        <f t="shared" si="25"/>
        <v>13498</v>
      </c>
      <c r="BN30" s="203">
        <f t="shared" si="25"/>
        <v>11883</v>
      </c>
      <c r="BO30" s="203">
        <f t="shared" ref="BO30:BU30" si="26">ROUNDUP(BO16*0.85,)+25</f>
        <v>12903</v>
      </c>
      <c r="BP30" s="203">
        <f t="shared" si="26"/>
        <v>11883</v>
      </c>
      <c r="BQ30" s="203">
        <f t="shared" si="26"/>
        <v>12903</v>
      </c>
      <c r="BR30" s="203">
        <f t="shared" si="26"/>
        <v>11883</v>
      </c>
      <c r="BS30" s="203">
        <f t="shared" si="26"/>
        <v>11713</v>
      </c>
      <c r="BT30" s="203">
        <f t="shared" si="26"/>
        <v>10863</v>
      </c>
      <c r="BU30" s="137">
        <f t="shared" si="26"/>
        <v>9035</v>
      </c>
      <c r="BV30" s="137">
        <f t="shared" ref="BV30:BZ30" si="27">ROUNDUP(BV16*0.85,)+25</f>
        <v>9545</v>
      </c>
      <c r="BW30" s="137">
        <f t="shared" si="27"/>
        <v>9035</v>
      </c>
      <c r="BX30" s="137">
        <f t="shared" si="27"/>
        <v>9545</v>
      </c>
      <c r="BY30" s="137">
        <f t="shared" si="27"/>
        <v>9035</v>
      </c>
      <c r="BZ30" s="137">
        <f t="shared" si="27"/>
        <v>10225</v>
      </c>
    </row>
    <row r="31" spans="1:78" x14ac:dyDescent="0.2">
      <c r="A31" s="1"/>
    </row>
    <row r="32" spans="1:78" x14ac:dyDescent="0.2">
      <c r="A32" s="45" t="s">
        <v>3</v>
      </c>
    </row>
    <row r="33" spans="1:72" x14ac:dyDescent="0.2">
      <c r="A33" s="15" t="s">
        <v>4</v>
      </c>
    </row>
    <row r="34" spans="1:72" x14ac:dyDescent="0.2">
      <c r="A34" s="15" t="s">
        <v>5</v>
      </c>
    </row>
    <row r="35" spans="1:72" x14ac:dyDescent="0.2">
      <c r="A35" s="15" t="s">
        <v>6</v>
      </c>
    </row>
    <row r="36" spans="1:72" x14ac:dyDescent="0.2">
      <c r="A36" s="42" t="s">
        <v>75</v>
      </c>
    </row>
    <row r="37" spans="1:72" x14ac:dyDescent="0.2">
      <c r="A37" s="15"/>
    </row>
    <row r="38" spans="1:72" x14ac:dyDescent="0.2">
      <c r="A38" s="43" t="s">
        <v>8</v>
      </c>
    </row>
    <row r="39" spans="1:72" ht="73.5" customHeight="1" thickBot="1" x14ac:dyDescent="0.25">
      <c r="A39" s="44" t="s">
        <v>19</v>
      </c>
    </row>
    <row r="40" spans="1:72" s="22" customFormat="1" thickBot="1" x14ac:dyDescent="0.25">
      <c r="A40" s="123" t="s">
        <v>108</v>
      </c>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row>
    <row r="41" spans="1:72" s="22" customFormat="1" ht="12" x14ac:dyDescent="0.2">
      <c r="A41" s="140" t="s">
        <v>238</v>
      </c>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row>
  </sheetData>
  <pageMargins left="0.7" right="0.7" top="0.75" bottom="0.75" header="0.3" footer="0.3"/>
  <pageSetup paperSize="9"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Z41"/>
  <sheetViews>
    <sheetView zoomScaleNormal="100" workbookViewId="0">
      <pane xSplit="1" topLeftCell="B1" activePane="topRight" state="frozen"/>
      <selection activeCell="B8" sqref="B8:B21"/>
      <selection pane="topRight" activeCell="B8" sqref="B8:B21"/>
    </sheetView>
  </sheetViews>
  <sheetFormatPr defaultColWidth="8.7109375" defaultRowHeight="12.75" x14ac:dyDescent="0.2"/>
  <cols>
    <col min="1" max="1" width="82.85546875" style="7" customWidth="1"/>
    <col min="2" max="27" width="9.85546875" style="7" bestFit="1" customWidth="1"/>
    <col min="28" max="72" width="9.85546875" style="204" hidden="1" customWidth="1"/>
    <col min="73" max="78" width="9.85546875" style="7" bestFit="1" customWidth="1"/>
    <col min="79" max="16384" width="8.7109375" style="7"/>
  </cols>
  <sheetData>
    <row r="1" spans="1:78" x14ac:dyDescent="0.2">
      <c r="A1" s="9" t="s">
        <v>172</v>
      </c>
    </row>
    <row r="2" spans="1:78" x14ac:dyDescent="0.2">
      <c r="A2" s="14" t="s">
        <v>15</v>
      </c>
    </row>
    <row r="3" spans="1:78" x14ac:dyDescent="0.2">
      <c r="A3" s="1"/>
    </row>
    <row r="4" spans="1:78" s="133" customFormat="1" x14ac:dyDescent="0.2">
      <c r="A4" s="95" t="s">
        <v>1</v>
      </c>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row>
    <row r="5" spans="1:78" s="133" customFormat="1" ht="21" customHeight="1" x14ac:dyDescent="0.2">
      <c r="A5" s="16"/>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73">
        <f>'C завтраками| Bed and breakfast'!U5</f>
        <v>46017</v>
      </c>
      <c r="AC5" s="173">
        <f>'C завтраками| Bed and breakfast'!V5</f>
        <v>46019</v>
      </c>
      <c r="AD5" s="173">
        <f>'C завтраками| Bed and breakfast'!W5</f>
        <v>46020</v>
      </c>
      <c r="AE5" s="173">
        <f>'C завтраками| Bed and breakfast'!X5</f>
        <v>46021</v>
      </c>
      <c r="AF5" s="173">
        <f>'C завтраками| Bed and breakfast'!Y5</f>
        <v>46022</v>
      </c>
      <c r="AG5" s="173">
        <f>'C завтраками| Bed and breakfast'!Z5</f>
        <v>46023</v>
      </c>
      <c r="AH5" s="173">
        <f>'C завтраками| Bed and breakfast'!AA5</f>
        <v>46026</v>
      </c>
      <c r="AI5" s="173">
        <f>'C завтраками| Bed and breakfast'!AB5</f>
        <v>46027</v>
      </c>
      <c r="AJ5" s="173">
        <f>'C завтраками| Bed and breakfast'!AC5</f>
        <v>46028</v>
      </c>
      <c r="AK5" s="173">
        <f>'C завтраками| Bed and breakfast'!AD5</f>
        <v>46029</v>
      </c>
      <c r="AL5" s="173">
        <f>'C завтраками| Bed and breakfast'!AE5</f>
        <v>46030</v>
      </c>
      <c r="AM5" s="173">
        <f>'C завтраками| Bed and breakfast'!AF5</f>
        <v>46031</v>
      </c>
      <c r="AN5" s="173">
        <f>'C завтраками| Bed and breakfast'!AG5</f>
        <v>46032</v>
      </c>
      <c r="AO5" s="173">
        <f>'C завтраками| Bed and breakfast'!AH5</f>
        <v>46033</v>
      </c>
      <c r="AP5" s="173">
        <f>'C завтраками| Bed and breakfast'!AI5</f>
        <v>46036</v>
      </c>
      <c r="AQ5" s="173">
        <f>'C завтраками| Bed and breakfast'!AJ5</f>
        <v>46038</v>
      </c>
      <c r="AR5" s="173">
        <f>'C завтраками| Bed and breakfast'!AK5</f>
        <v>46040</v>
      </c>
      <c r="AS5" s="173">
        <f>'C завтраками| Bed and breakfast'!AL5</f>
        <v>46042</v>
      </c>
      <c r="AT5" s="173">
        <f>'C завтраками| Bed and breakfast'!AM5</f>
        <v>46043</v>
      </c>
      <c r="AU5" s="173">
        <f>'C завтраками| Bed and breakfast'!AN5</f>
        <v>46045</v>
      </c>
      <c r="AV5" s="173">
        <f>'C завтраками| Bed and breakfast'!AO5</f>
        <v>46047</v>
      </c>
      <c r="AW5" s="173">
        <f>'C завтраками| Bed and breakfast'!AP5</f>
        <v>46052</v>
      </c>
      <c r="AX5" s="173">
        <f>'C завтраками| Bed and breakfast'!AQ5</f>
        <v>46054</v>
      </c>
      <c r="AY5" s="173">
        <f>'C завтраками| Bed and breakfast'!AR5</f>
        <v>46058</v>
      </c>
      <c r="AZ5" s="173">
        <f>'C завтраками| Bed and breakfast'!AS5</f>
        <v>46059</v>
      </c>
      <c r="BA5" s="173">
        <f>'C завтраками| Bed and breakfast'!AT5</f>
        <v>46060</v>
      </c>
      <c r="BB5" s="173">
        <f>'C завтраками| Bed and breakfast'!AU5</f>
        <v>46061</v>
      </c>
      <c r="BC5" s="173">
        <f>'C завтраками| Bed and breakfast'!AV5</f>
        <v>46066</v>
      </c>
      <c r="BD5" s="173">
        <f>'C завтраками| Bed and breakfast'!AW5</f>
        <v>46068</v>
      </c>
      <c r="BE5" s="173">
        <f>'C завтраками| Bed and breakfast'!AX5</f>
        <v>46069</v>
      </c>
      <c r="BF5" s="173">
        <f>'C завтраками| Bed and breakfast'!AY5</f>
        <v>46073</v>
      </c>
      <c r="BG5" s="173">
        <f>'C завтраками| Bed and breakfast'!AZ5</f>
        <v>46076</v>
      </c>
      <c r="BH5" s="173">
        <f>'C завтраками| Bed and breakfast'!BA5</f>
        <v>46077</v>
      </c>
      <c r="BI5" s="173">
        <f>'C завтраками| Bed and breakfast'!BB5</f>
        <v>46080</v>
      </c>
      <c r="BJ5" s="173">
        <f>'C завтраками| Bed and breakfast'!BC5</f>
        <v>46082</v>
      </c>
      <c r="BK5" s="173">
        <f>'C завтраками| Bed and breakfast'!BD5</f>
        <v>46087</v>
      </c>
      <c r="BL5" s="173">
        <f>'C завтраками| Bed and breakfast'!BE5</f>
        <v>46090</v>
      </c>
      <c r="BM5" s="173">
        <f>'C завтраками| Bed and breakfast'!BF5</f>
        <v>46091</v>
      </c>
      <c r="BN5" s="173">
        <f>'C завтраками| Bed and breakfast'!BG5</f>
        <v>46097</v>
      </c>
      <c r="BO5" s="173">
        <f>'C завтраками| Bed and breakfast'!BH5</f>
        <v>46101</v>
      </c>
      <c r="BP5" s="173">
        <f>'C завтраками| Bed and breakfast'!BI5</f>
        <v>46103</v>
      </c>
      <c r="BQ5" s="173">
        <f>'C завтраками| Bed and breakfast'!BJ5</f>
        <v>46108</v>
      </c>
      <c r="BR5" s="173">
        <f>'C завтраками| Bed and breakfast'!BK5</f>
        <v>46110</v>
      </c>
      <c r="BS5" s="173">
        <f>'C завтраками| Bed and breakfast'!BL5</f>
        <v>46113</v>
      </c>
      <c r="BT5" s="173">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s="133" customFormat="1" ht="24" customHeight="1" x14ac:dyDescent="0.2">
      <c r="A6" s="16"/>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73">
        <f>'C завтраками| Bed and breakfast'!U6</f>
        <v>46018</v>
      </c>
      <c r="AC6" s="173">
        <f>'C завтраками| Bed and breakfast'!V6</f>
        <v>46019</v>
      </c>
      <c r="AD6" s="173">
        <f>'C завтраками| Bed and breakfast'!W6</f>
        <v>46020</v>
      </c>
      <c r="AE6" s="173">
        <f>'C завтраками| Bed and breakfast'!X6</f>
        <v>46021</v>
      </c>
      <c r="AF6" s="173">
        <f>'C завтраками| Bed and breakfast'!Y6</f>
        <v>46022</v>
      </c>
      <c r="AG6" s="173">
        <f>'C завтраками| Bed and breakfast'!Z6</f>
        <v>46025</v>
      </c>
      <c r="AH6" s="173">
        <f>'C завтраками| Bed and breakfast'!AA6</f>
        <v>46026</v>
      </c>
      <c r="AI6" s="173">
        <f>'C завтраками| Bed and breakfast'!AB6</f>
        <v>46027</v>
      </c>
      <c r="AJ6" s="173">
        <f>'C завтраками| Bed and breakfast'!AC6</f>
        <v>46028</v>
      </c>
      <c r="AK6" s="173">
        <f>'C завтраками| Bed and breakfast'!AD6</f>
        <v>46029</v>
      </c>
      <c r="AL6" s="173">
        <f>'C завтраками| Bed and breakfast'!AE6</f>
        <v>46030</v>
      </c>
      <c r="AM6" s="173">
        <f>'C завтраками| Bed and breakfast'!AF6</f>
        <v>46031</v>
      </c>
      <c r="AN6" s="173">
        <f>'C завтраками| Bed and breakfast'!AG6</f>
        <v>46032</v>
      </c>
      <c r="AO6" s="173">
        <f>'C завтраками| Bed and breakfast'!AH6</f>
        <v>46035</v>
      </c>
      <c r="AP6" s="173">
        <f>'C завтраками| Bed and breakfast'!AI6</f>
        <v>46037</v>
      </c>
      <c r="AQ6" s="173">
        <f>'C завтраками| Bed and breakfast'!AJ6</f>
        <v>46039</v>
      </c>
      <c r="AR6" s="173">
        <f>'C завтраками| Bed and breakfast'!AK6</f>
        <v>46041</v>
      </c>
      <c r="AS6" s="173">
        <f>'C завтраками| Bed and breakfast'!AL6</f>
        <v>46042</v>
      </c>
      <c r="AT6" s="173">
        <f>'C завтраками| Bed and breakfast'!AM6</f>
        <v>46044</v>
      </c>
      <c r="AU6" s="173">
        <f>'C завтраками| Bed and breakfast'!AN6</f>
        <v>46046</v>
      </c>
      <c r="AV6" s="173">
        <f>'C завтраками| Bed and breakfast'!AO6</f>
        <v>46051</v>
      </c>
      <c r="AW6" s="173">
        <f>'C завтраками| Bed and breakfast'!AP6</f>
        <v>46053</v>
      </c>
      <c r="AX6" s="173">
        <f>'C завтраками| Bed and breakfast'!AQ6</f>
        <v>46057</v>
      </c>
      <c r="AY6" s="173">
        <f>'C завтраками| Bed and breakfast'!AR6</f>
        <v>46058</v>
      </c>
      <c r="AZ6" s="173">
        <f>'C завтраками| Bed and breakfast'!AS6</f>
        <v>46059</v>
      </c>
      <c r="BA6" s="173">
        <f>'C завтраками| Bed and breakfast'!AT6</f>
        <v>46060</v>
      </c>
      <c r="BB6" s="173">
        <f>'C завтраками| Bed and breakfast'!AU6</f>
        <v>46065</v>
      </c>
      <c r="BC6" s="173">
        <f>'C завтраками| Bed and breakfast'!AV6</f>
        <v>46067</v>
      </c>
      <c r="BD6" s="173">
        <f>'C завтраками| Bed and breakfast'!AW6</f>
        <v>46068</v>
      </c>
      <c r="BE6" s="173">
        <f>'C завтраками| Bed and breakfast'!AX6</f>
        <v>46072</v>
      </c>
      <c r="BF6" s="173">
        <f>'C завтраками| Bed and breakfast'!AY6</f>
        <v>46075</v>
      </c>
      <c r="BG6" s="173">
        <f>'C завтраками| Bed and breakfast'!AZ6</f>
        <v>46076</v>
      </c>
      <c r="BH6" s="173">
        <f>'C завтраками| Bed and breakfast'!BA6</f>
        <v>46079</v>
      </c>
      <c r="BI6" s="173">
        <f>'C завтраками| Bed and breakfast'!BB6</f>
        <v>46081</v>
      </c>
      <c r="BJ6" s="173">
        <f>'C завтраками| Bed and breakfast'!BC6</f>
        <v>46086</v>
      </c>
      <c r="BK6" s="173">
        <f>'C завтраками| Bed and breakfast'!BD6</f>
        <v>46089</v>
      </c>
      <c r="BL6" s="173">
        <f>'C завтраками| Bed and breakfast'!BE6</f>
        <v>46090</v>
      </c>
      <c r="BM6" s="173">
        <f>'C завтраками| Bed and breakfast'!BF6</f>
        <v>46096</v>
      </c>
      <c r="BN6" s="173">
        <f>'C завтраками| Bed and breakfast'!BG6</f>
        <v>46100</v>
      </c>
      <c r="BO6" s="173">
        <f>'C завтраками| Bed and breakfast'!BH6</f>
        <v>46102</v>
      </c>
      <c r="BP6" s="173">
        <f>'C завтраками| Bed and breakfast'!BI6</f>
        <v>46107</v>
      </c>
      <c r="BQ6" s="173">
        <f>'C завтраками| Bed and breakfast'!BJ6</f>
        <v>46109</v>
      </c>
      <c r="BR6" s="173">
        <f>'C завтраками| Bed and breakfast'!BK6</f>
        <v>46112</v>
      </c>
      <c r="BS6" s="173">
        <f>'C завтраками| Bed and breakfast'!BL6</f>
        <v>46116</v>
      </c>
      <c r="BT6" s="173">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s="133" customFormat="1" x14ac:dyDescent="0.2">
      <c r="A7" s="16" t="s">
        <v>11</v>
      </c>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c r="BT7" s="199"/>
    </row>
    <row r="8" spans="1:78" s="133" customFormat="1" x14ac:dyDescent="0.2">
      <c r="A8" s="16">
        <v>1</v>
      </c>
      <c r="B8" s="134" t="e">
        <f>'C завтраками| Bed and breakfast'!#REF!-1400</f>
        <v>#REF!</v>
      </c>
      <c r="C8" s="134" t="e">
        <f>'C завтраками| Bed and breakfast'!#REF!-1400</f>
        <v>#REF!</v>
      </c>
      <c r="D8" s="134" t="e">
        <f>'C завтраками| Bed and breakfast'!#REF!-1400</f>
        <v>#REF!</v>
      </c>
      <c r="E8" s="134" t="e">
        <f>'C завтраками| Bed and breakfast'!#REF!-1400</f>
        <v>#REF!</v>
      </c>
      <c r="F8" s="134" t="e">
        <f>'C завтраками| Bed and breakfast'!#REF!-1400</f>
        <v>#REF!</v>
      </c>
      <c r="G8" s="134" t="e">
        <f>'C завтраками| Bed and breakfast'!#REF!-1400</f>
        <v>#REF!</v>
      </c>
      <c r="H8" s="134" t="e">
        <f>'C завтраками| Bed and breakfast'!#REF!-1400</f>
        <v>#REF!</v>
      </c>
      <c r="I8" s="134">
        <f>'C завтраками| Bed and breakfast'!B8-1400</f>
        <v>4600</v>
      </c>
      <c r="J8" s="134">
        <f>'C завтраками| Bed and breakfast'!C8-1400</f>
        <v>4600</v>
      </c>
      <c r="K8" s="134">
        <f>'C завтраками| Bed and breakfast'!D8-1400</f>
        <v>4000</v>
      </c>
      <c r="L8" s="134">
        <f>'C завтраками| Bed and breakfast'!E8-1400</f>
        <v>4400</v>
      </c>
      <c r="M8" s="134">
        <f>'C завтраками| Bed and breakfast'!F8-1400</f>
        <v>4400</v>
      </c>
      <c r="N8" s="134">
        <f>'C завтраками| Bed and breakfast'!G8-1400</f>
        <v>6800</v>
      </c>
      <c r="O8" s="134">
        <f>'C завтраками| Bed and breakfast'!H8-1400</f>
        <v>4200</v>
      </c>
      <c r="P8" s="134">
        <f>'C завтраками| Bed and breakfast'!I8-1400</f>
        <v>4000</v>
      </c>
      <c r="Q8" s="134">
        <f>'C завтраками| Bed and breakfast'!J8-1400</f>
        <v>4200</v>
      </c>
      <c r="R8" s="134">
        <f>'C завтраками| Bed and breakfast'!K8-1400</f>
        <v>4000</v>
      </c>
      <c r="S8" s="134">
        <f>'C завтраками| Bed and breakfast'!L8-1400</f>
        <v>4000</v>
      </c>
      <c r="T8" s="134">
        <f>'C завтраками| Bed and breakfast'!M8-1400</f>
        <v>4400</v>
      </c>
      <c r="U8" s="134">
        <f>'C завтраками| Bed and breakfast'!N8-1400</f>
        <v>4200</v>
      </c>
      <c r="V8" s="134">
        <f>'C завтраками| Bed and breakfast'!O8-1400</f>
        <v>5600</v>
      </c>
      <c r="W8" s="134">
        <f>'C завтраками| Bed and breakfast'!P8-1400</f>
        <v>7600</v>
      </c>
      <c r="X8" s="134">
        <f>'C завтраками| Bed and breakfast'!Q8-1400</f>
        <v>7600</v>
      </c>
      <c r="Y8" s="134">
        <f>'C завтраками| Bed and breakfast'!R8-1400</f>
        <v>8200</v>
      </c>
      <c r="Z8" s="134">
        <f>'C завтраками| Bed and breakfast'!S8-1400</f>
        <v>8200</v>
      </c>
      <c r="AA8" s="134">
        <f>'C завтраками| Bed and breakfast'!T8-1400</f>
        <v>8800</v>
      </c>
      <c r="AB8" s="200">
        <f>'C завтраками| Bed and breakfast'!U8-1400</f>
        <v>8200</v>
      </c>
      <c r="AC8" s="200">
        <f>'C завтраками| Bed and breakfast'!V8-1400</f>
        <v>8200</v>
      </c>
      <c r="AD8" s="200">
        <f>'C завтраками| Bed and breakfast'!W8-1400</f>
        <v>14600</v>
      </c>
      <c r="AE8" s="200">
        <f>'C завтраками| Bed and breakfast'!X8-1400</f>
        <v>22100</v>
      </c>
      <c r="AF8" s="200">
        <f>'C завтраками| Bed and breakfast'!Y8-1400</f>
        <v>26100</v>
      </c>
      <c r="AG8" s="200">
        <f>'C завтраками| Bed and breakfast'!Z8-1400</f>
        <v>26100</v>
      </c>
      <c r="AH8" s="200">
        <f>'C завтраками| Bed and breakfast'!AA8-1400</f>
        <v>26100</v>
      </c>
      <c r="AI8" s="200">
        <f>'C завтраками| Bed and breakfast'!AB8-1400</f>
        <v>27300</v>
      </c>
      <c r="AJ8" s="200">
        <f>'C завтраками| Bed and breakfast'!AC8-1400</f>
        <v>27300</v>
      </c>
      <c r="AK8" s="200">
        <f>'C завтраками| Bed and breakfast'!AD8-1400</f>
        <v>27300</v>
      </c>
      <c r="AL8" s="200">
        <f>'C завтраками| Bed and breakfast'!AE8-1400</f>
        <v>23700</v>
      </c>
      <c r="AM8" s="200">
        <f>'C завтраками| Bed and breakfast'!AF8-1400</f>
        <v>23350</v>
      </c>
      <c r="AN8" s="200">
        <f>'C завтраками| Bed and breakfast'!AG8-1400</f>
        <v>14050</v>
      </c>
      <c r="AO8" s="200">
        <f>'C завтраками| Bed and breakfast'!AH8-1400</f>
        <v>14050</v>
      </c>
      <c r="AP8" s="200">
        <f>'C завтраками| Bed and breakfast'!AI8-1400</f>
        <v>13150</v>
      </c>
      <c r="AQ8" s="200">
        <f>'C завтраками| Bed and breakfast'!AJ8-1400</f>
        <v>13150</v>
      </c>
      <c r="AR8" s="200">
        <f>'C завтраками| Bed and breakfast'!AK8-1400</f>
        <v>13150</v>
      </c>
      <c r="AS8" s="200">
        <f>'C завтраками| Bed and breakfast'!AL8-1400</f>
        <v>14050</v>
      </c>
      <c r="AT8" s="200">
        <f>'C завтраками| Bed and breakfast'!AM8-1400</f>
        <v>14050</v>
      </c>
      <c r="AU8" s="200">
        <f>'C завтраками| Bed and breakfast'!AN8-1400</f>
        <v>14050</v>
      </c>
      <c r="AV8" s="200">
        <f>'C завтраками| Bed and breakfast'!AO8-1400</f>
        <v>14950</v>
      </c>
      <c r="AW8" s="200">
        <f>'C завтраками| Bed and breakfast'!AP8-1400</f>
        <v>14950</v>
      </c>
      <c r="AX8" s="200">
        <f>'C завтраками| Bed and breakfast'!AQ8-1400</f>
        <v>16150</v>
      </c>
      <c r="AY8" s="200">
        <f>'C завтраками| Bed and breakfast'!AR8-1400</f>
        <v>17350</v>
      </c>
      <c r="AZ8" s="200">
        <f>'C завтраками| Bed and breakfast'!AS8-1400</f>
        <v>17350</v>
      </c>
      <c r="BA8" s="200">
        <f>'C завтраками| Bed and breakfast'!AT8-1400</f>
        <v>17350</v>
      </c>
      <c r="BB8" s="200">
        <f>'C завтраками| Bed and breakfast'!AU8-1400</f>
        <v>16150</v>
      </c>
      <c r="BC8" s="200">
        <f>'C завтраками| Bed and breakfast'!AV8-1400</f>
        <v>19750</v>
      </c>
      <c r="BD8" s="200">
        <f>'C завтраками| Bed and breakfast'!AW8-1400</f>
        <v>19750</v>
      </c>
      <c r="BE8" s="200">
        <f>'C завтраками| Bed and breakfast'!AX8-1400</f>
        <v>22150</v>
      </c>
      <c r="BF8" s="200">
        <f>'C завтраками| Bed and breakfast'!AY8-1400</f>
        <v>24550</v>
      </c>
      <c r="BG8" s="200">
        <f>'C завтраками| Bed and breakfast'!AZ8-1400</f>
        <v>24550</v>
      </c>
      <c r="BH8" s="200">
        <f>'C завтраками| Bed and breakfast'!BA8-1400</f>
        <v>20950</v>
      </c>
      <c r="BI8" s="200">
        <f>'C завтраками| Bed and breakfast'!BB8-1400</f>
        <v>20950</v>
      </c>
      <c r="BJ8" s="200">
        <f>'C завтраками| Bed and breakfast'!BC8-1400</f>
        <v>12250</v>
      </c>
      <c r="BK8" s="200">
        <f>'C завтраками| Bed and breakfast'!BD8-1400</f>
        <v>14050</v>
      </c>
      <c r="BL8" s="200">
        <f>'C завтраками| Bed and breakfast'!BE8-1400</f>
        <v>13150</v>
      </c>
      <c r="BM8" s="200">
        <f>'C завтраками| Bed and breakfast'!BF8-1400</f>
        <v>9850</v>
      </c>
      <c r="BN8" s="200">
        <f>'C завтраками| Bed and breakfast'!BG8-1400</f>
        <v>7950</v>
      </c>
      <c r="BO8" s="200">
        <f>'C завтраками| Bed and breakfast'!BH8-1400</f>
        <v>9150</v>
      </c>
      <c r="BP8" s="200">
        <f>'C завтраками| Bed and breakfast'!BI8-1400</f>
        <v>7950</v>
      </c>
      <c r="BQ8" s="200">
        <f>'C завтраками| Bed and breakfast'!BJ8-1400</f>
        <v>9150</v>
      </c>
      <c r="BR8" s="200">
        <f>'C завтраками| Bed and breakfast'!BK8-1400</f>
        <v>7950</v>
      </c>
      <c r="BS8" s="200">
        <f>'C завтраками| Bed and breakfast'!BL8-1400</f>
        <v>7750</v>
      </c>
      <c r="BT8" s="200">
        <f>'C завтраками| Bed and breakfast'!BM8-1400</f>
        <v>6750</v>
      </c>
      <c r="BU8" s="134">
        <f>'C завтраками| Bed and breakfast'!BN8-1650</f>
        <v>4600</v>
      </c>
      <c r="BV8" s="134">
        <f>'C завтраками| Bed and breakfast'!BO8-1650</f>
        <v>5200</v>
      </c>
      <c r="BW8" s="134">
        <f>'C завтраками| Bed and breakfast'!BP8-1650</f>
        <v>4600</v>
      </c>
      <c r="BX8" s="134">
        <f>'C завтраками| Bed and breakfast'!BQ8-1650</f>
        <v>5200</v>
      </c>
      <c r="BY8" s="134">
        <f>'C завтраками| Bed and breakfast'!BR8-1650</f>
        <v>4600</v>
      </c>
      <c r="BZ8" s="134">
        <f>'C завтраками| Bed and breakfast'!BS8-1650</f>
        <v>6000</v>
      </c>
    </row>
    <row r="9" spans="1:78" s="133" customFormat="1" x14ac:dyDescent="0.2">
      <c r="A9" s="120" t="s">
        <v>107</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134"/>
      <c r="BV9" s="134"/>
      <c r="BW9" s="134"/>
      <c r="BX9" s="134"/>
      <c r="BY9" s="134"/>
      <c r="BZ9" s="134"/>
    </row>
    <row r="10" spans="1:78" s="133" customFormat="1" x14ac:dyDescent="0.2">
      <c r="A10" s="3">
        <v>1</v>
      </c>
      <c r="B10" s="134" t="e">
        <f>'C завтраками| Bed and breakfast'!#REF!-1400</f>
        <v>#REF!</v>
      </c>
      <c r="C10" s="134" t="e">
        <f>'C завтраками| Bed and breakfast'!#REF!-1400</f>
        <v>#REF!</v>
      </c>
      <c r="D10" s="134" t="e">
        <f>'C завтраками| Bed and breakfast'!#REF!-1400</f>
        <v>#REF!</v>
      </c>
      <c r="E10" s="134" t="e">
        <f>'C завтраками| Bed and breakfast'!#REF!-1400</f>
        <v>#REF!</v>
      </c>
      <c r="F10" s="134" t="e">
        <f>'C завтраками| Bed and breakfast'!#REF!-1400</f>
        <v>#REF!</v>
      </c>
      <c r="G10" s="134" t="e">
        <f>'C завтраками| Bed and breakfast'!#REF!-1400</f>
        <v>#REF!</v>
      </c>
      <c r="H10" s="134" t="e">
        <f>'C завтраками| Bed and breakfast'!#REF!-1400</f>
        <v>#REF!</v>
      </c>
      <c r="I10" s="134">
        <f>'C завтраками| Bed and breakfast'!B11-1400</f>
        <v>6100</v>
      </c>
      <c r="J10" s="134">
        <f>'C завтраками| Bed and breakfast'!C11-1400</f>
        <v>6100</v>
      </c>
      <c r="K10" s="134">
        <f>'C завтраками| Bed and breakfast'!D11-1400</f>
        <v>5500</v>
      </c>
      <c r="L10" s="134">
        <f>'C завтраками| Bed and breakfast'!E11-1400</f>
        <v>5900</v>
      </c>
      <c r="M10" s="134">
        <f>'C завтраками| Bed and breakfast'!F11-1400</f>
        <v>5900</v>
      </c>
      <c r="N10" s="134">
        <f>'C завтраками| Bed and breakfast'!G11-1400</f>
        <v>8300</v>
      </c>
      <c r="O10" s="134">
        <f>'C завтраками| Bed and breakfast'!H11-1400</f>
        <v>5700</v>
      </c>
      <c r="P10" s="134">
        <f>'C завтраками| Bed and breakfast'!I11-1400</f>
        <v>5500</v>
      </c>
      <c r="Q10" s="134">
        <f>'C завтраками| Bed and breakfast'!J11-1400</f>
        <v>5700</v>
      </c>
      <c r="R10" s="134">
        <f>'C завтраками| Bed and breakfast'!K11-1400</f>
        <v>5500</v>
      </c>
      <c r="S10" s="134">
        <f>'C завтраками| Bed and breakfast'!L11-1400</f>
        <v>5500</v>
      </c>
      <c r="T10" s="134">
        <f>'C завтраками| Bed and breakfast'!M11-1400</f>
        <v>5900</v>
      </c>
      <c r="U10" s="134">
        <f>'C завтраками| Bed and breakfast'!N11-1400</f>
        <v>5700</v>
      </c>
      <c r="V10" s="134">
        <f>'C завтраками| Bed and breakfast'!O11-1400</f>
        <v>7100</v>
      </c>
      <c r="W10" s="134">
        <f>'C завтраками| Bed and breakfast'!P11-1400</f>
        <v>9100</v>
      </c>
      <c r="X10" s="134">
        <f>'C завтраками| Bed and breakfast'!Q11-1400</f>
        <v>9100</v>
      </c>
      <c r="Y10" s="134">
        <f>'C завтраками| Bed and breakfast'!R11-1400</f>
        <v>9700</v>
      </c>
      <c r="Z10" s="134">
        <f>'C завтраками| Bed and breakfast'!S11-1400</f>
        <v>9700</v>
      </c>
      <c r="AA10" s="134">
        <f>'C завтраками| Bed and breakfast'!T11-1400</f>
        <v>10300</v>
      </c>
      <c r="AB10" s="200">
        <f>'C завтраками| Bed and breakfast'!U11-1400</f>
        <v>9700</v>
      </c>
      <c r="AC10" s="200">
        <f>'C завтраками| Bed and breakfast'!V11-1400</f>
        <v>9700</v>
      </c>
      <c r="AD10" s="200">
        <f>'C завтраками| Bed and breakfast'!W11-1400</f>
        <v>16600</v>
      </c>
      <c r="AE10" s="200">
        <f>'C завтраками| Bed and breakfast'!X11-1400</f>
        <v>24100</v>
      </c>
      <c r="AF10" s="200">
        <f>'C завтраками| Bed and breakfast'!Y11-1400</f>
        <v>28100</v>
      </c>
      <c r="AG10" s="200">
        <f>'C завтраками| Bed and breakfast'!Z11-1400</f>
        <v>28100</v>
      </c>
      <c r="AH10" s="200">
        <f>'C завтраками| Bed and breakfast'!AA11-1400</f>
        <v>28100</v>
      </c>
      <c r="AI10" s="200">
        <f>'C завтраками| Bed and breakfast'!AB11-1400</f>
        <v>29300</v>
      </c>
      <c r="AJ10" s="200">
        <f>'C завтраками| Bed and breakfast'!AC11-1400</f>
        <v>29300</v>
      </c>
      <c r="AK10" s="200">
        <f>'C завтраками| Bed and breakfast'!AD11-1400</f>
        <v>29300</v>
      </c>
      <c r="AL10" s="200">
        <f>'C завтраками| Bed and breakfast'!AE11-1400</f>
        <v>25700</v>
      </c>
      <c r="AM10" s="200">
        <f>'C завтраками| Bed and breakfast'!AF11-1400</f>
        <v>25150</v>
      </c>
      <c r="AN10" s="200">
        <f>'C завтраками| Bed and breakfast'!AG11-1400</f>
        <v>15850</v>
      </c>
      <c r="AO10" s="200">
        <f>'C завтраками| Bed and breakfast'!AH11-1400</f>
        <v>15850</v>
      </c>
      <c r="AP10" s="200">
        <f>'C завтраками| Bed and breakfast'!AI11-1400</f>
        <v>14950</v>
      </c>
      <c r="AQ10" s="200">
        <f>'C завтраками| Bed and breakfast'!AJ11-1400</f>
        <v>14950</v>
      </c>
      <c r="AR10" s="200">
        <f>'C завтраками| Bed and breakfast'!AK11-1400</f>
        <v>14950</v>
      </c>
      <c r="AS10" s="200">
        <f>'C завтраками| Bed and breakfast'!AL11-1400</f>
        <v>15850</v>
      </c>
      <c r="AT10" s="200">
        <f>'C завтраками| Bed and breakfast'!AM11-1400</f>
        <v>15850</v>
      </c>
      <c r="AU10" s="200">
        <f>'C завтраками| Bed and breakfast'!AN11-1400</f>
        <v>15850</v>
      </c>
      <c r="AV10" s="200">
        <f>'C завтраками| Bed and breakfast'!AO11-1400</f>
        <v>16750</v>
      </c>
      <c r="AW10" s="200">
        <f>'C завтраками| Bed and breakfast'!AP11-1400</f>
        <v>16750</v>
      </c>
      <c r="AX10" s="200">
        <f>'C завтраками| Bed and breakfast'!AQ11-1400</f>
        <v>17950</v>
      </c>
      <c r="AY10" s="200">
        <f>'C завтраками| Bed and breakfast'!AR11-1400</f>
        <v>19150</v>
      </c>
      <c r="AZ10" s="200">
        <f>'C завтраками| Bed and breakfast'!AS11-1400</f>
        <v>19150</v>
      </c>
      <c r="BA10" s="200">
        <f>'C завтраками| Bed and breakfast'!AT11-1400</f>
        <v>19150</v>
      </c>
      <c r="BB10" s="200">
        <f>'C завтраками| Bed and breakfast'!AU11-1400</f>
        <v>17950</v>
      </c>
      <c r="BC10" s="200">
        <f>'C завтраками| Bed and breakfast'!AV11-1400</f>
        <v>21550</v>
      </c>
      <c r="BD10" s="200">
        <f>'C завтраками| Bed and breakfast'!AW11-1400</f>
        <v>21550</v>
      </c>
      <c r="BE10" s="200">
        <f>'C завтраками| Bed and breakfast'!AX11-1400</f>
        <v>23950</v>
      </c>
      <c r="BF10" s="200">
        <f>'C завтраками| Bed and breakfast'!AY11-1400</f>
        <v>26350</v>
      </c>
      <c r="BG10" s="200">
        <f>'C завтраками| Bed and breakfast'!AZ11-1400</f>
        <v>26350</v>
      </c>
      <c r="BH10" s="200">
        <f>'C завтраками| Bed and breakfast'!BA11-1400</f>
        <v>22750</v>
      </c>
      <c r="BI10" s="200">
        <f>'C завтраками| Bed and breakfast'!BB11-1400</f>
        <v>22750</v>
      </c>
      <c r="BJ10" s="200">
        <f>'C завтраками| Bed and breakfast'!BC11-1400</f>
        <v>14050</v>
      </c>
      <c r="BK10" s="200">
        <f>'C завтраками| Bed and breakfast'!BD11-1400</f>
        <v>15850</v>
      </c>
      <c r="BL10" s="200">
        <f>'C завтраками| Bed and breakfast'!BE11-1400</f>
        <v>14950</v>
      </c>
      <c r="BM10" s="200">
        <f>'C завтраками| Bed and breakfast'!BF11-1400</f>
        <v>11350</v>
      </c>
      <c r="BN10" s="200">
        <f>'C завтраками| Bed and breakfast'!BG11-1400</f>
        <v>9450</v>
      </c>
      <c r="BO10" s="200">
        <f>'C завтраками| Bed and breakfast'!BH11-1400</f>
        <v>10650</v>
      </c>
      <c r="BP10" s="200">
        <f>'C завтраками| Bed and breakfast'!BI11-1400</f>
        <v>9450</v>
      </c>
      <c r="BQ10" s="200">
        <f>'C завтраками| Bed and breakfast'!BJ11-1400</f>
        <v>10650</v>
      </c>
      <c r="BR10" s="200">
        <f>'C завтраками| Bed and breakfast'!BK11-1400</f>
        <v>9450</v>
      </c>
      <c r="BS10" s="200">
        <f>'C завтраками| Bed and breakfast'!BL11-1400</f>
        <v>8750</v>
      </c>
      <c r="BT10" s="200">
        <f>'C завтраками| Bed and breakfast'!BM11-1400</f>
        <v>7750</v>
      </c>
      <c r="BU10" s="134">
        <f>'C завтраками| Bed and breakfast'!BN11-1650</f>
        <v>5600</v>
      </c>
      <c r="BV10" s="134">
        <f>'C завтраками| Bed and breakfast'!BO11-1650</f>
        <v>6200</v>
      </c>
      <c r="BW10" s="134">
        <f>'C завтраками| Bed and breakfast'!BP11-1650</f>
        <v>5600</v>
      </c>
      <c r="BX10" s="134">
        <f>'C завтраками| Bed and breakfast'!BQ11-1650</f>
        <v>6200</v>
      </c>
      <c r="BY10" s="134">
        <f>'C завтраками| Bed and breakfast'!BR11-1650</f>
        <v>5600</v>
      </c>
      <c r="BZ10" s="134">
        <f>'C завтраками| Bed and breakfast'!BS11-1650</f>
        <v>7000</v>
      </c>
    </row>
    <row r="11" spans="1:78" s="133" customFormat="1" x14ac:dyDescent="0.2">
      <c r="A11" s="5" t="s">
        <v>86</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135"/>
      <c r="BV11" s="135"/>
      <c r="BW11" s="135"/>
      <c r="BX11" s="135"/>
      <c r="BY11" s="135"/>
      <c r="BZ11" s="135"/>
    </row>
    <row r="12" spans="1:78" s="133" customFormat="1" x14ac:dyDescent="0.2">
      <c r="A12" s="16">
        <v>1</v>
      </c>
      <c r="B12" s="134" t="e">
        <f>'C завтраками| Bed and breakfast'!#REF!-1400</f>
        <v>#REF!</v>
      </c>
      <c r="C12" s="134" t="e">
        <f>'C завтраками| Bed and breakfast'!#REF!-1400</f>
        <v>#REF!</v>
      </c>
      <c r="D12" s="134" t="e">
        <f>'C завтраками| Bed and breakfast'!#REF!-1400</f>
        <v>#REF!</v>
      </c>
      <c r="E12" s="134" t="e">
        <f>'C завтраками| Bed and breakfast'!#REF!-1400</f>
        <v>#REF!</v>
      </c>
      <c r="F12" s="134" t="e">
        <f>'C завтраками| Bed and breakfast'!#REF!-1400</f>
        <v>#REF!</v>
      </c>
      <c r="G12" s="134" t="e">
        <f>'C завтраками| Bed and breakfast'!#REF!-1400</f>
        <v>#REF!</v>
      </c>
      <c r="H12" s="134" t="e">
        <f>'C завтраками| Bed and breakfast'!#REF!-1400</f>
        <v>#REF!</v>
      </c>
      <c r="I12" s="134">
        <f>'C завтраками| Bed and breakfast'!B14-1400</f>
        <v>8100</v>
      </c>
      <c r="J12" s="134">
        <f>'C завтраками| Bed and breakfast'!C14-1400</f>
        <v>8100</v>
      </c>
      <c r="K12" s="134">
        <f>'C завтраками| Bed and breakfast'!D14-1400</f>
        <v>7500</v>
      </c>
      <c r="L12" s="134">
        <f>'C завтраками| Bed and breakfast'!E14-1400</f>
        <v>7900</v>
      </c>
      <c r="M12" s="134">
        <f>'C завтраками| Bed and breakfast'!F14-1400</f>
        <v>7900</v>
      </c>
      <c r="N12" s="134">
        <f>'C завтраками| Bed and breakfast'!G14-1400</f>
        <v>10300</v>
      </c>
      <c r="O12" s="134">
        <f>'C завтраками| Bed and breakfast'!H14-1400</f>
        <v>7700</v>
      </c>
      <c r="P12" s="134">
        <f>'C завтраками| Bed and breakfast'!I14-1400</f>
        <v>7500</v>
      </c>
      <c r="Q12" s="134">
        <f>'C завтраками| Bed and breakfast'!J14-1400</f>
        <v>7700</v>
      </c>
      <c r="R12" s="134">
        <f>'C завтраками| Bed and breakfast'!K14-1400</f>
        <v>7500</v>
      </c>
      <c r="S12" s="134">
        <f>'C завтраками| Bed and breakfast'!L14-1400</f>
        <v>7500</v>
      </c>
      <c r="T12" s="134">
        <f>'C завтраками| Bed and breakfast'!M14-1400</f>
        <v>7900</v>
      </c>
      <c r="U12" s="134">
        <f>'C завтраками| Bed and breakfast'!N14-1400</f>
        <v>7700</v>
      </c>
      <c r="V12" s="134">
        <f>'C завтраками| Bed and breakfast'!O14-1400</f>
        <v>9100</v>
      </c>
      <c r="W12" s="134">
        <f>'C завтраками| Bed and breakfast'!P14-1400</f>
        <v>11100</v>
      </c>
      <c r="X12" s="134">
        <f>'C завтраками| Bed and breakfast'!Q14-1400</f>
        <v>11100</v>
      </c>
      <c r="Y12" s="134">
        <f>'C завтраками| Bed and breakfast'!R14-1400</f>
        <v>11700</v>
      </c>
      <c r="Z12" s="134">
        <f>'C завтраками| Bed and breakfast'!S14-1400</f>
        <v>11700</v>
      </c>
      <c r="AA12" s="134">
        <f>'C завтраками| Bed and breakfast'!T14-1400</f>
        <v>12300</v>
      </c>
      <c r="AB12" s="200">
        <f>'C завтраками| Bed and breakfast'!U14-1400</f>
        <v>11700</v>
      </c>
      <c r="AC12" s="200">
        <f>'C завтраками| Bed and breakfast'!V14-1400</f>
        <v>11700</v>
      </c>
      <c r="AD12" s="200">
        <f>'C завтраками| Bed and breakfast'!W14-1400</f>
        <v>18600</v>
      </c>
      <c r="AE12" s="200">
        <f>'C завтраками| Bed and breakfast'!X14-1400</f>
        <v>26100</v>
      </c>
      <c r="AF12" s="200">
        <f>'C завтраками| Bed and breakfast'!Y14-1400</f>
        <v>30100</v>
      </c>
      <c r="AG12" s="200">
        <f>'C завтраками| Bed and breakfast'!Z14-1400</f>
        <v>30100</v>
      </c>
      <c r="AH12" s="200">
        <f>'C завтраками| Bed and breakfast'!AA14-1400</f>
        <v>30100</v>
      </c>
      <c r="AI12" s="200">
        <f>'C завтраками| Bed and breakfast'!AB14-1400</f>
        <v>31300</v>
      </c>
      <c r="AJ12" s="200">
        <f>'C завтраками| Bed and breakfast'!AC14-1400</f>
        <v>31300</v>
      </c>
      <c r="AK12" s="200">
        <f>'C завтраками| Bed and breakfast'!AD14-1400</f>
        <v>31300</v>
      </c>
      <c r="AL12" s="200">
        <f>'C завтраками| Bed and breakfast'!AE14-1400</f>
        <v>27700</v>
      </c>
      <c r="AM12" s="200">
        <f>'C завтраками| Bed and breakfast'!AF14-1400</f>
        <v>27350</v>
      </c>
      <c r="AN12" s="200">
        <f>'C завтраками| Bed and breakfast'!AG14-1400</f>
        <v>18050</v>
      </c>
      <c r="AO12" s="200">
        <f>'C завтраками| Bed and breakfast'!AH14-1400</f>
        <v>18050</v>
      </c>
      <c r="AP12" s="200">
        <f>'C завтраками| Bed and breakfast'!AI14-1400</f>
        <v>17150</v>
      </c>
      <c r="AQ12" s="200">
        <f>'C завтраками| Bed and breakfast'!AJ14-1400</f>
        <v>17150</v>
      </c>
      <c r="AR12" s="200">
        <f>'C завтраками| Bed and breakfast'!AK14-1400</f>
        <v>17150</v>
      </c>
      <c r="AS12" s="200">
        <f>'C завтраками| Bed and breakfast'!AL14-1400</f>
        <v>18050</v>
      </c>
      <c r="AT12" s="200">
        <f>'C завтраками| Bed and breakfast'!AM14-1400</f>
        <v>18050</v>
      </c>
      <c r="AU12" s="200">
        <f>'C завтраками| Bed and breakfast'!AN14-1400</f>
        <v>18050</v>
      </c>
      <c r="AV12" s="200">
        <f>'C завтраками| Bed and breakfast'!AO14-1400</f>
        <v>18950</v>
      </c>
      <c r="AW12" s="200">
        <f>'C завтраками| Bed and breakfast'!AP14-1400</f>
        <v>18950</v>
      </c>
      <c r="AX12" s="200">
        <f>'C завтраками| Bed and breakfast'!AQ14-1400</f>
        <v>20150</v>
      </c>
      <c r="AY12" s="200">
        <f>'C завтраками| Bed and breakfast'!AR14-1400</f>
        <v>21350</v>
      </c>
      <c r="AZ12" s="200">
        <f>'C завтраками| Bed and breakfast'!AS14-1400</f>
        <v>21350</v>
      </c>
      <c r="BA12" s="200">
        <f>'C завтраками| Bed and breakfast'!AT14-1400</f>
        <v>21350</v>
      </c>
      <c r="BB12" s="200">
        <f>'C завтраками| Bed and breakfast'!AU14-1400</f>
        <v>20150</v>
      </c>
      <c r="BC12" s="200">
        <f>'C завтраками| Bed and breakfast'!AV14-1400</f>
        <v>23750</v>
      </c>
      <c r="BD12" s="200">
        <f>'C завтраками| Bed and breakfast'!AW14-1400</f>
        <v>23750</v>
      </c>
      <c r="BE12" s="200">
        <f>'C завтраками| Bed and breakfast'!AX14-1400</f>
        <v>26150</v>
      </c>
      <c r="BF12" s="200">
        <f>'C завтраками| Bed and breakfast'!AY14-1400</f>
        <v>28550</v>
      </c>
      <c r="BG12" s="200">
        <f>'C завтраками| Bed and breakfast'!AZ14-1400</f>
        <v>28550</v>
      </c>
      <c r="BH12" s="200">
        <f>'C завтраками| Bed and breakfast'!BA14-1400</f>
        <v>24950</v>
      </c>
      <c r="BI12" s="200">
        <f>'C завтраками| Bed and breakfast'!BB14-1400</f>
        <v>24950</v>
      </c>
      <c r="BJ12" s="200">
        <f>'C завтраками| Bed and breakfast'!BC14-1400</f>
        <v>16250</v>
      </c>
      <c r="BK12" s="200">
        <f>'C завтраками| Bed and breakfast'!BD14-1400</f>
        <v>18050</v>
      </c>
      <c r="BL12" s="200">
        <f>'C завтраками| Bed and breakfast'!BE14-1400</f>
        <v>17150</v>
      </c>
      <c r="BM12" s="200">
        <f>'C завтраками| Bed and breakfast'!BF14-1400</f>
        <v>13350</v>
      </c>
      <c r="BN12" s="200">
        <f>'C завтраками| Bed and breakfast'!BG14-1400</f>
        <v>11450</v>
      </c>
      <c r="BO12" s="200">
        <f>'C завтраками| Bed and breakfast'!BH14-1400</f>
        <v>12650</v>
      </c>
      <c r="BP12" s="200">
        <f>'C завтраками| Bed and breakfast'!BI14-1400</f>
        <v>11450</v>
      </c>
      <c r="BQ12" s="200">
        <f>'C завтраками| Bed and breakfast'!BJ14-1400</f>
        <v>12650</v>
      </c>
      <c r="BR12" s="200">
        <f>'C завтраками| Bed and breakfast'!BK14-1400</f>
        <v>11450</v>
      </c>
      <c r="BS12" s="200">
        <f>'C завтраками| Bed and breakfast'!BL14-1400</f>
        <v>11250</v>
      </c>
      <c r="BT12" s="200">
        <f>'C завтраками| Bed and breakfast'!BM14-1400</f>
        <v>10250</v>
      </c>
      <c r="BU12" s="134">
        <f>'C завтраками| Bed and breakfast'!BN14-1650</f>
        <v>8100</v>
      </c>
      <c r="BV12" s="134">
        <f>'C завтраками| Bed and breakfast'!BO14-1650</f>
        <v>8700</v>
      </c>
      <c r="BW12" s="134">
        <f>'C завтраками| Bed and breakfast'!BP14-1650</f>
        <v>8100</v>
      </c>
      <c r="BX12" s="134">
        <f>'C завтраками| Bed and breakfast'!BQ14-1650</f>
        <v>8700</v>
      </c>
      <c r="BY12" s="134">
        <f>'C завтраками| Bed and breakfast'!BR14-1650</f>
        <v>8100</v>
      </c>
      <c r="BZ12" s="134">
        <f>'C завтраками| Bed and breakfast'!BS14-1650</f>
        <v>9500</v>
      </c>
    </row>
    <row r="13" spans="1:78" s="133" customFormat="1" x14ac:dyDescent="0.2">
      <c r="A13" s="4" t="s">
        <v>91</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135"/>
      <c r="BV13" s="135"/>
      <c r="BW13" s="135"/>
      <c r="BX13" s="135"/>
      <c r="BY13" s="135"/>
      <c r="BZ13" s="135"/>
    </row>
    <row r="14" spans="1:78" s="133" customFormat="1" x14ac:dyDescent="0.2">
      <c r="A14" s="16">
        <v>1</v>
      </c>
      <c r="B14" s="134" t="e">
        <f>'C завтраками| Bed and breakfast'!#REF!-1400</f>
        <v>#REF!</v>
      </c>
      <c r="C14" s="134" t="e">
        <f>'C завтраками| Bed and breakfast'!#REF!-1400</f>
        <v>#REF!</v>
      </c>
      <c r="D14" s="134" t="e">
        <f>'C завтраками| Bed and breakfast'!#REF!-1400</f>
        <v>#REF!</v>
      </c>
      <c r="E14" s="134" t="e">
        <f>'C завтраками| Bed and breakfast'!#REF!-1400</f>
        <v>#REF!</v>
      </c>
      <c r="F14" s="134" t="e">
        <f>'C завтраками| Bed and breakfast'!#REF!-1400</f>
        <v>#REF!</v>
      </c>
      <c r="G14" s="134" t="e">
        <f>'C завтраками| Bed and breakfast'!#REF!-1400</f>
        <v>#REF!</v>
      </c>
      <c r="H14" s="134" t="e">
        <f>'C завтраками| Bed and breakfast'!#REF!-1400</f>
        <v>#REF!</v>
      </c>
      <c r="I14" s="134">
        <f>'C завтраками| Bed and breakfast'!B17-1400</f>
        <v>9100</v>
      </c>
      <c r="J14" s="134">
        <f>'C завтраками| Bed and breakfast'!C17-1400</f>
        <v>9100</v>
      </c>
      <c r="K14" s="134">
        <f>'C завтраками| Bed and breakfast'!D17-1400</f>
        <v>8500</v>
      </c>
      <c r="L14" s="134">
        <f>'C завтраками| Bed and breakfast'!E17-1400</f>
        <v>8900</v>
      </c>
      <c r="M14" s="134">
        <f>'C завтраками| Bed and breakfast'!F17-1400</f>
        <v>8900</v>
      </c>
      <c r="N14" s="134">
        <f>'C завтраками| Bed and breakfast'!G17-1400</f>
        <v>11300</v>
      </c>
      <c r="O14" s="134">
        <f>'C завтраками| Bed and breakfast'!H17-1400</f>
        <v>8700</v>
      </c>
      <c r="P14" s="134">
        <f>'C завтраками| Bed and breakfast'!I17-1400</f>
        <v>8500</v>
      </c>
      <c r="Q14" s="134">
        <f>'C завтраками| Bed and breakfast'!J17-1400</f>
        <v>8700</v>
      </c>
      <c r="R14" s="134">
        <f>'C завтраками| Bed and breakfast'!K17-1400</f>
        <v>8500</v>
      </c>
      <c r="S14" s="134">
        <f>'C завтраками| Bed and breakfast'!L17-1400</f>
        <v>8500</v>
      </c>
      <c r="T14" s="134">
        <f>'C завтраками| Bed and breakfast'!M17-1400</f>
        <v>8900</v>
      </c>
      <c r="U14" s="134">
        <f>'C завтраками| Bed and breakfast'!N17-1400</f>
        <v>8700</v>
      </c>
      <c r="V14" s="134">
        <f>'C завтраками| Bed and breakfast'!O17-1400</f>
        <v>10100</v>
      </c>
      <c r="W14" s="134">
        <f>'C завтраками| Bed and breakfast'!P17-1400</f>
        <v>12100</v>
      </c>
      <c r="X14" s="134">
        <f>'C завтраками| Bed and breakfast'!Q17-1400</f>
        <v>12100</v>
      </c>
      <c r="Y14" s="134">
        <f>'C завтраками| Bed and breakfast'!R17-1400</f>
        <v>12700</v>
      </c>
      <c r="Z14" s="134">
        <f>'C завтраками| Bed and breakfast'!S17-1400</f>
        <v>12700</v>
      </c>
      <c r="AA14" s="134">
        <f>'C завтраками| Bed and breakfast'!T17-1400</f>
        <v>13300</v>
      </c>
      <c r="AB14" s="200">
        <f>'C завтраками| Bed and breakfast'!U17-1400</f>
        <v>12700</v>
      </c>
      <c r="AC14" s="200">
        <f>'C завтраками| Bed and breakfast'!V17-1400</f>
        <v>12700</v>
      </c>
      <c r="AD14" s="200">
        <f>'C завтраками| Bed and breakfast'!W17-1400</f>
        <v>20600</v>
      </c>
      <c r="AE14" s="200">
        <f>'C завтраками| Bed and breakfast'!X17-1400</f>
        <v>28100</v>
      </c>
      <c r="AF14" s="200">
        <f>'C завтраками| Bed and breakfast'!Y17-1400</f>
        <v>32100</v>
      </c>
      <c r="AG14" s="200">
        <f>'C завтраками| Bed and breakfast'!Z17-1400</f>
        <v>32100</v>
      </c>
      <c r="AH14" s="200">
        <f>'C завтраками| Bed and breakfast'!AA17-1400</f>
        <v>32100</v>
      </c>
      <c r="AI14" s="200">
        <f>'C завтраками| Bed and breakfast'!AB17-1400</f>
        <v>33300</v>
      </c>
      <c r="AJ14" s="200">
        <f>'C завтраками| Bed and breakfast'!AC17-1400</f>
        <v>33300</v>
      </c>
      <c r="AK14" s="200">
        <f>'C завтраками| Bed and breakfast'!AD17-1400</f>
        <v>33300</v>
      </c>
      <c r="AL14" s="200">
        <f>'C завтраками| Bed and breakfast'!AE17-1400</f>
        <v>29700</v>
      </c>
      <c r="AM14" s="200">
        <f>'C завтраками| Bed and breakfast'!AF17-1400</f>
        <v>29350</v>
      </c>
      <c r="AN14" s="200">
        <f>'C завтраками| Bed and breakfast'!AG17-1400</f>
        <v>20050</v>
      </c>
      <c r="AO14" s="200">
        <f>'C завтраками| Bed and breakfast'!AH17-1400</f>
        <v>20050</v>
      </c>
      <c r="AP14" s="200">
        <f>'C завтраками| Bed and breakfast'!AI17-1400</f>
        <v>19150</v>
      </c>
      <c r="AQ14" s="200">
        <f>'C завтраками| Bed and breakfast'!AJ17-1400</f>
        <v>19150</v>
      </c>
      <c r="AR14" s="200">
        <f>'C завтраками| Bed and breakfast'!AK17-1400</f>
        <v>19150</v>
      </c>
      <c r="AS14" s="200">
        <f>'C завтраками| Bed and breakfast'!AL17-1400</f>
        <v>20050</v>
      </c>
      <c r="AT14" s="200">
        <f>'C завтраками| Bed and breakfast'!AM17-1400</f>
        <v>20050</v>
      </c>
      <c r="AU14" s="200">
        <f>'C завтраками| Bed and breakfast'!AN17-1400</f>
        <v>20050</v>
      </c>
      <c r="AV14" s="200">
        <f>'C завтраками| Bed and breakfast'!AO17-1400</f>
        <v>20950</v>
      </c>
      <c r="AW14" s="200">
        <f>'C завтраками| Bed and breakfast'!AP17-1400</f>
        <v>20950</v>
      </c>
      <c r="AX14" s="200">
        <f>'C завтраками| Bed and breakfast'!AQ17-1400</f>
        <v>22150</v>
      </c>
      <c r="AY14" s="200">
        <f>'C завтраками| Bed and breakfast'!AR17-1400</f>
        <v>23350</v>
      </c>
      <c r="AZ14" s="200">
        <f>'C завтраками| Bed and breakfast'!AS17-1400</f>
        <v>23350</v>
      </c>
      <c r="BA14" s="200">
        <f>'C завтраками| Bed and breakfast'!AT17-1400</f>
        <v>23350</v>
      </c>
      <c r="BB14" s="200">
        <f>'C завтраками| Bed and breakfast'!AU17-1400</f>
        <v>22150</v>
      </c>
      <c r="BC14" s="200">
        <f>'C завтраками| Bed and breakfast'!AV17-1400</f>
        <v>25750</v>
      </c>
      <c r="BD14" s="200">
        <f>'C завтраками| Bed and breakfast'!AW17-1400</f>
        <v>25750</v>
      </c>
      <c r="BE14" s="200">
        <f>'C завтраками| Bed and breakfast'!AX17-1400</f>
        <v>28150</v>
      </c>
      <c r="BF14" s="200">
        <f>'C завтраками| Bed and breakfast'!AY17-1400</f>
        <v>30550</v>
      </c>
      <c r="BG14" s="200">
        <f>'C завтраками| Bed and breakfast'!AZ17-1400</f>
        <v>30550</v>
      </c>
      <c r="BH14" s="200">
        <f>'C завтраками| Bed and breakfast'!BA17-1400</f>
        <v>26950</v>
      </c>
      <c r="BI14" s="200">
        <f>'C завтраками| Bed and breakfast'!BB17-1400</f>
        <v>26950</v>
      </c>
      <c r="BJ14" s="200">
        <f>'C завтраками| Bed and breakfast'!BC17-1400</f>
        <v>18250</v>
      </c>
      <c r="BK14" s="200">
        <f>'C завтраками| Bed and breakfast'!BD17-1400</f>
        <v>20050</v>
      </c>
      <c r="BL14" s="200">
        <f>'C завтраками| Bed and breakfast'!BE17-1400</f>
        <v>19150</v>
      </c>
      <c r="BM14" s="200">
        <f>'C завтраками| Bed and breakfast'!BF17-1400</f>
        <v>14850</v>
      </c>
      <c r="BN14" s="200">
        <f>'C завтраками| Bed and breakfast'!BG17-1400</f>
        <v>12950</v>
      </c>
      <c r="BO14" s="200">
        <f>'C завтраками| Bed and breakfast'!BH17-1400</f>
        <v>14150</v>
      </c>
      <c r="BP14" s="200">
        <f>'C завтраками| Bed and breakfast'!BI17-1400</f>
        <v>12950</v>
      </c>
      <c r="BQ14" s="200">
        <f>'C завтраками| Bed and breakfast'!BJ17-1400</f>
        <v>14150</v>
      </c>
      <c r="BR14" s="200">
        <f>'C завтраками| Bed and breakfast'!BK17-1400</f>
        <v>12950</v>
      </c>
      <c r="BS14" s="200">
        <f>'C завтраками| Bed and breakfast'!BL17-1400</f>
        <v>12250</v>
      </c>
      <c r="BT14" s="200">
        <f>'C завтраками| Bed and breakfast'!BM17-1400</f>
        <v>11250</v>
      </c>
      <c r="BU14" s="134">
        <f>'C завтраками| Bed and breakfast'!BN17-1650</f>
        <v>9100</v>
      </c>
      <c r="BV14" s="134">
        <f>'C завтраками| Bed and breakfast'!BO17-1650</f>
        <v>9700</v>
      </c>
      <c r="BW14" s="134">
        <f>'C завтраками| Bed and breakfast'!BP17-1650</f>
        <v>9100</v>
      </c>
      <c r="BX14" s="134">
        <f>'C завтраками| Bed and breakfast'!BQ17-1650</f>
        <v>9700</v>
      </c>
      <c r="BY14" s="134">
        <f>'C завтраками| Bed and breakfast'!BR17-1650</f>
        <v>9100</v>
      </c>
      <c r="BZ14" s="134">
        <f>'C завтраками| Bed and breakfast'!BS17-1650</f>
        <v>10500</v>
      </c>
    </row>
    <row r="15" spans="1:78" s="133" customFormat="1" x14ac:dyDescent="0.2">
      <c r="A15" s="2" t="s">
        <v>92</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135"/>
      <c r="BV15" s="135"/>
      <c r="BW15" s="135"/>
      <c r="BX15" s="135"/>
      <c r="BY15" s="135"/>
      <c r="BZ15" s="135"/>
    </row>
    <row r="16" spans="1:78" s="133" customFormat="1" x14ac:dyDescent="0.2">
      <c r="A16" s="16">
        <v>1</v>
      </c>
      <c r="B16" s="134" t="e">
        <f>'C завтраками| Bed and breakfast'!#REF!-1400</f>
        <v>#REF!</v>
      </c>
      <c r="C16" s="134" t="e">
        <f>'C завтраками| Bed and breakfast'!#REF!-1400</f>
        <v>#REF!</v>
      </c>
      <c r="D16" s="134" t="e">
        <f>'C завтраками| Bed and breakfast'!#REF!-1400</f>
        <v>#REF!</v>
      </c>
      <c r="E16" s="134" t="e">
        <f>'C завтраками| Bed and breakfast'!#REF!-1400</f>
        <v>#REF!</v>
      </c>
      <c r="F16" s="134" t="e">
        <f>'C завтраками| Bed and breakfast'!#REF!-1400</f>
        <v>#REF!</v>
      </c>
      <c r="G16" s="134" t="e">
        <f>'C завтраками| Bed and breakfast'!#REF!-1400</f>
        <v>#REF!</v>
      </c>
      <c r="H16" s="134" t="e">
        <f>'C завтраками| Bed and breakfast'!#REF!-1400</f>
        <v>#REF!</v>
      </c>
      <c r="I16" s="134">
        <f>'C завтраками| Bed and breakfast'!B20-1400</f>
        <v>10600</v>
      </c>
      <c r="J16" s="134">
        <f>'C завтраками| Bed and breakfast'!C20-1400</f>
        <v>10600</v>
      </c>
      <c r="K16" s="134">
        <f>'C завтраками| Bed and breakfast'!D20-1400</f>
        <v>10000</v>
      </c>
      <c r="L16" s="134">
        <f>'C завтраками| Bed and breakfast'!E20-1400</f>
        <v>10400</v>
      </c>
      <c r="M16" s="134">
        <f>'C завтраками| Bed and breakfast'!F20-1400</f>
        <v>10400</v>
      </c>
      <c r="N16" s="134">
        <f>'C завтраками| Bed and breakfast'!G20-1400</f>
        <v>12800</v>
      </c>
      <c r="O16" s="134">
        <f>'C завтраками| Bed and breakfast'!H20-1400</f>
        <v>10200</v>
      </c>
      <c r="P16" s="134">
        <f>'C завтраками| Bed and breakfast'!I20-1400</f>
        <v>10000</v>
      </c>
      <c r="Q16" s="134">
        <f>'C завтраками| Bed and breakfast'!J20-1400</f>
        <v>10200</v>
      </c>
      <c r="R16" s="134">
        <f>'C завтраками| Bed and breakfast'!K20-1400</f>
        <v>10000</v>
      </c>
      <c r="S16" s="134">
        <f>'C завтраками| Bed and breakfast'!L20-1400</f>
        <v>10000</v>
      </c>
      <c r="T16" s="134">
        <f>'C завтраками| Bed and breakfast'!M20-1400</f>
        <v>10400</v>
      </c>
      <c r="U16" s="134">
        <f>'C завтраками| Bed and breakfast'!N20-1400</f>
        <v>10200</v>
      </c>
      <c r="V16" s="134">
        <f>'C завтраками| Bed and breakfast'!O20-1400</f>
        <v>11600</v>
      </c>
      <c r="W16" s="134">
        <f>'C завтраками| Bed and breakfast'!P20-1400</f>
        <v>13600</v>
      </c>
      <c r="X16" s="134">
        <f>'C завтраками| Bed and breakfast'!Q20-1400</f>
        <v>13600</v>
      </c>
      <c r="Y16" s="134">
        <f>'C завтраками| Bed and breakfast'!R20-1400</f>
        <v>14200</v>
      </c>
      <c r="Z16" s="134">
        <f>'C завтраками| Bed and breakfast'!S20-1400</f>
        <v>14200</v>
      </c>
      <c r="AA16" s="134">
        <f>'C завтраками| Bed and breakfast'!T20-1400</f>
        <v>14800</v>
      </c>
      <c r="AB16" s="200">
        <f>'C завтраками| Bed and breakfast'!U20-1400</f>
        <v>14200</v>
      </c>
      <c r="AC16" s="200">
        <f>'C завтраками| Bed and breakfast'!V20-1400</f>
        <v>14200</v>
      </c>
      <c r="AD16" s="200">
        <f>'C завтраками| Bed and breakfast'!W20-1400</f>
        <v>22600</v>
      </c>
      <c r="AE16" s="200">
        <f>'C завтраками| Bed and breakfast'!X20-1400</f>
        <v>30100</v>
      </c>
      <c r="AF16" s="200">
        <f>'C завтраками| Bed and breakfast'!Y20-1400</f>
        <v>34100</v>
      </c>
      <c r="AG16" s="200">
        <f>'C завтраками| Bed and breakfast'!Z20-1400</f>
        <v>34100</v>
      </c>
      <c r="AH16" s="200">
        <f>'C завтраками| Bed and breakfast'!AA20-1400</f>
        <v>34100</v>
      </c>
      <c r="AI16" s="200">
        <f>'C завтраками| Bed and breakfast'!AB20-1400</f>
        <v>35300</v>
      </c>
      <c r="AJ16" s="200">
        <f>'C завтраками| Bed and breakfast'!AC20-1400</f>
        <v>35300</v>
      </c>
      <c r="AK16" s="200">
        <f>'C завтраками| Bed and breakfast'!AD20-1400</f>
        <v>35300</v>
      </c>
      <c r="AL16" s="200">
        <f>'C завтраками| Bed and breakfast'!AE20-1400</f>
        <v>31700</v>
      </c>
      <c r="AM16" s="200">
        <f>'C завтраками| Bed and breakfast'!AF20-1400</f>
        <v>31350</v>
      </c>
      <c r="AN16" s="200">
        <f>'C завтраками| Bed and breakfast'!AG20-1400</f>
        <v>22050</v>
      </c>
      <c r="AO16" s="200">
        <f>'C завтраками| Bed and breakfast'!AH20-1400</f>
        <v>22050</v>
      </c>
      <c r="AP16" s="200">
        <f>'C завтраками| Bed and breakfast'!AI20-1400</f>
        <v>21150</v>
      </c>
      <c r="AQ16" s="200">
        <f>'C завтраками| Bed and breakfast'!AJ20-1400</f>
        <v>21150</v>
      </c>
      <c r="AR16" s="200">
        <f>'C завтраками| Bed and breakfast'!AK20-1400</f>
        <v>21150</v>
      </c>
      <c r="AS16" s="200">
        <f>'C завтраками| Bed and breakfast'!AL20-1400</f>
        <v>22050</v>
      </c>
      <c r="AT16" s="200">
        <f>'C завтраками| Bed and breakfast'!AM20-1400</f>
        <v>22050</v>
      </c>
      <c r="AU16" s="200">
        <f>'C завтраками| Bed and breakfast'!AN20-1400</f>
        <v>22050</v>
      </c>
      <c r="AV16" s="200">
        <f>'C завтраками| Bed and breakfast'!AO20-1400</f>
        <v>22950</v>
      </c>
      <c r="AW16" s="200">
        <f>'C завтраками| Bed and breakfast'!AP20-1400</f>
        <v>22950</v>
      </c>
      <c r="AX16" s="200">
        <f>'C завтраками| Bed and breakfast'!AQ20-1400</f>
        <v>24150</v>
      </c>
      <c r="AY16" s="200">
        <f>'C завтраками| Bed and breakfast'!AR20-1400</f>
        <v>25350</v>
      </c>
      <c r="AZ16" s="200">
        <f>'C завтраками| Bed and breakfast'!AS20-1400</f>
        <v>25350</v>
      </c>
      <c r="BA16" s="200">
        <f>'C завтраками| Bed and breakfast'!AT20-1400</f>
        <v>25350</v>
      </c>
      <c r="BB16" s="200">
        <f>'C завтраками| Bed and breakfast'!AU20-1400</f>
        <v>24150</v>
      </c>
      <c r="BC16" s="200">
        <f>'C завтраками| Bed and breakfast'!AV20-1400</f>
        <v>27750</v>
      </c>
      <c r="BD16" s="200">
        <f>'C завтраками| Bed and breakfast'!AW20-1400</f>
        <v>27750</v>
      </c>
      <c r="BE16" s="200">
        <f>'C завтраками| Bed and breakfast'!AX20-1400</f>
        <v>30150</v>
      </c>
      <c r="BF16" s="200">
        <f>'C завтраками| Bed and breakfast'!AY20-1400</f>
        <v>32550</v>
      </c>
      <c r="BG16" s="200">
        <f>'C завтраками| Bed and breakfast'!AZ20-1400</f>
        <v>32550</v>
      </c>
      <c r="BH16" s="200">
        <f>'C завтраками| Bed and breakfast'!BA20-1400</f>
        <v>28950</v>
      </c>
      <c r="BI16" s="200">
        <f>'C завтраками| Bed and breakfast'!BB20-1400</f>
        <v>28950</v>
      </c>
      <c r="BJ16" s="200">
        <f>'C завтраками| Bed and breakfast'!BC20-1400</f>
        <v>20250</v>
      </c>
      <c r="BK16" s="200">
        <f>'C завтраками| Bed and breakfast'!BD20-1400</f>
        <v>22050</v>
      </c>
      <c r="BL16" s="200">
        <f>'C завтраками| Bed and breakfast'!BE20-1400</f>
        <v>21150</v>
      </c>
      <c r="BM16" s="200">
        <f>'C завтраками| Bed and breakfast'!BF20-1400</f>
        <v>15850</v>
      </c>
      <c r="BN16" s="200">
        <f>'C завтраками| Bed and breakfast'!BG20-1400</f>
        <v>13950</v>
      </c>
      <c r="BO16" s="200">
        <f>'C завтраками| Bed and breakfast'!BH20-1400</f>
        <v>15150</v>
      </c>
      <c r="BP16" s="200">
        <f>'C завтраками| Bed and breakfast'!BI20-1400</f>
        <v>13950</v>
      </c>
      <c r="BQ16" s="200">
        <f>'C завтраками| Bed and breakfast'!BJ20-1400</f>
        <v>15150</v>
      </c>
      <c r="BR16" s="200">
        <f>'C завтраками| Bed and breakfast'!BK20-1400</f>
        <v>13950</v>
      </c>
      <c r="BS16" s="200">
        <f>'C завтраками| Bed and breakfast'!BL20-1400</f>
        <v>13750</v>
      </c>
      <c r="BT16" s="200">
        <f>'C завтраками| Bed and breakfast'!BM20-1400</f>
        <v>12750</v>
      </c>
      <c r="BU16" s="134">
        <f>'C завтраками| Bed and breakfast'!BN20-1650</f>
        <v>10600</v>
      </c>
      <c r="BV16" s="134">
        <f>'C завтраками| Bed and breakfast'!BO20-1650</f>
        <v>11200</v>
      </c>
      <c r="BW16" s="134">
        <f>'C завтраками| Bed and breakfast'!BP20-1650</f>
        <v>10600</v>
      </c>
      <c r="BX16" s="134">
        <f>'C завтраками| Bed and breakfast'!BQ20-1650</f>
        <v>11200</v>
      </c>
      <c r="BY16" s="134">
        <f>'C завтраками| Bed and breakfast'!BR20-1650</f>
        <v>10600</v>
      </c>
      <c r="BZ16" s="134">
        <f>'C завтраками| Bed and breakfast'!BS20-1650</f>
        <v>12000</v>
      </c>
    </row>
    <row r="17" spans="1:78" s="133" customFormat="1" x14ac:dyDescent="0.2">
      <c r="A17" s="25"/>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136"/>
      <c r="BV17" s="136"/>
      <c r="BW17" s="136"/>
      <c r="BX17" s="136"/>
      <c r="BY17" s="136"/>
      <c r="BZ17" s="136"/>
    </row>
    <row r="18" spans="1:78" s="133" customFormat="1" x14ac:dyDescent="0.2">
      <c r="A18" s="96" t="s">
        <v>2</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136"/>
      <c r="BV18" s="136"/>
      <c r="BW18" s="136"/>
      <c r="BX18" s="136"/>
      <c r="BY18" s="136"/>
      <c r="BZ18" s="136"/>
    </row>
    <row r="19" spans="1:78" s="133" customFormat="1" ht="23.25" customHeight="1" x14ac:dyDescent="0.2">
      <c r="A19" s="16"/>
      <c r="B19" s="129" t="e">
        <f t="shared" ref="B19" si="0">B5</f>
        <v>#REF!</v>
      </c>
      <c r="C19" s="129" t="e">
        <f t="shared" ref="C19:BN19" si="1">C5</f>
        <v>#REF!</v>
      </c>
      <c r="D19" s="129" t="e">
        <f t="shared" si="1"/>
        <v>#REF!</v>
      </c>
      <c r="E19" s="129" t="e">
        <f t="shared" si="1"/>
        <v>#REF!</v>
      </c>
      <c r="F19" s="129" t="e">
        <f t="shared" si="1"/>
        <v>#REF!</v>
      </c>
      <c r="G19" s="129" t="e">
        <f t="shared" si="1"/>
        <v>#REF!</v>
      </c>
      <c r="H19" s="129" t="e">
        <f t="shared" si="1"/>
        <v>#REF!</v>
      </c>
      <c r="I19" s="129">
        <f t="shared" si="1"/>
        <v>45966</v>
      </c>
      <c r="J19" s="129">
        <f t="shared" si="1"/>
        <v>45968</v>
      </c>
      <c r="K19" s="129">
        <f t="shared" si="1"/>
        <v>45970</v>
      </c>
      <c r="L19" s="129">
        <f t="shared" si="1"/>
        <v>45975</v>
      </c>
      <c r="M19" s="129">
        <f t="shared" si="1"/>
        <v>45977</v>
      </c>
      <c r="N19" s="129">
        <f t="shared" si="1"/>
        <v>45978</v>
      </c>
      <c r="O19" s="129">
        <f t="shared" si="1"/>
        <v>45982</v>
      </c>
      <c r="P19" s="129">
        <f t="shared" si="1"/>
        <v>45984</v>
      </c>
      <c r="Q19" s="129">
        <f t="shared" si="1"/>
        <v>45989</v>
      </c>
      <c r="R19" s="129">
        <f t="shared" si="1"/>
        <v>45991</v>
      </c>
      <c r="S19" s="129">
        <f t="shared" si="1"/>
        <v>45992</v>
      </c>
      <c r="T19" s="129">
        <f t="shared" si="1"/>
        <v>45996</v>
      </c>
      <c r="U19" s="129">
        <f t="shared" si="1"/>
        <v>45998</v>
      </c>
      <c r="V19" s="129">
        <f t="shared" si="1"/>
        <v>46003</v>
      </c>
      <c r="W19" s="129">
        <f t="shared" si="1"/>
        <v>46010</v>
      </c>
      <c r="X19" s="129">
        <f t="shared" si="1"/>
        <v>46012</v>
      </c>
      <c r="Y19" s="129">
        <f t="shared" si="1"/>
        <v>46013</v>
      </c>
      <c r="Z19" s="129">
        <f t="shared" si="1"/>
        <v>46014</v>
      </c>
      <c r="AA19" s="129">
        <f t="shared" si="1"/>
        <v>46015</v>
      </c>
      <c r="AB19" s="173">
        <f t="shared" si="1"/>
        <v>46017</v>
      </c>
      <c r="AC19" s="173">
        <f t="shared" si="1"/>
        <v>46019</v>
      </c>
      <c r="AD19" s="173">
        <f t="shared" si="1"/>
        <v>46020</v>
      </c>
      <c r="AE19" s="173">
        <f t="shared" si="1"/>
        <v>46021</v>
      </c>
      <c r="AF19" s="173">
        <f t="shared" si="1"/>
        <v>46022</v>
      </c>
      <c r="AG19" s="173">
        <f t="shared" si="1"/>
        <v>46023</v>
      </c>
      <c r="AH19" s="173">
        <f t="shared" si="1"/>
        <v>46026</v>
      </c>
      <c r="AI19" s="173">
        <f t="shared" si="1"/>
        <v>46027</v>
      </c>
      <c r="AJ19" s="173">
        <f t="shared" si="1"/>
        <v>46028</v>
      </c>
      <c r="AK19" s="173">
        <f t="shared" si="1"/>
        <v>46029</v>
      </c>
      <c r="AL19" s="173">
        <f t="shared" si="1"/>
        <v>46030</v>
      </c>
      <c r="AM19" s="173">
        <f t="shared" si="1"/>
        <v>46031</v>
      </c>
      <c r="AN19" s="173">
        <f t="shared" si="1"/>
        <v>46032</v>
      </c>
      <c r="AO19" s="173">
        <f t="shared" si="1"/>
        <v>46033</v>
      </c>
      <c r="AP19" s="173">
        <f t="shared" si="1"/>
        <v>46036</v>
      </c>
      <c r="AQ19" s="173">
        <f t="shared" si="1"/>
        <v>46038</v>
      </c>
      <c r="AR19" s="173">
        <f t="shared" si="1"/>
        <v>46040</v>
      </c>
      <c r="AS19" s="173">
        <f t="shared" si="1"/>
        <v>46042</v>
      </c>
      <c r="AT19" s="173">
        <f t="shared" si="1"/>
        <v>46043</v>
      </c>
      <c r="AU19" s="173">
        <f t="shared" si="1"/>
        <v>46045</v>
      </c>
      <c r="AV19" s="173">
        <f t="shared" si="1"/>
        <v>46047</v>
      </c>
      <c r="AW19" s="173">
        <f t="shared" si="1"/>
        <v>46052</v>
      </c>
      <c r="AX19" s="173">
        <f t="shared" si="1"/>
        <v>46054</v>
      </c>
      <c r="AY19" s="173">
        <f t="shared" si="1"/>
        <v>46058</v>
      </c>
      <c r="AZ19" s="173">
        <f t="shared" si="1"/>
        <v>46059</v>
      </c>
      <c r="BA19" s="173">
        <f t="shared" si="1"/>
        <v>46060</v>
      </c>
      <c r="BB19" s="173">
        <f t="shared" si="1"/>
        <v>46061</v>
      </c>
      <c r="BC19" s="173">
        <f t="shared" si="1"/>
        <v>46066</v>
      </c>
      <c r="BD19" s="173">
        <f t="shared" si="1"/>
        <v>46068</v>
      </c>
      <c r="BE19" s="173">
        <f t="shared" si="1"/>
        <v>46069</v>
      </c>
      <c r="BF19" s="173">
        <f t="shared" si="1"/>
        <v>46073</v>
      </c>
      <c r="BG19" s="173">
        <f t="shared" si="1"/>
        <v>46076</v>
      </c>
      <c r="BH19" s="173">
        <f t="shared" si="1"/>
        <v>46077</v>
      </c>
      <c r="BI19" s="173">
        <f t="shared" si="1"/>
        <v>46080</v>
      </c>
      <c r="BJ19" s="173">
        <f t="shared" si="1"/>
        <v>46082</v>
      </c>
      <c r="BK19" s="173">
        <f t="shared" si="1"/>
        <v>46087</v>
      </c>
      <c r="BL19" s="173">
        <f t="shared" si="1"/>
        <v>46090</v>
      </c>
      <c r="BM19" s="173">
        <f t="shared" si="1"/>
        <v>46091</v>
      </c>
      <c r="BN19" s="173">
        <f t="shared" si="1"/>
        <v>46097</v>
      </c>
      <c r="BO19" s="173">
        <f t="shared" ref="BO19:BU19" si="2">BO5</f>
        <v>46101</v>
      </c>
      <c r="BP19" s="173">
        <f t="shared" si="2"/>
        <v>46103</v>
      </c>
      <c r="BQ19" s="173">
        <f t="shared" si="2"/>
        <v>46108</v>
      </c>
      <c r="BR19" s="173">
        <f t="shared" si="2"/>
        <v>46110</v>
      </c>
      <c r="BS19" s="173">
        <f t="shared" si="2"/>
        <v>46113</v>
      </c>
      <c r="BT19" s="173">
        <f t="shared" si="2"/>
        <v>46117</v>
      </c>
      <c r="BU19" s="129">
        <f t="shared" si="2"/>
        <v>46124</v>
      </c>
      <c r="BV19" s="129">
        <f t="shared" ref="BV19:BZ19" si="3">BV5</f>
        <v>46129</v>
      </c>
      <c r="BW19" s="129">
        <f t="shared" si="3"/>
        <v>46131</v>
      </c>
      <c r="BX19" s="129">
        <f t="shared" si="3"/>
        <v>46136</v>
      </c>
      <c r="BY19" s="129">
        <f t="shared" si="3"/>
        <v>46138</v>
      </c>
      <c r="BZ19" s="129">
        <f t="shared" si="3"/>
        <v>46142</v>
      </c>
    </row>
    <row r="20" spans="1:78" s="133" customFormat="1" ht="23.25" customHeight="1" x14ac:dyDescent="0.2">
      <c r="A20" s="16"/>
      <c r="B20" s="129" t="e">
        <f t="shared" ref="B20" si="4">B6</f>
        <v>#REF!</v>
      </c>
      <c r="C20" s="129" t="e">
        <f t="shared" ref="C20:BN20" si="5">C6</f>
        <v>#REF!</v>
      </c>
      <c r="D20" s="129" t="e">
        <f t="shared" si="5"/>
        <v>#REF!</v>
      </c>
      <c r="E20" s="129" t="e">
        <f t="shared" si="5"/>
        <v>#REF!</v>
      </c>
      <c r="F20" s="129" t="e">
        <f t="shared" si="5"/>
        <v>#REF!</v>
      </c>
      <c r="G20" s="129" t="e">
        <f t="shared" si="5"/>
        <v>#REF!</v>
      </c>
      <c r="H20" s="129" t="e">
        <f t="shared" si="5"/>
        <v>#REF!</v>
      </c>
      <c r="I20" s="129">
        <f t="shared" si="5"/>
        <v>45967</v>
      </c>
      <c r="J20" s="129">
        <f t="shared" si="5"/>
        <v>45969</v>
      </c>
      <c r="K20" s="129">
        <f t="shared" si="5"/>
        <v>45974</v>
      </c>
      <c r="L20" s="129">
        <f t="shared" si="5"/>
        <v>45976</v>
      </c>
      <c r="M20" s="129">
        <f t="shared" si="5"/>
        <v>45977</v>
      </c>
      <c r="N20" s="129">
        <f t="shared" si="5"/>
        <v>45981</v>
      </c>
      <c r="O20" s="129">
        <f t="shared" si="5"/>
        <v>45983</v>
      </c>
      <c r="P20" s="129">
        <f t="shared" si="5"/>
        <v>45988</v>
      </c>
      <c r="Q20" s="129">
        <f t="shared" si="5"/>
        <v>45990</v>
      </c>
      <c r="R20" s="129">
        <f t="shared" si="5"/>
        <v>45991</v>
      </c>
      <c r="S20" s="129">
        <f t="shared" si="5"/>
        <v>45995</v>
      </c>
      <c r="T20" s="129">
        <f t="shared" si="5"/>
        <v>45997</v>
      </c>
      <c r="U20" s="129">
        <f t="shared" si="5"/>
        <v>46002</v>
      </c>
      <c r="V20" s="129">
        <f t="shared" si="5"/>
        <v>46009</v>
      </c>
      <c r="W20" s="129">
        <f t="shared" si="5"/>
        <v>46011</v>
      </c>
      <c r="X20" s="129">
        <f t="shared" si="5"/>
        <v>46012</v>
      </c>
      <c r="Y20" s="129">
        <f t="shared" si="5"/>
        <v>46013</v>
      </c>
      <c r="Z20" s="129">
        <f t="shared" si="5"/>
        <v>46014</v>
      </c>
      <c r="AA20" s="129">
        <f t="shared" si="5"/>
        <v>46016</v>
      </c>
      <c r="AB20" s="173">
        <f t="shared" si="5"/>
        <v>46018</v>
      </c>
      <c r="AC20" s="173">
        <f t="shared" si="5"/>
        <v>46019</v>
      </c>
      <c r="AD20" s="173">
        <f t="shared" si="5"/>
        <v>46020</v>
      </c>
      <c r="AE20" s="173">
        <f t="shared" si="5"/>
        <v>46021</v>
      </c>
      <c r="AF20" s="173">
        <f t="shared" si="5"/>
        <v>46022</v>
      </c>
      <c r="AG20" s="173">
        <f t="shared" si="5"/>
        <v>46025</v>
      </c>
      <c r="AH20" s="173">
        <f t="shared" si="5"/>
        <v>46026</v>
      </c>
      <c r="AI20" s="173">
        <f t="shared" si="5"/>
        <v>46027</v>
      </c>
      <c r="AJ20" s="173">
        <f t="shared" si="5"/>
        <v>46028</v>
      </c>
      <c r="AK20" s="173">
        <f t="shared" si="5"/>
        <v>46029</v>
      </c>
      <c r="AL20" s="173">
        <f t="shared" si="5"/>
        <v>46030</v>
      </c>
      <c r="AM20" s="173">
        <f t="shared" si="5"/>
        <v>46031</v>
      </c>
      <c r="AN20" s="173">
        <f t="shared" si="5"/>
        <v>46032</v>
      </c>
      <c r="AO20" s="173">
        <f t="shared" si="5"/>
        <v>46035</v>
      </c>
      <c r="AP20" s="173">
        <f t="shared" si="5"/>
        <v>46037</v>
      </c>
      <c r="AQ20" s="173">
        <f t="shared" si="5"/>
        <v>46039</v>
      </c>
      <c r="AR20" s="173">
        <f t="shared" si="5"/>
        <v>46041</v>
      </c>
      <c r="AS20" s="173">
        <f t="shared" si="5"/>
        <v>46042</v>
      </c>
      <c r="AT20" s="173">
        <f t="shared" si="5"/>
        <v>46044</v>
      </c>
      <c r="AU20" s="173">
        <f t="shared" si="5"/>
        <v>46046</v>
      </c>
      <c r="AV20" s="173">
        <f t="shared" si="5"/>
        <v>46051</v>
      </c>
      <c r="AW20" s="173">
        <f t="shared" si="5"/>
        <v>46053</v>
      </c>
      <c r="AX20" s="173">
        <f t="shared" si="5"/>
        <v>46057</v>
      </c>
      <c r="AY20" s="173">
        <f t="shared" si="5"/>
        <v>46058</v>
      </c>
      <c r="AZ20" s="173">
        <f t="shared" si="5"/>
        <v>46059</v>
      </c>
      <c r="BA20" s="173">
        <f t="shared" si="5"/>
        <v>46060</v>
      </c>
      <c r="BB20" s="173">
        <f t="shared" si="5"/>
        <v>46065</v>
      </c>
      <c r="BC20" s="173">
        <f t="shared" si="5"/>
        <v>46067</v>
      </c>
      <c r="BD20" s="173">
        <f t="shared" si="5"/>
        <v>46068</v>
      </c>
      <c r="BE20" s="173">
        <f t="shared" si="5"/>
        <v>46072</v>
      </c>
      <c r="BF20" s="173">
        <f t="shared" si="5"/>
        <v>46075</v>
      </c>
      <c r="BG20" s="173">
        <f t="shared" si="5"/>
        <v>46076</v>
      </c>
      <c r="BH20" s="173">
        <f t="shared" si="5"/>
        <v>46079</v>
      </c>
      <c r="BI20" s="173">
        <f t="shared" si="5"/>
        <v>46081</v>
      </c>
      <c r="BJ20" s="173">
        <f t="shared" si="5"/>
        <v>46086</v>
      </c>
      <c r="BK20" s="173">
        <f t="shared" si="5"/>
        <v>46089</v>
      </c>
      <c r="BL20" s="173">
        <f t="shared" si="5"/>
        <v>46090</v>
      </c>
      <c r="BM20" s="173">
        <f t="shared" si="5"/>
        <v>46096</v>
      </c>
      <c r="BN20" s="173">
        <f t="shared" si="5"/>
        <v>46100</v>
      </c>
      <c r="BO20" s="173">
        <f t="shared" ref="BO20:BU20" si="6">BO6</f>
        <v>46102</v>
      </c>
      <c r="BP20" s="173">
        <f t="shared" si="6"/>
        <v>46107</v>
      </c>
      <c r="BQ20" s="173">
        <f t="shared" si="6"/>
        <v>46109</v>
      </c>
      <c r="BR20" s="173">
        <f t="shared" si="6"/>
        <v>46112</v>
      </c>
      <c r="BS20" s="173">
        <f t="shared" si="6"/>
        <v>46116</v>
      </c>
      <c r="BT20" s="173">
        <f t="shared" si="6"/>
        <v>46123</v>
      </c>
      <c r="BU20" s="129">
        <f t="shared" si="6"/>
        <v>46128</v>
      </c>
      <c r="BV20" s="129">
        <f t="shared" ref="BV20:BZ20" si="7">BV6</f>
        <v>46130</v>
      </c>
      <c r="BW20" s="129">
        <f t="shared" si="7"/>
        <v>46135</v>
      </c>
      <c r="BX20" s="129">
        <f t="shared" si="7"/>
        <v>46137</v>
      </c>
      <c r="BY20" s="129">
        <f t="shared" si="7"/>
        <v>46141</v>
      </c>
      <c r="BZ20" s="129">
        <f t="shared" si="7"/>
        <v>46142</v>
      </c>
    </row>
    <row r="21" spans="1:78" s="133" customFormat="1" x14ac:dyDescent="0.2">
      <c r="A21" s="16" t="s">
        <v>11</v>
      </c>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row>
    <row r="22" spans="1:78" x14ac:dyDescent="0.2">
      <c r="A22" s="16">
        <v>1</v>
      </c>
      <c r="B22" s="137" t="e">
        <f t="shared" ref="B22" si="8">ROUNDUP(B8*0.85,)</f>
        <v>#REF!</v>
      </c>
      <c r="C22" s="137" t="e">
        <f t="shared" ref="C22:BN22" si="9">ROUNDUP(C8*0.85,)</f>
        <v>#REF!</v>
      </c>
      <c r="D22" s="137" t="e">
        <f t="shared" si="9"/>
        <v>#REF!</v>
      </c>
      <c r="E22" s="137" t="e">
        <f t="shared" si="9"/>
        <v>#REF!</v>
      </c>
      <c r="F22" s="137" t="e">
        <f t="shared" si="9"/>
        <v>#REF!</v>
      </c>
      <c r="G22" s="137" t="e">
        <f t="shared" si="9"/>
        <v>#REF!</v>
      </c>
      <c r="H22" s="137" t="e">
        <f t="shared" si="9"/>
        <v>#REF!</v>
      </c>
      <c r="I22" s="137">
        <f t="shared" si="9"/>
        <v>3910</v>
      </c>
      <c r="J22" s="137">
        <f t="shared" si="9"/>
        <v>3910</v>
      </c>
      <c r="K22" s="137">
        <f t="shared" si="9"/>
        <v>3400</v>
      </c>
      <c r="L22" s="137">
        <f t="shared" si="9"/>
        <v>3740</v>
      </c>
      <c r="M22" s="137">
        <f t="shared" si="9"/>
        <v>3740</v>
      </c>
      <c r="N22" s="137">
        <f t="shared" si="9"/>
        <v>5780</v>
      </c>
      <c r="O22" s="137">
        <f t="shared" si="9"/>
        <v>3570</v>
      </c>
      <c r="P22" s="137">
        <f t="shared" si="9"/>
        <v>3400</v>
      </c>
      <c r="Q22" s="137">
        <f t="shared" si="9"/>
        <v>3570</v>
      </c>
      <c r="R22" s="137">
        <f t="shared" si="9"/>
        <v>3400</v>
      </c>
      <c r="S22" s="137">
        <f t="shared" si="9"/>
        <v>3400</v>
      </c>
      <c r="T22" s="137">
        <f t="shared" si="9"/>
        <v>3740</v>
      </c>
      <c r="U22" s="137">
        <f t="shared" si="9"/>
        <v>3570</v>
      </c>
      <c r="V22" s="137">
        <f t="shared" si="9"/>
        <v>4760</v>
      </c>
      <c r="W22" s="137">
        <f t="shared" si="9"/>
        <v>6460</v>
      </c>
      <c r="X22" s="137">
        <f t="shared" si="9"/>
        <v>6460</v>
      </c>
      <c r="Y22" s="137">
        <f t="shared" si="9"/>
        <v>6970</v>
      </c>
      <c r="Z22" s="137">
        <f t="shared" si="9"/>
        <v>6970</v>
      </c>
      <c r="AA22" s="137">
        <f t="shared" si="9"/>
        <v>7480</v>
      </c>
      <c r="AB22" s="203">
        <f t="shared" si="9"/>
        <v>6970</v>
      </c>
      <c r="AC22" s="203">
        <f t="shared" si="9"/>
        <v>6970</v>
      </c>
      <c r="AD22" s="203">
        <f t="shared" si="9"/>
        <v>12410</v>
      </c>
      <c r="AE22" s="203">
        <f t="shared" si="9"/>
        <v>18785</v>
      </c>
      <c r="AF22" s="203">
        <f t="shared" si="9"/>
        <v>22185</v>
      </c>
      <c r="AG22" s="203">
        <f t="shared" si="9"/>
        <v>22185</v>
      </c>
      <c r="AH22" s="203">
        <f t="shared" si="9"/>
        <v>22185</v>
      </c>
      <c r="AI22" s="203">
        <f t="shared" si="9"/>
        <v>23205</v>
      </c>
      <c r="AJ22" s="203">
        <f t="shared" si="9"/>
        <v>23205</v>
      </c>
      <c r="AK22" s="203">
        <f t="shared" si="9"/>
        <v>23205</v>
      </c>
      <c r="AL22" s="203">
        <f t="shared" si="9"/>
        <v>20145</v>
      </c>
      <c r="AM22" s="203">
        <f t="shared" si="9"/>
        <v>19848</v>
      </c>
      <c r="AN22" s="203">
        <f t="shared" si="9"/>
        <v>11943</v>
      </c>
      <c r="AO22" s="203">
        <f t="shared" si="9"/>
        <v>11943</v>
      </c>
      <c r="AP22" s="203">
        <f t="shared" si="9"/>
        <v>11178</v>
      </c>
      <c r="AQ22" s="203">
        <f t="shared" si="9"/>
        <v>11178</v>
      </c>
      <c r="AR22" s="203">
        <f t="shared" si="9"/>
        <v>11178</v>
      </c>
      <c r="AS22" s="203">
        <f t="shared" si="9"/>
        <v>11943</v>
      </c>
      <c r="AT22" s="203">
        <f t="shared" si="9"/>
        <v>11943</v>
      </c>
      <c r="AU22" s="203">
        <f t="shared" si="9"/>
        <v>11943</v>
      </c>
      <c r="AV22" s="203">
        <f t="shared" si="9"/>
        <v>12708</v>
      </c>
      <c r="AW22" s="203">
        <f t="shared" si="9"/>
        <v>12708</v>
      </c>
      <c r="AX22" s="203">
        <f t="shared" si="9"/>
        <v>13728</v>
      </c>
      <c r="AY22" s="203">
        <f t="shared" si="9"/>
        <v>14748</v>
      </c>
      <c r="AZ22" s="203">
        <f t="shared" si="9"/>
        <v>14748</v>
      </c>
      <c r="BA22" s="203">
        <f t="shared" si="9"/>
        <v>14748</v>
      </c>
      <c r="BB22" s="203">
        <f t="shared" si="9"/>
        <v>13728</v>
      </c>
      <c r="BC22" s="203">
        <f t="shared" si="9"/>
        <v>16788</v>
      </c>
      <c r="BD22" s="203">
        <f t="shared" si="9"/>
        <v>16788</v>
      </c>
      <c r="BE22" s="203">
        <f t="shared" si="9"/>
        <v>18828</v>
      </c>
      <c r="BF22" s="203">
        <f t="shared" si="9"/>
        <v>20868</v>
      </c>
      <c r="BG22" s="203">
        <f t="shared" si="9"/>
        <v>20868</v>
      </c>
      <c r="BH22" s="203">
        <f t="shared" si="9"/>
        <v>17808</v>
      </c>
      <c r="BI22" s="203">
        <f t="shared" si="9"/>
        <v>17808</v>
      </c>
      <c r="BJ22" s="203">
        <f t="shared" si="9"/>
        <v>10413</v>
      </c>
      <c r="BK22" s="203">
        <f t="shared" si="9"/>
        <v>11943</v>
      </c>
      <c r="BL22" s="203">
        <f t="shared" si="9"/>
        <v>11178</v>
      </c>
      <c r="BM22" s="203">
        <f t="shared" si="9"/>
        <v>8373</v>
      </c>
      <c r="BN22" s="203">
        <f t="shared" si="9"/>
        <v>6758</v>
      </c>
      <c r="BO22" s="203">
        <f t="shared" ref="BO22:BU22" si="10">ROUNDUP(BO8*0.85,)</f>
        <v>7778</v>
      </c>
      <c r="BP22" s="203">
        <f t="shared" si="10"/>
        <v>6758</v>
      </c>
      <c r="BQ22" s="203">
        <f t="shared" si="10"/>
        <v>7778</v>
      </c>
      <c r="BR22" s="203">
        <f t="shared" si="10"/>
        <v>6758</v>
      </c>
      <c r="BS22" s="203">
        <f t="shared" si="10"/>
        <v>6588</v>
      </c>
      <c r="BT22" s="203">
        <f t="shared" si="10"/>
        <v>5738</v>
      </c>
      <c r="BU22" s="137">
        <f t="shared" si="10"/>
        <v>3910</v>
      </c>
      <c r="BV22" s="137">
        <f t="shared" ref="BV22:BZ22" si="11">ROUNDUP(BV8*0.85,)</f>
        <v>4420</v>
      </c>
      <c r="BW22" s="137">
        <f t="shared" si="11"/>
        <v>3910</v>
      </c>
      <c r="BX22" s="137">
        <f t="shared" si="11"/>
        <v>4420</v>
      </c>
      <c r="BY22" s="137">
        <f t="shared" si="11"/>
        <v>3910</v>
      </c>
      <c r="BZ22" s="137">
        <f t="shared" si="11"/>
        <v>5100</v>
      </c>
    </row>
    <row r="23" spans="1:78" x14ac:dyDescent="0.2">
      <c r="A23" s="120" t="s">
        <v>107</v>
      </c>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137"/>
      <c r="BV23" s="137"/>
      <c r="BW23" s="137"/>
      <c r="BX23" s="137"/>
      <c r="BY23" s="137"/>
      <c r="BZ23" s="137"/>
    </row>
    <row r="24" spans="1:78" x14ac:dyDescent="0.2">
      <c r="A24" s="3">
        <v>1</v>
      </c>
      <c r="B24" s="137" t="e">
        <f t="shared" ref="B24" si="12">ROUNDUP(B10*0.85,)</f>
        <v>#REF!</v>
      </c>
      <c r="C24" s="137" t="e">
        <f t="shared" ref="C24:BN24" si="13">ROUNDUP(C10*0.85,)</f>
        <v>#REF!</v>
      </c>
      <c r="D24" s="137" t="e">
        <f t="shared" si="13"/>
        <v>#REF!</v>
      </c>
      <c r="E24" s="137" t="e">
        <f t="shared" si="13"/>
        <v>#REF!</v>
      </c>
      <c r="F24" s="137" t="e">
        <f t="shared" si="13"/>
        <v>#REF!</v>
      </c>
      <c r="G24" s="137" t="e">
        <f t="shared" si="13"/>
        <v>#REF!</v>
      </c>
      <c r="H24" s="137" t="e">
        <f t="shared" si="13"/>
        <v>#REF!</v>
      </c>
      <c r="I24" s="137">
        <f t="shared" si="13"/>
        <v>5185</v>
      </c>
      <c r="J24" s="137">
        <f t="shared" si="13"/>
        <v>5185</v>
      </c>
      <c r="K24" s="137">
        <f t="shared" si="13"/>
        <v>4675</v>
      </c>
      <c r="L24" s="137">
        <f t="shared" si="13"/>
        <v>5015</v>
      </c>
      <c r="M24" s="137">
        <f t="shared" si="13"/>
        <v>5015</v>
      </c>
      <c r="N24" s="137">
        <f t="shared" si="13"/>
        <v>7055</v>
      </c>
      <c r="O24" s="137">
        <f t="shared" si="13"/>
        <v>4845</v>
      </c>
      <c r="P24" s="137">
        <f t="shared" si="13"/>
        <v>4675</v>
      </c>
      <c r="Q24" s="137">
        <f t="shared" si="13"/>
        <v>4845</v>
      </c>
      <c r="R24" s="137">
        <f t="shared" si="13"/>
        <v>4675</v>
      </c>
      <c r="S24" s="137">
        <f t="shared" si="13"/>
        <v>4675</v>
      </c>
      <c r="T24" s="137">
        <f t="shared" si="13"/>
        <v>5015</v>
      </c>
      <c r="U24" s="137">
        <f t="shared" si="13"/>
        <v>4845</v>
      </c>
      <c r="V24" s="137">
        <f t="shared" si="13"/>
        <v>6035</v>
      </c>
      <c r="W24" s="137">
        <f t="shared" si="13"/>
        <v>7735</v>
      </c>
      <c r="X24" s="137">
        <f t="shared" si="13"/>
        <v>7735</v>
      </c>
      <c r="Y24" s="137">
        <f t="shared" si="13"/>
        <v>8245</v>
      </c>
      <c r="Z24" s="137">
        <f t="shared" si="13"/>
        <v>8245</v>
      </c>
      <c r="AA24" s="137">
        <f t="shared" si="13"/>
        <v>8755</v>
      </c>
      <c r="AB24" s="203">
        <f t="shared" si="13"/>
        <v>8245</v>
      </c>
      <c r="AC24" s="203">
        <f t="shared" si="13"/>
        <v>8245</v>
      </c>
      <c r="AD24" s="203">
        <f t="shared" si="13"/>
        <v>14110</v>
      </c>
      <c r="AE24" s="203">
        <f t="shared" si="13"/>
        <v>20485</v>
      </c>
      <c r="AF24" s="203">
        <f t="shared" si="13"/>
        <v>23885</v>
      </c>
      <c r="AG24" s="203">
        <f t="shared" si="13"/>
        <v>23885</v>
      </c>
      <c r="AH24" s="203">
        <f t="shared" si="13"/>
        <v>23885</v>
      </c>
      <c r="AI24" s="203">
        <f t="shared" si="13"/>
        <v>24905</v>
      </c>
      <c r="AJ24" s="203">
        <f t="shared" si="13"/>
        <v>24905</v>
      </c>
      <c r="AK24" s="203">
        <f t="shared" si="13"/>
        <v>24905</v>
      </c>
      <c r="AL24" s="203">
        <f t="shared" si="13"/>
        <v>21845</v>
      </c>
      <c r="AM24" s="203">
        <f t="shared" si="13"/>
        <v>21378</v>
      </c>
      <c r="AN24" s="203">
        <f t="shared" si="13"/>
        <v>13473</v>
      </c>
      <c r="AO24" s="203">
        <f t="shared" si="13"/>
        <v>13473</v>
      </c>
      <c r="AP24" s="203">
        <f t="shared" si="13"/>
        <v>12708</v>
      </c>
      <c r="AQ24" s="203">
        <f t="shared" si="13"/>
        <v>12708</v>
      </c>
      <c r="AR24" s="203">
        <f t="shared" si="13"/>
        <v>12708</v>
      </c>
      <c r="AS24" s="203">
        <f t="shared" si="13"/>
        <v>13473</v>
      </c>
      <c r="AT24" s="203">
        <f t="shared" si="13"/>
        <v>13473</v>
      </c>
      <c r="AU24" s="203">
        <f t="shared" si="13"/>
        <v>13473</v>
      </c>
      <c r="AV24" s="203">
        <f t="shared" si="13"/>
        <v>14238</v>
      </c>
      <c r="AW24" s="203">
        <f t="shared" si="13"/>
        <v>14238</v>
      </c>
      <c r="AX24" s="203">
        <f t="shared" si="13"/>
        <v>15258</v>
      </c>
      <c r="AY24" s="203">
        <f t="shared" si="13"/>
        <v>16278</v>
      </c>
      <c r="AZ24" s="203">
        <f t="shared" si="13"/>
        <v>16278</v>
      </c>
      <c r="BA24" s="203">
        <f t="shared" si="13"/>
        <v>16278</v>
      </c>
      <c r="BB24" s="203">
        <f t="shared" si="13"/>
        <v>15258</v>
      </c>
      <c r="BC24" s="203">
        <f t="shared" si="13"/>
        <v>18318</v>
      </c>
      <c r="BD24" s="203">
        <f t="shared" si="13"/>
        <v>18318</v>
      </c>
      <c r="BE24" s="203">
        <f t="shared" si="13"/>
        <v>20358</v>
      </c>
      <c r="BF24" s="203">
        <f t="shared" si="13"/>
        <v>22398</v>
      </c>
      <c r="BG24" s="203">
        <f t="shared" si="13"/>
        <v>22398</v>
      </c>
      <c r="BH24" s="203">
        <f t="shared" si="13"/>
        <v>19338</v>
      </c>
      <c r="BI24" s="203">
        <f t="shared" si="13"/>
        <v>19338</v>
      </c>
      <c r="BJ24" s="203">
        <f t="shared" si="13"/>
        <v>11943</v>
      </c>
      <c r="BK24" s="203">
        <f t="shared" si="13"/>
        <v>13473</v>
      </c>
      <c r="BL24" s="203">
        <f t="shared" si="13"/>
        <v>12708</v>
      </c>
      <c r="BM24" s="203">
        <f t="shared" si="13"/>
        <v>9648</v>
      </c>
      <c r="BN24" s="203">
        <f t="shared" si="13"/>
        <v>8033</v>
      </c>
      <c r="BO24" s="203">
        <f t="shared" ref="BO24:BU24" si="14">ROUNDUP(BO10*0.85,)</f>
        <v>9053</v>
      </c>
      <c r="BP24" s="203">
        <f t="shared" si="14"/>
        <v>8033</v>
      </c>
      <c r="BQ24" s="203">
        <f t="shared" si="14"/>
        <v>9053</v>
      </c>
      <c r="BR24" s="203">
        <f t="shared" si="14"/>
        <v>8033</v>
      </c>
      <c r="BS24" s="203">
        <f t="shared" si="14"/>
        <v>7438</v>
      </c>
      <c r="BT24" s="203">
        <f t="shared" si="14"/>
        <v>6588</v>
      </c>
      <c r="BU24" s="137">
        <f t="shared" si="14"/>
        <v>4760</v>
      </c>
      <c r="BV24" s="137">
        <f t="shared" ref="BV24:BZ24" si="15">ROUNDUP(BV10*0.85,)</f>
        <v>5270</v>
      </c>
      <c r="BW24" s="137">
        <f t="shared" si="15"/>
        <v>4760</v>
      </c>
      <c r="BX24" s="137">
        <f t="shared" si="15"/>
        <v>5270</v>
      </c>
      <c r="BY24" s="137">
        <f t="shared" si="15"/>
        <v>4760</v>
      </c>
      <c r="BZ24" s="137">
        <f t="shared" si="15"/>
        <v>5950</v>
      </c>
    </row>
    <row r="25" spans="1:78" x14ac:dyDescent="0.2">
      <c r="A25" s="5" t="s">
        <v>86</v>
      </c>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137"/>
      <c r="BV25" s="137"/>
      <c r="BW25" s="137"/>
      <c r="BX25" s="137"/>
      <c r="BY25" s="137"/>
      <c r="BZ25" s="137"/>
    </row>
    <row r="26" spans="1:78" x14ac:dyDescent="0.2">
      <c r="A26" s="16">
        <v>1</v>
      </c>
      <c r="B26" s="137" t="e">
        <f t="shared" ref="B26" si="16">ROUNDUP(B12*0.85,)</f>
        <v>#REF!</v>
      </c>
      <c r="C26" s="137" t="e">
        <f t="shared" ref="C26:BN26" si="17">ROUNDUP(C12*0.85,)</f>
        <v>#REF!</v>
      </c>
      <c r="D26" s="137" t="e">
        <f t="shared" si="17"/>
        <v>#REF!</v>
      </c>
      <c r="E26" s="137" t="e">
        <f t="shared" si="17"/>
        <v>#REF!</v>
      </c>
      <c r="F26" s="137" t="e">
        <f t="shared" si="17"/>
        <v>#REF!</v>
      </c>
      <c r="G26" s="137" t="e">
        <f t="shared" si="17"/>
        <v>#REF!</v>
      </c>
      <c r="H26" s="137" t="e">
        <f t="shared" si="17"/>
        <v>#REF!</v>
      </c>
      <c r="I26" s="137">
        <f t="shared" si="17"/>
        <v>6885</v>
      </c>
      <c r="J26" s="137">
        <f t="shared" si="17"/>
        <v>6885</v>
      </c>
      <c r="K26" s="137">
        <f t="shared" si="17"/>
        <v>6375</v>
      </c>
      <c r="L26" s="137">
        <f t="shared" si="17"/>
        <v>6715</v>
      </c>
      <c r="M26" s="137">
        <f t="shared" si="17"/>
        <v>6715</v>
      </c>
      <c r="N26" s="137">
        <f t="shared" si="17"/>
        <v>8755</v>
      </c>
      <c r="O26" s="137">
        <f t="shared" si="17"/>
        <v>6545</v>
      </c>
      <c r="P26" s="137">
        <f t="shared" si="17"/>
        <v>6375</v>
      </c>
      <c r="Q26" s="137">
        <f t="shared" si="17"/>
        <v>6545</v>
      </c>
      <c r="R26" s="137">
        <f t="shared" si="17"/>
        <v>6375</v>
      </c>
      <c r="S26" s="137">
        <f t="shared" si="17"/>
        <v>6375</v>
      </c>
      <c r="T26" s="137">
        <f t="shared" si="17"/>
        <v>6715</v>
      </c>
      <c r="U26" s="137">
        <f t="shared" si="17"/>
        <v>6545</v>
      </c>
      <c r="V26" s="137">
        <f t="shared" si="17"/>
        <v>7735</v>
      </c>
      <c r="W26" s="137">
        <f t="shared" si="17"/>
        <v>9435</v>
      </c>
      <c r="X26" s="137">
        <f t="shared" si="17"/>
        <v>9435</v>
      </c>
      <c r="Y26" s="137">
        <f t="shared" si="17"/>
        <v>9945</v>
      </c>
      <c r="Z26" s="137">
        <f t="shared" si="17"/>
        <v>9945</v>
      </c>
      <c r="AA26" s="137">
        <f t="shared" si="17"/>
        <v>10455</v>
      </c>
      <c r="AB26" s="203">
        <f t="shared" si="17"/>
        <v>9945</v>
      </c>
      <c r="AC26" s="203">
        <f t="shared" si="17"/>
        <v>9945</v>
      </c>
      <c r="AD26" s="203">
        <f t="shared" si="17"/>
        <v>15810</v>
      </c>
      <c r="AE26" s="203">
        <f t="shared" si="17"/>
        <v>22185</v>
      </c>
      <c r="AF26" s="203">
        <f t="shared" si="17"/>
        <v>25585</v>
      </c>
      <c r="AG26" s="203">
        <f t="shared" si="17"/>
        <v>25585</v>
      </c>
      <c r="AH26" s="203">
        <f t="shared" si="17"/>
        <v>25585</v>
      </c>
      <c r="AI26" s="203">
        <f t="shared" si="17"/>
        <v>26605</v>
      </c>
      <c r="AJ26" s="203">
        <f t="shared" si="17"/>
        <v>26605</v>
      </c>
      <c r="AK26" s="203">
        <f t="shared" si="17"/>
        <v>26605</v>
      </c>
      <c r="AL26" s="203">
        <f t="shared" si="17"/>
        <v>23545</v>
      </c>
      <c r="AM26" s="203">
        <f t="shared" si="17"/>
        <v>23248</v>
      </c>
      <c r="AN26" s="203">
        <f t="shared" si="17"/>
        <v>15343</v>
      </c>
      <c r="AO26" s="203">
        <f t="shared" si="17"/>
        <v>15343</v>
      </c>
      <c r="AP26" s="203">
        <f t="shared" si="17"/>
        <v>14578</v>
      </c>
      <c r="AQ26" s="203">
        <f t="shared" si="17"/>
        <v>14578</v>
      </c>
      <c r="AR26" s="203">
        <f t="shared" si="17"/>
        <v>14578</v>
      </c>
      <c r="AS26" s="203">
        <f t="shared" si="17"/>
        <v>15343</v>
      </c>
      <c r="AT26" s="203">
        <f t="shared" si="17"/>
        <v>15343</v>
      </c>
      <c r="AU26" s="203">
        <f t="shared" si="17"/>
        <v>15343</v>
      </c>
      <c r="AV26" s="203">
        <f t="shared" si="17"/>
        <v>16108</v>
      </c>
      <c r="AW26" s="203">
        <f t="shared" si="17"/>
        <v>16108</v>
      </c>
      <c r="AX26" s="203">
        <f t="shared" si="17"/>
        <v>17128</v>
      </c>
      <c r="AY26" s="203">
        <f t="shared" si="17"/>
        <v>18148</v>
      </c>
      <c r="AZ26" s="203">
        <f t="shared" si="17"/>
        <v>18148</v>
      </c>
      <c r="BA26" s="203">
        <f t="shared" si="17"/>
        <v>18148</v>
      </c>
      <c r="BB26" s="203">
        <f t="shared" si="17"/>
        <v>17128</v>
      </c>
      <c r="BC26" s="203">
        <f t="shared" si="17"/>
        <v>20188</v>
      </c>
      <c r="BD26" s="203">
        <f t="shared" si="17"/>
        <v>20188</v>
      </c>
      <c r="BE26" s="203">
        <f t="shared" si="17"/>
        <v>22228</v>
      </c>
      <c r="BF26" s="203">
        <f t="shared" si="17"/>
        <v>24268</v>
      </c>
      <c r="BG26" s="203">
        <f t="shared" si="17"/>
        <v>24268</v>
      </c>
      <c r="BH26" s="203">
        <f t="shared" si="17"/>
        <v>21208</v>
      </c>
      <c r="BI26" s="203">
        <f t="shared" si="17"/>
        <v>21208</v>
      </c>
      <c r="BJ26" s="203">
        <f t="shared" si="17"/>
        <v>13813</v>
      </c>
      <c r="BK26" s="203">
        <f t="shared" si="17"/>
        <v>15343</v>
      </c>
      <c r="BL26" s="203">
        <f t="shared" si="17"/>
        <v>14578</v>
      </c>
      <c r="BM26" s="203">
        <f t="shared" si="17"/>
        <v>11348</v>
      </c>
      <c r="BN26" s="203">
        <f t="shared" si="17"/>
        <v>9733</v>
      </c>
      <c r="BO26" s="203">
        <f t="shared" ref="BO26:BU26" si="18">ROUNDUP(BO12*0.85,)</f>
        <v>10753</v>
      </c>
      <c r="BP26" s="203">
        <f t="shared" si="18"/>
        <v>9733</v>
      </c>
      <c r="BQ26" s="203">
        <f t="shared" si="18"/>
        <v>10753</v>
      </c>
      <c r="BR26" s="203">
        <f t="shared" si="18"/>
        <v>9733</v>
      </c>
      <c r="BS26" s="203">
        <f t="shared" si="18"/>
        <v>9563</v>
      </c>
      <c r="BT26" s="203">
        <f t="shared" si="18"/>
        <v>8713</v>
      </c>
      <c r="BU26" s="137">
        <f t="shared" si="18"/>
        <v>6885</v>
      </c>
      <c r="BV26" s="137">
        <f t="shared" ref="BV26:BZ26" si="19">ROUNDUP(BV12*0.85,)</f>
        <v>7395</v>
      </c>
      <c r="BW26" s="137">
        <f t="shared" si="19"/>
        <v>6885</v>
      </c>
      <c r="BX26" s="137">
        <f t="shared" si="19"/>
        <v>7395</v>
      </c>
      <c r="BY26" s="137">
        <f t="shared" si="19"/>
        <v>6885</v>
      </c>
      <c r="BZ26" s="137">
        <f t="shared" si="19"/>
        <v>8075</v>
      </c>
    </row>
    <row r="27" spans="1:78" x14ac:dyDescent="0.2">
      <c r="A27" s="4" t="s">
        <v>91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137"/>
      <c r="BV27" s="137"/>
      <c r="BW27" s="137"/>
      <c r="BX27" s="137"/>
      <c r="BY27" s="137"/>
      <c r="BZ27" s="137"/>
    </row>
    <row r="28" spans="1:78" x14ac:dyDescent="0.2">
      <c r="A28" s="16">
        <v>1</v>
      </c>
      <c r="B28" s="137" t="e">
        <f t="shared" ref="B28" si="20">ROUNDUP(B14*0.85,)</f>
        <v>#REF!</v>
      </c>
      <c r="C28" s="137" t="e">
        <f t="shared" ref="C28:BN28" si="21">ROUNDUP(C14*0.85,)</f>
        <v>#REF!</v>
      </c>
      <c r="D28" s="137" t="e">
        <f t="shared" si="21"/>
        <v>#REF!</v>
      </c>
      <c r="E28" s="137" t="e">
        <f t="shared" si="21"/>
        <v>#REF!</v>
      </c>
      <c r="F28" s="137" t="e">
        <f t="shared" si="21"/>
        <v>#REF!</v>
      </c>
      <c r="G28" s="137" t="e">
        <f t="shared" si="21"/>
        <v>#REF!</v>
      </c>
      <c r="H28" s="137" t="e">
        <f t="shared" si="21"/>
        <v>#REF!</v>
      </c>
      <c r="I28" s="137">
        <f t="shared" si="21"/>
        <v>7735</v>
      </c>
      <c r="J28" s="137">
        <f t="shared" si="21"/>
        <v>7735</v>
      </c>
      <c r="K28" s="137">
        <f t="shared" si="21"/>
        <v>7225</v>
      </c>
      <c r="L28" s="137">
        <f t="shared" si="21"/>
        <v>7565</v>
      </c>
      <c r="M28" s="137">
        <f t="shared" si="21"/>
        <v>7565</v>
      </c>
      <c r="N28" s="137">
        <f t="shared" si="21"/>
        <v>9605</v>
      </c>
      <c r="O28" s="137">
        <f t="shared" si="21"/>
        <v>7395</v>
      </c>
      <c r="P28" s="137">
        <f t="shared" si="21"/>
        <v>7225</v>
      </c>
      <c r="Q28" s="137">
        <f t="shared" si="21"/>
        <v>7395</v>
      </c>
      <c r="R28" s="137">
        <f t="shared" si="21"/>
        <v>7225</v>
      </c>
      <c r="S28" s="137">
        <f t="shared" si="21"/>
        <v>7225</v>
      </c>
      <c r="T28" s="137">
        <f t="shared" si="21"/>
        <v>7565</v>
      </c>
      <c r="U28" s="137">
        <f t="shared" si="21"/>
        <v>7395</v>
      </c>
      <c r="V28" s="137">
        <f t="shared" si="21"/>
        <v>8585</v>
      </c>
      <c r="W28" s="137">
        <f t="shared" si="21"/>
        <v>10285</v>
      </c>
      <c r="X28" s="137">
        <f t="shared" si="21"/>
        <v>10285</v>
      </c>
      <c r="Y28" s="137">
        <f t="shared" si="21"/>
        <v>10795</v>
      </c>
      <c r="Z28" s="137">
        <f t="shared" si="21"/>
        <v>10795</v>
      </c>
      <c r="AA28" s="137">
        <f t="shared" si="21"/>
        <v>11305</v>
      </c>
      <c r="AB28" s="203">
        <f t="shared" si="21"/>
        <v>10795</v>
      </c>
      <c r="AC28" s="203">
        <f t="shared" si="21"/>
        <v>10795</v>
      </c>
      <c r="AD28" s="203">
        <f t="shared" si="21"/>
        <v>17510</v>
      </c>
      <c r="AE28" s="203">
        <f t="shared" si="21"/>
        <v>23885</v>
      </c>
      <c r="AF28" s="203">
        <f t="shared" si="21"/>
        <v>27285</v>
      </c>
      <c r="AG28" s="203">
        <f t="shared" si="21"/>
        <v>27285</v>
      </c>
      <c r="AH28" s="203">
        <f t="shared" si="21"/>
        <v>27285</v>
      </c>
      <c r="AI28" s="203">
        <f t="shared" si="21"/>
        <v>28305</v>
      </c>
      <c r="AJ28" s="203">
        <f t="shared" si="21"/>
        <v>28305</v>
      </c>
      <c r="AK28" s="203">
        <f t="shared" si="21"/>
        <v>28305</v>
      </c>
      <c r="AL28" s="203">
        <f t="shared" si="21"/>
        <v>25245</v>
      </c>
      <c r="AM28" s="203">
        <f t="shared" si="21"/>
        <v>24948</v>
      </c>
      <c r="AN28" s="203">
        <f t="shared" si="21"/>
        <v>17043</v>
      </c>
      <c r="AO28" s="203">
        <f t="shared" si="21"/>
        <v>17043</v>
      </c>
      <c r="AP28" s="203">
        <f t="shared" si="21"/>
        <v>16278</v>
      </c>
      <c r="AQ28" s="203">
        <f t="shared" si="21"/>
        <v>16278</v>
      </c>
      <c r="AR28" s="203">
        <f t="shared" si="21"/>
        <v>16278</v>
      </c>
      <c r="AS28" s="203">
        <f t="shared" si="21"/>
        <v>17043</v>
      </c>
      <c r="AT28" s="203">
        <f t="shared" si="21"/>
        <v>17043</v>
      </c>
      <c r="AU28" s="203">
        <f t="shared" si="21"/>
        <v>17043</v>
      </c>
      <c r="AV28" s="203">
        <f t="shared" si="21"/>
        <v>17808</v>
      </c>
      <c r="AW28" s="203">
        <f t="shared" si="21"/>
        <v>17808</v>
      </c>
      <c r="AX28" s="203">
        <f t="shared" si="21"/>
        <v>18828</v>
      </c>
      <c r="AY28" s="203">
        <f t="shared" si="21"/>
        <v>19848</v>
      </c>
      <c r="AZ28" s="203">
        <f t="shared" si="21"/>
        <v>19848</v>
      </c>
      <c r="BA28" s="203">
        <f t="shared" si="21"/>
        <v>19848</v>
      </c>
      <c r="BB28" s="203">
        <f t="shared" si="21"/>
        <v>18828</v>
      </c>
      <c r="BC28" s="203">
        <f t="shared" si="21"/>
        <v>21888</v>
      </c>
      <c r="BD28" s="203">
        <f t="shared" si="21"/>
        <v>21888</v>
      </c>
      <c r="BE28" s="203">
        <f t="shared" si="21"/>
        <v>23928</v>
      </c>
      <c r="BF28" s="203">
        <f t="shared" si="21"/>
        <v>25968</v>
      </c>
      <c r="BG28" s="203">
        <f t="shared" si="21"/>
        <v>25968</v>
      </c>
      <c r="BH28" s="203">
        <f t="shared" si="21"/>
        <v>22908</v>
      </c>
      <c r="BI28" s="203">
        <f t="shared" si="21"/>
        <v>22908</v>
      </c>
      <c r="BJ28" s="203">
        <f t="shared" si="21"/>
        <v>15513</v>
      </c>
      <c r="BK28" s="203">
        <f t="shared" si="21"/>
        <v>17043</v>
      </c>
      <c r="BL28" s="203">
        <f t="shared" si="21"/>
        <v>16278</v>
      </c>
      <c r="BM28" s="203">
        <f t="shared" si="21"/>
        <v>12623</v>
      </c>
      <c r="BN28" s="203">
        <f t="shared" si="21"/>
        <v>11008</v>
      </c>
      <c r="BO28" s="203">
        <f t="shared" ref="BO28:BU28" si="22">ROUNDUP(BO14*0.85,)</f>
        <v>12028</v>
      </c>
      <c r="BP28" s="203">
        <f t="shared" si="22"/>
        <v>11008</v>
      </c>
      <c r="BQ28" s="203">
        <f t="shared" si="22"/>
        <v>12028</v>
      </c>
      <c r="BR28" s="203">
        <f t="shared" si="22"/>
        <v>11008</v>
      </c>
      <c r="BS28" s="203">
        <f t="shared" si="22"/>
        <v>10413</v>
      </c>
      <c r="BT28" s="203">
        <f t="shared" si="22"/>
        <v>9563</v>
      </c>
      <c r="BU28" s="137">
        <f t="shared" si="22"/>
        <v>7735</v>
      </c>
      <c r="BV28" s="137">
        <f t="shared" ref="BV28:BZ28" si="23">ROUNDUP(BV14*0.85,)</f>
        <v>8245</v>
      </c>
      <c r="BW28" s="137">
        <f t="shared" si="23"/>
        <v>7735</v>
      </c>
      <c r="BX28" s="137">
        <f t="shared" si="23"/>
        <v>8245</v>
      </c>
      <c r="BY28" s="137">
        <f t="shared" si="23"/>
        <v>7735</v>
      </c>
      <c r="BZ28" s="137">
        <f t="shared" si="23"/>
        <v>8925</v>
      </c>
    </row>
    <row r="29" spans="1:78" x14ac:dyDescent="0.2">
      <c r="A29" s="2" t="s">
        <v>92</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137"/>
      <c r="BV29" s="137"/>
      <c r="BW29" s="137"/>
      <c r="BX29" s="137"/>
      <c r="BY29" s="137"/>
      <c r="BZ29" s="137"/>
    </row>
    <row r="30" spans="1:78" x14ac:dyDescent="0.2">
      <c r="A30" s="16">
        <v>1</v>
      </c>
      <c r="B30" s="137" t="e">
        <f t="shared" ref="B30" si="24">ROUNDUP(B16*0.85,)</f>
        <v>#REF!</v>
      </c>
      <c r="C30" s="137" t="e">
        <f t="shared" ref="C30:BN30" si="25">ROUNDUP(C16*0.85,)</f>
        <v>#REF!</v>
      </c>
      <c r="D30" s="137" t="e">
        <f t="shared" si="25"/>
        <v>#REF!</v>
      </c>
      <c r="E30" s="137" t="e">
        <f t="shared" si="25"/>
        <v>#REF!</v>
      </c>
      <c r="F30" s="137" t="e">
        <f t="shared" si="25"/>
        <v>#REF!</v>
      </c>
      <c r="G30" s="137" t="e">
        <f t="shared" si="25"/>
        <v>#REF!</v>
      </c>
      <c r="H30" s="137" t="e">
        <f t="shared" si="25"/>
        <v>#REF!</v>
      </c>
      <c r="I30" s="137">
        <f t="shared" si="25"/>
        <v>9010</v>
      </c>
      <c r="J30" s="137">
        <f t="shared" si="25"/>
        <v>9010</v>
      </c>
      <c r="K30" s="137">
        <f t="shared" si="25"/>
        <v>8500</v>
      </c>
      <c r="L30" s="137">
        <f t="shared" si="25"/>
        <v>8840</v>
      </c>
      <c r="M30" s="137">
        <f t="shared" si="25"/>
        <v>8840</v>
      </c>
      <c r="N30" s="137">
        <f t="shared" si="25"/>
        <v>10880</v>
      </c>
      <c r="O30" s="137">
        <f t="shared" si="25"/>
        <v>8670</v>
      </c>
      <c r="P30" s="137">
        <f t="shared" si="25"/>
        <v>8500</v>
      </c>
      <c r="Q30" s="137">
        <f t="shared" si="25"/>
        <v>8670</v>
      </c>
      <c r="R30" s="137">
        <f t="shared" si="25"/>
        <v>8500</v>
      </c>
      <c r="S30" s="137">
        <f t="shared" si="25"/>
        <v>8500</v>
      </c>
      <c r="T30" s="137">
        <f t="shared" si="25"/>
        <v>8840</v>
      </c>
      <c r="U30" s="137">
        <f t="shared" si="25"/>
        <v>8670</v>
      </c>
      <c r="V30" s="137">
        <f t="shared" si="25"/>
        <v>9860</v>
      </c>
      <c r="W30" s="137">
        <f t="shared" si="25"/>
        <v>11560</v>
      </c>
      <c r="X30" s="137">
        <f t="shared" si="25"/>
        <v>11560</v>
      </c>
      <c r="Y30" s="137">
        <f t="shared" si="25"/>
        <v>12070</v>
      </c>
      <c r="Z30" s="137">
        <f t="shared" si="25"/>
        <v>12070</v>
      </c>
      <c r="AA30" s="137">
        <f t="shared" si="25"/>
        <v>12580</v>
      </c>
      <c r="AB30" s="203">
        <f t="shared" si="25"/>
        <v>12070</v>
      </c>
      <c r="AC30" s="203">
        <f t="shared" si="25"/>
        <v>12070</v>
      </c>
      <c r="AD30" s="203">
        <f t="shared" si="25"/>
        <v>19210</v>
      </c>
      <c r="AE30" s="203">
        <f t="shared" si="25"/>
        <v>25585</v>
      </c>
      <c r="AF30" s="203">
        <f t="shared" si="25"/>
        <v>28985</v>
      </c>
      <c r="AG30" s="203">
        <f t="shared" si="25"/>
        <v>28985</v>
      </c>
      <c r="AH30" s="203">
        <f t="shared" si="25"/>
        <v>28985</v>
      </c>
      <c r="AI30" s="203">
        <f t="shared" si="25"/>
        <v>30005</v>
      </c>
      <c r="AJ30" s="203">
        <f t="shared" si="25"/>
        <v>30005</v>
      </c>
      <c r="AK30" s="203">
        <f t="shared" si="25"/>
        <v>30005</v>
      </c>
      <c r="AL30" s="203">
        <f t="shared" si="25"/>
        <v>26945</v>
      </c>
      <c r="AM30" s="203">
        <f t="shared" si="25"/>
        <v>26648</v>
      </c>
      <c r="AN30" s="203">
        <f t="shared" si="25"/>
        <v>18743</v>
      </c>
      <c r="AO30" s="203">
        <f t="shared" si="25"/>
        <v>18743</v>
      </c>
      <c r="AP30" s="203">
        <f t="shared" si="25"/>
        <v>17978</v>
      </c>
      <c r="AQ30" s="203">
        <f t="shared" si="25"/>
        <v>17978</v>
      </c>
      <c r="AR30" s="203">
        <f t="shared" si="25"/>
        <v>17978</v>
      </c>
      <c r="AS30" s="203">
        <f t="shared" si="25"/>
        <v>18743</v>
      </c>
      <c r="AT30" s="203">
        <f t="shared" si="25"/>
        <v>18743</v>
      </c>
      <c r="AU30" s="203">
        <f t="shared" si="25"/>
        <v>18743</v>
      </c>
      <c r="AV30" s="203">
        <f t="shared" si="25"/>
        <v>19508</v>
      </c>
      <c r="AW30" s="203">
        <f t="shared" si="25"/>
        <v>19508</v>
      </c>
      <c r="AX30" s="203">
        <f t="shared" si="25"/>
        <v>20528</v>
      </c>
      <c r="AY30" s="203">
        <f t="shared" si="25"/>
        <v>21548</v>
      </c>
      <c r="AZ30" s="203">
        <f t="shared" si="25"/>
        <v>21548</v>
      </c>
      <c r="BA30" s="203">
        <f t="shared" si="25"/>
        <v>21548</v>
      </c>
      <c r="BB30" s="203">
        <f t="shared" si="25"/>
        <v>20528</v>
      </c>
      <c r="BC30" s="203">
        <f t="shared" si="25"/>
        <v>23588</v>
      </c>
      <c r="BD30" s="203">
        <f t="shared" si="25"/>
        <v>23588</v>
      </c>
      <c r="BE30" s="203">
        <f t="shared" si="25"/>
        <v>25628</v>
      </c>
      <c r="BF30" s="203">
        <f t="shared" si="25"/>
        <v>27668</v>
      </c>
      <c r="BG30" s="203">
        <f t="shared" si="25"/>
        <v>27668</v>
      </c>
      <c r="BH30" s="203">
        <f t="shared" si="25"/>
        <v>24608</v>
      </c>
      <c r="BI30" s="203">
        <f t="shared" si="25"/>
        <v>24608</v>
      </c>
      <c r="BJ30" s="203">
        <f t="shared" si="25"/>
        <v>17213</v>
      </c>
      <c r="BK30" s="203">
        <f t="shared" si="25"/>
        <v>18743</v>
      </c>
      <c r="BL30" s="203">
        <f t="shared" si="25"/>
        <v>17978</v>
      </c>
      <c r="BM30" s="203">
        <f t="shared" si="25"/>
        <v>13473</v>
      </c>
      <c r="BN30" s="203">
        <f t="shared" si="25"/>
        <v>11858</v>
      </c>
      <c r="BO30" s="203">
        <f t="shared" ref="BO30:BU30" si="26">ROUNDUP(BO16*0.85,)</f>
        <v>12878</v>
      </c>
      <c r="BP30" s="203">
        <f t="shared" si="26"/>
        <v>11858</v>
      </c>
      <c r="BQ30" s="203">
        <f t="shared" si="26"/>
        <v>12878</v>
      </c>
      <c r="BR30" s="203">
        <f t="shared" si="26"/>
        <v>11858</v>
      </c>
      <c r="BS30" s="203">
        <f t="shared" si="26"/>
        <v>11688</v>
      </c>
      <c r="BT30" s="203">
        <f t="shared" si="26"/>
        <v>10838</v>
      </c>
      <c r="BU30" s="137">
        <f t="shared" si="26"/>
        <v>9010</v>
      </c>
      <c r="BV30" s="137">
        <f t="shared" ref="BV30:BZ30" si="27">ROUNDUP(BV16*0.85,)</f>
        <v>9520</v>
      </c>
      <c r="BW30" s="137">
        <f t="shared" si="27"/>
        <v>9010</v>
      </c>
      <c r="BX30" s="137">
        <f t="shared" si="27"/>
        <v>9520</v>
      </c>
      <c r="BY30" s="137">
        <f t="shared" si="27"/>
        <v>9010</v>
      </c>
      <c r="BZ30" s="137">
        <f t="shared" si="27"/>
        <v>10200</v>
      </c>
    </row>
    <row r="31" spans="1:78" x14ac:dyDescent="0.2">
      <c r="A31" s="1"/>
    </row>
    <row r="32" spans="1:78" x14ac:dyDescent="0.2">
      <c r="A32" s="45" t="s">
        <v>3</v>
      </c>
    </row>
    <row r="33" spans="1:72" x14ac:dyDescent="0.2">
      <c r="A33" s="15" t="s">
        <v>4</v>
      </c>
    </row>
    <row r="34" spans="1:72" x14ac:dyDescent="0.2">
      <c r="A34" s="15" t="s">
        <v>5</v>
      </c>
    </row>
    <row r="35" spans="1:72" x14ac:dyDescent="0.2">
      <c r="A35" s="15" t="s">
        <v>6</v>
      </c>
    </row>
    <row r="36" spans="1:72" x14ac:dyDescent="0.2">
      <c r="A36" s="42" t="s">
        <v>75</v>
      </c>
    </row>
    <row r="37" spans="1:72" x14ac:dyDescent="0.2">
      <c r="A37" s="15"/>
    </row>
    <row r="38" spans="1:72" x14ac:dyDescent="0.2">
      <c r="A38" s="43" t="s">
        <v>8</v>
      </c>
    </row>
    <row r="39" spans="1:72" ht="73.5" customHeight="1" thickBot="1" x14ac:dyDescent="0.25">
      <c r="A39" s="44" t="s">
        <v>19</v>
      </c>
    </row>
    <row r="40" spans="1:72" s="22" customFormat="1" thickBot="1" x14ac:dyDescent="0.25">
      <c r="A40" s="123" t="s">
        <v>108</v>
      </c>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row>
    <row r="41" spans="1:72" s="22" customFormat="1" ht="12" x14ac:dyDescent="0.2">
      <c r="A41" s="140" t="s">
        <v>238</v>
      </c>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row>
  </sheetData>
  <pageMargins left="0.7" right="0.7" top="0.75" bottom="0.75" header="0.3" footer="0.3"/>
  <pageSetup paperSize="9"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S28"/>
  <sheetViews>
    <sheetView zoomScaleNormal="100" workbookViewId="0">
      <pane xSplit="1" topLeftCell="B1" activePane="topRight" state="frozen"/>
      <selection activeCell="B8" sqref="B8:B21"/>
      <selection pane="topRight" activeCell="A26" sqref="A26"/>
    </sheetView>
  </sheetViews>
  <sheetFormatPr defaultColWidth="8.7109375" defaultRowHeight="12.75" x14ac:dyDescent="0.2"/>
  <cols>
    <col min="1" max="1" width="82.85546875" style="7" customWidth="1"/>
    <col min="2" max="20" width="9.85546875" style="7" bestFit="1" customWidth="1"/>
    <col min="21" max="65" width="9.85546875" style="204" hidden="1" customWidth="1"/>
    <col min="66" max="71" width="9.85546875" style="7" bestFit="1" customWidth="1"/>
    <col min="72" max="16384" width="8.7109375" style="7"/>
  </cols>
  <sheetData>
    <row r="1" spans="1:71" x14ac:dyDescent="0.2">
      <c r="A1" s="9" t="s">
        <v>172</v>
      </c>
    </row>
    <row r="2" spans="1:71" x14ac:dyDescent="0.2">
      <c r="A2" s="14" t="s">
        <v>15</v>
      </c>
    </row>
    <row r="3" spans="1:71" x14ac:dyDescent="0.2">
      <c r="A3" s="1"/>
    </row>
    <row r="4" spans="1:71" s="133" customFormat="1" x14ac:dyDescent="0.2">
      <c r="A4" s="95" t="s">
        <v>1</v>
      </c>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row>
    <row r="5" spans="1:71" s="133" customFormat="1" ht="21" customHeight="1" x14ac:dyDescent="0.2">
      <c r="A5" s="16"/>
      <c r="B5" s="129">
        <f>'C завтраками| Bed and breakfast'!B5</f>
        <v>45966</v>
      </c>
      <c r="C5" s="129">
        <f>'C завтраками| Bed and breakfast'!C5</f>
        <v>45968</v>
      </c>
      <c r="D5" s="129">
        <f>'C завтраками| Bed and breakfast'!D5</f>
        <v>45970</v>
      </c>
      <c r="E5" s="129">
        <f>'C завтраками| Bed and breakfast'!E5</f>
        <v>45975</v>
      </c>
      <c r="F5" s="129">
        <f>'C завтраками| Bed and breakfast'!F5</f>
        <v>45977</v>
      </c>
      <c r="G5" s="46">
        <f>'C завтраками| Bed and breakfast'!G5</f>
        <v>45978</v>
      </c>
      <c r="H5" s="129">
        <f>'C завтраками| Bed and breakfast'!H5</f>
        <v>45982</v>
      </c>
      <c r="I5" s="129">
        <f>'C завтраками| Bed and breakfast'!I5</f>
        <v>45984</v>
      </c>
      <c r="J5" s="129">
        <f>'C завтраками| Bed and breakfast'!J5</f>
        <v>45989</v>
      </c>
      <c r="K5" s="129">
        <f>'C завтраками| Bed and breakfast'!K5</f>
        <v>45991</v>
      </c>
      <c r="L5" s="129">
        <f>'C завтраками| Bed and breakfast'!L5</f>
        <v>45992</v>
      </c>
      <c r="M5" s="129">
        <f>'C завтраками| Bed and breakfast'!M5</f>
        <v>45996</v>
      </c>
      <c r="N5" s="129">
        <f>'C завтраками| Bed and breakfast'!N5</f>
        <v>45998</v>
      </c>
      <c r="O5" s="129">
        <f>'C завтраками| Bed and breakfast'!O5</f>
        <v>46003</v>
      </c>
      <c r="P5" s="129">
        <f>'C завтраками| Bed and breakfast'!P5</f>
        <v>46010</v>
      </c>
      <c r="Q5" s="129">
        <f>'C завтраками| Bed and breakfast'!Q5</f>
        <v>46012</v>
      </c>
      <c r="R5" s="129">
        <f>'C завтраками| Bed and breakfast'!R5</f>
        <v>46013</v>
      </c>
      <c r="S5" s="129">
        <f>'C завтраками| Bed and breakfast'!S5</f>
        <v>46014</v>
      </c>
      <c r="T5" s="129">
        <f>'C завтраками| Bed and breakfast'!T5</f>
        <v>46015</v>
      </c>
      <c r="U5" s="173">
        <f>'C завтраками| Bed and breakfast'!U5</f>
        <v>46017</v>
      </c>
      <c r="V5" s="173">
        <f>'C завтраками| Bed and breakfast'!V5</f>
        <v>46019</v>
      </c>
      <c r="W5" s="173">
        <f>'C завтраками| Bed and breakfast'!W5</f>
        <v>46020</v>
      </c>
      <c r="X5" s="173">
        <f>'C завтраками| Bed and breakfast'!X5</f>
        <v>46021</v>
      </c>
      <c r="Y5" s="173">
        <f>'C завтраками| Bed and breakfast'!Y5</f>
        <v>46022</v>
      </c>
      <c r="Z5" s="173">
        <f>'C завтраками| Bed and breakfast'!Z5</f>
        <v>46023</v>
      </c>
      <c r="AA5" s="173">
        <f>'C завтраками| Bed and breakfast'!AA5</f>
        <v>46026</v>
      </c>
      <c r="AB5" s="173">
        <f>'C завтраками| Bed and breakfast'!AB5</f>
        <v>46027</v>
      </c>
      <c r="AC5" s="173">
        <f>'C завтраками| Bed and breakfast'!AC5</f>
        <v>46028</v>
      </c>
      <c r="AD5" s="173">
        <f>'C завтраками| Bed and breakfast'!AD5</f>
        <v>46029</v>
      </c>
      <c r="AE5" s="173">
        <f>'C завтраками| Bed and breakfast'!AE5</f>
        <v>46030</v>
      </c>
      <c r="AF5" s="173">
        <f>'C завтраками| Bed and breakfast'!AF5</f>
        <v>46031</v>
      </c>
      <c r="AG5" s="173">
        <f>'C завтраками| Bed and breakfast'!AG5</f>
        <v>46032</v>
      </c>
      <c r="AH5" s="173">
        <f>'C завтраками| Bed and breakfast'!AH5</f>
        <v>46033</v>
      </c>
      <c r="AI5" s="173">
        <f>'C завтраками| Bed and breakfast'!AI5</f>
        <v>46036</v>
      </c>
      <c r="AJ5" s="173">
        <f>'C завтраками| Bed and breakfast'!AJ5</f>
        <v>46038</v>
      </c>
      <c r="AK5" s="173">
        <f>'C завтраками| Bed and breakfast'!AK5</f>
        <v>46040</v>
      </c>
      <c r="AL5" s="173">
        <f>'C завтраками| Bed and breakfast'!AL5</f>
        <v>46042</v>
      </c>
      <c r="AM5" s="173">
        <f>'C завтраками| Bed and breakfast'!AM5</f>
        <v>46043</v>
      </c>
      <c r="AN5" s="173">
        <f>'C завтраками| Bed and breakfast'!AN5</f>
        <v>46045</v>
      </c>
      <c r="AO5" s="173">
        <f>'C завтраками| Bed and breakfast'!AO5</f>
        <v>46047</v>
      </c>
      <c r="AP5" s="173">
        <f>'C завтраками| Bed and breakfast'!AP5</f>
        <v>46052</v>
      </c>
      <c r="AQ5" s="173">
        <f>'C завтраками| Bed and breakfast'!AQ5</f>
        <v>46054</v>
      </c>
      <c r="AR5" s="173">
        <f>'C завтраками| Bed and breakfast'!AR5</f>
        <v>46058</v>
      </c>
      <c r="AS5" s="173">
        <f>'C завтраками| Bed and breakfast'!AS5</f>
        <v>46059</v>
      </c>
      <c r="AT5" s="173">
        <f>'C завтраками| Bed and breakfast'!AT5</f>
        <v>46060</v>
      </c>
      <c r="AU5" s="173">
        <f>'C завтраками| Bed and breakfast'!AU5</f>
        <v>46061</v>
      </c>
      <c r="AV5" s="173">
        <f>'C завтраками| Bed and breakfast'!AV5</f>
        <v>46066</v>
      </c>
      <c r="AW5" s="173">
        <f>'C завтраками| Bed and breakfast'!AW5</f>
        <v>46068</v>
      </c>
      <c r="AX5" s="173">
        <f>'C завтраками| Bed and breakfast'!AX5</f>
        <v>46069</v>
      </c>
      <c r="AY5" s="173">
        <f>'C завтраками| Bed and breakfast'!AY5</f>
        <v>46073</v>
      </c>
      <c r="AZ5" s="173">
        <f>'C завтраками| Bed and breakfast'!AZ5</f>
        <v>46076</v>
      </c>
      <c r="BA5" s="173">
        <f>'C завтраками| Bed and breakfast'!BA5</f>
        <v>46077</v>
      </c>
      <c r="BB5" s="173">
        <f>'C завтраками| Bed and breakfast'!BB5</f>
        <v>46080</v>
      </c>
      <c r="BC5" s="173">
        <f>'C завтраками| Bed and breakfast'!BC5</f>
        <v>46082</v>
      </c>
      <c r="BD5" s="173">
        <f>'C завтраками| Bed and breakfast'!BD5</f>
        <v>46087</v>
      </c>
      <c r="BE5" s="173">
        <f>'C завтраками| Bed and breakfast'!BE5</f>
        <v>46090</v>
      </c>
      <c r="BF5" s="173">
        <f>'C завтраками| Bed and breakfast'!BF5</f>
        <v>46091</v>
      </c>
      <c r="BG5" s="173">
        <f>'C завтраками| Bed and breakfast'!BG5</f>
        <v>46097</v>
      </c>
      <c r="BH5" s="173">
        <f>'C завтраками| Bed and breakfast'!BH5</f>
        <v>46101</v>
      </c>
      <c r="BI5" s="173">
        <f>'C завтраками| Bed and breakfast'!BI5</f>
        <v>46103</v>
      </c>
      <c r="BJ5" s="173">
        <f>'C завтраками| Bed and breakfast'!BJ5</f>
        <v>46108</v>
      </c>
      <c r="BK5" s="173">
        <f>'C завтраками| Bed and breakfast'!BK5</f>
        <v>46110</v>
      </c>
      <c r="BL5" s="173">
        <f>'C завтраками| Bed and breakfast'!BL5</f>
        <v>46113</v>
      </c>
      <c r="BM5" s="173">
        <f>'C завтраками| Bed and breakfast'!BM5</f>
        <v>46117</v>
      </c>
      <c r="BN5" s="129">
        <f>'C завтраками| Bed and breakfast'!BN5</f>
        <v>46124</v>
      </c>
      <c r="BO5" s="129">
        <f>'C завтраками| Bed and breakfast'!BO5</f>
        <v>46129</v>
      </c>
      <c r="BP5" s="129">
        <f>'C завтраками| Bed and breakfast'!BP5</f>
        <v>46131</v>
      </c>
      <c r="BQ5" s="129">
        <f>'C завтраками| Bed and breakfast'!BQ5</f>
        <v>46136</v>
      </c>
      <c r="BR5" s="129">
        <f>'C завтраками| Bed and breakfast'!BR5</f>
        <v>46138</v>
      </c>
      <c r="BS5" s="129">
        <f>'C завтраками| Bed and breakfast'!BS5</f>
        <v>46142</v>
      </c>
    </row>
    <row r="6" spans="1:71" s="133" customFormat="1" ht="24" customHeight="1" x14ac:dyDescent="0.2">
      <c r="A6" s="16"/>
      <c r="B6" s="129">
        <f>'C завтраками| Bed and breakfast'!B6</f>
        <v>45967</v>
      </c>
      <c r="C6" s="129">
        <f>'C завтраками| Bed and breakfast'!C6</f>
        <v>45969</v>
      </c>
      <c r="D6" s="129">
        <f>'C завтраками| Bed and breakfast'!D6</f>
        <v>45974</v>
      </c>
      <c r="E6" s="129">
        <f>'C завтраками| Bed and breakfast'!E6</f>
        <v>45976</v>
      </c>
      <c r="F6" s="129">
        <f>'C завтраками| Bed and breakfast'!F6</f>
        <v>45977</v>
      </c>
      <c r="G6" s="46">
        <f>'C завтраками| Bed and breakfast'!G6</f>
        <v>45981</v>
      </c>
      <c r="H6" s="129">
        <f>'C завтраками| Bed and breakfast'!H6</f>
        <v>45983</v>
      </c>
      <c r="I6" s="129">
        <f>'C завтраками| Bed and breakfast'!I6</f>
        <v>45988</v>
      </c>
      <c r="J6" s="129">
        <f>'C завтраками| Bed and breakfast'!J6</f>
        <v>45990</v>
      </c>
      <c r="K6" s="129">
        <f>'C завтраками| Bed and breakfast'!K6</f>
        <v>45991</v>
      </c>
      <c r="L6" s="129">
        <f>'C завтраками| Bed and breakfast'!L6</f>
        <v>45995</v>
      </c>
      <c r="M6" s="129">
        <f>'C завтраками| Bed and breakfast'!M6</f>
        <v>45997</v>
      </c>
      <c r="N6" s="129">
        <f>'C завтраками| Bed and breakfast'!N6</f>
        <v>46002</v>
      </c>
      <c r="O6" s="129">
        <f>'C завтраками| Bed and breakfast'!O6</f>
        <v>46009</v>
      </c>
      <c r="P6" s="129">
        <f>'C завтраками| Bed and breakfast'!P6</f>
        <v>46011</v>
      </c>
      <c r="Q6" s="129">
        <f>'C завтраками| Bed and breakfast'!Q6</f>
        <v>46012</v>
      </c>
      <c r="R6" s="129">
        <f>'C завтраками| Bed and breakfast'!R6</f>
        <v>46013</v>
      </c>
      <c r="S6" s="129">
        <f>'C завтраками| Bed and breakfast'!S6</f>
        <v>46014</v>
      </c>
      <c r="T6" s="129">
        <f>'C завтраками| Bed and breakfast'!T6</f>
        <v>46016</v>
      </c>
      <c r="U6" s="173">
        <f>'C завтраками| Bed and breakfast'!U6</f>
        <v>46018</v>
      </c>
      <c r="V6" s="173">
        <f>'C завтраками| Bed and breakfast'!V6</f>
        <v>46019</v>
      </c>
      <c r="W6" s="173">
        <f>'C завтраками| Bed and breakfast'!W6</f>
        <v>46020</v>
      </c>
      <c r="X6" s="173">
        <f>'C завтраками| Bed and breakfast'!X6</f>
        <v>46021</v>
      </c>
      <c r="Y6" s="173">
        <f>'C завтраками| Bed and breakfast'!Y6</f>
        <v>46022</v>
      </c>
      <c r="Z6" s="173">
        <f>'C завтраками| Bed and breakfast'!Z6</f>
        <v>46025</v>
      </c>
      <c r="AA6" s="173">
        <f>'C завтраками| Bed and breakfast'!AA6</f>
        <v>46026</v>
      </c>
      <c r="AB6" s="173">
        <f>'C завтраками| Bed and breakfast'!AB6</f>
        <v>46027</v>
      </c>
      <c r="AC6" s="173">
        <f>'C завтраками| Bed and breakfast'!AC6</f>
        <v>46028</v>
      </c>
      <c r="AD6" s="173">
        <f>'C завтраками| Bed and breakfast'!AD6</f>
        <v>46029</v>
      </c>
      <c r="AE6" s="173">
        <f>'C завтраками| Bed and breakfast'!AE6</f>
        <v>46030</v>
      </c>
      <c r="AF6" s="173">
        <f>'C завтраками| Bed and breakfast'!AF6</f>
        <v>46031</v>
      </c>
      <c r="AG6" s="173">
        <f>'C завтраками| Bed and breakfast'!AG6</f>
        <v>46032</v>
      </c>
      <c r="AH6" s="173">
        <f>'C завтраками| Bed and breakfast'!AH6</f>
        <v>46035</v>
      </c>
      <c r="AI6" s="173">
        <f>'C завтраками| Bed and breakfast'!AI6</f>
        <v>46037</v>
      </c>
      <c r="AJ6" s="173">
        <f>'C завтраками| Bed and breakfast'!AJ6</f>
        <v>46039</v>
      </c>
      <c r="AK6" s="173">
        <f>'C завтраками| Bed and breakfast'!AK6</f>
        <v>46041</v>
      </c>
      <c r="AL6" s="173">
        <f>'C завтраками| Bed and breakfast'!AL6</f>
        <v>46042</v>
      </c>
      <c r="AM6" s="173">
        <f>'C завтраками| Bed and breakfast'!AM6</f>
        <v>46044</v>
      </c>
      <c r="AN6" s="173">
        <f>'C завтраками| Bed and breakfast'!AN6</f>
        <v>46046</v>
      </c>
      <c r="AO6" s="173">
        <f>'C завтраками| Bed and breakfast'!AO6</f>
        <v>46051</v>
      </c>
      <c r="AP6" s="173">
        <f>'C завтраками| Bed and breakfast'!AP6</f>
        <v>46053</v>
      </c>
      <c r="AQ6" s="173">
        <f>'C завтраками| Bed and breakfast'!AQ6</f>
        <v>46057</v>
      </c>
      <c r="AR6" s="173">
        <f>'C завтраками| Bed and breakfast'!AR6</f>
        <v>46058</v>
      </c>
      <c r="AS6" s="173">
        <f>'C завтраками| Bed and breakfast'!AS6</f>
        <v>46059</v>
      </c>
      <c r="AT6" s="173">
        <f>'C завтраками| Bed and breakfast'!AT6</f>
        <v>46060</v>
      </c>
      <c r="AU6" s="173">
        <f>'C завтраками| Bed and breakfast'!AU6</f>
        <v>46065</v>
      </c>
      <c r="AV6" s="173">
        <f>'C завтраками| Bed and breakfast'!AV6</f>
        <v>46067</v>
      </c>
      <c r="AW6" s="173">
        <f>'C завтраками| Bed and breakfast'!AW6</f>
        <v>46068</v>
      </c>
      <c r="AX6" s="173">
        <f>'C завтраками| Bed and breakfast'!AX6</f>
        <v>46072</v>
      </c>
      <c r="AY6" s="173">
        <f>'C завтраками| Bed and breakfast'!AY6</f>
        <v>46075</v>
      </c>
      <c r="AZ6" s="173">
        <f>'C завтраками| Bed and breakfast'!AZ6</f>
        <v>46076</v>
      </c>
      <c r="BA6" s="173">
        <f>'C завтраками| Bed and breakfast'!BA6</f>
        <v>46079</v>
      </c>
      <c r="BB6" s="173">
        <f>'C завтраками| Bed and breakfast'!BB6</f>
        <v>46081</v>
      </c>
      <c r="BC6" s="173">
        <f>'C завтраками| Bed and breakfast'!BC6</f>
        <v>46086</v>
      </c>
      <c r="BD6" s="173">
        <f>'C завтраками| Bed and breakfast'!BD6</f>
        <v>46089</v>
      </c>
      <c r="BE6" s="173">
        <f>'C завтраками| Bed and breakfast'!BE6</f>
        <v>46090</v>
      </c>
      <c r="BF6" s="173">
        <f>'C завтраками| Bed and breakfast'!BF6</f>
        <v>46096</v>
      </c>
      <c r="BG6" s="173">
        <f>'C завтраками| Bed and breakfast'!BG6</f>
        <v>46100</v>
      </c>
      <c r="BH6" s="173">
        <f>'C завтраками| Bed and breakfast'!BH6</f>
        <v>46102</v>
      </c>
      <c r="BI6" s="173">
        <f>'C завтраками| Bed and breakfast'!BI6</f>
        <v>46107</v>
      </c>
      <c r="BJ6" s="173">
        <f>'C завтраками| Bed and breakfast'!BJ6</f>
        <v>46109</v>
      </c>
      <c r="BK6" s="173">
        <f>'C завтраками| Bed and breakfast'!BK6</f>
        <v>46112</v>
      </c>
      <c r="BL6" s="173">
        <f>'C завтраками| Bed and breakfast'!BL6</f>
        <v>46116</v>
      </c>
      <c r="BM6" s="173">
        <f>'C завтраками| Bed and breakfast'!BM6</f>
        <v>46123</v>
      </c>
      <c r="BN6" s="129">
        <f>'C завтраками| Bed and breakfast'!BN6</f>
        <v>46128</v>
      </c>
      <c r="BO6" s="129">
        <f>'C завтраками| Bed and breakfast'!BO6</f>
        <v>46130</v>
      </c>
      <c r="BP6" s="129">
        <f>'C завтраками| Bed and breakfast'!BP6</f>
        <v>46135</v>
      </c>
      <c r="BQ6" s="129">
        <f>'C завтраками| Bed and breakfast'!BQ6</f>
        <v>46137</v>
      </c>
      <c r="BR6" s="129">
        <f>'C завтраками| Bed and breakfast'!BR6</f>
        <v>46141</v>
      </c>
      <c r="BS6" s="129">
        <f>'C завтраками| Bed and breakfast'!BS6</f>
        <v>46142</v>
      </c>
    </row>
    <row r="7" spans="1:71" s="133" customFormat="1" x14ac:dyDescent="0.2">
      <c r="A7" s="16" t="s">
        <v>11</v>
      </c>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row>
    <row r="8" spans="1:71" s="133" customFormat="1" x14ac:dyDescent="0.2">
      <c r="A8" s="16">
        <v>1</v>
      </c>
      <c r="B8" s="134">
        <f>'C завтраками| Bed and breakfast'!B8-1400</f>
        <v>4600</v>
      </c>
      <c r="C8" s="134">
        <f>'C завтраками| Bed and breakfast'!C8-1400</f>
        <v>4600</v>
      </c>
      <c r="D8" s="134">
        <f>'C завтраками| Bed and breakfast'!D8-1400</f>
        <v>4000</v>
      </c>
      <c r="E8" s="134">
        <f>'C завтраками| Bed and breakfast'!E8-1400</f>
        <v>4400</v>
      </c>
      <c r="F8" s="134">
        <f>'C завтраками| Bed and breakfast'!F8-1400</f>
        <v>4400</v>
      </c>
      <c r="G8" s="134">
        <f>'C завтраками| Bed and breakfast'!G8-1400</f>
        <v>6800</v>
      </c>
      <c r="H8" s="134">
        <f>'C завтраками| Bed and breakfast'!H8-1400</f>
        <v>4200</v>
      </c>
      <c r="I8" s="134">
        <f>'C завтраками| Bed and breakfast'!I8-1400</f>
        <v>4000</v>
      </c>
      <c r="J8" s="134">
        <f>'C завтраками| Bed and breakfast'!J8-1400</f>
        <v>4200</v>
      </c>
      <c r="K8" s="134">
        <f>'C завтраками| Bed and breakfast'!K8-1400</f>
        <v>4000</v>
      </c>
      <c r="L8" s="134">
        <f>'C завтраками| Bed and breakfast'!L8-1400</f>
        <v>4000</v>
      </c>
      <c r="M8" s="134">
        <f>'C завтраками| Bed and breakfast'!M8-1400</f>
        <v>4400</v>
      </c>
      <c r="N8" s="134">
        <f>'C завтраками| Bed and breakfast'!N8-1400</f>
        <v>4200</v>
      </c>
      <c r="O8" s="134">
        <f>'C завтраками| Bed and breakfast'!O8-1400</f>
        <v>5600</v>
      </c>
      <c r="P8" s="134">
        <f>'C завтраками| Bed and breakfast'!P8-1400</f>
        <v>7600</v>
      </c>
      <c r="Q8" s="134">
        <f>'C завтраками| Bed and breakfast'!Q8-1400</f>
        <v>7600</v>
      </c>
      <c r="R8" s="134">
        <f>'C завтраками| Bed and breakfast'!R8-1400</f>
        <v>8200</v>
      </c>
      <c r="S8" s="134">
        <f>'C завтраками| Bed and breakfast'!S8-1400</f>
        <v>8200</v>
      </c>
      <c r="T8" s="134">
        <f>'C завтраками| Bed and breakfast'!T8-1400</f>
        <v>8800</v>
      </c>
      <c r="U8" s="200">
        <f>'C завтраками| Bed and breakfast'!U8-1400</f>
        <v>8200</v>
      </c>
      <c r="V8" s="200">
        <f>'C завтраками| Bed and breakfast'!V8-1400</f>
        <v>8200</v>
      </c>
      <c r="W8" s="200">
        <f>'C завтраками| Bed and breakfast'!W8-1400</f>
        <v>14600</v>
      </c>
      <c r="X8" s="200">
        <f>'C завтраками| Bed and breakfast'!X8-1400</f>
        <v>22100</v>
      </c>
      <c r="Y8" s="200">
        <f>'C завтраками| Bed and breakfast'!Y8-1400</f>
        <v>26100</v>
      </c>
      <c r="Z8" s="200">
        <f>'C завтраками| Bed and breakfast'!Z8-1400</f>
        <v>26100</v>
      </c>
      <c r="AA8" s="200">
        <f>'C завтраками| Bed and breakfast'!AA8-1400</f>
        <v>26100</v>
      </c>
      <c r="AB8" s="200">
        <f>'C завтраками| Bed and breakfast'!AB8-1400</f>
        <v>27300</v>
      </c>
      <c r="AC8" s="200">
        <f>'C завтраками| Bed and breakfast'!AC8-1400</f>
        <v>27300</v>
      </c>
      <c r="AD8" s="200">
        <f>'C завтраками| Bed and breakfast'!AD8-1400</f>
        <v>27300</v>
      </c>
      <c r="AE8" s="200">
        <f>'C завтраками| Bed and breakfast'!AE8-1400</f>
        <v>23700</v>
      </c>
      <c r="AF8" s="200">
        <f>'C завтраками| Bed and breakfast'!AF8-1400</f>
        <v>23350</v>
      </c>
      <c r="AG8" s="200">
        <f>'C завтраками| Bed and breakfast'!AG8-1400</f>
        <v>14050</v>
      </c>
      <c r="AH8" s="200">
        <f>'C завтраками| Bed and breakfast'!AH8-1400</f>
        <v>14050</v>
      </c>
      <c r="AI8" s="200">
        <f>'C завтраками| Bed and breakfast'!AI8-1400</f>
        <v>13150</v>
      </c>
      <c r="AJ8" s="200">
        <f>'C завтраками| Bed and breakfast'!AJ8-1400</f>
        <v>13150</v>
      </c>
      <c r="AK8" s="200">
        <f>'C завтраками| Bed and breakfast'!AK8-1400</f>
        <v>13150</v>
      </c>
      <c r="AL8" s="200">
        <f>'C завтраками| Bed and breakfast'!AL8-1400</f>
        <v>14050</v>
      </c>
      <c r="AM8" s="200">
        <f>'C завтраками| Bed and breakfast'!AM8-1400</f>
        <v>14050</v>
      </c>
      <c r="AN8" s="200">
        <f>'C завтраками| Bed and breakfast'!AN8-1400</f>
        <v>14050</v>
      </c>
      <c r="AO8" s="200">
        <f>'C завтраками| Bed and breakfast'!AO8-1400</f>
        <v>14950</v>
      </c>
      <c r="AP8" s="200">
        <f>'C завтраками| Bed and breakfast'!AP8-1400</f>
        <v>14950</v>
      </c>
      <c r="AQ8" s="200">
        <f>'C завтраками| Bed and breakfast'!AQ8-1400</f>
        <v>16150</v>
      </c>
      <c r="AR8" s="200">
        <f>'C завтраками| Bed and breakfast'!AR8-1400</f>
        <v>17350</v>
      </c>
      <c r="AS8" s="200">
        <f>'C завтраками| Bed and breakfast'!AS8-1400</f>
        <v>17350</v>
      </c>
      <c r="AT8" s="200">
        <f>'C завтраками| Bed and breakfast'!AT8-1400</f>
        <v>17350</v>
      </c>
      <c r="AU8" s="200">
        <f>'C завтраками| Bed and breakfast'!AU8-1400</f>
        <v>16150</v>
      </c>
      <c r="AV8" s="200">
        <f>'C завтраками| Bed and breakfast'!AV8-1400</f>
        <v>19750</v>
      </c>
      <c r="AW8" s="200">
        <f>'C завтраками| Bed and breakfast'!AW8-1400</f>
        <v>19750</v>
      </c>
      <c r="AX8" s="200">
        <f>'C завтраками| Bed and breakfast'!AX8-1400</f>
        <v>22150</v>
      </c>
      <c r="AY8" s="200">
        <f>'C завтраками| Bed and breakfast'!AY8-1400</f>
        <v>24550</v>
      </c>
      <c r="AZ8" s="200">
        <f>'C завтраками| Bed and breakfast'!AZ8-1400</f>
        <v>24550</v>
      </c>
      <c r="BA8" s="200">
        <f>'C завтраками| Bed and breakfast'!BA8-1400</f>
        <v>20950</v>
      </c>
      <c r="BB8" s="200">
        <f>'C завтраками| Bed and breakfast'!BB8-1400</f>
        <v>20950</v>
      </c>
      <c r="BC8" s="200">
        <f>'C завтраками| Bed and breakfast'!BC8-1400</f>
        <v>12250</v>
      </c>
      <c r="BD8" s="200">
        <f>'C завтраками| Bed and breakfast'!BD8-1400</f>
        <v>14050</v>
      </c>
      <c r="BE8" s="200">
        <f>'C завтраками| Bed and breakfast'!BE8-1400</f>
        <v>13150</v>
      </c>
      <c r="BF8" s="200">
        <f>'C завтраками| Bed and breakfast'!BF8-1400</f>
        <v>9850</v>
      </c>
      <c r="BG8" s="200">
        <f>'C завтраками| Bed and breakfast'!BG8-1400</f>
        <v>7950</v>
      </c>
      <c r="BH8" s="200">
        <f>'C завтраками| Bed and breakfast'!BH8-1400</f>
        <v>9150</v>
      </c>
      <c r="BI8" s="200">
        <f>'C завтраками| Bed and breakfast'!BI8-1400</f>
        <v>7950</v>
      </c>
      <c r="BJ8" s="200">
        <f>'C завтраками| Bed and breakfast'!BJ8-1400</f>
        <v>9150</v>
      </c>
      <c r="BK8" s="200">
        <f>'C завтраками| Bed and breakfast'!BK8-1400</f>
        <v>7950</v>
      </c>
      <c r="BL8" s="200">
        <f>'C завтраками| Bed and breakfast'!BL8-1400</f>
        <v>7750</v>
      </c>
      <c r="BM8" s="200">
        <f>'C завтраками| Bed and breakfast'!BM8-1400</f>
        <v>6750</v>
      </c>
      <c r="BN8" s="134">
        <f>'C завтраками| Bed and breakfast'!BN8-1650</f>
        <v>4600</v>
      </c>
      <c r="BO8" s="134">
        <f>'C завтраками| Bed and breakfast'!BO8-1650</f>
        <v>5200</v>
      </c>
      <c r="BP8" s="134">
        <f>'C завтраками| Bed and breakfast'!BP8-1650</f>
        <v>4600</v>
      </c>
      <c r="BQ8" s="134">
        <f>'C завтраками| Bed and breakfast'!BQ8-1650</f>
        <v>5200</v>
      </c>
      <c r="BR8" s="134">
        <f>'C завтраками| Bed and breakfast'!BR8-1650</f>
        <v>4600</v>
      </c>
      <c r="BS8" s="134">
        <f>'C завтраками| Bed and breakfast'!BS8-1650</f>
        <v>6000</v>
      </c>
    </row>
    <row r="9" spans="1:71" s="133" customFormat="1" x14ac:dyDescent="0.2">
      <c r="A9" s="120" t="s">
        <v>107</v>
      </c>
      <c r="B9" s="134"/>
      <c r="C9" s="134"/>
      <c r="D9" s="134"/>
      <c r="E9" s="134"/>
      <c r="F9" s="134"/>
      <c r="G9" s="134"/>
      <c r="H9" s="134"/>
      <c r="I9" s="134"/>
      <c r="J9" s="134"/>
      <c r="K9" s="134"/>
      <c r="L9" s="134"/>
      <c r="M9" s="134"/>
      <c r="N9" s="134"/>
      <c r="O9" s="134"/>
      <c r="P9" s="134"/>
      <c r="Q9" s="134"/>
      <c r="R9" s="134"/>
      <c r="S9" s="134"/>
      <c r="T9" s="134"/>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134"/>
      <c r="BO9" s="134"/>
      <c r="BP9" s="134"/>
      <c r="BQ9" s="134"/>
      <c r="BR9" s="134"/>
      <c r="BS9" s="134"/>
    </row>
    <row r="10" spans="1:71" s="133" customFormat="1" x14ac:dyDescent="0.2">
      <c r="A10" s="3">
        <v>1</v>
      </c>
      <c r="B10" s="134">
        <f>'C завтраками| Bed and breakfast'!B11-1400</f>
        <v>6100</v>
      </c>
      <c r="C10" s="134">
        <f>'C завтраками| Bed and breakfast'!C11-1400</f>
        <v>6100</v>
      </c>
      <c r="D10" s="134">
        <f>'C завтраками| Bed and breakfast'!D11-1400</f>
        <v>5500</v>
      </c>
      <c r="E10" s="134">
        <f>'C завтраками| Bed and breakfast'!E11-1400</f>
        <v>5900</v>
      </c>
      <c r="F10" s="134">
        <f>'C завтраками| Bed and breakfast'!F11-1400</f>
        <v>5900</v>
      </c>
      <c r="G10" s="134">
        <f>'C завтраками| Bed and breakfast'!G11-1400</f>
        <v>8300</v>
      </c>
      <c r="H10" s="134">
        <f>'C завтраками| Bed and breakfast'!H11-1400</f>
        <v>5700</v>
      </c>
      <c r="I10" s="134">
        <f>'C завтраками| Bed and breakfast'!I11-1400</f>
        <v>5500</v>
      </c>
      <c r="J10" s="134">
        <f>'C завтраками| Bed and breakfast'!J11-1400</f>
        <v>5700</v>
      </c>
      <c r="K10" s="134">
        <f>'C завтраками| Bed and breakfast'!K11-1400</f>
        <v>5500</v>
      </c>
      <c r="L10" s="134">
        <f>'C завтраками| Bed and breakfast'!L11-1400</f>
        <v>5500</v>
      </c>
      <c r="M10" s="134">
        <f>'C завтраками| Bed and breakfast'!M11-1400</f>
        <v>5900</v>
      </c>
      <c r="N10" s="134">
        <f>'C завтраками| Bed and breakfast'!N11-1400</f>
        <v>5700</v>
      </c>
      <c r="O10" s="134">
        <f>'C завтраками| Bed and breakfast'!O11-1400</f>
        <v>7100</v>
      </c>
      <c r="P10" s="134">
        <f>'C завтраками| Bed and breakfast'!P11-1400</f>
        <v>9100</v>
      </c>
      <c r="Q10" s="134">
        <f>'C завтраками| Bed and breakfast'!Q11-1400</f>
        <v>9100</v>
      </c>
      <c r="R10" s="134">
        <f>'C завтраками| Bed and breakfast'!R11-1400</f>
        <v>9700</v>
      </c>
      <c r="S10" s="134">
        <f>'C завтраками| Bed and breakfast'!S11-1400</f>
        <v>9700</v>
      </c>
      <c r="T10" s="134">
        <f>'C завтраками| Bed and breakfast'!T11-1400</f>
        <v>10300</v>
      </c>
      <c r="U10" s="200">
        <f>'C завтраками| Bed and breakfast'!U11-1400</f>
        <v>9700</v>
      </c>
      <c r="V10" s="200">
        <f>'C завтраками| Bed and breakfast'!V11-1400</f>
        <v>9700</v>
      </c>
      <c r="W10" s="200">
        <f>'C завтраками| Bed and breakfast'!W11-1400</f>
        <v>16600</v>
      </c>
      <c r="X10" s="200">
        <f>'C завтраками| Bed and breakfast'!X11-1400</f>
        <v>24100</v>
      </c>
      <c r="Y10" s="200">
        <f>'C завтраками| Bed and breakfast'!Y11-1400</f>
        <v>28100</v>
      </c>
      <c r="Z10" s="200">
        <f>'C завтраками| Bed and breakfast'!Z11-1400</f>
        <v>28100</v>
      </c>
      <c r="AA10" s="200">
        <f>'C завтраками| Bed and breakfast'!AA11-1400</f>
        <v>28100</v>
      </c>
      <c r="AB10" s="200">
        <f>'C завтраками| Bed and breakfast'!AB11-1400</f>
        <v>29300</v>
      </c>
      <c r="AC10" s="200">
        <f>'C завтраками| Bed and breakfast'!AC11-1400</f>
        <v>29300</v>
      </c>
      <c r="AD10" s="200">
        <f>'C завтраками| Bed and breakfast'!AD11-1400</f>
        <v>29300</v>
      </c>
      <c r="AE10" s="200">
        <f>'C завтраками| Bed and breakfast'!AE11-1400</f>
        <v>25700</v>
      </c>
      <c r="AF10" s="200">
        <f>'C завтраками| Bed and breakfast'!AF11-1400</f>
        <v>25150</v>
      </c>
      <c r="AG10" s="200">
        <f>'C завтраками| Bed and breakfast'!AG11-1400</f>
        <v>15850</v>
      </c>
      <c r="AH10" s="200">
        <f>'C завтраками| Bed and breakfast'!AH11-1400</f>
        <v>15850</v>
      </c>
      <c r="AI10" s="200">
        <f>'C завтраками| Bed and breakfast'!AI11-1400</f>
        <v>14950</v>
      </c>
      <c r="AJ10" s="200">
        <f>'C завтраками| Bed and breakfast'!AJ11-1400</f>
        <v>14950</v>
      </c>
      <c r="AK10" s="200">
        <f>'C завтраками| Bed and breakfast'!AK11-1400</f>
        <v>14950</v>
      </c>
      <c r="AL10" s="200">
        <f>'C завтраками| Bed and breakfast'!AL11-1400</f>
        <v>15850</v>
      </c>
      <c r="AM10" s="200">
        <f>'C завтраками| Bed and breakfast'!AM11-1400</f>
        <v>15850</v>
      </c>
      <c r="AN10" s="200">
        <f>'C завтраками| Bed and breakfast'!AN11-1400</f>
        <v>15850</v>
      </c>
      <c r="AO10" s="200">
        <f>'C завтраками| Bed and breakfast'!AO11-1400</f>
        <v>16750</v>
      </c>
      <c r="AP10" s="200">
        <f>'C завтраками| Bed and breakfast'!AP11-1400</f>
        <v>16750</v>
      </c>
      <c r="AQ10" s="200">
        <f>'C завтраками| Bed and breakfast'!AQ11-1400</f>
        <v>17950</v>
      </c>
      <c r="AR10" s="200">
        <f>'C завтраками| Bed and breakfast'!AR11-1400</f>
        <v>19150</v>
      </c>
      <c r="AS10" s="200">
        <f>'C завтраками| Bed and breakfast'!AS11-1400</f>
        <v>19150</v>
      </c>
      <c r="AT10" s="200">
        <f>'C завтраками| Bed and breakfast'!AT11-1400</f>
        <v>19150</v>
      </c>
      <c r="AU10" s="200">
        <f>'C завтраками| Bed and breakfast'!AU11-1400</f>
        <v>17950</v>
      </c>
      <c r="AV10" s="200">
        <f>'C завтраками| Bed and breakfast'!AV11-1400</f>
        <v>21550</v>
      </c>
      <c r="AW10" s="200">
        <f>'C завтраками| Bed and breakfast'!AW11-1400</f>
        <v>21550</v>
      </c>
      <c r="AX10" s="200">
        <f>'C завтраками| Bed and breakfast'!AX11-1400</f>
        <v>23950</v>
      </c>
      <c r="AY10" s="200">
        <f>'C завтраками| Bed and breakfast'!AY11-1400</f>
        <v>26350</v>
      </c>
      <c r="AZ10" s="200">
        <f>'C завтраками| Bed and breakfast'!AZ11-1400</f>
        <v>26350</v>
      </c>
      <c r="BA10" s="200">
        <f>'C завтраками| Bed and breakfast'!BA11-1400</f>
        <v>22750</v>
      </c>
      <c r="BB10" s="200">
        <f>'C завтраками| Bed and breakfast'!BB11-1400</f>
        <v>22750</v>
      </c>
      <c r="BC10" s="200">
        <f>'C завтраками| Bed and breakfast'!BC11-1400</f>
        <v>14050</v>
      </c>
      <c r="BD10" s="200">
        <f>'C завтраками| Bed and breakfast'!BD11-1400</f>
        <v>15850</v>
      </c>
      <c r="BE10" s="200">
        <f>'C завтраками| Bed and breakfast'!BE11-1400</f>
        <v>14950</v>
      </c>
      <c r="BF10" s="200">
        <f>'C завтраками| Bed and breakfast'!BF11-1400</f>
        <v>11350</v>
      </c>
      <c r="BG10" s="200">
        <f>'C завтраками| Bed and breakfast'!BG11-1400</f>
        <v>9450</v>
      </c>
      <c r="BH10" s="200">
        <f>'C завтраками| Bed and breakfast'!BH11-1400</f>
        <v>10650</v>
      </c>
      <c r="BI10" s="200">
        <f>'C завтраками| Bed and breakfast'!BI11-1400</f>
        <v>9450</v>
      </c>
      <c r="BJ10" s="200">
        <f>'C завтраками| Bed and breakfast'!BJ11-1400</f>
        <v>10650</v>
      </c>
      <c r="BK10" s="200">
        <f>'C завтраками| Bed and breakfast'!BK11-1400</f>
        <v>9450</v>
      </c>
      <c r="BL10" s="200">
        <f>'C завтраками| Bed and breakfast'!BL11-1400</f>
        <v>8750</v>
      </c>
      <c r="BM10" s="200">
        <f>'C завтраками| Bed and breakfast'!BM11-1400</f>
        <v>7750</v>
      </c>
      <c r="BN10" s="134">
        <f>'C завтраками| Bed and breakfast'!BN11-1650</f>
        <v>5600</v>
      </c>
      <c r="BO10" s="134">
        <f>'C завтраками| Bed and breakfast'!BO11-1650</f>
        <v>6200</v>
      </c>
      <c r="BP10" s="134">
        <f>'C завтраками| Bed and breakfast'!BP11-1650</f>
        <v>5600</v>
      </c>
      <c r="BQ10" s="134">
        <f>'C завтраками| Bed and breakfast'!BQ11-1650</f>
        <v>6200</v>
      </c>
      <c r="BR10" s="134">
        <f>'C завтраками| Bed and breakfast'!BR11-1650</f>
        <v>5600</v>
      </c>
      <c r="BS10" s="134">
        <f>'C завтраками| Bed and breakfast'!BS11-1650</f>
        <v>7000</v>
      </c>
    </row>
    <row r="11" spans="1:71" s="133" customFormat="1" x14ac:dyDescent="0.2">
      <c r="A11" s="5" t="s">
        <v>86</v>
      </c>
      <c r="B11" s="135"/>
      <c r="C11" s="135"/>
      <c r="D11" s="135"/>
      <c r="E11" s="135"/>
      <c r="F11" s="135"/>
      <c r="G11" s="135"/>
      <c r="H11" s="135"/>
      <c r="I11" s="135"/>
      <c r="J11" s="135"/>
      <c r="K11" s="135"/>
      <c r="L11" s="135"/>
      <c r="M11" s="135"/>
      <c r="N11" s="135"/>
      <c r="O11" s="135"/>
      <c r="P11" s="135"/>
      <c r="Q11" s="135"/>
      <c r="R11" s="135"/>
      <c r="S11" s="135"/>
      <c r="T11" s="135"/>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135"/>
      <c r="BO11" s="135"/>
      <c r="BP11" s="135"/>
      <c r="BQ11" s="135"/>
      <c r="BR11" s="135"/>
      <c r="BS11" s="135"/>
    </row>
    <row r="12" spans="1:71" s="133" customFormat="1" x14ac:dyDescent="0.2">
      <c r="A12" s="16">
        <v>1</v>
      </c>
      <c r="B12" s="134">
        <f>'C завтраками| Bed and breakfast'!B14-1400</f>
        <v>8100</v>
      </c>
      <c r="C12" s="134">
        <f>'C завтраками| Bed and breakfast'!C14-1400</f>
        <v>8100</v>
      </c>
      <c r="D12" s="134">
        <f>'C завтраками| Bed and breakfast'!D14-1400</f>
        <v>7500</v>
      </c>
      <c r="E12" s="134">
        <f>'C завтраками| Bed and breakfast'!E14-1400</f>
        <v>7900</v>
      </c>
      <c r="F12" s="134">
        <f>'C завтраками| Bed and breakfast'!F14-1400</f>
        <v>7900</v>
      </c>
      <c r="G12" s="134">
        <f>'C завтраками| Bed and breakfast'!G14-1400</f>
        <v>10300</v>
      </c>
      <c r="H12" s="134">
        <f>'C завтраками| Bed and breakfast'!H14-1400</f>
        <v>7700</v>
      </c>
      <c r="I12" s="134">
        <f>'C завтраками| Bed and breakfast'!I14-1400</f>
        <v>7500</v>
      </c>
      <c r="J12" s="134">
        <f>'C завтраками| Bed and breakfast'!J14-1400</f>
        <v>7700</v>
      </c>
      <c r="K12" s="134">
        <f>'C завтраками| Bed and breakfast'!K14-1400</f>
        <v>7500</v>
      </c>
      <c r="L12" s="134">
        <f>'C завтраками| Bed and breakfast'!L14-1400</f>
        <v>7500</v>
      </c>
      <c r="M12" s="134">
        <f>'C завтраками| Bed and breakfast'!M14-1400</f>
        <v>7900</v>
      </c>
      <c r="N12" s="134">
        <f>'C завтраками| Bed and breakfast'!N14-1400</f>
        <v>7700</v>
      </c>
      <c r="O12" s="134">
        <f>'C завтраками| Bed and breakfast'!O14-1400</f>
        <v>9100</v>
      </c>
      <c r="P12" s="134">
        <f>'C завтраками| Bed and breakfast'!P14-1400</f>
        <v>11100</v>
      </c>
      <c r="Q12" s="134">
        <f>'C завтраками| Bed and breakfast'!Q14-1400</f>
        <v>11100</v>
      </c>
      <c r="R12" s="134">
        <f>'C завтраками| Bed and breakfast'!R14-1400</f>
        <v>11700</v>
      </c>
      <c r="S12" s="134">
        <f>'C завтраками| Bed and breakfast'!S14-1400</f>
        <v>11700</v>
      </c>
      <c r="T12" s="134">
        <f>'C завтраками| Bed and breakfast'!T14-1400</f>
        <v>12300</v>
      </c>
      <c r="U12" s="200">
        <f>'C завтраками| Bed and breakfast'!U14-1400</f>
        <v>11700</v>
      </c>
      <c r="V12" s="200">
        <f>'C завтраками| Bed and breakfast'!V14-1400</f>
        <v>11700</v>
      </c>
      <c r="W12" s="200">
        <f>'C завтраками| Bed and breakfast'!W14-1400</f>
        <v>18600</v>
      </c>
      <c r="X12" s="200">
        <f>'C завтраками| Bed and breakfast'!X14-1400</f>
        <v>26100</v>
      </c>
      <c r="Y12" s="200">
        <f>'C завтраками| Bed and breakfast'!Y14-1400</f>
        <v>30100</v>
      </c>
      <c r="Z12" s="200">
        <f>'C завтраками| Bed and breakfast'!Z14-1400</f>
        <v>30100</v>
      </c>
      <c r="AA12" s="200">
        <f>'C завтраками| Bed and breakfast'!AA14-1400</f>
        <v>30100</v>
      </c>
      <c r="AB12" s="200">
        <f>'C завтраками| Bed and breakfast'!AB14-1400</f>
        <v>31300</v>
      </c>
      <c r="AC12" s="200">
        <f>'C завтраками| Bed and breakfast'!AC14-1400</f>
        <v>31300</v>
      </c>
      <c r="AD12" s="200">
        <f>'C завтраками| Bed and breakfast'!AD14-1400</f>
        <v>31300</v>
      </c>
      <c r="AE12" s="200">
        <f>'C завтраками| Bed and breakfast'!AE14-1400</f>
        <v>27700</v>
      </c>
      <c r="AF12" s="200">
        <f>'C завтраками| Bed and breakfast'!AF14-1400</f>
        <v>27350</v>
      </c>
      <c r="AG12" s="200">
        <f>'C завтраками| Bed and breakfast'!AG14-1400</f>
        <v>18050</v>
      </c>
      <c r="AH12" s="200">
        <f>'C завтраками| Bed and breakfast'!AH14-1400</f>
        <v>18050</v>
      </c>
      <c r="AI12" s="200">
        <f>'C завтраками| Bed and breakfast'!AI14-1400</f>
        <v>17150</v>
      </c>
      <c r="AJ12" s="200">
        <f>'C завтраками| Bed and breakfast'!AJ14-1400</f>
        <v>17150</v>
      </c>
      <c r="AK12" s="200">
        <f>'C завтраками| Bed and breakfast'!AK14-1400</f>
        <v>17150</v>
      </c>
      <c r="AL12" s="200">
        <f>'C завтраками| Bed and breakfast'!AL14-1400</f>
        <v>18050</v>
      </c>
      <c r="AM12" s="200">
        <f>'C завтраками| Bed and breakfast'!AM14-1400</f>
        <v>18050</v>
      </c>
      <c r="AN12" s="200">
        <f>'C завтраками| Bed and breakfast'!AN14-1400</f>
        <v>18050</v>
      </c>
      <c r="AO12" s="200">
        <f>'C завтраками| Bed and breakfast'!AO14-1400</f>
        <v>18950</v>
      </c>
      <c r="AP12" s="200">
        <f>'C завтраками| Bed and breakfast'!AP14-1400</f>
        <v>18950</v>
      </c>
      <c r="AQ12" s="200">
        <f>'C завтраками| Bed and breakfast'!AQ14-1400</f>
        <v>20150</v>
      </c>
      <c r="AR12" s="200">
        <f>'C завтраками| Bed and breakfast'!AR14-1400</f>
        <v>21350</v>
      </c>
      <c r="AS12" s="200">
        <f>'C завтраками| Bed and breakfast'!AS14-1400</f>
        <v>21350</v>
      </c>
      <c r="AT12" s="200">
        <f>'C завтраками| Bed and breakfast'!AT14-1400</f>
        <v>21350</v>
      </c>
      <c r="AU12" s="200">
        <f>'C завтраками| Bed and breakfast'!AU14-1400</f>
        <v>20150</v>
      </c>
      <c r="AV12" s="200">
        <f>'C завтраками| Bed and breakfast'!AV14-1400</f>
        <v>23750</v>
      </c>
      <c r="AW12" s="200">
        <f>'C завтраками| Bed and breakfast'!AW14-1400</f>
        <v>23750</v>
      </c>
      <c r="AX12" s="200">
        <f>'C завтраками| Bed and breakfast'!AX14-1400</f>
        <v>26150</v>
      </c>
      <c r="AY12" s="200">
        <f>'C завтраками| Bed and breakfast'!AY14-1400</f>
        <v>28550</v>
      </c>
      <c r="AZ12" s="200">
        <f>'C завтраками| Bed and breakfast'!AZ14-1400</f>
        <v>28550</v>
      </c>
      <c r="BA12" s="200">
        <f>'C завтраками| Bed and breakfast'!BA14-1400</f>
        <v>24950</v>
      </c>
      <c r="BB12" s="200">
        <f>'C завтраками| Bed and breakfast'!BB14-1400</f>
        <v>24950</v>
      </c>
      <c r="BC12" s="200">
        <f>'C завтраками| Bed and breakfast'!BC14-1400</f>
        <v>16250</v>
      </c>
      <c r="BD12" s="200">
        <f>'C завтраками| Bed and breakfast'!BD14-1400</f>
        <v>18050</v>
      </c>
      <c r="BE12" s="200">
        <f>'C завтраками| Bed and breakfast'!BE14-1400</f>
        <v>17150</v>
      </c>
      <c r="BF12" s="200">
        <f>'C завтраками| Bed and breakfast'!BF14-1400</f>
        <v>13350</v>
      </c>
      <c r="BG12" s="200">
        <f>'C завтраками| Bed and breakfast'!BG14-1400</f>
        <v>11450</v>
      </c>
      <c r="BH12" s="200">
        <f>'C завтраками| Bed and breakfast'!BH14-1400</f>
        <v>12650</v>
      </c>
      <c r="BI12" s="200">
        <f>'C завтраками| Bed and breakfast'!BI14-1400</f>
        <v>11450</v>
      </c>
      <c r="BJ12" s="200">
        <f>'C завтраками| Bed and breakfast'!BJ14-1400</f>
        <v>12650</v>
      </c>
      <c r="BK12" s="200">
        <f>'C завтраками| Bed and breakfast'!BK14-1400</f>
        <v>11450</v>
      </c>
      <c r="BL12" s="200">
        <f>'C завтраками| Bed and breakfast'!BL14-1400</f>
        <v>11250</v>
      </c>
      <c r="BM12" s="200">
        <f>'C завтраками| Bed and breakfast'!BM14-1400</f>
        <v>10250</v>
      </c>
      <c r="BN12" s="134">
        <f>'C завтраками| Bed and breakfast'!BN14-1650</f>
        <v>8100</v>
      </c>
      <c r="BO12" s="134">
        <f>'C завтраками| Bed and breakfast'!BO14-1650</f>
        <v>8700</v>
      </c>
      <c r="BP12" s="134">
        <f>'C завтраками| Bed and breakfast'!BP14-1650</f>
        <v>8100</v>
      </c>
      <c r="BQ12" s="134">
        <f>'C завтраками| Bed and breakfast'!BQ14-1650</f>
        <v>8700</v>
      </c>
      <c r="BR12" s="134">
        <f>'C завтраками| Bed and breakfast'!BR14-1650</f>
        <v>8100</v>
      </c>
      <c r="BS12" s="134">
        <f>'C завтраками| Bed and breakfast'!BS14-1650</f>
        <v>9500</v>
      </c>
    </row>
    <row r="13" spans="1:71" s="133" customFormat="1" x14ac:dyDescent="0.2">
      <c r="A13" s="4" t="s">
        <v>91</v>
      </c>
      <c r="B13" s="135"/>
      <c r="C13" s="135"/>
      <c r="D13" s="135"/>
      <c r="E13" s="135"/>
      <c r="F13" s="135"/>
      <c r="G13" s="135"/>
      <c r="H13" s="135"/>
      <c r="I13" s="135"/>
      <c r="J13" s="135"/>
      <c r="K13" s="135"/>
      <c r="L13" s="135"/>
      <c r="M13" s="135"/>
      <c r="N13" s="135"/>
      <c r="O13" s="135"/>
      <c r="P13" s="135"/>
      <c r="Q13" s="135"/>
      <c r="R13" s="135"/>
      <c r="S13" s="135"/>
      <c r="T13" s="135"/>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135"/>
      <c r="BO13" s="135"/>
      <c r="BP13" s="135"/>
      <c r="BQ13" s="135"/>
      <c r="BR13" s="135"/>
      <c r="BS13" s="135"/>
    </row>
    <row r="14" spans="1:71" s="133" customFormat="1" x14ac:dyDescent="0.2">
      <c r="A14" s="16">
        <v>1</v>
      </c>
      <c r="B14" s="134">
        <f>'C завтраками| Bed and breakfast'!B17-1400</f>
        <v>9100</v>
      </c>
      <c r="C14" s="134">
        <f>'C завтраками| Bed and breakfast'!C17-1400</f>
        <v>9100</v>
      </c>
      <c r="D14" s="134">
        <f>'C завтраками| Bed and breakfast'!D17-1400</f>
        <v>8500</v>
      </c>
      <c r="E14" s="134">
        <f>'C завтраками| Bed and breakfast'!E17-1400</f>
        <v>8900</v>
      </c>
      <c r="F14" s="134">
        <f>'C завтраками| Bed and breakfast'!F17-1400</f>
        <v>8900</v>
      </c>
      <c r="G14" s="134">
        <f>'C завтраками| Bed and breakfast'!G17-1400</f>
        <v>11300</v>
      </c>
      <c r="H14" s="134">
        <f>'C завтраками| Bed and breakfast'!H17-1400</f>
        <v>8700</v>
      </c>
      <c r="I14" s="134">
        <f>'C завтраками| Bed and breakfast'!I17-1400</f>
        <v>8500</v>
      </c>
      <c r="J14" s="134">
        <f>'C завтраками| Bed and breakfast'!J17-1400</f>
        <v>8700</v>
      </c>
      <c r="K14" s="134">
        <f>'C завтраками| Bed and breakfast'!K17-1400</f>
        <v>8500</v>
      </c>
      <c r="L14" s="134">
        <f>'C завтраками| Bed and breakfast'!L17-1400</f>
        <v>8500</v>
      </c>
      <c r="M14" s="134">
        <f>'C завтраками| Bed and breakfast'!M17-1400</f>
        <v>8900</v>
      </c>
      <c r="N14" s="134">
        <f>'C завтраками| Bed and breakfast'!N17-1400</f>
        <v>8700</v>
      </c>
      <c r="O14" s="134">
        <f>'C завтраками| Bed and breakfast'!O17-1400</f>
        <v>10100</v>
      </c>
      <c r="P14" s="134">
        <f>'C завтраками| Bed and breakfast'!P17-1400</f>
        <v>12100</v>
      </c>
      <c r="Q14" s="134">
        <f>'C завтраками| Bed and breakfast'!Q17-1400</f>
        <v>12100</v>
      </c>
      <c r="R14" s="134">
        <f>'C завтраками| Bed and breakfast'!R17-1400</f>
        <v>12700</v>
      </c>
      <c r="S14" s="134">
        <f>'C завтраками| Bed and breakfast'!S17-1400</f>
        <v>12700</v>
      </c>
      <c r="T14" s="134">
        <f>'C завтраками| Bed and breakfast'!T17-1400</f>
        <v>13300</v>
      </c>
      <c r="U14" s="200">
        <f>'C завтраками| Bed and breakfast'!U17-1400</f>
        <v>12700</v>
      </c>
      <c r="V14" s="200">
        <f>'C завтраками| Bed and breakfast'!V17-1400</f>
        <v>12700</v>
      </c>
      <c r="W14" s="200">
        <f>'C завтраками| Bed and breakfast'!W17-1400</f>
        <v>20600</v>
      </c>
      <c r="X14" s="200">
        <f>'C завтраками| Bed and breakfast'!X17-1400</f>
        <v>28100</v>
      </c>
      <c r="Y14" s="200">
        <f>'C завтраками| Bed and breakfast'!Y17-1400</f>
        <v>32100</v>
      </c>
      <c r="Z14" s="200">
        <f>'C завтраками| Bed and breakfast'!Z17-1400</f>
        <v>32100</v>
      </c>
      <c r="AA14" s="200">
        <f>'C завтраками| Bed and breakfast'!AA17-1400</f>
        <v>32100</v>
      </c>
      <c r="AB14" s="200">
        <f>'C завтраками| Bed and breakfast'!AB17-1400</f>
        <v>33300</v>
      </c>
      <c r="AC14" s="200">
        <f>'C завтраками| Bed and breakfast'!AC17-1400</f>
        <v>33300</v>
      </c>
      <c r="AD14" s="200">
        <f>'C завтраками| Bed and breakfast'!AD17-1400</f>
        <v>33300</v>
      </c>
      <c r="AE14" s="200">
        <f>'C завтраками| Bed and breakfast'!AE17-1400</f>
        <v>29700</v>
      </c>
      <c r="AF14" s="200">
        <f>'C завтраками| Bed and breakfast'!AF17-1400</f>
        <v>29350</v>
      </c>
      <c r="AG14" s="200">
        <f>'C завтраками| Bed and breakfast'!AG17-1400</f>
        <v>20050</v>
      </c>
      <c r="AH14" s="200">
        <f>'C завтраками| Bed and breakfast'!AH17-1400</f>
        <v>20050</v>
      </c>
      <c r="AI14" s="200">
        <f>'C завтраками| Bed and breakfast'!AI17-1400</f>
        <v>19150</v>
      </c>
      <c r="AJ14" s="200">
        <f>'C завтраками| Bed and breakfast'!AJ17-1400</f>
        <v>19150</v>
      </c>
      <c r="AK14" s="200">
        <f>'C завтраками| Bed and breakfast'!AK17-1400</f>
        <v>19150</v>
      </c>
      <c r="AL14" s="200">
        <f>'C завтраками| Bed and breakfast'!AL17-1400</f>
        <v>20050</v>
      </c>
      <c r="AM14" s="200">
        <f>'C завтраками| Bed and breakfast'!AM17-1400</f>
        <v>20050</v>
      </c>
      <c r="AN14" s="200">
        <f>'C завтраками| Bed and breakfast'!AN17-1400</f>
        <v>20050</v>
      </c>
      <c r="AO14" s="200">
        <f>'C завтраками| Bed and breakfast'!AO17-1400</f>
        <v>20950</v>
      </c>
      <c r="AP14" s="200">
        <f>'C завтраками| Bed and breakfast'!AP17-1400</f>
        <v>20950</v>
      </c>
      <c r="AQ14" s="200">
        <f>'C завтраками| Bed and breakfast'!AQ17-1400</f>
        <v>22150</v>
      </c>
      <c r="AR14" s="200">
        <f>'C завтраками| Bed and breakfast'!AR17-1400</f>
        <v>23350</v>
      </c>
      <c r="AS14" s="200">
        <f>'C завтраками| Bed and breakfast'!AS17-1400</f>
        <v>23350</v>
      </c>
      <c r="AT14" s="200">
        <f>'C завтраками| Bed and breakfast'!AT17-1400</f>
        <v>23350</v>
      </c>
      <c r="AU14" s="200">
        <f>'C завтраками| Bed and breakfast'!AU17-1400</f>
        <v>22150</v>
      </c>
      <c r="AV14" s="200">
        <f>'C завтраками| Bed and breakfast'!AV17-1400</f>
        <v>25750</v>
      </c>
      <c r="AW14" s="200">
        <f>'C завтраками| Bed and breakfast'!AW17-1400</f>
        <v>25750</v>
      </c>
      <c r="AX14" s="200">
        <f>'C завтраками| Bed and breakfast'!AX17-1400</f>
        <v>28150</v>
      </c>
      <c r="AY14" s="200">
        <f>'C завтраками| Bed and breakfast'!AY17-1400</f>
        <v>30550</v>
      </c>
      <c r="AZ14" s="200">
        <f>'C завтраками| Bed and breakfast'!AZ17-1400</f>
        <v>30550</v>
      </c>
      <c r="BA14" s="200">
        <f>'C завтраками| Bed and breakfast'!BA17-1400</f>
        <v>26950</v>
      </c>
      <c r="BB14" s="200">
        <f>'C завтраками| Bed and breakfast'!BB17-1400</f>
        <v>26950</v>
      </c>
      <c r="BC14" s="200">
        <f>'C завтраками| Bed and breakfast'!BC17-1400</f>
        <v>18250</v>
      </c>
      <c r="BD14" s="200">
        <f>'C завтраками| Bed and breakfast'!BD17-1400</f>
        <v>20050</v>
      </c>
      <c r="BE14" s="200">
        <f>'C завтраками| Bed and breakfast'!BE17-1400</f>
        <v>19150</v>
      </c>
      <c r="BF14" s="200">
        <f>'C завтраками| Bed and breakfast'!BF17-1400</f>
        <v>14850</v>
      </c>
      <c r="BG14" s="200">
        <f>'C завтраками| Bed and breakfast'!BG17-1400</f>
        <v>12950</v>
      </c>
      <c r="BH14" s="200">
        <f>'C завтраками| Bed and breakfast'!BH17-1400</f>
        <v>14150</v>
      </c>
      <c r="BI14" s="200">
        <f>'C завтраками| Bed and breakfast'!BI17-1400</f>
        <v>12950</v>
      </c>
      <c r="BJ14" s="200">
        <f>'C завтраками| Bed and breakfast'!BJ17-1400</f>
        <v>14150</v>
      </c>
      <c r="BK14" s="200">
        <f>'C завтраками| Bed and breakfast'!BK17-1400</f>
        <v>12950</v>
      </c>
      <c r="BL14" s="200">
        <f>'C завтраками| Bed and breakfast'!BL17-1400</f>
        <v>12250</v>
      </c>
      <c r="BM14" s="200">
        <f>'C завтраками| Bed and breakfast'!BM17-1400</f>
        <v>11250</v>
      </c>
      <c r="BN14" s="134">
        <f>'C завтраками| Bed and breakfast'!BN17-1650</f>
        <v>9100</v>
      </c>
      <c r="BO14" s="134">
        <f>'C завтраками| Bed and breakfast'!BO17-1650</f>
        <v>9700</v>
      </c>
      <c r="BP14" s="134">
        <f>'C завтраками| Bed and breakfast'!BP17-1650</f>
        <v>9100</v>
      </c>
      <c r="BQ14" s="134">
        <f>'C завтраками| Bed and breakfast'!BQ17-1650</f>
        <v>9700</v>
      </c>
      <c r="BR14" s="134">
        <f>'C завтраками| Bed and breakfast'!BR17-1650</f>
        <v>9100</v>
      </c>
      <c r="BS14" s="134">
        <f>'C завтраками| Bed and breakfast'!BS17-1650</f>
        <v>10500</v>
      </c>
    </row>
    <row r="15" spans="1:71" s="133" customFormat="1" x14ac:dyDescent="0.2">
      <c r="A15" s="2" t="s">
        <v>92</v>
      </c>
      <c r="B15" s="135"/>
      <c r="C15" s="135"/>
      <c r="D15" s="135"/>
      <c r="E15" s="135"/>
      <c r="F15" s="135"/>
      <c r="G15" s="135"/>
      <c r="H15" s="135"/>
      <c r="I15" s="135"/>
      <c r="J15" s="135"/>
      <c r="K15" s="135"/>
      <c r="L15" s="135"/>
      <c r="M15" s="135"/>
      <c r="N15" s="135"/>
      <c r="O15" s="135"/>
      <c r="P15" s="135"/>
      <c r="Q15" s="135"/>
      <c r="R15" s="135"/>
      <c r="S15" s="135"/>
      <c r="T15" s="135"/>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135"/>
      <c r="BO15" s="135"/>
      <c r="BP15" s="135"/>
      <c r="BQ15" s="135"/>
      <c r="BR15" s="135"/>
      <c r="BS15" s="135"/>
    </row>
    <row r="16" spans="1:71" s="133" customFormat="1" x14ac:dyDescent="0.2">
      <c r="A16" s="16">
        <v>1</v>
      </c>
      <c r="B16" s="134">
        <f>'C завтраками| Bed and breakfast'!B20-1400</f>
        <v>10600</v>
      </c>
      <c r="C16" s="134">
        <f>'C завтраками| Bed and breakfast'!C20-1400</f>
        <v>10600</v>
      </c>
      <c r="D16" s="134">
        <f>'C завтраками| Bed and breakfast'!D20-1400</f>
        <v>10000</v>
      </c>
      <c r="E16" s="134">
        <f>'C завтраками| Bed and breakfast'!E20-1400</f>
        <v>10400</v>
      </c>
      <c r="F16" s="134">
        <f>'C завтраками| Bed and breakfast'!F20-1400</f>
        <v>10400</v>
      </c>
      <c r="G16" s="134">
        <f>'C завтраками| Bed and breakfast'!G20-1400</f>
        <v>12800</v>
      </c>
      <c r="H16" s="134">
        <f>'C завтраками| Bed and breakfast'!H20-1400</f>
        <v>10200</v>
      </c>
      <c r="I16" s="134">
        <f>'C завтраками| Bed and breakfast'!I20-1400</f>
        <v>10000</v>
      </c>
      <c r="J16" s="134">
        <f>'C завтраками| Bed and breakfast'!J20-1400</f>
        <v>10200</v>
      </c>
      <c r="K16" s="134">
        <f>'C завтраками| Bed and breakfast'!K20-1400</f>
        <v>10000</v>
      </c>
      <c r="L16" s="134">
        <f>'C завтраками| Bed and breakfast'!L20-1400</f>
        <v>10000</v>
      </c>
      <c r="M16" s="134">
        <f>'C завтраками| Bed and breakfast'!M20-1400</f>
        <v>10400</v>
      </c>
      <c r="N16" s="134">
        <f>'C завтраками| Bed and breakfast'!N20-1400</f>
        <v>10200</v>
      </c>
      <c r="O16" s="134">
        <f>'C завтраками| Bed and breakfast'!O20-1400</f>
        <v>11600</v>
      </c>
      <c r="P16" s="134">
        <f>'C завтраками| Bed and breakfast'!P20-1400</f>
        <v>13600</v>
      </c>
      <c r="Q16" s="134">
        <f>'C завтраками| Bed and breakfast'!Q20-1400</f>
        <v>13600</v>
      </c>
      <c r="R16" s="134">
        <f>'C завтраками| Bed and breakfast'!R20-1400</f>
        <v>14200</v>
      </c>
      <c r="S16" s="134">
        <f>'C завтраками| Bed and breakfast'!S20-1400</f>
        <v>14200</v>
      </c>
      <c r="T16" s="134">
        <f>'C завтраками| Bed and breakfast'!T20-1400</f>
        <v>14800</v>
      </c>
      <c r="U16" s="200">
        <f>'C завтраками| Bed and breakfast'!U20-1400</f>
        <v>14200</v>
      </c>
      <c r="V16" s="200">
        <f>'C завтраками| Bed and breakfast'!V20-1400</f>
        <v>14200</v>
      </c>
      <c r="W16" s="200">
        <f>'C завтраками| Bed and breakfast'!W20-1400</f>
        <v>22600</v>
      </c>
      <c r="X16" s="200">
        <f>'C завтраками| Bed and breakfast'!X20-1400</f>
        <v>30100</v>
      </c>
      <c r="Y16" s="200">
        <f>'C завтраками| Bed and breakfast'!Y20-1400</f>
        <v>34100</v>
      </c>
      <c r="Z16" s="200">
        <f>'C завтраками| Bed and breakfast'!Z20-1400</f>
        <v>34100</v>
      </c>
      <c r="AA16" s="200">
        <f>'C завтраками| Bed and breakfast'!AA20-1400</f>
        <v>34100</v>
      </c>
      <c r="AB16" s="200">
        <f>'C завтраками| Bed and breakfast'!AB20-1400</f>
        <v>35300</v>
      </c>
      <c r="AC16" s="200">
        <f>'C завтраками| Bed and breakfast'!AC20-1400</f>
        <v>35300</v>
      </c>
      <c r="AD16" s="200">
        <f>'C завтраками| Bed and breakfast'!AD20-1400</f>
        <v>35300</v>
      </c>
      <c r="AE16" s="200">
        <f>'C завтраками| Bed and breakfast'!AE20-1400</f>
        <v>31700</v>
      </c>
      <c r="AF16" s="200">
        <f>'C завтраками| Bed and breakfast'!AF20-1400</f>
        <v>31350</v>
      </c>
      <c r="AG16" s="200">
        <f>'C завтраками| Bed and breakfast'!AG20-1400</f>
        <v>22050</v>
      </c>
      <c r="AH16" s="200">
        <f>'C завтраками| Bed and breakfast'!AH20-1400</f>
        <v>22050</v>
      </c>
      <c r="AI16" s="200">
        <f>'C завтраками| Bed and breakfast'!AI20-1400</f>
        <v>21150</v>
      </c>
      <c r="AJ16" s="200">
        <f>'C завтраками| Bed and breakfast'!AJ20-1400</f>
        <v>21150</v>
      </c>
      <c r="AK16" s="200">
        <f>'C завтраками| Bed and breakfast'!AK20-1400</f>
        <v>21150</v>
      </c>
      <c r="AL16" s="200">
        <f>'C завтраками| Bed and breakfast'!AL20-1400</f>
        <v>22050</v>
      </c>
      <c r="AM16" s="200">
        <f>'C завтраками| Bed and breakfast'!AM20-1400</f>
        <v>22050</v>
      </c>
      <c r="AN16" s="200">
        <f>'C завтраками| Bed and breakfast'!AN20-1400</f>
        <v>22050</v>
      </c>
      <c r="AO16" s="200">
        <f>'C завтраками| Bed and breakfast'!AO20-1400</f>
        <v>22950</v>
      </c>
      <c r="AP16" s="200">
        <f>'C завтраками| Bed and breakfast'!AP20-1400</f>
        <v>22950</v>
      </c>
      <c r="AQ16" s="200">
        <f>'C завтраками| Bed and breakfast'!AQ20-1400</f>
        <v>24150</v>
      </c>
      <c r="AR16" s="200">
        <f>'C завтраками| Bed and breakfast'!AR20-1400</f>
        <v>25350</v>
      </c>
      <c r="AS16" s="200">
        <f>'C завтраками| Bed and breakfast'!AS20-1400</f>
        <v>25350</v>
      </c>
      <c r="AT16" s="200">
        <f>'C завтраками| Bed and breakfast'!AT20-1400</f>
        <v>25350</v>
      </c>
      <c r="AU16" s="200">
        <f>'C завтраками| Bed and breakfast'!AU20-1400</f>
        <v>24150</v>
      </c>
      <c r="AV16" s="200">
        <f>'C завтраками| Bed and breakfast'!AV20-1400</f>
        <v>27750</v>
      </c>
      <c r="AW16" s="200">
        <f>'C завтраками| Bed and breakfast'!AW20-1400</f>
        <v>27750</v>
      </c>
      <c r="AX16" s="200">
        <f>'C завтраками| Bed and breakfast'!AX20-1400</f>
        <v>30150</v>
      </c>
      <c r="AY16" s="200">
        <f>'C завтраками| Bed and breakfast'!AY20-1400</f>
        <v>32550</v>
      </c>
      <c r="AZ16" s="200">
        <f>'C завтраками| Bed and breakfast'!AZ20-1400</f>
        <v>32550</v>
      </c>
      <c r="BA16" s="200">
        <f>'C завтраками| Bed and breakfast'!BA20-1400</f>
        <v>28950</v>
      </c>
      <c r="BB16" s="200">
        <f>'C завтраками| Bed and breakfast'!BB20-1400</f>
        <v>28950</v>
      </c>
      <c r="BC16" s="200">
        <f>'C завтраками| Bed and breakfast'!BC20-1400</f>
        <v>20250</v>
      </c>
      <c r="BD16" s="200">
        <f>'C завтраками| Bed and breakfast'!BD20-1400</f>
        <v>22050</v>
      </c>
      <c r="BE16" s="200">
        <f>'C завтраками| Bed and breakfast'!BE20-1400</f>
        <v>21150</v>
      </c>
      <c r="BF16" s="200">
        <f>'C завтраками| Bed and breakfast'!BF20-1400</f>
        <v>15850</v>
      </c>
      <c r="BG16" s="200">
        <f>'C завтраками| Bed and breakfast'!BG20-1400</f>
        <v>13950</v>
      </c>
      <c r="BH16" s="200">
        <f>'C завтраками| Bed and breakfast'!BH20-1400</f>
        <v>15150</v>
      </c>
      <c r="BI16" s="200">
        <f>'C завтраками| Bed and breakfast'!BI20-1400</f>
        <v>13950</v>
      </c>
      <c r="BJ16" s="200">
        <f>'C завтраками| Bed and breakfast'!BJ20-1400</f>
        <v>15150</v>
      </c>
      <c r="BK16" s="200">
        <f>'C завтраками| Bed and breakfast'!BK20-1400</f>
        <v>13950</v>
      </c>
      <c r="BL16" s="200">
        <f>'C завтраками| Bed and breakfast'!BL20-1400</f>
        <v>13750</v>
      </c>
      <c r="BM16" s="200">
        <f>'C завтраками| Bed and breakfast'!BM20-1400</f>
        <v>12750</v>
      </c>
      <c r="BN16" s="134">
        <f>'C завтраками| Bed and breakfast'!BN20-1650</f>
        <v>10600</v>
      </c>
      <c r="BO16" s="134">
        <f>'C завтраками| Bed and breakfast'!BO20-1650</f>
        <v>11200</v>
      </c>
      <c r="BP16" s="134">
        <f>'C завтраками| Bed and breakfast'!BP20-1650</f>
        <v>10600</v>
      </c>
      <c r="BQ16" s="134">
        <f>'C завтраками| Bed and breakfast'!BQ20-1650</f>
        <v>11200</v>
      </c>
      <c r="BR16" s="134">
        <f>'C завтраками| Bed and breakfast'!BR20-1650</f>
        <v>10600</v>
      </c>
      <c r="BS16" s="134">
        <f>'C завтраками| Bed and breakfast'!BS20-1650</f>
        <v>12000</v>
      </c>
    </row>
    <row r="17" spans="1:65" s="133" customFormat="1" x14ac:dyDescent="0.2">
      <c r="A17" s="25"/>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row>
    <row r="18" spans="1:65" x14ac:dyDescent="0.2">
      <c r="A18" s="1"/>
    </row>
    <row r="19" spans="1:65" x14ac:dyDescent="0.2">
      <c r="A19" s="45" t="s">
        <v>3</v>
      </c>
    </row>
    <row r="20" spans="1:65" x14ac:dyDescent="0.2">
      <c r="A20" s="15" t="s">
        <v>4</v>
      </c>
    </row>
    <row r="21" spans="1:65" x14ac:dyDescent="0.2">
      <c r="A21" s="15" t="s">
        <v>5</v>
      </c>
    </row>
    <row r="22" spans="1:65" x14ac:dyDescent="0.2">
      <c r="A22" s="15" t="s">
        <v>6</v>
      </c>
    </row>
    <row r="23" spans="1:65" x14ac:dyDescent="0.2">
      <c r="A23" s="42" t="s">
        <v>75</v>
      </c>
    </row>
    <row r="24" spans="1:65" x14ac:dyDescent="0.2">
      <c r="A24" s="15"/>
    </row>
    <row r="25" spans="1:65" x14ac:dyDescent="0.2">
      <c r="A25" s="43" t="s">
        <v>8</v>
      </c>
    </row>
    <row r="26" spans="1:65" ht="73.5" customHeight="1" thickBot="1" x14ac:dyDescent="0.25">
      <c r="A26" s="44" t="s">
        <v>248</v>
      </c>
    </row>
    <row r="27" spans="1:65" s="22" customFormat="1" thickBot="1" x14ac:dyDescent="0.25">
      <c r="A27" s="123" t="s">
        <v>108</v>
      </c>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row>
    <row r="28" spans="1:65" s="22" customFormat="1" ht="12" x14ac:dyDescent="0.2">
      <c r="A28" s="140" t="s">
        <v>238</v>
      </c>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row>
  </sheetData>
  <pageMargins left="0.7" right="0.7" top="0.75" bottom="0.75" header="0.3" footer="0.3"/>
  <pageSetup paperSize="9" orientation="portrait" horizontalDpi="4294967295" verticalDpi="4294967295"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55"/>
  <sheetViews>
    <sheetView topLeftCell="A2" zoomScaleNormal="100" workbookViewId="0">
      <pane xSplit="1" topLeftCell="B1" activePane="topRight" state="frozen"/>
      <selection pane="topRight" activeCell="A3" sqref="A3"/>
    </sheetView>
  </sheetViews>
  <sheetFormatPr defaultColWidth="8.5703125" defaultRowHeight="12" x14ac:dyDescent="0.2"/>
  <cols>
    <col min="1" max="1" width="84.85546875" style="1" customWidth="1"/>
    <col min="2" max="2" width="10.42578125" style="1" bestFit="1" customWidth="1"/>
    <col min="3" max="16384" width="8.5703125" style="1"/>
  </cols>
  <sheetData>
    <row r="1" spans="1:2" ht="11.45" customHeight="1" x14ac:dyDescent="0.2">
      <c r="A1" s="9" t="s">
        <v>74</v>
      </c>
    </row>
    <row r="2" spans="1:2" ht="11.45" customHeight="1" x14ac:dyDescent="0.2">
      <c r="A2" s="19" t="s">
        <v>16</v>
      </c>
    </row>
    <row r="3" spans="1:2" ht="11.45" customHeight="1" x14ac:dyDescent="0.2">
      <c r="A3" s="9"/>
    </row>
    <row r="4" spans="1:2" ht="11.25" customHeight="1" x14ac:dyDescent="0.2">
      <c r="A4" s="95" t="s">
        <v>1</v>
      </c>
    </row>
    <row r="5" spans="1:2" s="12" customFormat="1" ht="25.5" customHeight="1" x14ac:dyDescent="0.2">
      <c r="A5" s="8" t="s">
        <v>0</v>
      </c>
      <c r="B5" s="129" t="e">
        <f>'C завтраками| Bed and breakfast'!#REF!</f>
        <v>#REF!</v>
      </c>
    </row>
    <row r="6" spans="1:2" s="12" customFormat="1" ht="25.5" customHeight="1" x14ac:dyDescent="0.2">
      <c r="A6" s="37"/>
      <c r="B6" s="129" t="e">
        <f>'C завтраками| Bed and breakfast'!#REF!</f>
        <v>#REF!</v>
      </c>
    </row>
    <row r="7" spans="1:2" ht="11.45" customHeight="1" x14ac:dyDescent="0.2">
      <c r="A7" s="11" t="s">
        <v>11</v>
      </c>
      <c r="B7" s="118"/>
    </row>
    <row r="8" spans="1:2" ht="11.45" customHeight="1" x14ac:dyDescent="0.2">
      <c r="A8" s="3">
        <v>1</v>
      </c>
      <c r="B8" s="141" t="e">
        <f>'C завтраками| Bed and breakfast'!#REF!*0.85</f>
        <v>#REF!</v>
      </c>
    </row>
    <row r="9" spans="1:2" ht="11.45" customHeight="1" x14ac:dyDescent="0.2">
      <c r="A9" s="3">
        <v>2</v>
      </c>
      <c r="B9" s="141" t="e">
        <f>'C завтраками| Bed and breakfast'!#REF!*0.85</f>
        <v>#REF!</v>
      </c>
    </row>
    <row r="10" spans="1:2" ht="11.45" customHeight="1" x14ac:dyDescent="0.2">
      <c r="A10" s="120" t="s">
        <v>107</v>
      </c>
      <c r="B10" s="141"/>
    </row>
    <row r="11" spans="1:2" ht="11.45" customHeight="1" x14ac:dyDescent="0.2">
      <c r="A11" s="3">
        <v>1</v>
      </c>
      <c r="B11" s="141" t="e">
        <f>'C завтраками| Bed and breakfast'!#REF!*0.85</f>
        <v>#REF!</v>
      </c>
    </row>
    <row r="12" spans="1:2" ht="11.45" customHeight="1" x14ac:dyDescent="0.2">
      <c r="A12" s="3">
        <v>2</v>
      </c>
      <c r="B12" s="141" t="e">
        <f>'C завтраками| Bed and breakfast'!#REF!*0.85</f>
        <v>#REF!</v>
      </c>
    </row>
    <row r="13" spans="1:2" ht="11.45" customHeight="1" x14ac:dyDescent="0.2">
      <c r="A13" s="5" t="s">
        <v>86</v>
      </c>
      <c r="B13" s="141"/>
    </row>
    <row r="14" spans="1:2" ht="11.45" customHeight="1" x14ac:dyDescent="0.2">
      <c r="A14" s="3">
        <v>1</v>
      </c>
      <c r="B14" s="141" t="e">
        <f>'C завтраками| Bed and breakfast'!#REF!*0.85</f>
        <v>#REF!</v>
      </c>
    </row>
    <row r="15" spans="1:2" ht="11.45" customHeight="1" x14ac:dyDescent="0.2">
      <c r="A15" s="3">
        <v>2</v>
      </c>
      <c r="B15" s="141" t="e">
        <f>'C завтраками| Bed and breakfast'!#REF!*0.85</f>
        <v>#REF!</v>
      </c>
    </row>
    <row r="16" spans="1:2" ht="11.45" customHeight="1" x14ac:dyDescent="0.2">
      <c r="A16" s="4" t="s">
        <v>91</v>
      </c>
      <c r="B16" s="141"/>
    </row>
    <row r="17" spans="1:2" ht="11.45" customHeight="1" x14ac:dyDescent="0.2">
      <c r="A17" s="3">
        <v>1</v>
      </c>
      <c r="B17" s="141" t="e">
        <f>'C завтраками| Bed and breakfast'!#REF!*0.85</f>
        <v>#REF!</v>
      </c>
    </row>
    <row r="18" spans="1:2" ht="11.45" customHeight="1" x14ac:dyDescent="0.2">
      <c r="A18" s="3">
        <v>2</v>
      </c>
      <c r="B18" s="141" t="e">
        <f>'C завтраками| Bed and breakfast'!#REF!*0.85</f>
        <v>#REF!</v>
      </c>
    </row>
    <row r="19" spans="1:2" ht="11.45" customHeight="1" x14ac:dyDescent="0.2">
      <c r="A19" s="2" t="s">
        <v>92</v>
      </c>
      <c r="B19" s="141"/>
    </row>
    <row r="20" spans="1:2" ht="11.45" customHeight="1" x14ac:dyDescent="0.2">
      <c r="A20" s="3">
        <v>1</v>
      </c>
      <c r="B20" s="141" t="e">
        <f>'C завтраками| Bed and breakfast'!#REF!*0.85</f>
        <v>#REF!</v>
      </c>
    </row>
    <row r="21" spans="1:2" ht="11.45" customHeight="1" x14ac:dyDescent="0.2">
      <c r="A21" s="3">
        <v>2</v>
      </c>
      <c r="B21" s="141" t="e">
        <f>'C завтраками| Bed and breakfast'!#REF!*0.85</f>
        <v>#REF!</v>
      </c>
    </row>
    <row r="22" spans="1:2" ht="11.45" customHeight="1" x14ac:dyDescent="0.2">
      <c r="A22" s="24"/>
      <c r="B22" s="142"/>
    </row>
    <row r="23" spans="1:2" ht="11.45" customHeight="1" x14ac:dyDescent="0.2">
      <c r="A23" s="97" t="s">
        <v>2</v>
      </c>
      <c r="B23" s="142"/>
    </row>
    <row r="24" spans="1:2" ht="24.6" customHeight="1" x14ac:dyDescent="0.2">
      <c r="A24" s="8" t="s">
        <v>0</v>
      </c>
      <c r="B24" s="129" t="e">
        <f t="shared" ref="B24" si="0">B5</f>
        <v>#REF!</v>
      </c>
    </row>
    <row r="25" spans="1:2" ht="24.6" customHeight="1" x14ac:dyDescent="0.2">
      <c r="A25" s="37"/>
      <c r="B25" s="129" t="e">
        <f t="shared" ref="B25" si="1">B6</f>
        <v>#REF!</v>
      </c>
    </row>
    <row r="26" spans="1:2" ht="11.45" customHeight="1" x14ac:dyDescent="0.2">
      <c r="A26" s="11" t="s">
        <v>11</v>
      </c>
      <c r="B26" s="118"/>
    </row>
    <row r="27" spans="1:2" ht="11.45" customHeight="1" x14ac:dyDescent="0.2">
      <c r="A27" s="3">
        <v>1</v>
      </c>
      <c r="B27" s="141" t="e">
        <f t="shared" ref="B27" si="2">ROUNDUP(B8*0.9,)</f>
        <v>#REF!</v>
      </c>
    </row>
    <row r="28" spans="1:2" ht="11.45" customHeight="1" x14ac:dyDescent="0.2">
      <c r="A28" s="3">
        <v>2</v>
      </c>
      <c r="B28" s="141" t="e">
        <f t="shared" ref="B28" si="3">ROUNDUP(B9*0.9,)</f>
        <v>#REF!</v>
      </c>
    </row>
    <row r="29" spans="1:2" ht="11.45" customHeight="1" x14ac:dyDescent="0.2">
      <c r="A29" s="120" t="s">
        <v>107</v>
      </c>
      <c r="B29" s="141"/>
    </row>
    <row r="30" spans="1:2" ht="11.45" customHeight="1" x14ac:dyDescent="0.2">
      <c r="A30" s="3">
        <v>1</v>
      </c>
      <c r="B30" s="141" t="e">
        <f t="shared" ref="B30" si="4">ROUNDUP(B11*0.9,)</f>
        <v>#REF!</v>
      </c>
    </row>
    <row r="31" spans="1:2" ht="11.45" customHeight="1" x14ac:dyDescent="0.2">
      <c r="A31" s="3">
        <v>2</v>
      </c>
      <c r="B31" s="141" t="e">
        <f t="shared" ref="B31" si="5">ROUNDUP(B12*0.9,)</f>
        <v>#REF!</v>
      </c>
    </row>
    <row r="32" spans="1:2" ht="11.45" customHeight="1" x14ac:dyDescent="0.2">
      <c r="A32" s="5" t="s">
        <v>86</v>
      </c>
      <c r="B32" s="141"/>
    </row>
    <row r="33" spans="1:2" ht="11.45" customHeight="1" x14ac:dyDescent="0.2">
      <c r="A33" s="3">
        <v>1</v>
      </c>
      <c r="B33" s="141" t="e">
        <f t="shared" ref="B33" si="6">ROUNDUP(B14*0.9,)</f>
        <v>#REF!</v>
      </c>
    </row>
    <row r="34" spans="1:2" ht="11.45" customHeight="1" x14ac:dyDescent="0.2">
      <c r="A34" s="3">
        <v>2</v>
      </c>
      <c r="B34" s="141" t="e">
        <f t="shared" ref="B34" si="7">ROUNDUP(B15*0.9,)</f>
        <v>#REF!</v>
      </c>
    </row>
    <row r="35" spans="1:2" ht="11.45" customHeight="1" x14ac:dyDescent="0.2">
      <c r="A35" s="4" t="s">
        <v>91</v>
      </c>
      <c r="B35" s="141"/>
    </row>
    <row r="36" spans="1:2" ht="11.45" customHeight="1" x14ac:dyDescent="0.2">
      <c r="A36" s="3">
        <v>1</v>
      </c>
      <c r="B36" s="141" t="e">
        <f t="shared" ref="B36" si="8">ROUNDUP(B17*0.9,)</f>
        <v>#REF!</v>
      </c>
    </row>
    <row r="37" spans="1:2" ht="11.45" customHeight="1" x14ac:dyDescent="0.2">
      <c r="A37" s="3">
        <v>2</v>
      </c>
      <c r="B37" s="141" t="e">
        <f t="shared" ref="B37" si="9">ROUNDUP(B18*0.9,)</f>
        <v>#REF!</v>
      </c>
    </row>
    <row r="38" spans="1:2" ht="11.45" customHeight="1" x14ac:dyDescent="0.2">
      <c r="A38" s="2" t="s">
        <v>92</v>
      </c>
      <c r="B38" s="141"/>
    </row>
    <row r="39" spans="1:2" ht="11.45" customHeight="1" x14ac:dyDescent="0.2">
      <c r="A39" s="3">
        <v>1</v>
      </c>
      <c r="B39" s="141" t="e">
        <f t="shared" ref="B39" si="10">ROUNDUP(B20*0.9,)</f>
        <v>#REF!</v>
      </c>
    </row>
    <row r="40" spans="1:2" ht="11.45" customHeight="1" x14ac:dyDescent="0.2">
      <c r="A40" s="3">
        <v>2</v>
      </c>
      <c r="B40" s="141" t="e">
        <f t="shared" ref="B40" si="11">ROUNDUP(B21*0.9,)</f>
        <v>#REF!</v>
      </c>
    </row>
    <row r="41" spans="1:2" ht="11.45" customHeight="1" x14ac:dyDescent="0.2">
      <c r="A41" s="24"/>
    </row>
    <row r="42" spans="1:2" x14ac:dyDescent="0.2">
      <c r="A42" s="41" t="s">
        <v>18</v>
      </c>
    </row>
    <row r="43" spans="1:2" x14ac:dyDescent="0.2">
      <c r="A43" s="22" t="s">
        <v>69</v>
      </c>
    </row>
    <row r="44" spans="1:2" x14ac:dyDescent="0.2">
      <c r="A44" s="22"/>
    </row>
    <row r="45" spans="1:2" x14ac:dyDescent="0.2">
      <c r="A45" s="41" t="s">
        <v>3</v>
      </c>
    </row>
    <row r="46" spans="1:2" x14ac:dyDescent="0.2">
      <c r="A46" s="42" t="s">
        <v>4</v>
      </c>
    </row>
    <row r="47" spans="1:2" x14ac:dyDescent="0.2">
      <c r="A47" s="42" t="s">
        <v>5</v>
      </c>
    </row>
    <row r="48" spans="1:2"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40" t="s">
        <v>137</v>
      </c>
    </row>
  </sheetData>
  <pageMargins left="0.7" right="0.7" top="0.75" bottom="0.75" header="0.3" footer="0.3"/>
  <pageSetup paperSize="9" orientation="portrait" horizontalDpi="4294967295" verticalDpi="4294967295"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55"/>
  <sheetViews>
    <sheetView zoomScaleNormal="100" workbookViewId="0">
      <pane xSplit="1" topLeftCell="B1" activePane="topRight" state="frozen"/>
      <selection pane="topRight" activeCell="G18" sqref="G18"/>
    </sheetView>
  </sheetViews>
  <sheetFormatPr defaultColWidth="8.5703125" defaultRowHeight="12" x14ac:dyDescent="0.2"/>
  <cols>
    <col min="1" max="1" width="84.85546875" style="1" customWidth="1"/>
    <col min="2" max="2" width="10.42578125" style="1" bestFit="1" customWidth="1"/>
    <col min="3" max="16384" width="8.5703125" style="1"/>
  </cols>
  <sheetData>
    <row r="1" spans="1:2" ht="11.45" customHeight="1" x14ac:dyDescent="0.2">
      <c r="A1" s="9" t="s">
        <v>74</v>
      </c>
    </row>
    <row r="2" spans="1:2" ht="11.45" customHeight="1" x14ac:dyDescent="0.2">
      <c r="A2" s="19" t="s">
        <v>16</v>
      </c>
    </row>
    <row r="3" spans="1:2" ht="11.45" customHeight="1" x14ac:dyDescent="0.2">
      <c r="A3" s="9"/>
    </row>
    <row r="4" spans="1:2" ht="11.25" customHeight="1" x14ac:dyDescent="0.2">
      <c r="A4" s="95" t="s">
        <v>1</v>
      </c>
    </row>
    <row r="5" spans="1:2" s="12" customFormat="1" ht="25.5" customHeight="1" x14ac:dyDescent="0.2">
      <c r="A5" s="8" t="s">
        <v>0</v>
      </c>
      <c r="B5" s="129" t="e">
        <f>'C завтраками| Bed and breakfast'!#REF!</f>
        <v>#REF!</v>
      </c>
    </row>
    <row r="6" spans="1:2" s="12" customFormat="1" ht="25.5" customHeight="1" x14ac:dyDescent="0.2">
      <c r="A6" s="37"/>
      <c r="B6" s="129" t="e">
        <f>'C завтраками| Bed and breakfast'!#REF!</f>
        <v>#REF!</v>
      </c>
    </row>
    <row r="7" spans="1:2" ht="11.45" customHeight="1" x14ac:dyDescent="0.2">
      <c r="A7" s="11" t="s">
        <v>11</v>
      </c>
      <c r="B7" s="118"/>
    </row>
    <row r="8" spans="1:2" ht="11.45" customHeight="1" x14ac:dyDescent="0.2">
      <c r="A8" s="3">
        <v>1</v>
      </c>
      <c r="B8" s="141" t="e">
        <f>'C завтраками| Bed and breakfast'!#REF!*0.85</f>
        <v>#REF!</v>
      </c>
    </row>
    <row r="9" spans="1:2" ht="11.45" customHeight="1" x14ac:dyDescent="0.2">
      <c r="A9" s="3">
        <v>2</v>
      </c>
      <c r="B9" s="141" t="e">
        <f>'C завтраками| Bed and breakfast'!#REF!*0.85</f>
        <v>#REF!</v>
      </c>
    </row>
    <row r="10" spans="1:2" ht="11.45" customHeight="1" x14ac:dyDescent="0.2">
      <c r="A10" s="120" t="s">
        <v>107</v>
      </c>
      <c r="B10" s="141"/>
    </row>
    <row r="11" spans="1:2" ht="11.45" customHeight="1" x14ac:dyDescent="0.2">
      <c r="A11" s="3">
        <v>1</v>
      </c>
      <c r="B11" s="141" t="e">
        <f>'C завтраками| Bed and breakfast'!#REF!*0.85</f>
        <v>#REF!</v>
      </c>
    </row>
    <row r="12" spans="1:2" ht="11.45" customHeight="1" x14ac:dyDescent="0.2">
      <c r="A12" s="3">
        <v>2</v>
      </c>
      <c r="B12" s="141" t="e">
        <f>'C завтраками| Bed and breakfast'!#REF!*0.85</f>
        <v>#REF!</v>
      </c>
    </row>
    <row r="13" spans="1:2" ht="11.45" customHeight="1" x14ac:dyDescent="0.2">
      <c r="A13" s="5" t="s">
        <v>86</v>
      </c>
      <c r="B13" s="141"/>
    </row>
    <row r="14" spans="1:2" ht="11.45" customHeight="1" x14ac:dyDescent="0.2">
      <c r="A14" s="3">
        <v>1</v>
      </c>
      <c r="B14" s="141" t="e">
        <f>'C завтраками| Bed and breakfast'!#REF!*0.85</f>
        <v>#REF!</v>
      </c>
    </row>
    <row r="15" spans="1:2" ht="11.45" customHeight="1" x14ac:dyDescent="0.2">
      <c r="A15" s="3">
        <v>2</v>
      </c>
      <c r="B15" s="141" t="e">
        <f>'C завтраками| Bed and breakfast'!#REF!*0.85</f>
        <v>#REF!</v>
      </c>
    </row>
    <row r="16" spans="1:2" ht="11.45" customHeight="1" x14ac:dyDescent="0.2">
      <c r="A16" s="4" t="s">
        <v>91</v>
      </c>
      <c r="B16" s="141"/>
    </row>
    <row r="17" spans="1:2" ht="11.45" customHeight="1" x14ac:dyDescent="0.2">
      <c r="A17" s="3">
        <v>1</v>
      </c>
      <c r="B17" s="141" t="e">
        <f>'C завтраками| Bed and breakfast'!#REF!*0.85</f>
        <v>#REF!</v>
      </c>
    </row>
    <row r="18" spans="1:2" ht="11.45" customHeight="1" x14ac:dyDescent="0.2">
      <c r="A18" s="3">
        <v>2</v>
      </c>
      <c r="B18" s="141" t="e">
        <f>'C завтраками| Bed and breakfast'!#REF!*0.85</f>
        <v>#REF!</v>
      </c>
    </row>
    <row r="19" spans="1:2" ht="11.45" customHeight="1" x14ac:dyDescent="0.2">
      <c r="A19" s="2" t="s">
        <v>92</v>
      </c>
      <c r="B19" s="141"/>
    </row>
    <row r="20" spans="1:2" ht="11.45" customHeight="1" x14ac:dyDescent="0.2">
      <c r="A20" s="3">
        <v>1</v>
      </c>
      <c r="B20" s="141" t="e">
        <f>'C завтраками| Bed and breakfast'!#REF!*0.85</f>
        <v>#REF!</v>
      </c>
    </row>
    <row r="21" spans="1:2" ht="11.45" customHeight="1" x14ac:dyDescent="0.2">
      <c r="A21" s="3">
        <v>2</v>
      </c>
      <c r="B21" s="141" t="e">
        <f>'C завтраками| Bed and breakfast'!#REF!*0.85</f>
        <v>#REF!</v>
      </c>
    </row>
    <row r="22" spans="1:2" ht="11.45" customHeight="1" x14ac:dyDescent="0.2">
      <c r="A22" s="24"/>
      <c r="B22" s="142"/>
    </row>
    <row r="23" spans="1:2" ht="11.45" customHeight="1" x14ac:dyDescent="0.2">
      <c r="A23" s="97" t="s">
        <v>2</v>
      </c>
      <c r="B23" s="142"/>
    </row>
    <row r="24" spans="1:2" ht="24.6" customHeight="1" x14ac:dyDescent="0.2">
      <c r="A24" s="8" t="s">
        <v>0</v>
      </c>
      <c r="B24" s="129" t="e">
        <f t="shared" ref="B24" si="0">B5</f>
        <v>#REF!</v>
      </c>
    </row>
    <row r="25" spans="1:2" ht="24.6" customHeight="1" x14ac:dyDescent="0.2">
      <c r="A25" s="37"/>
      <c r="B25" s="129" t="e">
        <f t="shared" ref="B25" si="1">B6</f>
        <v>#REF!</v>
      </c>
    </row>
    <row r="26" spans="1:2" ht="11.45" customHeight="1" x14ac:dyDescent="0.2">
      <c r="A26" s="11" t="s">
        <v>11</v>
      </c>
      <c r="B26" s="118"/>
    </row>
    <row r="27" spans="1:2" ht="11.45" customHeight="1" x14ac:dyDescent="0.2">
      <c r="A27" s="3">
        <v>1</v>
      </c>
      <c r="B27" s="141" t="e">
        <f t="shared" ref="B27" si="2">ROUNDUP(B8*0.87,)</f>
        <v>#REF!</v>
      </c>
    </row>
    <row r="28" spans="1:2" ht="11.45" customHeight="1" x14ac:dyDescent="0.2">
      <c r="A28" s="3">
        <v>2</v>
      </c>
      <c r="B28" s="141" t="e">
        <f t="shared" ref="B28" si="3">ROUNDUP(B9*0.87,)</f>
        <v>#REF!</v>
      </c>
    </row>
    <row r="29" spans="1:2" ht="11.45" customHeight="1" x14ac:dyDescent="0.2">
      <c r="A29" s="120" t="s">
        <v>107</v>
      </c>
      <c r="B29" s="141"/>
    </row>
    <row r="30" spans="1:2" ht="11.45" customHeight="1" x14ac:dyDescent="0.2">
      <c r="A30" s="3">
        <v>1</v>
      </c>
      <c r="B30" s="141" t="e">
        <f t="shared" ref="B30" si="4">ROUNDUP(B11*0.87,)</f>
        <v>#REF!</v>
      </c>
    </row>
    <row r="31" spans="1:2" ht="11.45" customHeight="1" x14ac:dyDescent="0.2">
      <c r="A31" s="3">
        <v>2</v>
      </c>
      <c r="B31" s="141" t="e">
        <f t="shared" ref="B31" si="5">ROUNDUP(B12*0.87,)</f>
        <v>#REF!</v>
      </c>
    </row>
    <row r="32" spans="1:2" ht="11.45" customHeight="1" x14ac:dyDescent="0.2">
      <c r="A32" s="5" t="s">
        <v>86</v>
      </c>
      <c r="B32" s="141"/>
    </row>
    <row r="33" spans="1:2" ht="11.45" customHeight="1" x14ac:dyDescent="0.2">
      <c r="A33" s="3">
        <v>1</v>
      </c>
      <c r="B33" s="141" t="e">
        <f t="shared" ref="B33" si="6">ROUNDUP(B14*0.87,)</f>
        <v>#REF!</v>
      </c>
    </row>
    <row r="34" spans="1:2" ht="11.45" customHeight="1" x14ac:dyDescent="0.2">
      <c r="A34" s="3">
        <v>2</v>
      </c>
      <c r="B34" s="141" t="e">
        <f t="shared" ref="B34" si="7">ROUNDUP(B15*0.87,)</f>
        <v>#REF!</v>
      </c>
    </row>
    <row r="35" spans="1:2" ht="11.45" customHeight="1" x14ac:dyDescent="0.2">
      <c r="A35" s="4" t="s">
        <v>91</v>
      </c>
      <c r="B35" s="141"/>
    </row>
    <row r="36" spans="1:2" ht="11.45" customHeight="1" x14ac:dyDescent="0.2">
      <c r="A36" s="3">
        <v>1</v>
      </c>
      <c r="B36" s="141" t="e">
        <f t="shared" ref="B36" si="8">ROUNDUP(B17*0.87,)</f>
        <v>#REF!</v>
      </c>
    </row>
    <row r="37" spans="1:2" ht="11.45" customHeight="1" x14ac:dyDescent="0.2">
      <c r="A37" s="3">
        <v>2</v>
      </c>
      <c r="B37" s="141" t="e">
        <f t="shared" ref="B37" si="9">ROUNDUP(B18*0.87,)</f>
        <v>#REF!</v>
      </c>
    </row>
    <row r="38" spans="1:2" ht="11.45" customHeight="1" x14ac:dyDescent="0.2">
      <c r="A38" s="2" t="s">
        <v>92</v>
      </c>
      <c r="B38" s="141"/>
    </row>
    <row r="39" spans="1:2" ht="11.45" customHeight="1" x14ac:dyDescent="0.2">
      <c r="A39" s="3">
        <v>1</v>
      </c>
      <c r="B39" s="141" t="e">
        <f t="shared" ref="B39" si="10">ROUNDUP(B20*0.87,)</f>
        <v>#REF!</v>
      </c>
    </row>
    <row r="40" spans="1:2" ht="11.45" customHeight="1" x14ac:dyDescent="0.2">
      <c r="A40" s="3">
        <v>2</v>
      </c>
      <c r="B40" s="141" t="e">
        <f t="shared" ref="B40" si="11">ROUNDUP(B21*0.87,)</f>
        <v>#REF!</v>
      </c>
    </row>
    <row r="41" spans="1:2" ht="11.45" customHeight="1" x14ac:dyDescent="0.2">
      <c r="A41" s="24"/>
    </row>
    <row r="42" spans="1:2" x14ac:dyDescent="0.2">
      <c r="A42" s="41" t="s">
        <v>18</v>
      </c>
    </row>
    <row r="43" spans="1:2" x14ac:dyDescent="0.2">
      <c r="A43" s="22" t="s">
        <v>69</v>
      </c>
    </row>
    <row r="44" spans="1:2" x14ac:dyDescent="0.2">
      <c r="A44" s="22"/>
    </row>
    <row r="45" spans="1:2" x14ac:dyDescent="0.2">
      <c r="A45" s="41" t="s">
        <v>3</v>
      </c>
    </row>
    <row r="46" spans="1:2" x14ac:dyDescent="0.2">
      <c r="A46" s="42" t="s">
        <v>4</v>
      </c>
    </row>
    <row r="47" spans="1:2" x14ac:dyDescent="0.2">
      <c r="A47" s="42" t="s">
        <v>5</v>
      </c>
    </row>
    <row r="48" spans="1:2"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40" t="s">
        <v>137</v>
      </c>
    </row>
  </sheetData>
  <pageMargins left="0.7" right="0.7" top="0.75" bottom="0.75" header="0.3" footer="0.3"/>
  <pageSetup paperSize="9" orientation="portrait" horizontalDpi="4294967295" verticalDpi="4294967295"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36"/>
  <sheetViews>
    <sheetView zoomScaleNormal="100" workbookViewId="0">
      <pane xSplit="1" topLeftCell="B1" activePane="topRight" state="frozen"/>
      <selection pane="topRight" activeCell="G18" sqref="G18"/>
    </sheetView>
  </sheetViews>
  <sheetFormatPr defaultColWidth="8.5703125" defaultRowHeight="12" x14ac:dyDescent="0.2"/>
  <cols>
    <col min="1" max="1" width="84.85546875" style="1" customWidth="1"/>
    <col min="2" max="2" width="10.42578125" style="1" bestFit="1" customWidth="1"/>
    <col min="3" max="16384" width="8.5703125" style="1"/>
  </cols>
  <sheetData>
    <row r="1" spans="1:2" ht="11.45" customHeight="1" x14ac:dyDescent="0.2">
      <c r="A1" s="9" t="s">
        <v>74</v>
      </c>
    </row>
    <row r="2" spans="1:2" ht="11.45" customHeight="1" x14ac:dyDescent="0.2">
      <c r="A2" s="19" t="s">
        <v>16</v>
      </c>
    </row>
    <row r="3" spans="1:2" ht="11.45" customHeight="1" x14ac:dyDescent="0.2">
      <c r="A3" s="9"/>
    </row>
    <row r="4" spans="1:2" ht="11.25" customHeight="1" x14ac:dyDescent="0.2">
      <c r="A4" s="95" t="s">
        <v>1</v>
      </c>
    </row>
    <row r="5" spans="1:2" s="12" customFormat="1" ht="25.5" customHeight="1" x14ac:dyDescent="0.2">
      <c r="A5" s="8" t="s">
        <v>0</v>
      </c>
      <c r="B5" s="129" t="e">
        <f>'C завтраками| Bed and breakfast'!#REF!</f>
        <v>#REF!</v>
      </c>
    </row>
    <row r="6" spans="1:2" s="12" customFormat="1" ht="25.5" customHeight="1" x14ac:dyDescent="0.2">
      <c r="A6" s="37"/>
      <c r="B6" s="129" t="e">
        <f>'C завтраками| Bed and breakfast'!#REF!</f>
        <v>#REF!</v>
      </c>
    </row>
    <row r="7" spans="1:2" ht="11.45" customHeight="1" x14ac:dyDescent="0.2">
      <c r="A7" s="11" t="s">
        <v>11</v>
      </c>
      <c r="B7" s="118"/>
    </row>
    <row r="8" spans="1:2" ht="11.45" customHeight="1" x14ac:dyDescent="0.2">
      <c r="A8" s="3">
        <v>1</v>
      </c>
      <c r="B8" s="141" t="e">
        <f>'C завтраками| Bed and breakfast'!#REF!*0.85</f>
        <v>#REF!</v>
      </c>
    </row>
    <row r="9" spans="1:2" ht="11.45" customHeight="1" x14ac:dyDescent="0.2">
      <c r="A9" s="3">
        <v>2</v>
      </c>
      <c r="B9" s="141" t="e">
        <f>'C завтраками| Bed and breakfast'!#REF!*0.85</f>
        <v>#REF!</v>
      </c>
    </row>
    <row r="10" spans="1:2" ht="11.45" customHeight="1" x14ac:dyDescent="0.2">
      <c r="A10" s="120" t="s">
        <v>107</v>
      </c>
      <c r="B10" s="141"/>
    </row>
    <row r="11" spans="1:2" ht="11.45" customHeight="1" x14ac:dyDescent="0.2">
      <c r="A11" s="3">
        <v>1</v>
      </c>
      <c r="B11" s="141" t="e">
        <f>'C завтраками| Bed and breakfast'!#REF!*0.85</f>
        <v>#REF!</v>
      </c>
    </row>
    <row r="12" spans="1:2" ht="11.45" customHeight="1" x14ac:dyDescent="0.2">
      <c r="A12" s="3">
        <v>2</v>
      </c>
      <c r="B12" s="141" t="e">
        <f>'C завтраками| Bed and breakfast'!#REF!*0.85</f>
        <v>#REF!</v>
      </c>
    </row>
    <row r="13" spans="1:2" ht="11.45" customHeight="1" x14ac:dyDescent="0.2">
      <c r="A13" s="5" t="s">
        <v>86</v>
      </c>
      <c r="B13" s="141"/>
    </row>
    <row r="14" spans="1:2" ht="11.45" customHeight="1" x14ac:dyDescent="0.2">
      <c r="A14" s="3">
        <v>1</v>
      </c>
      <c r="B14" s="141" t="e">
        <f>'C завтраками| Bed and breakfast'!#REF!*0.85</f>
        <v>#REF!</v>
      </c>
    </row>
    <row r="15" spans="1:2" ht="11.45" customHeight="1" x14ac:dyDescent="0.2">
      <c r="A15" s="3">
        <v>2</v>
      </c>
      <c r="B15" s="141" t="e">
        <f>'C завтраками| Bed and breakfast'!#REF!*0.85</f>
        <v>#REF!</v>
      </c>
    </row>
    <row r="16" spans="1:2" ht="11.45" customHeight="1" x14ac:dyDescent="0.2">
      <c r="A16" s="4" t="s">
        <v>91</v>
      </c>
      <c r="B16" s="141"/>
    </row>
    <row r="17" spans="1:2" ht="11.45" customHeight="1" x14ac:dyDescent="0.2">
      <c r="A17" s="3">
        <v>1</v>
      </c>
      <c r="B17" s="141" t="e">
        <f>'C завтраками| Bed and breakfast'!#REF!*0.85</f>
        <v>#REF!</v>
      </c>
    </row>
    <row r="18" spans="1:2" ht="11.45" customHeight="1" x14ac:dyDescent="0.2">
      <c r="A18" s="3">
        <v>2</v>
      </c>
      <c r="B18" s="141" t="e">
        <f>'C завтраками| Bed and breakfast'!#REF!*0.85</f>
        <v>#REF!</v>
      </c>
    </row>
    <row r="19" spans="1:2" ht="11.45" customHeight="1" x14ac:dyDescent="0.2">
      <c r="A19" s="2" t="s">
        <v>92</v>
      </c>
      <c r="B19" s="141"/>
    </row>
    <row r="20" spans="1:2" ht="11.45" customHeight="1" x14ac:dyDescent="0.2">
      <c r="A20" s="3">
        <v>1</v>
      </c>
      <c r="B20" s="141" t="e">
        <f>'C завтраками| Bed and breakfast'!#REF!*0.85</f>
        <v>#REF!</v>
      </c>
    </row>
    <row r="21" spans="1:2" ht="11.45" customHeight="1" x14ac:dyDescent="0.2">
      <c r="A21" s="3">
        <v>2</v>
      </c>
      <c r="B21" s="141" t="e">
        <f>'C завтраками| Bed and breakfast'!#REF!*0.85</f>
        <v>#REF!</v>
      </c>
    </row>
    <row r="22" spans="1:2" ht="11.45" customHeight="1" x14ac:dyDescent="0.2">
      <c r="A22" s="24"/>
    </row>
    <row r="23" spans="1:2" x14ac:dyDescent="0.2">
      <c r="A23" s="41" t="s">
        <v>18</v>
      </c>
    </row>
    <row r="24" spans="1:2" x14ac:dyDescent="0.2">
      <c r="A24" s="22" t="s">
        <v>69</v>
      </c>
    </row>
    <row r="25" spans="1:2" x14ac:dyDescent="0.2">
      <c r="A25" s="22"/>
    </row>
    <row r="26" spans="1:2" x14ac:dyDescent="0.2">
      <c r="A26" s="41" t="s">
        <v>3</v>
      </c>
    </row>
    <row r="27" spans="1:2" x14ac:dyDescent="0.2">
      <c r="A27" s="42" t="s">
        <v>4</v>
      </c>
    </row>
    <row r="28" spans="1:2" x14ac:dyDescent="0.2">
      <c r="A28" s="42" t="s">
        <v>5</v>
      </c>
    </row>
    <row r="29" spans="1:2" ht="12.6" customHeight="1" x14ac:dyDescent="0.2">
      <c r="A29" s="26" t="s">
        <v>6</v>
      </c>
    </row>
    <row r="30" spans="1:2" x14ac:dyDescent="0.2">
      <c r="A30" s="42" t="s">
        <v>75</v>
      </c>
    </row>
    <row r="31" spans="1:2" x14ac:dyDescent="0.2">
      <c r="A31" s="22"/>
    </row>
    <row r="32" spans="1:2" x14ac:dyDescent="0.2">
      <c r="A32" s="39" t="s">
        <v>8</v>
      </c>
    </row>
    <row r="33" spans="1:1" ht="48" x14ac:dyDescent="0.2">
      <c r="A33" s="40" t="s">
        <v>17</v>
      </c>
    </row>
    <row r="34" spans="1:1" ht="12.75" thickBot="1" x14ac:dyDescent="0.25"/>
    <row r="35" spans="1:1" ht="12.75" thickBot="1" x14ac:dyDescent="0.25">
      <c r="A35" s="123" t="s">
        <v>108</v>
      </c>
    </row>
    <row r="36" spans="1:1" x14ac:dyDescent="0.2">
      <c r="A36" s="140" t="s">
        <v>137</v>
      </c>
    </row>
  </sheetData>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7"/>
  <sheetViews>
    <sheetView zoomScaleNormal="100" workbookViewId="0">
      <pane xSplit="1" topLeftCell="B1" activePane="topRight" state="frozen"/>
      <selection pane="topRight"/>
    </sheetView>
  </sheetViews>
  <sheetFormatPr defaultColWidth="8.5703125" defaultRowHeight="12" x14ac:dyDescent="0.2"/>
  <cols>
    <col min="1" max="1" width="84.85546875" style="1" customWidth="1"/>
    <col min="2" max="3" width="10.42578125" style="1" bestFit="1" customWidth="1"/>
    <col min="4" max="16384" width="8.5703125" style="1"/>
  </cols>
  <sheetData>
    <row r="1" spans="1:3" ht="11.45" customHeight="1" x14ac:dyDescent="0.2">
      <c r="A1" s="9" t="s">
        <v>74</v>
      </c>
    </row>
    <row r="2" spans="1:3" ht="11.45" customHeight="1" x14ac:dyDescent="0.2">
      <c r="A2" s="150" t="s">
        <v>152</v>
      </c>
    </row>
    <row r="3" spans="1:3" ht="11.45" customHeight="1" x14ac:dyDescent="0.2">
      <c r="A3" s="9"/>
    </row>
    <row r="4" spans="1:3" ht="11.25" customHeight="1" x14ac:dyDescent="0.2">
      <c r="A4" s="95" t="s">
        <v>1</v>
      </c>
    </row>
    <row r="5" spans="1:3" s="12" customFormat="1" ht="25.5" customHeight="1" x14ac:dyDescent="0.2">
      <c r="A5" s="8" t="s">
        <v>0</v>
      </c>
      <c r="B5" s="129" t="e">
        <f>#REF!</f>
        <v>#REF!</v>
      </c>
      <c r="C5" s="46" t="e">
        <f>#REF!</f>
        <v>#REF!</v>
      </c>
    </row>
    <row r="6" spans="1:3" s="12" customFormat="1" ht="25.5" customHeight="1" x14ac:dyDescent="0.2">
      <c r="A6" s="37"/>
      <c r="B6" s="129" t="e">
        <f>#REF!</f>
        <v>#REF!</v>
      </c>
      <c r="C6" s="46" t="e">
        <f>#REF!</f>
        <v>#REF!</v>
      </c>
    </row>
    <row r="7" spans="1:3" ht="11.45" customHeight="1" x14ac:dyDescent="0.2">
      <c r="A7" s="11" t="s">
        <v>11</v>
      </c>
      <c r="B7" s="118"/>
      <c r="C7" s="118"/>
    </row>
    <row r="8" spans="1:3" ht="11.45" customHeight="1" x14ac:dyDescent="0.2">
      <c r="A8" s="3">
        <v>1</v>
      </c>
      <c r="B8" s="141" t="e">
        <f>#REF!</f>
        <v>#REF!</v>
      </c>
      <c r="C8" s="141" t="e">
        <f>#REF!</f>
        <v>#REF!</v>
      </c>
    </row>
    <row r="9" spans="1:3" ht="11.45" customHeight="1" x14ac:dyDescent="0.2">
      <c r="A9" s="3">
        <v>2</v>
      </c>
      <c r="B9" s="141" t="e">
        <f>#REF!</f>
        <v>#REF!</v>
      </c>
      <c r="C9" s="141" t="e">
        <f>#REF!</f>
        <v>#REF!</v>
      </c>
    </row>
    <row r="10" spans="1:3" ht="11.45" customHeight="1" x14ac:dyDescent="0.2">
      <c r="A10" s="120" t="s">
        <v>107</v>
      </c>
      <c r="B10" s="141"/>
      <c r="C10" s="141"/>
    </row>
    <row r="11" spans="1:3" ht="11.45" customHeight="1" x14ac:dyDescent="0.2">
      <c r="A11" s="3">
        <v>1</v>
      </c>
      <c r="B11" s="141" t="e">
        <f>#REF!</f>
        <v>#REF!</v>
      </c>
      <c r="C11" s="141" t="e">
        <f>#REF!</f>
        <v>#REF!</v>
      </c>
    </row>
    <row r="12" spans="1:3" ht="11.45" customHeight="1" x14ac:dyDescent="0.2">
      <c r="A12" s="3">
        <v>2</v>
      </c>
      <c r="B12" s="141" t="e">
        <f>#REF!</f>
        <v>#REF!</v>
      </c>
      <c r="C12" s="141" t="e">
        <f>#REF!</f>
        <v>#REF!</v>
      </c>
    </row>
    <row r="13" spans="1:3" ht="11.45" customHeight="1" x14ac:dyDescent="0.2">
      <c r="A13" s="5" t="s">
        <v>86</v>
      </c>
      <c r="B13" s="141"/>
      <c r="C13" s="141"/>
    </row>
    <row r="14" spans="1:3" ht="11.45" customHeight="1" x14ac:dyDescent="0.2">
      <c r="A14" s="3">
        <v>1</v>
      </c>
      <c r="B14" s="141" t="e">
        <f>#REF!</f>
        <v>#REF!</v>
      </c>
      <c r="C14" s="141" t="e">
        <f>#REF!</f>
        <v>#REF!</v>
      </c>
    </row>
    <row r="15" spans="1:3" ht="11.45" customHeight="1" x14ac:dyDescent="0.2">
      <c r="A15" s="3">
        <v>2</v>
      </c>
      <c r="B15" s="141" t="e">
        <f>#REF!</f>
        <v>#REF!</v>
      </c>
      <c r="C15" s="141" t="e">
        <f>#REF!</f>
        <v>#REF!</v>
      </c>
    </row>
    <row r="16" spans="1:3" ht="11.45" customHeight="1" x14ac:dyDescent="0.2">
      <c r="A16" s="4" t="s">
        <v>91</v>
      </c>
      <c r="B16" s="141"/>
      <c r="C16" s="141"/>
    </row>
    <row r="17" spans="1:3" ht="11.45" customHeight="1" x14ac:dyDescent="0.2">
      <c r="A17" s="3">
        <v>1</v>
      </c>
      <c r="B17" s="141" t="e">
        <f>#REF!</f>
        <v>#REF!</v>
      </c>
      <c r="C17" s="141" t="e">
        <f>#REF!</f>
        <v>#REF!</v>
      </c>
    </row>
    <row r="18" spans="1:3" ht="11.45" customHeight="1" x14ac:dyDescent="0.2">
      <c r="A18" s="3">
        <v>2</v>
      </c>
      <c r="B18" s="141" t="e">
        <f>#REF!</f>
        <v>#REF!</v>
      </c>
      <c r="C18" s="141" t="e">
        <f>#REF!</f>
        <v>#REF!</v>
      </c>
    </row>
    <row r="19" spans="1:3" ht="11.45" customHeight="1" x14ac:dyDescent="0.2">
      <c r="A19" s="2" t="s">
        <v>92</v>
      </c>
      <c r="B19" s="141"/>
      <c r="C19" s="141"/>
    </row>
    <row r="20" spans="1:3" ht="11.45" customHeight="1" x14ac:dyDescent="0.2">
      <c r="A20" s="3">
        <v>1</v>
      </c>
      <c r="B20" s="141" t="e">
        <f>#REF!</f>
        <v>#REF!</v>
      </c>
      <c r="C20" s="141" t="e">
        <f>#REF!</f>
        <v>#REF!</v>
      </c>
    </row>
    <row r="21" spans="1:3" ht="11.45" customHeight="1" x14ac:dyDescent="0.2">
      <c r="A21" s="3">
        <v>2</v>
      </c>
      <c r="B21" s="141" t="e">
        <f>#REF!</f>
        <v>#REF!</v>
      </c>
      <c r="C21" s="141" t="e">
        <f>#REF!</f>
        <v>#REF!</v>
      </c>
    </row>
    <row r="22" spans="1:3" ht="11.45" customHeight="1" x14ac:dyDescent="0.2">
      <c r="A22" s="24"/>
      <c r="B22" s="142"/>
      <c r="C22" s="142"/>
    </row>
    <row r="23" spans="1:3" ht="11.45" customHeight="1" x14ac:dyDescent="0.2">
      <c r="A23" s="97" t="s">
        <v>2</v>
      </c>
      <c r="B23" s="142"/>
      <c r="C23" s="142"/>
    </row>
    <row r="24" spans="1:3" ht="24.6" customHeight="1" x14ac:dyDescent="0.2">
      <c r="A24" s="8" t="s">
        <v>0</v>
      </c>
      <c r="B24" s="129" t="e">
        <f t="shared" ref="B24:C24" si="0">B5</f>
        <v>#REF!</v>
      </c>
      <c r="C24" s="46" t="e">
        <f t="shared" si="0"/>
        <v>#REF!</v>
      </c>
    </row>
    <row r="25" spans="1:3" ht="24.6" customHeight="1" x14ac:dyDescent="0.2">
      <c r="A25" s="37"/>
      <c r="B25" s="129" t="e">
        <f t="shared" ref="B25:C25" si="1">B6</f>
        <v>#REF!</v>
      </c>
      <c r="C25" s="46" t="e">
        <f t="shared" si="1"/>
        <v>#REF!</v>
      </c>
    </row>
    <row r="26" spans="1:3" ht="11.45" customHeight="1" x14ac:dyDescent="0.2">
      <c r="A26" s="11" t="s">
        <v>11</v>
      </c>
      <c r="B26" s="118"/>
      <c r="C26" s="118"/>
    </row>
    <row r="27" spans="1:3" ht="11.45" customHeight="1" x14ac:dyDescent="0.2">
      <c r="A27" s="3">
        <v>1</v>
      </c>
      <c r="B27" s="141" t="e">
        <f t="shared" ref="B27:C27" si="2">ROUNDUP(B8*0.9,)</f>
        <v>#REF!</v>
      </c>
      <c r="C27" s="141" t="e">
        <f t="shared" si="2"/>
        <v>#REF!</v>
      </c>
    </row>
    <row r="28" spans="1:3" ht="11.45" customHeight="1" x14ac:dyDescent="0.2">
      <c r="A28" s="3">
        <v>2</v>
      </c>
      <c r="B28" s="141" t="e">
        <f t="shared" ref="B28:C28" si="3">ROUNDUP(B9*0.9,)</f>
        <v>#REF!</v>
      </c>
      <c r="C28" s="141" t="e">
        <f t="shared" si="3"/>
        <v>#REF!</v>
      </c>
    </row>
    <row r="29" spans="1:3" ht="11.45" customHeight="1" x14ac:dyDescent="0.2">
      <c r="A29" s="120" t="s">
        <v>107</v>
      </c>
      <c r="B29" s="141"/>
      <c r="C29" s="141"/>
    </row>
    <row r="30" spans="1:3" ht="11.45" customHeight="1" x14ac:dyDescent="0.2">
      <c r="A30" s="3">
        <v>1</v>
      </c>
      <c r="B30" s="141" t="e">
        <f t="shared" ref="B30:C30" si="4">ROUNDUP(B11*0.9,)</f>
        <v>#REF!</v>
      </c>
      <c r="C30" s="141" t="e">
        <f t="shared" si="4"/>
        <v>#REF!</v>
      </c>
    </row>
    <row r="31" spans="1:3" ht="11.45" customHeight="1" x14ac:dyDescent="0.2">
      <c r="A31" s="3">
        <v>2</v>
      </c>
      <c r="B31" s="141" t="e">
        <f t="shared" ref="B31:C31" si="5">ROUNDUP(B12*0.9,)</f>
        <v>#REF!</v>
      </c>
      <c r="C31" s="141" t="e">
        <f t="shared" si="5"/>
        <v>#REF!</v>
      </c>
    </row>
    <row r="32" spans="1:3" ht="11.45" customHeight="1" x14ac:dyDescent="0.2">
      <c r="A32" s="5" t="s">
        <v>86</v>
      </c>
      <c r="B32" s="141"/>
      <c r="C32" s="141"/>
    </row>
    <row r="33" spans="1:3" ht="11.45" customHeight="1" x14ac:dyDescent="0.2">
      <c r="A33" s="3">
        <v>1</v>
      </c>
      <c r="B33" s="141" t="e">
        <f t="shared" ref="B33:C33" si="6">ROUNDUP(B14*0.9,)</f>
        <v>#REF!</v>
      </c>
      <c r="C33" s="141" t="e">
        <f t="shared" si="6"/>
        <v>#REF!</v>
      </c>
    </row>
    <row r="34" spans="1:3" ht="11.45" customHeight="1" x14ac:dyDescent="0.2">
      <c r="A34" s="3">
        <v>2</v>
      </c>
      <c r="B34" s="141" t="e">
        <f t="shared" ref="B34:C34" si="7">ROUNDUP(B15*0.9,)</f>
        <v>#REF!</v>
      </c>
      <c r="C34" s="141" t="e">
        <f t="shared" si="7"/>
        <v>#REF!</v>
      </c>
    </row>
    <row r="35" spans="1:3" ht="11.45" customHeight="1" x14ac:dyDescent="0.2">
      <c r="A35" s="4" t="s">
        <v>91</v>
      </c>
      <c r="B35" s="141"/>
      <c r="C35" s="141"/>
    </row>
    <row r="36" spans="1:3" ht="11.45" customHeight="1" x14ac:dyDescent="0.2">
      <c r="A36" s="3">
        <v>1</v>
      </c>
      <c r="B36" s="141" t="e">
        <f t="shared" ref="B36:C36" si="8">ROUNDUP(B17*0.9,)</f>
        <v>#REF!</v>
      </c>
      <c r="C36" s="141" t="e">
        <f t="shared" si="8"/>
        <v>#REF!</v>
      </c>
    </row>
    <row r="37" spans="1:3" ht="11.45" customHeight="1" x14ac:dyDescent="0.2">
      <c r="A37" s="3">
        <v>2</v>
      </c>
      <c r="B37" s="141" t="e">
        <f t="shared" ref="B37:C37" si="9">ROUNDUP(B18*0.9,)</f>
        <v>#REF!</v>
      </c>
      <c r="C37" s="141" t="e">
        <f t="shared" si="9"/>
        <v>#REF!</v>
      </c>
    </row>
    <row r="38" spans="1:3" ht="11.45" customHeight="1" x14ac:dyDescent="0.2">
      <c r="A38" s="2" t="s">
        <v>92</v>
      </c>
      <c r="B38" s="141"/>
      <c r="C38" s="141"/>
    </row>
    <row r="39" spans="1:3" ht="11.45" customHeight="1" x14ac:dyDescent="0.2">
      <c r="A39" s="3">
        <v>1</v>
      </c>
      <c r="B39" s="141" t="e">
        <f t="shared" ref="B39:C39" si="10">ROUNDUP(B20*0.9,)</f>
        <v>#REF!</v>
      </c>
      <c r="C39" s="141" t="e">
        <f t="shared" si="10"/>
        <v>#REF!</v>
      </c>
    </row>
    <row r="40" spans="1:3" ht="11.45" customHeight="1" x14ac:dyDescent="0.2">
      <c r="A40" s="3">
        <v>2</v>
      </c>
      <c r="B40" s="141" t="e">
        <f t="shared" ref="B40:C40" si="11">ROUNDUP(B21*0.9,)</f>
        <v>#REF!</v>
      </c>
      <c r="C40" s="141" t="e">
        <f t="shared" si="11"/>
        <v>#REF!</v>
      </c>
    </row>
    <row r="41" spans="1:3" ht="11.45" customHeight="1" x14ac:dyDescent="0.2">
      <c r="A41" s="24"/>
    </row>
    <row r="42" spans="1:3" x14ac:dyDescent="0.2">
      <c r="A42" s="22"/>
    </row>
    <row r="43" spans="1:3" x14ac:dyDescent="0.2">
      <c r="A43" s="41" t="s">
        <v>3</v>
      </c>
    </row>
    <row r="44" spans="1:3" x14ac:dyDescent="0.2">
      <c r="A44" s="42" t="s">
        <v>4</v>
      </c>
    </row>
    <row r="45" spans="1:3" x14ac:dyDescent="0.2">
      <c r="A45" s="42" t="s">
        <v>5</v>
      </c>
    </row>
    <row r="46" spans="1:3" ht="12.6" customHeight="1" x14ac:dyDescent="0.2">
      <c r="A46" s="26" t="s">
        <v>6</v>
      </c>
    </row>
    <row r="47" spans="1:3" x14ac:dyDescent="0.2">
      <c r="A47" s="42" t="s">
        <v>75</v>
      </c>
    </row>
    <row r="48" spans="1:3" ht="12.75" thickBot="1" x14ac:dyDescent="0.25">
      <c r="A48" s="22"/>
    </row>
    <row r="49" spans="1:1" ht="12.75" thickBot="1" x14ac:dyDescent="0.25">
      <c r="A49" s="151" t="s">
        <v>8</v>
      </c>
    </row>
    <row r="50" spans="1:1" ht="72.75" thickBot="1" x14ac:dyDescent="0.25">
      <c r="A50" s="152" t="s">
        <v>50</v>
      </c>
    </row>
    <row r="51" spans="1:1" ht="12.75" thickBot="1" x14ac:dyDescent="0.25">
      <c r="A51" s="61" t="s">
        <v>27</v>
      </c>
    </row>
    <row r="52" spans="1:1" ht="12.75" thickBot="1" x14ac:dyDescent="0.25">
      <c r="A52" s="88" t="s">
        <v>162</v>
      </c>
    </row>
    <row r="53" spans="1:1" x14ac:dyDescent="0.2">
      <c r="A53" s="89" t="s">
        <v>163</v>
      </c>
    </row>
    <row r="54" spans="1:1" ht="12.75" thickBot="1" x14ac:dyDescent="0.25">
      <c r="A54" s="153"/>
    </row>
    <row r="55" spans="1:1" ht="12.75" thickBot="1" x14ac:dyDescent="0.25">
      <c r="A55" s="61" t="s">
        <v>153</v>
      </c>
    </row>
    <row r="56" spans="1:1" x14ac:dyDescent="0.2">
      <c r="A56" s="154" t="s">
        <v>154</v>
      </c>
    </row>
    <row r="57" spans="1:1" x14ac:dyDescent="0.2">
      <c r="A57" s="154" t="s">
        <v>155</v>
      </c>
    </row>
  </sheetData>
  <pageMargins left="0.7" right="0.7" top="0.75" bottom="0.75" header="0.3" footer="0.3"/>
  <pageSetup paperSize="9" orientation="portrait" horizontalDpi="4294967295" verticalDpi="4294967295"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B54"/>
  <sheetViews>
    <sheetView zoomScale="115" zoomScaleNormal="115" workbookViewId="0">
      <pane xSplit="1" topLeftCell="B1" activePane="topRight" state="frozen"/>
      <selection pane="topRight" activeCell="B1" sqref="B1:D1048576"/>
    </sheetView>
  </sheetViews>
  <sheetFormatPr defaultColWidth="8.5703125" defaultRowHeight="12" x14ac:dyDescent="0.2"/>
  <cols>
    <col min="1" max="1" width="84.85546875" style="1" customWidth="1"/>
    <col min="2" max="2" width="9.42578125" style="1" bestFit="1" customWidth="1"/>
    <col min="3" max="16384" width="8.5703125" style="1"/>
  </cols>
  <sheetData>
    <row r="1" spans="1:2" ht="11.45" customHeight="1" x14ac:dyDescent="0.2">
      <c r="A1" s="9" t="s">
        <v>74</v>
      </c>
    </row>
    <row r="2" spans="1:2" ht="11.45" customHeight="1" x14ac:dyDescent="0.2">
      <c r="A2" s="76" t="s">
        <v>48</v>
      </c>
    </row>
    <row r="3" spans="1:2" ht="11.45" customHeight="1" x14ac:dyDescent="0.2">
      <c r="A3" s="9"/>
    </row>
    <row r="4" spans="1:2" ht="11.25" customHeight="1" x14ac:dyDescent="0.2">
      <c r="A4" s="95" t="s">
        <v>1</v>
      </c>
    </row>
    <row r="5" spans="1:2" s="12" customFormat="1" ht="25.5" customHeight="1" x14ac:dyDescent="0.2">
      <c r="A5" s="8" t="s">
        <v>0</v>
      </c>
      <c r="B5" s="129" t="e">
        <f>'C завтраками| Bed and breakfast'!#REF!</f>
        <v>#REF!</v>
      </c>
    </row>
    <row r="6" spans="1:2" s="12" customFormat="1" ht="25.5" customHeight="1" x14ac:dyDescent="0.2">
      <c r="A6" s="37"/>
      <c r="B6" s="129" t="e">
        <f>'C завтраками| Bed and breakfast'!#REF!</f>
        <v>#REF!</v>
      </c>
    </row>
    <row r="7" spans="1:2" ht="11.45" customHeight="1" x14ac:dyDescent="0.2">
      <c r="A7" s="11" t="s">
        <v>11</v>
      </c>
    </row>
    <row r="8" spans="1:2" ht="11.45" customHeight="1" x14ac:dyDescent="0.2">
      <c r="A8" s="3">
        <v>1</v>
      </c>
      <c r="B8" s="29" t="e">
        <f>'C завтраками| Bed and breakfast'!#REF!*0.9</f>
        <v>#REF!</v>
      </c>
    </row>
    <row r="9" spans="1:2" ht="11.45" customHeight="1" x14ac:dyDescent="0.2">
      <c r="A9" s="3">
        <v>2</v>
      </c>
      <c r="B9" s="29" t="e">
        <f>'C завтраками| Bed and breakfast'!#REF!*0.9</f>
        <v>#REF!</v>
      </c>
    </row>
    <row r="10" spans="1:2" ht="11.45" customHeight="1" x14ac:dyDescent="0.2">
      <c r="A10" s="120" t="s">
        <v>107</v>
      </c>
      <c r="B10" s="29"/>
    </row>
    <row r="11" spans="1:2" ht="11.45" customHeight="1" x14ac:dyDescent="0.2">
      <c r="A11" s="3">
        <v>1</v>
      </c>
      <c r="B11" s="29" t="e">
        <f>'C завтраками| Bed and breakfast'!#REF!*0.9</f>
        <v>#REF!</v>
      </c>
    </row>
    <row r="12" spans="1:2" ht="11.45" customHeight="1" x14ac:dyDescent="0.2">
      <c r="A12" s="3">
        <v>2</v>
      </c>
      <c r="B12" s="29" t="e">
        <f>'C завтраками| Bed and breakfast'!#REF!*0.9</f>
        <v>#REF!</v>
      </c>
    </row>
    <row r="13" spans="1:2" ht="11.45" customHeight="1" x14ac:dyDescent="0.2">
      <c r="A13" s="5" t="s">
        <v>86</v>
      </c>
      <c r="B13" s="29"/>
    </row>
    <row r="14" spans="1:2" ht="11.45" customHeight="1" x14ac:dyDescent="0.2">
      <c r="A14" s="3">
        <v>1</v>
      </c>
      <c r="B14" s="29" t="e">
        <f>'C завтраками| Bed and breakfast'!#REF!*0.9</f>
        <v>#REF!</v>
      </c>
    </row>
    <row r="15" spans="1:2" ht="11.45" customHeight="1" x14ac:dyDescent="0.2">
      <c r="A15" s="3">
        <v>2</v>
      </c>
      <c r="B15" s="29" t="e">
        <f>'C завтраками| Bed and breakfast'!#REF!*0.9</f>
        <v>#REF!</v>
      </c>
    </row>
    <row r="16" spans="1:2" ht="11.45" customHeight="1" x14ac:dyDescent="0.2">
      <c r="A16" s="4" t="s">
        <v>91</v>
      </c>
      <c r="B16" s="29"/>
    </row>
    <row r="17" spans="1:2" ht="11.45" customHeight="1" x14ac:dyDescent="0.2">
      <c r="A17" s="3">
        <v>1</v>
      </c>
      <c r="B17" s="29" t="e">
        <f>'C завтраками| Bed and breakfast'!#REF!*0.9</f>
        <v>#REF!</v>
      </c>
    </row>
    <row r="18" spans="1:2" ht="11.45" customHeight="1" x14ac:dyDescent="0.2">
      <c r="A18" s="3">
        <v>2</v>
      </c>
      <c r="B18" s="29" t="e">
        <f>'C завтраками| Bed and breakfast'!#REF!*0.9</f>
        <v>#REF!</v>
      </c>
    </row>
    <row r="19" spans="1:2" ht="11.45" customHeight="1" x14ac:dyDescent="0.2">
      <c r="A19" s="2" t="s">
        <v>92</v>
      </c>
      <c r="B19" s="29"/>
    </row>
    <row r="20" spans="1:2" ht="11.45" customHeight="1" x14ac:dyDescent="0.2">
      <c r="A20" s="3">
        <v>1</v>
      </c>
      <c r="B20" s="29" t="e">
        <f>'C завтраками| Bed and breakfast'!#REF!*0.9</f>
        <v>#REF!</v>
      </c>
    </row>
    <row r="21" spans="1:2" ht="11.45" customHeight="1" x14ac:dyDescent="0.2">
      <c r="A21" s="3">
        <v>2</v>
      </c>
      <c r="B21" s="29" t="e">
        <f>'C завтраками| Bed and breakfast'!#REF!*0.9</f>
        <v>#REF!</v>
      </c>
    </row>
    <row r="22" spans="1:2" x14ac:dyDescent="0.2">
      <c r="A22" s="22"/>
    </row>
    <row r="23" spans="1:2" x14ac:dyDescent="0.2">
      <c r="A23" s="41" t="s">
        <v>3</v>
      </c>
    </row>
    <row r="24" spans="1:2" x14ac:dyDescent="0.2">
      <c r="A24" s="42" t="s">
        <v>4</v>
      </c>
    </row>
    <row r="25" spans="1:2" x14ac:dyDescent="0.2">
      <c r="A25" s="42" t="s">
        <v>5</v>
      </c>
    </row>
    <row r="26" spans="1:2" ht="12.6" customHeight="1" x14ac:dyDescent="0.2">
      <c r="A26" s="26" t="s">
        <v>6</v>
      </c>
    </row>
    <row r="27" spans="1:2" x14ac:dyDescent="0.2">
      <c r="A27" s="42" t="s">
        <v>75</v>
      </c>
    </row>
    <row r="28" spans="1:2" s="7" customFormat="1" ht="24" x14ac:dyDescent="0.2">
      <c r="A28" s="66" t="s">
        <v>120</v>
      </c>
    </row>
    <row r="29" spans="1:2" x14ac:dyDescent="0.2">
      <c r="A29" s="22"/>
    </row>
    <row r="30" spans="1:2" ht="120" x14ac:dyDescent="0.2">
      <c r="A30" s="77" t="s">
        <v>109</v>
      </c>
    </row>
    <row r="31" spans="1:2" ht="12.75" thickBot="1" x14ac:dyDescent="0.25">
      <c r="A31" s="63" t="s">
        <v>18</v>
      </c>
    </row>
    <row r="32" spans="1:2" ht="12.75" thickBot="1" x14ac:dyDescent="0.25">
      <c r="A32" s="64" t="s">
        <v>135</v>
      </c>
    </row>
    <row r="33" spans="1:1" x14ac:dyDescent="0.2">
      <c r="A33" s="65" t="s">
        <v>136</v>
      </c>
    </row>
    <row r="34" spans="1:1" x14ac:dyDescent="0.2">
      <c r="A34" s="124"/>
    </row>
    <row r="35" spans="1:1" ht="25.5" x14ac:dyDescent="0.2">
      <c r="A35" s="67" t="s">
        <v>49</v>
      </c>
    </row>
    <row r="36" spans="1:1" ht="31.5" x14ac:dyDescent="0.2">
      <c r="A36" s="113" t="s">
        <v>110</v>
      </c>
    </row>
    <row r="37" spans="1:1" ht="42" x14ac:dyDescent="0.2">
      <c r="A37" s="113" t="s">
        <v>111</v>
      </c>
    </row>
    <row r="38" spans="1:1" ht="21" x14ac:dyDescent="0.2">
      <c r="A38" s="113" t="s">
        <v>112</v>
      </c>
    </row>
    <row r="39" spans="1:1" ht="21" x14ac:dyDescent="0.2">
      <c r="A39" s="113" t="s">
        <v>113</v>
      </c>
    </row>
    <row r="40" spans="1:1" ht="21" x14ac:dyDescent="0.2">
      <c r="A40" s="113" t="s">
        <v>114</v>
      </c>
    </row>
    <row r="41" spans="1:1" ht="31.5" x14ac:dyDescent="0.2">
      <c r="A41" s="113" t="s">
        <v>115</v>
      </c>
    </row>
    <row r="42" spans="1:1" ht="21" x14ac:dyDescent="0.2">
      <c r="A42" s="113" t="s">
        <v>116</v>
      </c>
    </row>
    <row r="43" spans="1:1" ht="31.5" x14ac:dyDescent="0.2">
      <c r="A43" s="113" t="s">
        <v>117</v>
      </c>
    </row>
    <row r="44" spans="1:1" ht="31.5" x14ac:dyDescent="0.2">
      <c r="A44" s="113" t="s">
        <v>118</v>
      </c>
    </row>
    <row r="45" spans="1:1" ht="21" x14ac:dyDescent="0.2">
      <c r="A45" s="113" t="s">
        <v>119</v>
      </c>
    </row>
    <row r="46" spans="1:1" x14ac:dyDescent="0.2">
      <c r="A46" s="69"/>
    </row>
    <row r="47" spans="1:1" ht="31.5" x14ac:dyDescent="0.2">
      <c r="A47" s="70" t="s">
        <v>42</v>
      </c>
    </row>
    <row r="48" spans="1:1" ht="21" x14ac:dyDescent="0.2">
      <c r="A48" s="71" t="s">
        <v>43</v>
      </c>
    </row>
    <row r="49" spans="1:1" ht="42.75" x14ac:dyDescent="0.2">
      <c r="A49" s="72" t="s">
        <v>44</v>
      </c>
    </row>
    <row r="50" spans="1:1" ht="21" x14ac:dyDescent="0.2">
      <c r="A50" s="73" t="s">
        <v>45</v>
      </c>
    </row>
    <row r="51" spans="1:1" x14ac:dyDescent="0.2">
      <c r="A51" s="74"/>
    </row>
    <row r="52" spans="1:1" x14ac:dyDescent="0.2">
      <c r="A52" s="75" t="s">
        <v>8</v>
      </c>
    </row>
    <row r="53" spans="1:1" ht="24" x14ac:dyDescent="0.2">
      <c r="A53" s="62" t="s">
        <v>46</v>
      </c>
    </row>
    <row r="54" spans="1:1" ht="24" x14ac:dyDescent="0.2">
      <c r="A54" s="62" t="s">
        <v>47</v>
      </c>
    </row>
  </sheetData>
  <pageMargins left="0.7" right="0.7" top="0.75" bottom="0.75" header="0.3" footer="0.3"/>
  <pageSetup paperSize="9" orientation="portrait" horizontalDpi="4294967295" verticalDpi="4294967295"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73"/>
  <sheetViews>
    <sheetView zoomScale="115" zoomScaleNormal="115" workbookViewId="0">
      <pane xSplit="1" topLeftCell="B1" activePane="topRight" state="frozen"/>
      <selection pane="topRight" activeCell="B1" sqref="B1:D1048576"/>
    </sheetView>
  </sheetViews>
  <sheetFormatPr defaultColWidth="8.5703125" defaultRowHeight="12" x14ac:dyDescent="0.2"/>
  <cols>
    <col min="1" max="1" width="84.85546875" style="1" customWidth="1"/>
    <col min="2" max="16384" width="8.5703125" style="1"/>
  </cols>
  <sheetData>
    <row r="1" spans="1:2" ht="11.45" customHeight="1" x14ac:dyDescent="0.2">
      <c r="A1" s="9" t="s">
        <v>74</v>
      </c>
    </row>
    <row r="2" spans="1:2" ht="11.45" customHeight="1" x14ac:dyDescent="0.2">
      <c r="A2" s="76" t="s">
        <v>48</v>
      </c>
    </row>
    <row r="3" spans="1:2" ht="11.45" customHeight="1" x14ac:dyDescent="0.2">
      <c r="A3" s="9"/>
    </row>
    <row r="4" spans="1:2" ht="11.25" customHeight="1" x14ac:dyDescent="0.2">
      <c r="A4" s="95" t="s">
        <v>1</v>
      </c>
    </row>
    <row r="5" spans="1:2" s="12" customFormat="1" ht="25.5" customHeight="1" x14ac:dyDescent="0.2">
      <c r="A5" s="8" t="s">
        <v>0</v>
      </c>
      <c r="B5" s="129" t="e">
        <f>'C завтраками| Bed and breakfast'!#REF!</f>
        <v>#REF!</v>
      </c>
    </row>
    <row r="6" spans="1:2" s="12" customFormat="1" ht="25.5" customHeight="1" x14ac:dyDescent="0.2">
      <c r="A6" s="37"/>
      <c r="B6" s="129" t="e">
        <f>'C завтраками| Bed and breakfast'!#REF!</f>
        <v>#REF!</v>
      </c>
    </row>
    <row r="7" spans="1:2" ht="11.45" customHeight="1" x14ac:dyDescent="0.2">
      <c r="A7" s="11" t="s">
        <v>11</v>
      </c>
    </row>
    <row r="8" spans="1:2" ht="11.45" customHeight="1" x14ac:dyDescent="0.2">
      <c r="A8" s="3">
        <v>1</v>
      </c>
      <c r="B8" s="29" t="e">
        <f>'C завтраками| Bed and breakfast'!#REF!*0.9</f>
        <v>#REF!</v>
      </c>
    </row>
    <row r="9" spans="1:2" ht="11.45" customHeight="1" x14ac:dyDescent="0.2">
      <c r="A9" s="3">
        <v>2</v>
      </c>
      <c r="B9" s="29" t="e">
        <f>'C завтраками| Bed and breakfast'!#REF!*0.9</f>
        <v>#REF!</v>
      </c>
    </row>
    <row r="10" spans="1:2" ht="11.45" customHeight="1" x14ac:dyDescent="0.2">
      <c r="A10" s="120" t="s">
        <v>107</v>
      </c>
      <c r="B10" s="29"/>
    </row>
    <row r="11" spans="1:2" ht="11.45" customHeight="1" x14ac:dyDescent="0.2">
      <c r="A11" s="3">
        <v>1</v>
      </c>
      <c r="B11" s="29" t="e">
        <f>'C завтраками| Bed and breakfast'!#REF!*0.9</f>
        <v>#REF!</v>
      </c>
    </row>
    <row r="12" spans="1:2" ht="11.45" customHeight="1" x14ac:dyDescent="0.2">
      <c r="A12" s="3">
        <v>2</v>
      </c>
      <c r="B12" s="29" t="e">
        <f>'C завтраками| Bed and breakfast'!#REF!*0.9</f>
        <v>#REF!</v>
      </c>
    </row>
    <row r="13" spans="1:2" ht="11.45" customHeight="1" x14ac:dyDescent="0.2">
      <c r="A13" s="5" t="s">
        <v>86</v>
      </c>
      <c r="B13" s="29"/>
    </row>
    <row r="14" spans="1:2" ht="11.45" customHeight="1" x14ac:dyDescent="0.2">
      <c r="A14" s="3">
        <v>1</v>
      </c>
      <c r="B14" s="29" t="e">
        <f>'C завтраками| Bed and breakfast'!#REF!*0.9</f>
        <v>#REF!</v>
      </c>
    </row>
    <row r="15" spans="1:2" ht="11.45" customHeight="1" x14ac:dyDescent="0.2">
      <c r="A15" s="3">
        <v>2</v>
      </c>
      <c r="B15" s="29" t="e">
        <f>'C завтраками| Bed and breakfast'!#REF!*0.9</f>
        <v>#REF!</v>
      </c>
    </row>
    <row r="16" spans="1:2" ht="11.45" customHeight="1" x14ac:dyDescent="0.2">
      <c r="A16" s="4" t="s">
        <v>91</v>
      </c>
      <c r="B16" s="29"/>
    </row>
    <row r="17" spans="1:2" ht="11.45" customHeight="1" x14ac:dyDescent="0.2">
      <c r="A17" s="3">
        <v>1</v>
      </c>
      <c r="B17" s="29" t="e">
        <f>'C завтраками| Bed and breakfast'!#REF!*0.9</f>
        <v>#REF!</v>
      </c>
    </row>
    <row r="18" spans="1:2" ht="11.45" customHeight="1" x14ac:dyDescent="0.2">
      <c r="A18" s="3">
        <v>2</v>
      </c>
      <c r="B18" s="29" t="e">
        <f>'C завтраками| Bed and breakfast'!#REF!*0.9</f>
        <v>#REF!</v>
      </c>
    </row>
    <row r="19" spans="1:2" ht="11.45" customHeight="1" x14ac:dyDescent="0.2">
      <c r="A19" s="2" t="s">
        <v>92</v>
      </c>
      <c r="B19" s="29"/>
    </row>
    <row r="20" spans="1:2" ht="11.45" customHeight="1" x14ac:dyDescent="0.2">
      <c r="A20" s="3">
        <v>1</v>
      </c>
      <c r="B20" s="29" t="e">
        <f>'C завтраками| Bed and breakfast'!#REF!*0.9</f>
        <v>#REF!</v>
      </c>
    </row>
    <row r="21" spans="1:2" ht="11.45" customHeight="1" x14ac:dyDescent="0.2">
      <c r="A21" s="3">
        <v>2</v>
      </c>
      <c r="B21" s="29" t="e">
        <f>'C завтраками| Bed and breakfast'!#REF!*0.9</f>
        <v>#REF!</v>
      </c>
    </row>
    <row r="22" spans="1:2" ht="11.45" customHeight="1" x14ac:dyDescent="0.2">
      <c r="A22" s="24"/>
      <c r="B22" s="30"/>
    </row>
    <row r="23" spans="1:2" ht="11.45" customHeight="1" x14ac:dyDescent="0.2">
      <c r="A23" s="97" t="s">
        <v>2</v>
      </c>
      <c r="B23" s="30"/>
    </row>
    <row r="24" spans="1:2" ht="24.6" customHeight="1" x14ac:dyDescent="0.2">
      <c r="A24" s="8" t="s">
        <v>0</v>
      </c>
      <c r="B24" s="129" t="e">
        <f t="shared" ref="B24" si="0">B5</f>
        <v>#REF!</v>
      </c>
    </row>
    <row r="25" spans="1:2" ht="24.6" customHeight="1" x14ac:dyDescent="0.2">
      <c r="A25" s="37"/>
      <c r="B25" s="129" t="e">
        <f t="shared" ref="B25" si="1">B6</f>
        <v>#REF!</v>
      </c>
    </row>
    <row r="26" spans="1:2" ht="11.45" customHeight="1" x14ac:dyDescent="0.2">
      <c r="A26" s="11" t="s">
        <v>11</v>
      </c>
    </row>
    <row r="27" spans="1:2" ht="11.45" customHeight="1" x14ac:dyDescent="0.2">
      <c r="A27" s="3">
        <v>1</v>
      </c>
      <c r="B27" s="29" t="e">
        <f t="shared" ref="B27" si="2">ROUNDUP(B8*0.9,)</f>
        <v>#REF!</v>
      </c>
    </row>
    <row r="28" spans="1:2" ht="11.45" customHeight="1" x14ac:dyDescent="0.2">
      <c r="A28" s="3">
        <v>2</v>
      </c>
      <c r="B28" s="29" t="e">
        <f t="shared" ref="B28" si="3">ROUNDUP(B9*0.9,)</f>
        <v>#REF!</v>
      </c>
    </row>
    <row r="29" spans="1:2" ht="11.45" customHeight="1" x14ac:dyDescent="0.2">
      <c r="A29" s="120" t="s">
        <v>107</v>
      </c>
      <c r="B29" s="29"/>
    </row>
    <row r="30" spans="1:2" ht="11.45" customHeight="1" x14ac:dyDescent="0.2">
      <c r="A30" s="3">
        <v>1</v>
      </c>
      <c r="B30" s="29" t="e">
        <f t="shared" ref="B30" si="4">ROUNDUP(B11*0.9,)</f>
        <v>#REF!</v>
      </c>
    </row>
    <row r="31" spans="1:2" ht="11.45" customHeight="1" x14ac:dyDescent="0.2">
      <c r="A31" s="3">
        <v>2</v>
      </c>
      <c r="B31" s="29" t="e">
        <f t="shared" ref="B31" si="5">ROUNDUP(B12*0.9,)</f>
        <v>#REF!</v>
      </c>
    </row>
    <row r="32" spans="1:2" ht="11.45" customHeight="1" x14ac:dyDescent="0.2">
      <c r="A32" s="5" t="s">
        <v>86</v>
      </c>
      <c r="B32" s="29"/>
    </row>
    <row r="33" spans="1:2" ht="11.45" customHeight="1" x14ac:dyDescent="0.2">
      <c r="A33" s="3">
        <v>1</v>
      </c>
      <c r="B33" s="29" t="e">
        <f t="shared" ref="B33" si="6">ROUNDUP(B14*0.9,)</f>
        <v>#REF!</v>
      </c>
    </row>
    <row r="34" spans="1:2" ht="11.45" customHeight="1" x14ac:dyDescent="0.2">
      <c r="A34" s="3">
        <v>2</v>
      </c>
      <c r="B34" s="29" t="e">
        <f t="shared" ref="B34" si="7">ROUNDUP(B15*0.9,)</f>
        <v>#REF!</v>
      </c>
    </row>
    <row r="35" spans="1:2" ht="11.45" customHeight="1" x14ac:dyDescent="0.2">
      <c r="A35" s="4" t="s">
        <v>91</v>
      </c>
      <c r="B35" s="29"/>
    </row>
    <row r="36" spans="1:2" ht="11.45" customHeight="1" x14ac:dyDescent="0.2">
      <c r="A36" s="3">
        <v>1</v>
      </c>
      <c r="B36" s="29" t="e">
        <f t="shared" ref="B36" si="8">ROUNDUP(B17*0.9,)</f>
        <v>#REF!</v>
      </c>
    </row>
    <row r="37" spans="1:2" ht="11.45" customHeight="1" x14ac:dyDescent="0.2">
      <c r="A37" s="3">
        <v>2</v>
      </c>
      <c r="B37" s="29" t="e">
        <f t="shared" ref="B37" si="9">ROUNDUP(B18*0.9,)</f>
        <v>#REF!</v>
      </c>
    </row>
    <row r="38" spans="1:2" ht="11.45" customHeight="1" x14ac:dyDescent="0.2">
      <c r="A38" s="2" t="s">
        <v>92</v>
      </c>
      <c r="B38" s="29"/>
    </row>
    <row r="39" spans="1:2" ht="11.45" customHeight="1" x14ac:dyDescent="0.2">
      <c r="A39" s="3">
        <v>1</v>
      </c>
      <c r="B39" s="29" t="e">
        <f t="shared" ref="B39" si="10">ROUNDUP(B20*0.9,)</f>
        <v>#REF!</v>
      </c>
    </row>
    <row r="40" spans="1:2" ht="11.45" customHeight="1" x14ac:dyDescent="0.2">
      <c r="A40" s="3">
        <v>2</v>
      </c>
      <c r="B40" s="29" t="e">
        <f t="shared" ref="B40" si="11">ROUNDUP(B21*0.9,)</f>
        <v>#REF!</v>
      </c>
    </row>
    <row r="41" spans="1:2" ht="11.45" customHeight="1" x14ac:dyDescent="0.2">
      <c r="A41" s="24"/>
    </row>
    <row r="42" spans="1:2" x14ac:dyDescent="0.2">
      <c r="A42" s="41" t="s">
        <v>3</v>
      </c>
    </row>
    <row r="43" spans="1:2" x14ac:dyDescent="0.2">
      <c r="A43" s="42" t="s">
        <v>4</v>
      </c>
    </row>
    <row r="44" spans="1:2" x14ac:dyDescent="0.2">
      <c r="A44" s="42" t="s">
        <v>5</v>
      </c>
    </row>
    <row r="45" spans="1:2" ht="24" x14ac:dyDescent="0.2">
      <c r="A45" s="26" t="s">
        <v>6</v>
      </c>
    </row>
    <row r="46" spans="1:2" x14ac:dyDescent="0.2">
      <c r="A46" s="42" t="s">
        <v>75</v>
      </c>
    </row>
    <row r="47" spans="1:2" s="7" customFormat="1" ht="24" x14ac:dyDescent="0.2">
      <c r="A47" s="66" t="s">
        <v>120</v>
      </c>
    </row>
    <row r="48" spans="1:2" x14ac:dyDescent="0.2">
      <c r="A48" s="22"/>
    </row>
    <row r="49" spans="1:1" ht="118.5" customHeight="1" x14ac:dyDescent="0.2">
      <c r="A49" s="77" t="s">
        <v>109</v>
      </c>
    </row>
    <row r="50" spans="1:1" ht="12.75" thickBot="1" x14ac:dyDescent="0.25">
      <c r="A50" s="63" t="s">
        <v>18</v>
      </c>
    </row>
    <row r="51" spans="1:1" ht="12.75" thickBot="1" x14ac:dyDescent="0.25">
      <c r="A51" s="64" t="s">
        <v>135</v>
      </c>
    </row>
    <row r="52" spans="1:1" x14ac:dyDescent="0.2">
      <c r="A52" s="65" t="s">
        <v>136</v>
      </c>
    </row>
    <row r="53" spans="1:1" x14ac:dyDescent="0.2">
      <c r="A53" s="124"/>
    </row>
    <row r="54" spans="1:1" ht="25.5" x14ac:dyDescent="0.2">
      <c r="A54" s="67" t="s">
        <v>49</v>
      </c>
    </row>
    <row r="55" spans="1:1" ht="31.5" x14ac:dyDescent="0.2">
      <c r="A55" s="113" t="s">
        <v>110</v>
      </c>
    </row>
    <row r="56" spans="1:1" ht="42" x14ac:dyDescent="0.2">
      <c r="A56" s="113" t="s">
        <v>111</v>
      </c>
    </row>
    <row r="57" spans="1:1" ht="21" x14ac:dyDescent="0.2">
      <c r="A57" s="113" t="s">
        <v>112</v>
      </c>
    </row>
    <row r="58" spans="1:1" ht="21" x14ac:dyDescent="0.2">
      <c r="A58" s="113" t="s">
        <v>113</v>
      </c>
    </row>
    <row r="59" spans="1:1" ht="21" x14ac:dyDescent="0.2">
      <c r="A59" s="113" t="s">
        <v>114</v>
      </c>
    </row>
    <row r="60" spans="1:1" ht="31.5" x14ac:dyDescent="0.2">
      <c r="A60" s="113" t="s">
        <v>115</v>
      </c>
    </row>
    <row r="61" spans="1:1" ht="21" x14ac:dyDescent="0.2">
      <c r="A61" s="113" t="s">
        <v>116</v>
      </c>
    </row>
    <row r="62" spans="1:1" ht="31.5" x14ac:dyDescent="0.2">
      <c r="A62" s="113" t="s">
        <v>117</v>
      </c>
    </row>
    <row r="63" spans="1:1" ht="31.5" x14ac:dyDescent="0.2">
      <c r="A63" s="113" t="s">
        <v>118</v>
      </c>
    </row>
    <row r="64" spans="1:1" ht="21" x14ac:dyDescent="0.2">
      <c r="A64" s="113" t="s">
        <v>119</v>
      </c>
    </row>
    <row r="65" spans="1:1" x14ac:dyDescent="0.2">
      <c r="A65" s="69"/>
    </row>
    <row r="66" spans="1:1" ht="31.5" x14ac:dyDescent="0.2">
      <c r="A66" s="70" t="s">
        <v>42</v>
      </c>
    </row>
    <row r="67" spans="1:1" ht="21" x14ac:dyDescent="0.2">
      <c r="A67" s="71" t="s">
        <v>43</v>
      </c>
    </row>
    <row r="68" spans="1:1" ht="42.75" x14ac:dyDescent="0.2">
      <c r="A68" s="72" t="s">
        <v>44</v>
      </c>
    </row>
    <row r="69" spans="1:1" ht="21" x14ac:dyDescent="0.2">
      <c r="A69" s="73" t="s">
        <v>45</v>
      </c>
    </row>
    <row r="70" spans="1:1" x14ac:dyDescent="0.2">
      <c r="A70" s="74"/>
    </row>
    <row r="71" spans="1:1" x14ac:dyDescent="0.2">
      <c r="A71" s="75" t="s">
        <v>8</v>
      </c>
    </row>
    <row r="72" spans="1:1" ht="24" x14ac:dyDescent="0.2">
      <c r="A72" s="62" t="s">
        <v>46</v>
      </c>
    </row>
    <row r="73" spans="1:1" ht="24" x14ac:dyDescent="0.2">
      <c r="A73" s="62" t="s">
        <v>47</v>
      </c>
    </row>
  </sheetData>
  <pageMargins left="0.7" right="0.7" top="0.75" bottom="0.75" header="0.3" footer="0.3"/>
  <pageSetup paperSize="9" orientation="portrait" horizontalDpi="4294967295" verticalDpi="4294967295"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73"/>
  <sheetViews>
    <sheetView zoomScaleNormal="100" workbookViewId="0">
      <pane xSplit="1" topLeftCell="B1" activePane="topRight" state="frozen"/>
      <selection pane="topRight" activeCell="B7" sqref="B1:D1048576"/>
    </sheetView>
  </sheetViews>
  <sheetFormatPr defaultColWidth="8.5703125" defaultRowHeight="12" x14ac:dyDescent="0.2"/>
  <cols>
    <col min="1" max="1" width="84.85546875" style="1" customWidth="1"/>
    <col min="2" max="2" width="9.42578125" style="1" bestFit="1" customWidth="1"/>
    <col min="3" max="16384" width="8.5703125" style="1"/>
  </cols>
  <sheetData>
    <row r="1" spans="1:2" ht="11.45" customHeight="1" x14ac:dyDescent="0.2">
      <c r="A1" s="9" t="s">
        <v>74</v>
      </c>
    </row>
    <row r="2" spans="1:2" ht="11.45" customHeight="1" x14ac:dyDescent="0.2">
      <c r="A2" s="76" t="s">
        <v>48</v>
      </c>
    </row>
    <row r="3" spans="1:2" ht="11.45" customHeight="1" x14ac:dyDescent="0.2">
      <c r="A3" s="9"/>
    </row>
    <row r="4" spans="1:2" ht="11.25" customHeight="1" x14ac:dyDescent="0.2">
      <c r="A4" s="95" t="s">
        <v>1</v>
      </c>
    </row>
    <row r="5" spans="1:2" s="12" customFormat="1" ht="25.5" customHeight="1" x14ac:dyDescent="0.2">
      <c r="A5" s="8" t="s">
        <v>0</v>
      </c>
      <c r="B5" s="129" t="e">
        <f>'C завтраками| Bed and breakfast'!#REF!</f>
        <v>#REF!</v>
      </c>
    </row>
    <row r="6" spans="1:2" s="12" customFormat="1" ht="25.5" customHeight="1" x14ac:dyDescent="0.2">
      <c r="A6" s="37"/>
      <c r="B6" s="129" t="e">
        <f>'C завтраками| Bed and breakfast'!#REF!</f>
        <v>#REF!</v>
      </c>
    </row>
    <row r="7" spans="1:2" ht="11.45" customHeight="1" x14ac:dyDescent="0.2">
      <c r="A7" s="11" t="s">
        <v>11</v>
      </c>
    </row>
    <row r="8" spans="1:2" ht="11.45" customHeight="1" x14ac:dyDescent="0.2">
      <c r="A8" s="3">
        <v>1</v>
      </c>
      <c r="B8" s="29" t="e">
        <f>'C завтраками| Bed and breakfast'!#REF!*0.9</f>
        <v>#REF!</v>
      </c>
    </row>
    <row r="9" spans="1:2" ht="11.45" customHeight="1" x14ac:dyDescent="0.2">
      <c r="A9" s="3">
        <v>2</v>
      </c>
      <c r="B9" s="29" t="e">
        <f>'C завтраками| Bed and breakfast'!#REF!*0.9</f>
        <v>#REF!</v>
      </c>
    </row>
    <row r="10" spans="1:2" ht="11.45" customHeight="1" x14ac:dyDescent="0.2">
      <c r="A10" s="120" t="s">
        <v>107</v>
      </c>
      <c r="B10" s="29"/>
    </row>
    <row r="11" spans="1:2" ht="11.45" customHeight="1" x14ac:dyDescent="0.2">
      <c r="A11" s="3">
        <v>1</v>
      </c>
      <c r="B11" s="29" t="e">
        <f>'C завтраками| Bed and breakfast'!#REF!*0.9</f>
        <v>#REF!</v>
      </c>
    </row>
    <row r="12" spans="1:2" ht="11.45" customHeight="1" x14ac:dyDescent="0.2">
      <c r="A12" s="3">
        <v>2</v>
      </c>
      <c r="B12" s="29" t="e">
        <f>'C завтраками| Bed and breakfast'!#REF!*0.9</f>
        <v>#REF!</v>
      </c>
    </row>
    <row r="13" spans="1:2" ht="11.45" customHeight="1" x14ac:dyDescent="0.2">
      <c r="A13" s="5" t="s">
        <v>86</v>
      </c>
      <c r="B13" s="29"/>
    </row>
    <row r="14" spans="1:2" ht="11.45" customHeight="1" x14ac:dyDescent="0.2">
      <c r="A14" s="3">
        <v>1</v>
      </c>
      <c r="B14" s="29" t="e">
        <f>'C завтраками| Bed and breakfast'!#REF!*0.9</f>
        <v>#REF!</v>
      </c>
    </row>
    <row r="15" spans="1:2" ht="11.45" customHeight="1" x14ac:dyDescent="0.2">
      <c r="A15" s="3">
        <v>2</v>
      </c>
      <c r="B15" s="29" t="e">
        <f>'C завтраками| Bed and breakfast'!#REF!*0.9</f>
        <v>#REF!</v>
      </c>
    </row>
    <row r="16" spans="1:2" ht="11.45" customHeight="1" x14ac:dyDescent="0.2">
      <c r="A16" s="4" t="s">
        <v>91</v>
      </c>
      <c r="B16" s="29"/>
    </row>
    <row r="17" spans="1:2" ht="11.45" customHeight="1" x14ac:dyDescent="0.2">
      <c r="A17" s="3">
        <v>1</v>
      </c>
      <c r="B17" s="29" t="e">
        <f>'C завтраками| Bed and breakfast'!#REF!*0.9</f>
        <v>#REF!</v>
      </c>
    </row>
    <row r="18" spans="1:2" ht="11.45" customHeight="1" x14ac:dyDescent="0.2">
      <c r="A18" s="3">
        <v>2</v>
      </c>
      <c r="B18" s="29" t="e">
        <f>'C завтраками| Bed and breakfast'!#REF!*0.9</f>
        <v>#REF!</v>
      </c>
    </row>
    <row r="19" spans="1:2" ht="11.45" customHeight="1" x14ac:dyDescent="0.2">
      <c r="A19" s="2" t="s">
        <v>92</v>
      </c>
      <c r="B19" s="29"/>
    </row>
    <row r="20" spans="1:2" ht="11.45" customHeight="1" x14ac:dyDescent="0.2">
      <c r="A20" s="3">
        <v>1</v>
      </c>
      <c r="B20" s="29" t="e">
        <f>'C завтраками| Bed and breakfast'!#REF!*0.9</f>
        <v>#REF!</v>
      </c>
    </row>
    <row r="21" spans="1:2" ht="11.45" customHeight="1" x14ac:dyDescent="0.2">
      <c r="A21" s="3">
        <v>2</v>
      </c>
      <c r="B21" s="29" t="e">
        <f>'C завтраками| Bed and breakfast'!#REF!*0.9</f>
        <v>#REF!</v>
      </c>
    </row>
    <row r="22" spans="1:2" ht="11.45" customHeight="1" x14ac:dyDescent="0.2">
      <c r="A22" s="24"/>
      <c r="B22" s="30"/>
    </row>
    <row r="23" spans="1:2" ht="11.45" customHeight="1" x14ac:dyDescent="0.2">
      <c r="A23" s="97" t="s">
        <v>2</v>
      </c>
      <c r="B23" s="30"/>
    </row>
    <row r="24" spans="1:2" ht="24.6" customHeight="1" x14ac:dyDescent="0.2">
      <c r="A24" s="8" t="s">
        <v>0</v>
      </c>
      <c r="B24" s="129" t="e">
        <f t="shared" ref="B24" si="0">B5</f>
        <v>#REF!</v>
      </c>
    </row>
    <row r="25" spans="1:2" ht="24.6" customHeight="1" x14ac:dyDescent="0.2">
      <c r="A25" s="37"/>
      <c r="B25" s="129" t="e">
        <f t="shared" ref="B25" si="1">B6</f>
        <v>#REF!</v>
      </c>
    </row>
    <row r="26" spans="1:2" ht="11.45" customHeight="1" x14ac:dyDescent="0.2">
      <c r="A26" s="11" t="s">
        <v>11</v>
      </c>
    </row>
    <row r="27" spans="1:2" ht="11.45" customHeight="1" x14ac:dyDescent="0.2">
      <c r="A27" s="3">
        <v>1</v>
      </c>
      <c r="B27" s="29" t="e">
        <f t="shared" ref="B27" si="2">ROUNDUP(B8*0.87,)</f>
        <v>#REF!</v>
      </c>
    </row>
    <row r="28" spans="1:2" ht="11.45" customHeight="1" x14ac:dyDescent="0.2">
      <c r="A28" s="3">
        <v>2</v>
      </c>
      <c r="B28" s="29" t="e">
        <f t="shared" ref="B28" si="3">ROUNDUP(B9*0.87,)</f>
        <v>#REF!</v>
      </c>
    </row>
    <row r="29" spans="1:2" ht="11.45" customHeight="1" x14ac:dyDescent="0.2">
      <c r="A29" s="120" t="s">
        <v>107</v>
      </c>
      <c r="B29" s="29"/>
    </row>
    <row r="30" spans="1:2" ht="11.45" customHeight="1" x14ac:dyDescent="0.2">
      <c r="A30" s="3">
        <v>1</v>
      </c>
      <c r="B30" s="29" t="e">
        <f t="shared" ref="B30" si="4">ROUNDUP(B11*0.87,)</f>
        <v>#REF!</v>
      </c>
    </row>
    <row r="31" spans="1:2" ht="11.45" customHeight="1" x14ac:dyDescent="0.2">
      <c r="A31" s="3">
        <v>2</v>
      </c>
      <c r="B31" s="29" t="e">
        <f t="shared" ref="B31" si="5">ROUNDUP(B12*0.87,)</f>
        <v>#REF!</v>
      </c>
    </row>
    <row r="32" spans="1:2" ht="11.45" customHeight="1" x14ac:dyDescent="0.2">
      <c r="A32" s="5" t="s">
        <v>86</v>
      </c>
      <c r="B32" s="29"/>
    </row>
    <row r="33" spans="1:2" ht="11.45" customHeight="1" x14ac:dyDescent="0.2">
      <c r="A33" s="3">
        <v>1</v>
      </c>
      <c r="B33" s="29" t="e">
        <f t="shared" ref="B33" si="6">ROUNDUP(B14*0.87,)</f>
        <v>#REF!</v>
      </c>
    </row>
    <row r="34" spans="1:2" ht="11.45" customHeight="1" x14ac:dyDescent="0.2">
      <c r="A34" s="3">
        <v>2</v>
      </c>
      <c r="B34" s="29" t="e">
        <f t="shared" ref="B34" si="7">ROUNDUP(B15*0.87,)</f>
        <v>#REF!</v>
      </c>
    </row>
    <row r="35" spans="1:2" ht="11.45" customHeight="1" x14ac:dyDescent="0.2">
      <c r="A35" s="4" t="s">
        <v>91</v>
      </c>
      <c r="B35" s="29"/>
    </row>
    <row r="36" spans="1:2" ht="11.45" customHeight="1" x14ac:dyDescent="0.2">
      <c r="A36" s="3">
        <v>1</v>
      </c>
      <c r="B36" s="29" t="e">
        <f t="shared" ref="B36" si="8">ROUNDUP(B17*0.87,)</f>
        <v>#REF!</v>
      </c>
    </row>
    <row r="37" spans="1:2" ht="11.45" customHeight="1" x14ac:dyDescent="0.2">
      <c r="A37" s="3">
        <v>2</v>
      </c>
      <c r="B37" s="29" t="e">
        <f t="shared" ref="B37" si="9">ROUNDUP(B18*0.87,)</f>
        <v>#REF!</v>
      </c>
    </row>
    <row r="38" spans="1:2" ht="11.45" customHeight="1" x14ac:dyDescent="0.2">
      <c r="A38" s="2" t="s">
        <v>92</v>
      </c>
      <c r="B38" s="29"/>
    </row>
    <row r="39" spans="1:2" ht="11.45" customHeight="1" x14ac:dyDescent="0.2">
      <c r="A39" s="3">
        <v>1</v>
      </c>
      <c r="B39" s="29" t="e">
        <f t="shared" ref="B39" si="10">ROUNDUP(B20*0.87,)</f>
        <v>#REF!</v>
      </c>
    </row>
    <row r="40" spans="1:2" ht="11.45" customHeight="1" x14ac:dyDescent="0.2">
      <c r="A40" s="3">
        <v>2</v>
      </c>
      <c r="B40" s="29" t="e">
        <f t="shared" ref="B40" si="11">ROUNDUP(B21*0.87,)</f>
        <v>#REF!</v>
      </c>
    </row>
    <row r="41" spans="1:2" ht="11.45" customHeight="1" x14ac:dyDescent="0.2">
      <c r="A41" s="24"/>
    </row>
    <row r="42" spans="1:2" x14ac:dyDescent="0.2">
      <c r="A42" s="41" t="s">
        <v>3</v>
      </c>
    </row>
    <row r="43" spans="1:2" x14ac:dyDescent="0.2">
      <c r="A43" s="42" t="s">
        <v>4</v>
      </c>
    </row>
    <row r="44" spans="1:2" x14ac:dyDescent="0.2">
      <c r="A44" s="42" t="s">
        <v>5</v>
      </c>
    </row>
    <row r="45" spans="1:2" ht="24" x14ac:dyDescent="0.2">
      <c r="A45" s="26" t="s">
        <v>6</v>
      </c>
    </row>
    <row r="46" spans="1:2" x14ac:dyDescent="0.2">
      <c r="A46" s="42" t="s">
        <v>75</v>
      </c>
    </row>
    <row r="47" spans="1:2" s="7" customFormat="1" ht="24" x14ac:dyDescent="0.2">
      <c r="A47" s="66" t="s">
        <v>120</v>
      </c>
    </row>
    <row r="48" spans="1:2" x14ac:dyDescent="0.2">
      <c r="A48" s="22"/>
    </row>
    <row r="49" spans="1:1" ht="119.25" customHeight="1" x14ac:dyDescent="0.2">
      <c r="A49" s="77" t="s">
        <v>109</v>
      </c>
    </row>
    <row r="50" spans="1:1" ht="12.75" thickBot="1" x14ac:dyDescent="0.25">
      <c r="A50" s="63" t="s">
        <v>18</v>
      </c>
    </row>
    <row r="51" spans="1:1" ht="12.75" thickBot="1" x14ac:dyDescent="0.25">
      <c r="A51" s="64" t="s">
        <v>135</v>
      </c>
    </row>
    <row r="52" spans="1:1" x14ac:dyDescent="0.2">
      <c r="A52" s="65" t="s">
        <v>136</v>
      </c>
    </row>
    <row r="53" spans="1:1" x14ac:dyDescent="0.2">
      <c r="A53" s="124"/>
    </row>
    <row r="54" spans="1:1" ht="25.5" x14ac:dyDescent="0.2">
      <c r="A54" s="67" t="s">
        <v>49</v>
      </c>
    </row>
    <row r="55" spans="1:1" ht="31.5" x14ac:dyDescent="0.2">
      <c r="A55" s="113" t="s">
        <v>110</v>
      </c>
    </row>
    <row r="56" spans="1:1" ht="42" x14ac:dyDescent="0.2">
      <c r="A56" s="113" t="s">
        <v>111</v>
      </c>
    </row>
    <row r="57" spans="1:1" ht="21" x14ac:dyDescent="0.2">
      <c r="A57" s="113" t="s">
        <v>112</v>
      </c>
    </row>
    <row r="58" spans="1:1" ht="21" x14ac:dyDescent="0.2">
      <c r="A58" s="113" t="s">
        <v>113</v>
      </c>
    </row>
    <row r="59" spans="1:1" ht="21" x14ac:dyDescent="0.2">
      <c r="A59" s="113" t="s">
        <v>114</v>
      </c>
    </row>
    <row r="60" spans="1:1" ht="31.5" x14ac:dyDescent="0.2">
      <c r="A60" s="113" t="s">
        <v>115</v>
      </c>
    </row>
    <row r="61" spans="1:1" ht="21" x14ac:dyDescent="0.2">
      <c r="A61" s="113" t="s">
        <v>116</v>
      </c>
    </row>
    <row r="62" spans="1:1" ht="31.5" x14ac:dyDescent="0.2">
      <c r="A62" s="113" t="s">
        <v>117</v>
      </c>
    </row>
    <row r="63" spans="1:1" ht="31.5" x14ac:dyDescent="0.2">
      <c r="A63" s="113" t="s">
        <v>118</v>
      </c>
    </row>
    <row r="64" spans="1:1" ht="21" x14ac:dyDescent="0.2">
      <c r="A64" s="113" t="s">
        <v>119</v>
      </c>
    </row>
    <row r="65" spans="1:1" x14ac:dyDescent="0.2">
      <c r="A65" s="69"/>
    </row>
    <row r="66" spans="1:1" ht="31.5" x14ac:dyDescent="0.2">
      <c r="A66" s="70" t="s">
        <v>42</v>
      </c>
    </row>
    <row r="67" spans="1:1" ht="21" x14ac:dyDescent="0.2">
      <c r="A67" s="71" t="s">
        <v>43</v>
      </c>
    </row>
    <row r="68" spans="1:1" ht="42.75" x14ac:dyDescent="0.2">
      <c r="A68" s="72" t="s">
        <v>44</v>
      </c>
    </row>
    <row r="69" spans="1:1" ht="21" x14ac:dyDescent="0.2">
      <c r="A69" s="73" t="s">
        <v>45</v>
      </c>
    </row>
    <row r="70" spans="1:1" x14ac:dyDescent="0.2">
      <c r="A70" s="74"/>
    </row>
    <row r="71" spans="1:1" x14ac:dyDescent="0.2">
      <c r="A71" s="75" t="s">
        <v>8</v>
      </c>
    </row>
    <row r="72" spans="1:1" ht="24" x14ac:dyDescent="0.2">
      <c r="A72" s="62" t="s">
        <v>46</v>
      </c>
    </row>
    <row r="73" spans="1:1" ht="24" x14ac:dyDescent="0.2">
      <c r="A73" s="62" t="s">
        <v>47</v>
      </c>
    </row>
  </sheetData>
  <pageMargins left="0.7" right="0.7" top="0.75" bottom="0.75" header="0.3" footer="0.3"/>
  <pageSetup paperSize="9" orientation="portrait" horizontalDpi="4294967295" verticalDpi="4294967295"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69"/>
  <sheetViews>
    <sheetView zoomScale="115" zoomScaleNormal="115" workbookViewId="0">
      <pane xSplit="1" topLeftCell="B1" activePane="topRight" state="frozen"/>
      <selection pane="topRight" activeCell="B2" sqref="B2:F36"/>
    </sheetView>
  </sheetViews>
  <sheetFormatPr defaultColWidth="8.5703125" defaultRowHeight="12" x14ac:dyDescent="0.2"/>
  <cols>
    <col min="1" max="1" width="84.85546875" style="1" customWidth="1"/>
    <col min="2" max="16384" width="8.5703125" style="1"/>
  </cols>
  <sheetData>
    <row r="1" spans="1:6" ht="11.45" customHeight="1" x14ac:dyDescent="0.2">
      <c r="A1" s="127" t="s">
        <v>74</v>
      </c>
    </row>
    <row r="2" spans="1:6" s="12" customFormat="1" ht="25.5" customHeight="1" x14ac:dyDescent="0.2">
      <c r="A2" s="126" t="s">
        <v>51</v>
      </c>
      <c r="B2" s="138" t="e">
        <f>'C завтраками| Bed and breakfast'!#REF!</f>
        <v>#REF!</v>
      </c>
      <c r="C2" s="138" t="e">
        <f>'C завтраками| Bed and breakfast'!#REF!</f>
        <v>#REF!</v>
      </c>
      <c r="D2" s="138" t="e">
        <f>'C завтраками| Bed and breakfast'!#REF!</f>
        <v>#REF!</v>
      </c>
      <c r="E2" s="138" t="e">
        <f>'C завтраками| Bed and breakfast'!#REF!</f>
        <v>#REF!</v>
      </c>
      <c r="F2" s="138" t="e">
        <f>'C завтраками| Bed and breakfast'!#REF!</f>
        <v>#REF!</v>
      </c>
    </row>
    <row r="3" spans="1:6" s="12" customFormat="1" ht="25.5" customHeight="1" x14ac:dyDescent="0.2">
      <c r="A3" s="8" t="s">
        <v>0</v>
      </c>
      <c r="B3" s="138" t="e">
        <f>'C завтраками| Bed and breakfast'!#REF!</f>
        <v>#REF!</v>
      </c>
      <c r="C3" s="138" t="e">
        <f>'C завтраками| Bed and breakfast'!#REF!</f>
        <v>#REF!</v>
      </c>
      <c r="D3" s="138" t="e">
        <f>'C завтраками| Bed and breakfast'!#REF!</f>
        <v>#REF!</v>
      </c>
      <c r="E3" s="138" t="e">
        <f>'C завтраками| Bed and breakfast'!#REF!</f>
        <v>#REF!</v>
      </c>
      <c r="F3" s="138" t="e">
        <f>'C завтраками| Bed and breakfast'!#REF!</f>
        <v>#REF!</v>
      </c>
    </row>
    <row r="4" spans="1:6" ht="11.45" customHeight="1" x14ac:dyDescent="0.2">
      <c r="A4" s="11" t="s">
        <v>11</v>
      </c>
      <c r="B4" s="118"/>
      <c r="C4" s="118"/>
      <c r="D4" s="118"/>
      <c r="E4" s="118"/>
      <c r="F4" s="118"/>
    </row>
    <row r="5" spans="1:6" ht="11.45" customHeight="1" x14ac:dyDescent="0.2">
      <c r="A5" s="3">
        <v>1</v>
      </c>
      <c r="B5" s="141" t="e">
        <f>'C завтраками| Bed and breakfast'!#REF!*0.9</f>
        <v>#REF!</v>
      </c>
      <c r="C5" s="141" t="e">
        <f>'C завтраками| Bed and breakfast'!#REF!*0.9</f>
        <v>#REF!</v>
      </c>
      <c r="D5" s="141" t="e">
        <f>'C завтраками| Bed and breakfast'!#REF!*0.9</f>
        <v>#REF!</v>
      </c>
      <c r="E5" s="141" t="e">
        <f>'C завтраками| Bed and breakfast'!#REF!*0.9</f>
        <v>#REF!</v>
      </c>
      <c r="F5" s="141" t="e">
        <f>'C завтраками| Bed and breakfast'!#REF!*0.9</f>
        <v>#REF!</v>
      </c>
    </row>
    <row r="6" spans="1:6" ht="11.45" customHeight="1" x14ac:dyDescent="0.2">
      <c r="A6" s="3">
        <v>2</v>
      </c>
      <c r="B6" s="141" t="e">
        <f>'C завтраками| Bed and breakfast'!#REF!*0.9</f>
        <v>#REF!</v>
      </c>
      <c r="C6" s="141" t="e">
        <f>'C завтраками| Bed and breakfast'!#REF!*0.9</f>
        <v>#REF!</v>
      </c>
      <c r="D6" s="141" t="e">
        <f>'C завтраками| Bed and breakfast'!#REF!*0.9</f>
        <v>#REF!</v>
      </c>
      <c r="E6" s="141" t="e">
        <f>'C завтраками| Bed and breakfast'!#REF!*0.9</f>
        <v>#REF!</v>
      </c>
      <c r="F6" s="141" t="e">
        <f>'C завтраками| Bed and breakfast'!#REF!*0.9</f>
        <v>#REF!</v>
      </c>
    </row>
    <row r="7" spans="1:6" ht="11.45" customHeight="1" x14ac:dyDescent="0.2">
      <c r="A7" s="120" t="s">
        <v>107</v>
      </c>
      <c r="B7" s="141"/>
      <c r="C7" s="141"/>
      <c r="D7" s="141"/>
      <c r="E7" s="141"/>
      <c r="F7" s="141"/>
    </row>
    <row r="8" spans="1:6" ht="11.45" customHeight="1" x14ac:dyDescent="0.2">
      <c r="A8" s="3">
        <v>1</v>
      </c>
      <c r="B8" s="141" t="e">
        <f>'C завтраками| Bed and breakfast'!#REF!*0.9</f>
        <v>#REF!</v>
      </c>
      <c r="C8" s="141" t="e">
        <f>'C завтраками| Bed and breakfast'!#REF!*0.9</f>
        <v>#REF!</v>
      </c>
      <c r="D8" s="141" t="e">
        <f>'C завтраками| Bed and breakfast'!#REF!*0.9</f>
        <v>#REF!</v>
      </c>
      <c r="E8" s="141" t="e">
        <f>'C завтраками| Bed and breakfast'!#REF!*0.9</f>
        <v>#REF!</v>
      </c>
      <c r="F8" s="141" t="e">
        <f>'C завтраками| Bed and breakfast'!#REF!*0.9</f>
        <v>#REF!</v>
      </c>
    </row>
    <row r="9" spans="1:6" ht="11.45" customHeight="1" x14ac:dyDescent="0.2">
      <c r="A9" s="3">
        <v>2</v>
      </c>
      <c r="B9" s="141" t="e">
        <f>'C завтраками| Bed and breakfast'!#REF!*0.9</f>
        <v>#REF!</v>
      </c>
      <c r="C9" s="141" t="e">
        <f>'C завтраками| Bed and breakfast'!#REF!*0.9</f>
        <v>#REF!</v>
      </c>
      <c r="D9" s="141" t="e">
        <f>'C завтраками| Bed and breakfast'!#REF!*0.9</f>
        <v>#REF!</v>
      </c>
      <c r="E9" s="141" t="e">
        <f>'C завтраками| Bed and breakfast'!#REF!*0.9</f>
        <v>#REF!</v>
      </c>
      <c r="F9" s="141" t="e">
        <f>'C завтраками| Bed and breakfast'!#REF!*0.9</f>
        <v>#REF!</v>
      </c>
    </row>
    <row r="10" spans="1:6" ht="11.45" customHeight="1" x14ac:dyDescent="0.2">
      <c r="A10" s="5" t="s">
        <v>86</v>
      </c>
      <c r="B10" s="141"/>
      <c r="C10" s="141"/>
      <c r="D10" s="141"/>
      <c r="E10" s="141"/>
      <c r="F10" s="141"/>
    </row>
    <row r="11" spans="1:6" ht="11.45" customHeight="1" x14ac:dyDescent="0.2">
      <c r="A11" s="3">
        <v>1</v>
      </c>
      <c r="B11" s="141" t="e">
        <f>'C завтраками| Bed and breakfast'!#REF!*0.9</f>
        <v>#REF!</v>
      </c>
      <c r="C11" s="141" t="e">
        <f>'C завтраками| Bed and breakfast'!#REF!*0.9</f>
        <v>#REF!</v>
      </c>
      <c r="D11" s="141" t="e">
        <f>'C завтраками| Bed and breakfast'!#REF!*0.9</f>
        <v>#REF!</v>
      </c>
      <c r="E11" s="141" t="e">
        <f>'C завтраками| Bed and breakfast'!#REF!*0.9</f>
        <v>#REF!</v>
      </c>
      <c r="F11" s="141" t="e">
        <f>'C завтраками| Bed and breakfast'!#REF!*0.9</f>
        <v>#REF!</v>
      </c>
    </row>
    <row r="12" spans="1:6" ht="11.45" customHeight="1" x14ac:dyDescent="0.2">
      <c r="A12" s="3">
        <v>2</v>
      </c>
      <c r="B12" s="141" t="e">
        <f>'C завтраками| Bed and breakfast'!#REF!*0.9</f>
        <v>#REF!</v>
      </c>
      <c r="C12" s="141" t="e">
        <f>'C завтраками| Bed and breakfast'!#REF!*0.9</f>
        <v>#REF!</v>
      </c>
      <c r="D12" s="141" t="e">
        <f>'C завтраками| Bed and breakfast'!#REF!*0.9</f>
        <v>#REF!</v>
      </c>
      <c r="E12" s="141" t="e">
        <f>'C завтраками| Bed and breakfast'!#REF!*0.9</f>
        <v>#REF!</v>
      </c>
      <c r="F12" s="141" t="e">
        <f>'C завтраками| Bed and breakfast'!#REF!*0.9</f>
        <v>#REF!</v>
      </c>
    </row>
    <row r="13" spans="1:6" ht="11.45" customHeight="1" x14ac:dyDescent="0.2">
      <c r="A13" s="4" t="s">
        <v>91</v>
      </c>
      <c r="B13" s="141"/>
      <c r="C13" s="141"/>
      <c r="D13" s="141"/>
      <c r="E13" s="141"/>
      <c r="F13" s="141"/>
    </row>
    <row r="14" spans="1:6" ht="11.45" customHeight="1" x14ac:dyDescent="0.2">
      <c r="A14" s="3">
        <v>1</v>
      </c>
      <c r="B14" s="141" t="e">
        <f>'C завтраками| Bed and breakfast'!#REF!*0.9</f>
        <v>#REF!</v>
      </c>
      <c r="C14" s="141" t="e">
        <f>'C завтраками| Bed and breakfast'!#REF!*0.9</f>
        <v>#REF!</v>
      </c>
      <c r="D14" s="141" t="e">
        <f>'C завтраками| Bed and breakfast'!#REF!*0.9</f>
        <v>#REF!</v>
      </c>
      <c r="E14" s="141" t="e">
        <f>'C завтраками| Bed and breakfast'!#REF!*0.9</f>
        <v>#REF!</v>
      </c>
      <c r="F14" s="141" t="e">
        <f>'C завтраками| Bed and breakfast'!#REF!*0.9</f>
        <v>#REF!</v>
      </c>
    </row>
    <row r="15" spans="1:6" ht="11.45" customHeight="1" x14ac:dyDescent="0.2">
      <c r="A15" s="3">
        <v>2</v>
      </c>
      <c r="B15" s="141" t="e">
        <f>'C завтраками| Bed and breakfast'!#REF!*0.9</f>
        <v>#REF!</v>
      </c>
      <c r="C15" s="141" t="e">
        <f>'C завтраками| Bed and breakfast'!#REF!*0.9</f>
        <v>#REF!</v>
      </c>
      <c r="D15" s="141" t="e">
        <f>'C завтраками| Bed and breakfast'!#REF!*0.9</f>
        <v>#REF!</v>
      </c>
      <c r="E15" s="141" t="e">
        <f>'C завтраками| Bed and breakfast'!#REF!*0.9</f>
        <v>#REF!</v>
      </c>
      <c r="F15" s="141" t="e">
        <f>'C завтраками| Bed and breakfast'!#REF!*0.9</f>
        <v>#REF!</v>
      </c>
    </row>
    <row r="16" spans="1:6" ht="11.45" customHeight="1" x14ac:dyDescent="0.2">
      <c r="A16" s="2" t="s">
        <v>92</v>
      </c>
      <c r="B16" s="141"/>
      <c r="C16" s="141"/>
      <c r="D16" s="141"/>
      <c r="E16" s="141"/>
      <c r="F16" s="141"/>
    </row>
    <row r="17" spans="1:6" ht="11.45" customHeight="1" x14ac:dyDescent="0.2">
      <c r="A17" s="3">
        <v>1</v>
      </c>
      <c r="B17" s="141" t="e">
        <f>'C завтраками| Bed and breakfast'!#REF!*0.9</f>
        <v>#REF!</v>
      </c>
      <c r="C17" s="141" t="e">
        <f>'C завтраками| Bed and breakfast'!#REF!*0.9</f>
        <v>#REF!</v>
      </c>
      <c r="D17" s="141" t="e">
        <f>'C завтраками| Bed and breakfast'!#REF!*0.9</f>
        <v>#REF!</v>
      </c>
      <c r="E17" s="141" t="e">
        <f>'C завтраками| Bed and breakfast'!#REF!*0.9</f>
        <v>#REF!</v>
      </c>
      <c r="F17" s="141" t="e">
        <f>'C завтраками| Bed and breakfast'!#REF!*0.9</f>
        <v>#REF!</v>
      </c>
    </row>
    <row r="18" spans="1:6" ht="11.45" customHeight="1" x14ac:dyDescent="0.2">
      <c r="A18" s="3">
        <v>2</v>
      </c>
      <c r="B18" s="141" t="e">
        <f>'C завтраками| Bed and breakfast'!#REF!*0.9</f>
        <v>#REF!</v>
      </c>
      <c r="C18" s="141" t="e">
        <f>'C завтраками| Bed and breakfast'!#REF!*0.9</f>
        <v>#REF!</v>
      </c>
      <c r="D18" s="141" t="e">
        <f>'C завтраками| Bed and breakfast'!#REF!*0.9</f>
        <v>#REF!</v>
      </c>
      <c r="E18" s="141" t="e">
        <f>'C завтраками| Bed and breakfast'!#REF!*0.9</f>
        <v>#REF!</v>
      </c>
      <c r="F18" s="141" t="e">
        <f>'C завтраками| Bed and breakfast'!#REF!*0.9</f>
        <v>#REF!</v>
      </c>
    </row>
    <row r="19" spans="1:6" ht="11.45" customHeight="1" x14ac:dyDescent="0.2">
      <c r="A19" s="24"/>
      <c r="B19" s="118"/>
      <c r="C19" s="118"/>
      <c r="D19" s="118"/>
      <c r="E19" s="118"/>
      <c r="F19" s="118"/>
    </row>
    <row r="20" spans="1:6" ht="24.6" customHeight="1" x14ac:dyDescent="0.2">
      <c r="A20" s="128" t="s">
        <v>24</v>
      </c>
      <c r="B20" s="138" t="e">
        <f t="shared" ref="B20" si="0">B2</f>
        <v>#REF!</v>
      </c>
      <c r="C20" s="138" t="e">
        <f t="shared" ref="C20:F20" si="1">C2</f>
        <v>#REF!</v>
      </c>
      <c r="D20" s="138" t="e">
        <f t="shared" si="1"/>
        <v>#REF!</v>
      </c>
      <c r="E20" s="138" t="e">
        <f t="shared" si="1"/>
        <v>#REF!</v>
      </c>
      <c r="F20" s="138" t="e">
        <f t="shared" si="1"/>
        <v>#REF!</v>
      </c>
    </row>
    <row r="21" spans="1:6" ht="24.6" customHeight="1" x14ac:dyDescent="0.2">
      <c r="A21" s="8" t="s">
        <v>0</v>
      </c>
      <c r="B21" s="138" t="e">
        <f t="shared" ref="B21" si="2">B3</f>
        <v>#REF!</v>
      </c>
      <c r="C21" s="138" t="e">
        <f t="shared" ref="C21:F21" si="3">C3</f>
        <v>#REF!</v>
      </c>
      <c r="D21" s="138" t="e">
        <f t="shared" si="3"/>
        <v>#REF!</v>
      </c>
      <c r="E21" s="138" t="e">
        <f t="shared" si="3"/>
        <v>#REF!</v>
      </c>
      <c r="F21" s="138" t="e">
        <f t="shared" si="3"/>
        <v>#REF!</v>
      </c>
    </row>
    <row r="22" spans="1:6" ht="11.45" customHeight="1" x14ac:dyDescent="0.2">
      <c r="A22" s="11" t="s">
        <v>11</v>
      </c>
      <c r="B22" s="118"/>
      <c r="C22" s="118"/>
      <c r="D22" s="118"/>
      <c r="E22" s="118"/>
      <c r="F22" s="118"/>
    </row>
    <row r="23" spans="1:6" ht="11.45" customHeight="1" x14ac:dyDescent="0.2">
      <c r="A23" s="3">
        <v>1</v>
      </c>
      <c r="B23" s="141" t="e">
        <f t="shared" ref="B23" si="4">B5*0.9</f>
        <v>#REF!</v>
      </c>
      <c r="C23" s="141" t="e">
        <f t="shared" ref="C23:F23" si="5">C5*0.9</f>
        <v>#REF!</v>
      </c>
      <c r="D23" s="141" t="e">
        <f t="shared" si="5"/>
        <v>#REF!</v>
      </c>
      <c r="E23" s="141" t="e">
        <f t="shared" si="5"/>
        <v>#REF!</v>
      </c>
      <c r="F23" s="141" t="e">
        <f t="shared" si="5"/>
        <v>#REF!</v>
      </c>
    </row>
    <row r="24" spans="1:6" ht="11.45" customHeight="1" x14ac:dyDescent="0.2">
      <c r="A24" s="3">
        <v>2</v>
      </c>
      <c r="B24" s="141" t="e">
        <f t="shared" ref="B24" si="6">B6*0.9</f>
        <v>#REF!</v>
      </c>
      <c r="C24" s="141" t="e">
        <f t="shared" ref="C24:F24" si="7">C6*0.9</f>
        <v>#REF!</v>
      </c>
      <c r="D24" s="141" t="e">
        <f t="shared" si="7"/>
        <v>#REF!</v>
      </c>
      <c r="E24" s="141" t="e">
        <f t="shared" si="7"/>
        <v>#REF!</v>
      </c>
      <c r="F24" s="141" t="e">
        <f t="shared" si="7"/>
        <v>#REF!</v>
      </c>
    </row>
    <row r="25" spans="1:6" ht="11.45" customHeight="1" x14ac:dyDescent="0.2">
      <c r="A25" s="120" t="s">
        <v>107</v>
      </c>
      <c r="B25" s="141"/>
      <c r="C25" s="141"/>
      <c r="D25" s="141"/>
      <c r="E25" s="141"/>
      <c r="F25" s="141"/>
    </row>
    <row r="26" spans="1:6" ht="11.45" customHeight="1" x14ac:dyDescent="0.2">
      <c r="A26" s="3">
        <v>1</v>
      </c>
      <c r="B26" s="141" t="e">
        <f t="shared" ref="B26" si="8">B8*0.9</f>
        <v>#REF!</v>
      </c>
      <c r="C26" s="141" t="e">
        <f t="shared" ref="C26:F26" si="9">C8*0.9</f>
        <v>#REF!</v>
      </c>
      <c r="D26" s="141" t="e">
        <f t="shared" si="9"/>
        <v>#REF!</v>
      </c>
      <c r="E26" s="141" t="e">
        <f t="shared" si="9"/>
        <v>#REF!</v>
      </c>
      <c r="F26" s="141" t="e">
        <f t="shared" si="9"/>
        <v>#REF!</v>
      </c>
    </row>
    <row r="27" spans="1:6" ht="11.45" customHeight="1" x14ac:dyDescent="0.2">
      <c r="A27" s="3">
        <v>2</v>
      </c>
      <c r="B27" s="141" t="e">
        <f t="shared" ref="B27" si="10">B9*0.9</f>
        <v>#REF!</v>
      </c>
      <c r="C27" s="141" t="e">
        <f t="shared" ref="C27:F27" si="11">C9*0.9</f>
        <v>#REF!</v>
      </c>
      <c r="D27" s="141" t="e">
        <f t="shared" si="11"/>
        <v>#REF!</v>
      </c>
      <c r="E27" s="141" t="e">
        <f t="shared" si="11"/>
        <v>#REF!</v>
      </c>
      <c r="F27" s="141" t="e">
        <f t="shared" si="11"/>
        <v>#REF!</v>
      </c>
    </row>
    <row r="28" spans="1:6" ht="11.45" customHeight="1" x14ac:dyDescent="0.2">
      <c r="A28" s="5" t="s">
        <v>86</v>
      </c>
      <c r="B28" s="141"/>
      <c r="C28" s="141"/>
      <c r="D28" s="141"/>
      <c r="E28" s="141"/>
      <c r="F28" s="141"/>
    </row>
    <row r="29" spans="1:6" ht="11.45" customHeight="1" x14ac:dyDescent="0.2">
      <c r="A29" s="3">
        <v>1</v>
      </c>
      <c r="B29" s="141" t="e">
        <f t="shared" ref="B29" si="12">B11*0.9</f>
        <v>#REF!</v>
      </c>
      <c r="C29" s="141" t="e">
        <f t="shared" ref="C29:F29" si="13">C11*0.9</f>
        <v>#REF!</v>
      </c>
      <c r="D29" s="141" t="e">
        <f t="shared" si="13"/>
        <v>#REF!</v>
      </c>
      <c r="E29" s="141" t="e">
        <f t="shared" si="13"/>
        <v>#REF!</v>
      </c>
      <c r="F29" s="141" t="e">
        <f t="shared" si="13"/>
        <v>#REF!</v>
      </c>
    </row>
    <row r="30" spans="1:6" ht="11.45" customHeight="1" x14ac:dyDescent="0.2">
      <c r="A30" s="3">
        <v>2</v>
      </c>
      <c r="B30" s="141" t="e">
        <f t="shared" ref="B30" si="14">B12*0.9</f>
        <v>#REF!</v>
      </c>
      <c r="C30" s="141" t="e">
        <f t="shared" ref="C30:F30" si="15">C12*0.9</f>
        <v>#REF!</v>
      </c>
      <c r="D30" s="141" t="e">
        <f t="shared" si="15"/>
        <v>#REF!</v>
      </c>
      <c r="E30" s="141" t="e">
        <f t="shared" si="15"/>
        <v>#REF!</v>
      </c>
      <c r="F30" s="141" t="e">
        <f t="shared" si="15"/>
        <v>#REF!</v>
      </c>
    </row>
    <row r="31" spans="1:6" ht="11.45" customHeight="1" x14ac:dyDescent="0.2">
      <c r="A31" s="4" t="s">
        <v>91</v>
      </c>
      <c r="B31" s="141"/>
      <c r="C31" s="141"/>
      <c r="D31" s="141"/>
      <c r="E31" s="141"/>
      <c r="F31" s="141"/>
    </row>
    <row r="32" spans="1:6" ht="11.45" customHeight="1" x14ac:dyDescent="0.2">
      <c r="A32" s="3">
        <v>1</v>
      </c>
      <c r="B32" s="141" t="e">
        <f t="shared" ref="B32" si="16">B14*0.9</f>
        <v>#REF!</v>
      </c>
      <c r="C32" s="141" t="e">
        <f t="shared" ref="C32:F32" si="17">C14*0.9</f>
        <v>#REF!</v>
      </c>
      <c r="D32" s="141" t="e">
        <f t="shared" si="17"/>
        <v>#REF!</v>
      </c>
      <c r="E32" s="141" t="e">
        <f t="shared" si="17"/>
        <v>#REF!</v>
      </c>
      <c r="F32" s="141" t="e">
        <f t="shared" si="17"/>
        <v>#REF!</v>
      </c>
    </row>
    <row r="33" spans="1:6" ht="11.45" customHeight="1" x14ac:dyDescent="0.2">
      <c r="A33" s="3">
        <v>2</v>
      </c>
      <c r="B33" s="141" t="e">
        <f t="shared" ref="B33" si="18">B15*0.9</f>
        <v>#REF!</v>
      </c>
      <c r="C33" s="141" t="e">
        <f t="shared" ref="C33:F33" si="19">C15*0.9</f>
        <v>#REF!</v>
      </c>
      <c r="D33" s="141" t="e">
        <f t="shared" si="19"/>
        <v>#REF!</v>
      </c>
      <c r="E33" s="141" t="e">
        <f t="shared" si="19"/>
        <v>#REF!</v>
      </c>
      <c r="F33" s="141" t="e">
        <f t="shared" si="19"/>
        <v>#REF!</v>
      </c>
    </row>
    <row r="34" spans="1:6" ht="11.45" customHeight="1" x14ac:dyDescent="0.2">
      <c r="A34" s="2" t="s">
        <v>92</v>
      </c>
      <c r="B34" s="141"/>
      <c r="C34" s="141"/>
      <c r="D34" s="141"/>
      <c r="E34" s="141"/>
      <c r="F34" s="141"/>
    </row>
    <row r="35" spans="1:6" ht="11.45" customHeight="1" x14ac:dyDescent="0.2">
      <c r="A35" s="3">
        <v>1</v>
      </c>
      <c r="B35" s="141" t="e">
        <f t="shared" ref="B35" si="20">B17*0.9</f>
        <v>#REF!</v>
      </c>
      <c r="C35" s="141" t="e">
        <f t="shared" ref="C35:F35" si="21">C17*0.9</f>
        <v>#REF!</v>
      </c>
      <c r="D35" s="141" t="e">
        <f t="shared" si="21"/>
        <v>#REF!</v>
      </c>
      <c r="E35" s="141" t="e">
        <f t="shared" si="21"/>
        <v>#REF!</v>
      </c>
      <c r="F35" s="141" t="e">
        <f t="shared" si="21"/>
        <v>#REF!</v>
      </c>
    </row>
    <row r="36" spans="1:6" ht="11.45" customHeight="1" x14ac:dyDescent="0.2">
      <c r="A36" s="3">
        <v>2</v>
      </c>
      <c r="B36" s="141" t="e">
        <f t="shared" ref="B36" si="22">B18*0.9</f>
        <v>#REF!</v>
      </c>
      <c r="C36" s="141" t="e">
        <f t="shared" ref="C36:F36" si="23">C18*0.9</f>
        <v>#REF!</v>
      </c>
      <c r="D36" s="141" t="e">
        <f t="shared" si="23"/>
        <v>#REF!</v>
      </c>
      <c r="E36" s="141" t="e">
        <f t="shared" si="23"/>
        <v>#REF!</v>
      </c>
      <c r="F36" s="141" t="e">
        <f t="shared" si="23"/>
        <v>#REF!</v>
      </c>
    </row>
    <row r="37" spans="1:6" ht="11.45" customHeight="1" x14ac:dyDescent="0.2">
      <c r="A37" s="24"/>
    </row>
    <row r="38" spans="1:6" ht="11.45" customHeight="1" x14ac:dyDescent="0.2">
      <c r="A38" s="24"/>
    </row>
    <row r="39" spans="1:6" ht="135" x14ac:dyDescent="0.2">
      <c r="A39" s="77" t="s">
        <v>121</v>
      </c>
    </row>
    <row r="40" spans="1:6" ht="11.45" customHeight="1" x14ac:dyDescent="0.2">
      <c r="A40" s="80" t="s">
        <v>18</v>
      </c>
    </row>
    <row r="41" spans="1:6" ht="11.45" customHeight="1" x14ac:dyDescent="0.2">
      <c r="A41" s="81" t="s">
        <v>133</v>
      </c>
    </row>
    <row r="42" spans="1:6" x14ac:dyDescent="0.2">
      <c r="A42" s="81" t="s">
        <v>134</v>
      </c>
    </row>
    <row r="43" spans="1:6" x14ac:dyDescent="0.2">
      <c r="A43" s="24"/>
    </row>
    <row r="44" spans="1:6" x14ac:dyDescent="0.2">
      <c r="A44" s="80" t="s">
        <v>3</v>
      </c>
    </row>
    <row r="45" spans="1:6" x14ac:dyDescent="0.2">
      <c r="A45" s="20" t="s">
        <v>4</v>
      </c>
    </row>
    <row r="46" spans="1:6" x14ac:dyDescent="0.2">
      <c r="A46" s="20" t="s">
        <v>5</v>
      </c>
    </row>
    <row r="47" spans="1:6" ht="24" x14ac:dyDescent="0.2">
      <c r="A47" s="21" t="s">
        <v>6</v>
      </c>
    </row>
    <row r="48" spans="1:6" x14ac:dyDescent="0.2">
      <c r="A48" s="82" t="s">
        <v>122</v>
      </c>
    </row>
    <row r="49" spans="1:1" x14ac:dyDescent="0.2">
      <c r="A49" s="82" t="s">
        <v>66</v>
      </c>
    </row>
    <row r="50" spans="1:1" ht="12.6" customHeight="1" x14ac:dyDescent="0.2">
      <c r="A50" s="42" t="s">
        <v>75</v>
      </c>
    </row>
    <row r="51" spans="1:1" ht="21" x14ac:dyDescent="0.2">
      <c r="A51" s="83" t="s">
        <v>55</v>
      </c>
    </row>
    <row r="52" spans="1:1" ht="52.5" x14ac:dyDescent="0.2">
      <c r="A52" s="125" t="s">
        <v>123</v>
      </c>
    </row>
    <row r="53" spans="1:1" ht="21" x14ac:dyDescent="0.2">
      <c r="A53" s="125" t="s">
        <v>124</v>
      </c>
    </row>
    <row r="54" spans="1:1" ht="31.5" x14ac:dyDescent="0.2">
      <c r="A54" s="125" t="s">
        <v>125</v>
      </c>
    </row>
    <row r="55" spans="1:1" ht="31.5" hidden="1" x14ac:dyDescent="0.2">
      <c r="A55" s="125" t="s">
        <v>126</v>
      </c>
    </row>
    <row r="56" spans="1:1" ht="42" x14ac:dyDescent="0.2">
      <c r="A56" s="125" t="s">
        <v>127</v>
      </c>
    </row>
    <row r="57" spans="1:1" ht="21" x14ac:dyDescent="0.2">
      <c r="A57" s="125" t="s">
        <v>128</v>
      </c>
    </row>
    <row r="58" spans="1:1" ht="36.75" x14ac:dyDescent="0.2">
      <c r="A58" s="125" t="s">
        <v>129</v>
      </c>
    </row>
    <row r="59" spans="1:1" ht="23.25" x14ac:dyDescent="0.2">
      <c r="A59" s="125" t="s">
        <v>130</v>
      </c>
    </row>
    <row r="60" spans="1:1" ht="31.5" x14ac:dyDescent="0.2">
      <c r="A60" s="125" t="s">
        <v>131</v>
      </c>
    </row>
    <row r="61" spans="1:1" ht="31.5" x14ac:dyDescent="0.2">
      <c r="A61" s="125" t="s">
        <v>132</v>
      </c>
    </row>
    <row r="62" spans="1:1" ht="31.5" x14ac:dyDescent="0.2">
      <c r="A62" s="70" t="s">
        <v>42</v>
      </c>
    </row>
    <row r="63" spans="1:1" ht="21" x14ac:dyDescent="0.2">
      <c r="A63" s="71" t="s">
        <v>43</v>
      </c>
    </row>
    <row r="64" spans="1:1" ht="42.75" x14ac:dyDescent="0.2">
      <c r="A64" s="72" t="s">
        <v>44</v>
      </c>
    </row>
    <row r="65" spans="1:1" ht="21" x14ac:dyDescent="0.2">
      <c r="A65" s="73" t="s">
        <v>45</v>
      </c>
    </row>
    <row r="66" spans="1:1" x14ac:dyDescent="0.2">
      <c r="A66" s="74"/>
    </row>
    <row r="67" spans="1:1" x14ac:dyDescent="0.2">
      <c r="A67" s="75" t="s">
        <v>8</v>
      </c>
    </row>
    <row r="68" spans="1:1" ht="24" x14ac:dyDescent="0.2">
      <c r="A68" s="62" t="s">
        <v>46</v>
      </c>
    </row>
    <row r="69" spans="1:1" ht="24" x14ac:dyDescent="0.2">
      <c r="A69" s="62" t="s">
        <v>47</v>
      </c>
    </row>
  </sheetData>
  <pageMargins left="0.7" right="0.7" top="0.75" bottom="0.75" header="0.3" footer="0.3"/>
  <pageSetup paperSize="9" orientation="portrait" horizontalDpi="4294967295" verticalDpi="4294967295"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69"/>
  <sheetViews>
    <sheetView zoomScale="115" zoomScaleNormal="115" workbookViewId="0">
      <pane xSplit="1" topLeftCell="D1" activePane="topRight" state="frozen"/>
      <selection pane="topRight" activeCell="B2" sqref="B2:F36"/>
    </sheetView>
  </sheetViews>
  <sheetFormatPr defaultColWidth="8.5703125" defaultRowHeight="12" x14ac:dyDescent="0.2"/>
  <cols>
    <col min="1" max="1" width="84.85546875" style="1" customWidth="1"/>
    <col min="2" max="6" width="9.7109375" style="1" bestFit="1" customWidth="1"/>
    <col min="7" max="16384" width="8.5703125" style="1"/>
  </cols>
  <sheetData>
    <row r="1" spans="1:6" ht="11.45" customHeight="1" x14ac:dyDescent="0.2">
      <c r="A1" s="127" t="s">
        <v>74</v>
      </c>
    </row>
    <row r="2" spans="1:6" s="12" customFormat="1" ht="25.5" customHeight="1" x14ac:dyDescent="0.2">
      <c r="A2" s="126" t="s">
        <v>51</v>
      </c>
      <c r="B2" s="138" t="e">
        <f>'C завтраками| Bed and breakfast'!#REF!</f>
        <v>#REF!</v>
      </c>
      <c r="C2" s="138" t="e">
        <f>'C завтраками| Bed and breakfast'!#REF!</f>
        <v>#REF!</v>
      </c>
      <c r="D2" s="138" t="e">
        <f>'C завтраками| Bed and breakfast'!#REF!</f>
        <v>#REF!</v>
      </c>
      <c r="E2" s="138" t="e">
        <f>'C завтраками| Bed and breakfast'!#REF!</f>
        <v>#REF!</v>
      </c>
      <c r="F2" s="138" t="e">
        <f>'C завтраками| Bed and breakfast'!#REF!</f>
        <v>#REF!</v>
      </c>
    </row>
    <row r="3" spans="1:6" s="12" customFormat="1" ht="25.5" customHeight="1" x14ac:dyDescent="0.2">
      <c r="A3" s="8" t="s">
        <v>0</v>
      </c>
      <c r="B3" s="138" t="e">
        <f>'C завтраками| Bed and breakfast'!#REF!</f>
        <v>#REF!</v>
      </c>
      <c r="C3" s="138" t="e">
        <f>'C завтраками| Bed and breakfast'!#REF!</f>
        <v>#REF!</v>
      </c>
      <c r="D3" s="138" t="e">
        <f>'C завтраками| Bed and breakfast'!#REF!</f>
        <v>#REF!</v>
      </c>
      <c r="E3" s="138" t="e">
        <f>'C завтраками| Bed and breakfast'!#REF!</f>
        <v>#REF!</v>
      </c>
      <c r="F3" s="138" t="e">
        <f>'C завтраками| Bed and breakfast'!#REF!</f>
        <v>#REF!</v>
      </c>
    </row>
    <row r="4" spans="1:6" ht="11.45" customHeight="1" x14ac:dyDescent="0.2">
      <c r="A4" s="11" t="s">
        <v>11</v>
      </c>
      <c r="B4" s="118"/>
      <c r="C4" s="118"/>
      <c r="D4" s="118"/>
      <c r="E4" s="118"/>
      <c r="F4" s="118"/>
    </row>
    <row r="5" spans="1:6" ht="11.45" customHeight="1" x14ac:dyDescent="0.2">
      <c r="A5" s="3">
        <v>1</v>
      </c>
      <c r="B5" s="141" t="e">
        <f>'ЗЭГ |FIT15'!B5</f>
        <v>#REF!</v>
      </c>
      <c r="C5" s="141" t="e">
        <f>'ЗЭГ |FIT15'!C5</f>
        <v>#REF!</v>
      </c>
      <c r="D5" s="141" t="e">
        <f>'ЗЭГ |FIT15'!D5</f>
        <v>#REF!</v>
      </c>
      <c r="E5" s="141" t="e">
        <f>'ЗЭГ |FIT15'!E5</f>
        <v>#REF!</v>
      </c>
      <c r="F5" s="141" t="e">
        <f>'ЗЭГ |FIT15'!F5</f>
        <v>#REF!</v>
      </c>
    </row>
    <row r="6" spans="1:6" ht="11.45" customHeight="1" x14ac:dyDescent="0.2">
      <c r="A6" s="3">
        <v>2</v>
      </c>
      <c r="B6" s="141" t="e">
        <f>'ЗЭГ |FIT15'!B6</f>
        <v>#REF!</v>
      </c>
      <c r="C6" s="141" t="e">
        <f>'ЗЭГ |FIT15'!C6</f>
        <v>#REF!</v>
      </c>
      <c r="D6" s="141" t="e">
        <f>'ЗЭГ |FIT15'!D6</f>
        <v>#REF!</v>
      </c>
      <c r="E6" s="141" t="e">
        <f>'ЗЭГ |FIT15'!E6</f>
        <v>#REF!</v>
      </c>
      <c r="F6" s="141" t="e">
        <f>'ЗЭГ |FIT15'!F6</f>
        <v>#REF!</v>
      </c>
    </row>
    <row r="7" spans="1:6" ht="11.45" customHeight="1" x14ac:dyDescent="0.2">
      <c r="A7" s="120" t="s">
        <v>107</v>
      </c>
      <c r="B7" s="141"/>
      <c r="C7" s="141"/>
      <c r="D7" s="141"/>
      <c r="E7" s="141"/>
      <c r="F7" s="141"/>
    </row>
    <row r="8" spans="1:6" ht="11.45" customHeight="1" x14ac:dyDescent="0.2">
      <c r="A8" s="3">
        <v>1</v>
      </c>
      <c r="B8" s="141" t="e">
        <f>'ЗЭГ |FIT15'!B8</f>
        <v>#REF!</v>
      </c>
      <c r="C8" s="141" t="e">
        <f>'ЗЭГ |FIT15'!C8</f>
        <v>#REF!</v>
      </c>
      <c r="D8" s="141" t="e">
        <f>'ЗЭГ |FIT15'!D8</f>
        <v>#REF!</v>
      </c>
      <c r="E8" s="141" t="e">
        <f>'ЗЭГ |FIT15'!E8</f>
        <v>#REF!</v>
      </c>
      <c r="F8" s="141" t="e">
        <f>'ЗЭГ |FIT15'!F8</f>
        <v>#REF!</v>
      </c>
    </row>
    <row r="9" spans="1:6" ht="11.45" customHeight="1" x14ac:dyDescent="0.2">
      <c r="A9" s="3">
        <v>2</v>
      </c>
      <c r="B9" s="141" t="e">
        <f>'ЗЭГ |FIT15'!B9</f>
        <v>#REF!</v>
      </c>
      <c r="C9" s="141" t="e">
        <f>'ЗЭГ |FIT15'!C9</f>
        <v>#REF!</v>
      </c>
      <c r="D9" s="141" t="e">
        <f>'ЗЭГ |FIT15'!D9</f>
        <v>#REF!</v>
      </c>
      <c r="E9" s="141" t="e">
        <f>'ЗЭГ |FIT15'!E9</f>
        <v>#REF!</v>
      </c>
      <c r="F9" s="141" t="e">
        <f>'ЗЭГ |FIT15'!F9</f>
        <v>#REF!</v>
      </c>
    </row>
    <row r="10" spans="1:6" ht="11.45" customHeight="1" x14ac:dyDescent="0.2">
      <c r="A10" s="5" t="s">
        <v>86</v>
      </c>
      <c r="B10" s="141"/>
      <c r="C10" s="141"/>
      <c r="D10" s="141"/>
      <c r="E10" s="141"/>
      <c r="F10" s="141"/>
    </row>
    <row r="11" spans="1:6" ht="11.45" customHeight="1" x14ac:dyDescent="0.2">
      <c r="A11" s="3">
        <v>1</v>
      </c>
      <c r="B11" s="141" t="e">
        <f>'ЗЭГ |FIT15'!B11</f>
        <v>#REF!</v>
      </c>
      <c r="C11" s="141" t="e">
        <f>'ЗЭГ |FIT15'!C11</f>
        <v>#REF!</v>
      </c>
      <c r="D11" s="141" t="e">
        <f>'ЗЭГ |FIT15'!D11</f>
        <v>#REF!</v>
      </c>
      <c r="E11" s="141" t="e">
        <f>'ЗЭГ |FIT15'!E11</f>
        <v>#REF!</v>
      </c>
      <c r="F11" s="141" t="e">
        <f>'ЗЭГ |FIT15'!F11</f>
        <v>#REF!</v>
      </c>
    </row>
    <row r="12" spans="1:6" ht="11.45" customHeight="1" x14ac:dyDescent="0.2">
      <c r="A12" s="3">
        <v>2</v>
      </c>
      <c r="B12" s="141" t="e">
        <f>'ЗЭГ |FIT15'!B12</f>
        <v>#REF!</v>
      </c>
      <c r="C12" s="141" t="e">
        <f>'ЗЭГ |FIT15'!C12</f>
        <v>#REF!</v>
      </c>
      <c r="D12" s="141" t="e">
        <f>'ЗЭГ |FIT15'!D12</f>
        <v>#REF!</v>
      </c>
      <c r="E12" s="141" t="e">
        <f>'ЗЭГ |FIT15'!E12</f>
        <v>#REF!</v>
      </c>
      <c r="F12" s="141" t="e">
        <f>'ЗЭГ |FIT15'!F12</f>
        <v>#REF!</v>
      </c>
    </row>
    <row r="13" spans="1:6" ht="11.45" customHeight="1" x14ac:dyDescent="0.2">
      <c r="A13" s="4" t="s">
        <v>91</v>
      </c>
      <c r="B13" s="141"/>
      <c r="C13" s="141"/>
      <c r="D13" s="141"/>
      <c r="E13" s="141"/>
      <c r="F13" s="141"/>
    </row>
    <row r="14" spans="1:6" ht="11.45" customHeight="1" x14ac:dyDescent="0.2">
      <c r="A14" s="3">
        <v>1</v>
      </c>
      <c r="B14" s="141" t="e">
        <f>'ЗЭГ |FIT15'!B14</f>
        <v>#REF!</v>
      </c>
      <c r="C14" s="141" t="e">
        <f>'ЗЭГ |FIT15'!C14</f>
        <v>#REF!</v>
      </c>
      <c r="D14" s="141" t="e">
        <f>'ЗЭГ |FIT15'!D14</f>
        <v>#REF!</v>
      </c>
      <c r="E14" s="141" t="e">
        <f>'ЗЭГ |FIT15'!E14</f>
        <v>#REF!</v>
      </c>
      <c r="F14" s="141" t="e">
        <f>'ЗЭГ |FIT15'!F14</f>
        <v>#REF!</v>
      </c>
    </row>
    <row r="15" spans="1:6" ht="11.45" customHeight="1" x14ac:dyDescent="0.2">
      <c r="A15" s="3">
        <v>2</v>
      </c>
      <c r="B15" s="141" t="e">
        <f>'ЗЭГ |FIT15'!B15</f>
        <v>#REF!</v>
      </c>
      <c r="C15" s="141" t="e">
        <f>'ЗЭГ |FIT15'!C15</f>
        <v>#REF!</v>
      </c>
      <c r="D15" s="141" t="e">
        <f>'ЗЭГ |FIT15'!D15</f>
        <v>#REF!</v>
      </c>
      <c r="E15" s="141" t="e">
        <f>'ЗЭГ |FIT15'!E15</f>
        <v>#REF!</v>
      </c>
      <c r="F15" s="141" t="e">
        <f>'ЗЭГ |FIT15'!F15</f>
        <v>#REF!</v>
      </c>
    </row>
    <row r="16" spans="1:6" ht="11.45" customHeight="1" x14ac:dyDescent="0.2">
      <c r="A16" s="2" t="s">
        <v>92</v>
      </c>
      <c r="B16" s="141"/>
      <c r="C16" s="141"/>
      <c r="D16" s="141"/>
      <c r="E16" s="141"/>
      <c r="F16" s="141"/>
    </row>
    <row r="17" spans="1:6" ht="11.45" customHeight="1" x14ac:dyDescent="0.2">
      <c r="A17" s="3">
        <v>1</v>
      </c>
      <c r="B17" s="141" t="e">
        <f>'ЗЭГ |FIT15'!B17</f>
        <v>#REF!</v>
      </c>
      <c r="C17" s="141" t="e">
        <f>'ЗЭГ |FIT15'!C17</f>
        <v>#REF!</v>
      </c>
      <c r="D17" s="141" t="e">
        <f>'ЗЭГ |FIT15'!D17</f>
        <v>#REF!</v>
      </c>
      <c r="E17" s="141" t="e">
        <f>'ЗЭГ |FIT15'!E17</f>
        <v>#REF!</v>
      </c>
      <c r="F17" s="141" t="e">
        <f>'ЗЭГ |FIT15'!F17</f>
        <v>#REF!</v>
      </c>
    </row>
    <row r="18" spans="1:6" ht="11.45" customHeight="1" x14ac:dyDescent="0.2">
      <c r="A18" s="3">
        <v>2</v>
      </c>
      <c r="B18" s="141" t="e">
        <f>'ЗЭГ |FIT15'!B18</f>
        <v>#REF!</v>
      </c>
      <c r="C18" s="141" t="e">
        <f>'ЗЭГ |FIT15'!C18</f>
        <v>#REF!</v>
      </c>
      <c r="D18" s="141" t="e">
        <f>'ЗЭГ |FIT15'!D18</f>
        <v>#REF!</v>
      </c>
      <c r="E18" s="141" t="e">
        <f>'ЗЭГ |FIT15'!E18</f>
        <v>#REF!</v>
      </c>
      <c r="F18" s="141" t="e">
        <f>'ЗЭГ |FIT15'!F18</f>
        <v>#REF!</v>
      </c>
    </row>
    <row r="19" spans="1:6" ht="11.45" customHeight="1" x14ac:dyDescent="0.2">
      <c r="A19" s="24"/>
      <c r="B19" s="118"/>
      <c r="C19" s="118"/>
      <c r="D19" s="118"/>
      <c r="E19" s="118"/>
      <c r="F19" s="118"/>
    </row>
    <row r="20" spans="1:6" ht="24.6" customHeight="1" x14ac:dyDescent="0.2">
      <c r="A20" s="128" t="s">
        <v>24</v>
      </c>
      <c r="B20" s="138" t="e">
        <f t="shared" ref="B20" si="0">B2</f>
        <v>#REF!</v>
      </c>
      <c r="C20" s="138" t="e">
        <f t="shared" ref="C20:F20" si="1">C2</f>
        <v>#REF!</v>
      </c>
      <c r="D20" s="138" t="e">
        <f t="shared" si="1"/>
        <v>#REF!</v>
      </c>
      <c r="E20" s="138" t="e">
        <f t="shared" si="1"/>
        <v>#REF!</v>
      </c>
      <c r="F20" s="138" t="e">
        <f t="shared" si="1"/>
        <v>#REF!</v>
      </c>
    </row>
    <row r="21" spans="1:6" ht="24.6" customHeight="1" x14ac:dyDescent="0.2">
      <c r="A21" s="8" t="s">
        <v>0</v>
      </c>
      <c r="B21" s="138" t="e">
        <f t="shared" ref="B21" si="2">B3</f>
        <v>#REF!</v>
      </c>
      <c r="C21" s="138" t="e">
        <f t="shared" ref="C21:F21" si="3">C3</f>
        <v>#REF!</v>
      </c>
      <c r="D21" s="138" t="e">
        <f t="shared" si="3"/>
        <v>#REF!</v>
      </c>
      <c r="E21" s="138" t="e">
        <f t="shared" si="3"/>
        <v>#REF!</v>
      </c>
      <c r="F21" s="138" t="e">
        <f t="shared" si="3"/>
        <v>#REF!</v>
      </c>
    </row>
    <row r="22" spans="1:6" ht="11.45" customHeight="1" x14ac:dyDescent="0.2">
      <c r="A22" s="11" t="s">
        <v>11</v>
      </c>
      <c r="B22" s="118"/>
      <c r="C22" s="118"/>
      <c r="D22" s="118"/>
      <c r="E22" s="118"/>
      <c r="F22" s="118"/>
    </row>
    <row r="23" spans="1:6" ht="11.45" customHeight="1" x14ac:dyDescent="0.2">
      <c r="A23" s="3">
        <v>1</v>
      </c>
      <c r="B23" s="141" t="e">
        <f t="shared" ref="B23" si="4">B5*0.87</f>
        <v>#REF!</v>
      </c>
      <c r="C23" s="141" t="e">
        <f t="shared" ref="C23:F23" si="5">C5*0.87</f>
        <v>#REF!</v>
      </c>
      <c r="D23" s="141" t="e">
        <f t="shared" si="5"/>
        <v>#REF!</v>
      </c>
      <c r="E23" s="141" t="e">
        <f t="shared" si="5"/>
        <v>#REF!</v>
      </c>
      <c r="F23" s="141" t="e">
        <f t="shared" si="5"/>
        <v>#REF!</v>
      </c>
    </row>
    <row r="24" spans="1:6" ht="11.45" customHeight="1" x14ac:dyDescent="0.2">
      <c r="A24" s="3">
        <v>2</v>
      </c>
      <c r="B24" s="141" t="e">
        <f t="shared" ref="B24" si="6">B6*0.87</f>
        <v>#REF!</v>
      </c>
      <c r="C24" s="141" t="e">
        <f t="shared" ref="C24:F24" si="7">C6*0.87</f>
        <v>#REF!</v>
      </c>
      <c r="D24" s="141" t="e">
        <f t="shared" si="7"/>
        <v>#REF!</v>
      </c>
      <c r="E24" s="141" t="e">
        <f t="shared" si="7"/>
        <v>#REF!</v>
      </c>
      <c r="F24" s="141" t="e">
        <f t="shared" si="7"/>
        <v>#REF!</v>
      </c>
    </row>
    <row r="25" spans="1:6" ht="11.45" customHeight="1" x14ac:dyDescent="0.2">
      <c r="A25" s="120" t="s">
        <v>107</v>
      </c>
      <c r="B25" s="141"/>
      <c r="C25" s="141"/>
      <c r="D25" s="141"/>
      <c r="E25" s="141"/>
      <c r="F25" s="141"/>
    </row>
    <row r="26" spans="1:6" ht="11.45" customHeight="1" x14ac:dyDescent="0.2">
      <c r="A26" s="3">
        <v>1</v>
      </c>
      <c r="B26" s="141" t="e">
        <f t="shared" ref="B26" si="8">B8*0.87</f>
        <v>#REF!</v>
      </c>
      <c r="C26" s="141" t="e">
        <f t="shared" ref="C26:F26" si="9">C8*0.87</f>
        <v>#REF!</v>
      </c>
      <c r="D26" s="141" t="e">
        <f t="shared" si="9"/>
        <v>#REF!</v>
      </c>
      <c r="E26" s="141" t="e">
        <f t="shared" si="9"/>
        <v>#REF!</v>
      </c>
      <c r="F26" s="141" t="e">
        <f t="shared" si="9"/>
        <v>#REF!</v>
      </c>
    </row>
    <row r="27" spans="1:6" ht="11.45" customHeight="1" x14ac:dyDescent="0.2">
      <c r="A27" s="3">
        <v>2</v>
      </c>
      <c r="B27" s="141" t="e">
        <f t="shared" ref="B27" si="10">B9*0.87</f>
        <v>#REF!</v>
      </c>
      <c r="C27" s="141" t="e">
        <f t="shared" ref="C27:F27" si="11">C9*0.87</f>
        <v>#REF!</v>
      </c>
      <c r="D27" s="141" t="e">
        <f t="shared" si="11"/>
        <v>#REF!</v>
      </c>
      <c r="E27" s="141" t="e">
        <f t="shared" si="11"/>
        <v>#REF!</v>
      </c>
      <c r="F27" s="141" t="e">
        <f t="shared" si="11"/>
        <v>#REF!</v>
      </c>
    </row>
    <row r="28" spans="1:6" ht="11.45" customHeight="1" x14ac:dyDescent="0.2">
      <c r="A28" s="5" t="s">
        <v>86</v>
      </c>
      <c r="B28" s="141"/>
      <c r="C28" s="141"/>
      <c r="D28" s="141"/>
      <c r="E28" s="141"/>
      <c r="F28" s="141"/>
    </row>
    <row r="29" spans="1:6" ht="11.45" customHeight="1" x14ac:dyDescent="0.2">
      <c r="A29" s="3">
        <v>1</v>
      </c>
      <c r="B29" s="141" t="e">
        <f t="shared" ref="B29" si="12">B11*0.87</f>
        <v>#REF!</v>
      </c>
      <c r="C29" s="141" t="e">
        <f t="shared" ref="C29:F29" si="13">C11*0.87</f>
        <v>#REF!</v>
      </c>
      <c r="D29" s="141" t="e">
        <f t="shared" si="13"/>
        <v>#REF!</v>
      </c>
      <c r="E29" s="141" t="e">
        <f t="shared" si="13"/>
        <v>#REF!</v>
      </c>
      <c r="F29" s="141" t="e">
        <f t="shared" si="13"/>
        <v>#REF!</v>
      </c>
    </row>
    <row r="30" spans="1:6" ht="11.45" customHeight="1" x14ac:dyDescent="0.2">
      <c r="A30" s="3">
        <v>2</v>
      </c>
      <c r="B30" s="141" t="e">
        <f t="shared" ref="B30" si="14">B12*0.87</f>
        <v>#REF!</v>
      </c>
      <c r="C30" s="141" t="e">
        <f t="shared" ref="C30:F30" si="15">C12*0.87</f>
        <v>#REF!</v>
      </c>
      <c r="D30" s="141" t="e">
        <f t="shared" si="15"/>
        <v>#REF!</v>
      </c>
      <c r="E30" s="141" t="e">
        <f t="shared" si="15"/>
        <v>#REF!</v>
      </c>
      <c r="F30" s="141" t="e">
        <f t="shared" si="15"/>
        <v>#REF!</v>
      </c>
    </row>
    <row r="31" spans="1:6" ht="11.45" customHeight="1" x14ac:dyDescent="0.2">
      <c r="A31" s="4" t="s">
        <v>91</v>
      </c>
      <c r="B31" s="141"/>
      <c r="C31" s="141"/>
      <c r="D31" s="141"/>
      <c r="E31" s="141"/>
      <c r="F31" s="141"/>
    </row>
    <row r="32" spans="1:6" ht="11.45" customHeight="1" x14ac:dyDescent="0.2">
      <c r="A32" s="3">
        <v>1</v>
      </c>
      <c r="B32" s="141" t="e">
        <f t="shared" ref="B32" si="16">B14*0.87</f>
        <v>#REF!</v>
      </c>
      <c r="C32" s="141" t="e">
        <f t="shared" ref="C32:F32" si="17">C14*0.87</f>
        <v>#REF!</v>
      </c>
      <c r="D32" s="141" t="e">
        <f t="shared" si="17"/>
        <v>#REF!</v>
      </c>
      <c r="E32" s="141" t="e">
        <f t="shared" si="17"/>
        <v>#REF!</v>
      </c>
      <c r="F32" s="141" t="e">
        <f t="shared" si="17"/>
        <v>#REF!</v>
      </c>
    </row>
    <row r="33" spans="1:6" ht="11.45" customHeight="1" x14ac:dyDescent="0.2">
      <c r="A33" s="3">
        <v>2</v>
      </c>
      <c r="B33" s="141" t="e">
        <f t="shared" ref="B33" si="18">B15*0.87</f>
        <v>#REF!</v>
      </c>
      <c r="C33" s="141" t="e">
        <f t="shared" ref="C33:F33" si="19">C15*0.87</f>
        <v>#REF!</v>
      </c>
      <c r="D33" s="141" t="e">
        <f t="shared" si="19"/>
        <v>#REF!</v>
      </c>
      <c r="E33" s="141" t="e">
        <f t="shared" si="19"/>
        <v>#REF!</v>
      </c>
      <c r="F33" s="141" t="e">
        <f t="shared" si="19"/>
        <v>#REF!</v>
      </c>
    </row>
    <row r="34" spans="1:6" ht="11.45" customHeight="1" x14ac:dyDescent="0.2">
      <c r="A34" s="2" t="s">
        <v>92</v>
      </c>
      <c r="B34" s="141"/>
      <c r="C34" s="141"/>
      <c r="D34" s="141"/>
      <c r="E34" s="141"/>
      <c r="F34" s="141"/>
    </row>
    <row r="35" spans="1:6" ht="11.45" customHeight="1" x14ac:dyDescent="0.2">
      <c r="A35" s="3">
        <v>1</v>
      </c>
      <c r="B35" s="141" t="e">
        <f t="shared" ref="B35" si="20">B17*0.87</f>
        <v>#REF!</v>
      </c>
      <c r="C35" s="141" t="e">
        <f t="shared" ref="C35:F35" si="21">C17*0.87</f>
        <v>#REF!</v>
      </c>
      <c r="D35" s="141" t="e">
        <f t="shared" si="21"/>
        <v>#REF!</v>
      </c>
      <c r="E35" s="141" t="e">
        <f t="shared" si="21"/>
        <v>#REF!</v>
      </c>
      <c r="F35" s="141" t="e">
        <f t="shared" si="21"/>
        <v>#REF!</v>
      </c>
    </row>
    <row r="36" spans="1:6" ht="11.45" customHeight="1" x14ac:dyDescent="0.2">
      <c r="A36" s="3">
        <v>2</v>
      </c>
      <c r="B36" s="141" t="e">
        <f t="shared" ref="B36" si="22">B18*0.87</f>
        <v>#REF!</v>
      </c>
      <c r="C36" s="141" t="e">
        <f t="shared" ref="C36:F36" si="23">C18*0.87</f>
        <v>#REF!</v>
      </c>
      <c r="D36" s="141" t="e">
        <f t="shared" si="23"/>
        <v>#REF!</v>
      </c>
      <c r="E36" s="141" t="e">
        <f t="shared" si="23"/>
        <v>#REF!</v>
      </c>
      <c r="F36" s="141" t="e">
        <f t="shared" si="23"/>
        <v>#REF!</v>
      </c>
    </row>
    <row r="37" spans="1:6" ht="11.45" customHeight="1" x14ac:dyDescent="0.2">
      <c r="A37" s="24"/>
    </row>
    <row r="38" spans="1:6" ht="11.45" customHeight="1" x14ac:dyDescent="0.2">
      <c r="A38" s="24"/>
    </row>
    <row r="39" spans="1:6" ht="135" x14ac:dyDescent="0.2">
      <c r="A39" s="77" t="s">
        <v>121</v>
      </c>
    </row>
    <row r="40" spans="1:6" ht="11.45" customHeight="1" x14ac:dyDescent="0.2">
      <c r="A40" s="80" t="s">
        <v>18</v>
      </c>
    </row>
    <row r="41" spans="1:6" ht="11.45" customHeight="1" x14ac:dyDescent="0.2">
      <c r="A41" s="81" t="s">
        <v>133</v>
      </c>
    </row>
    <row r="42" spans="1:6" x14ac:dyDescent="0.2">
      <c r="A42" s="81" t="s">
        <v>134</v>
      </c>
    </row>
    <row r="43" spans="1:6" x14ac:dyDescent="0.2">
      <c r="A43" s="24"/>
    </row>
    <row r="44" spans="1:6" x14ac:dyDescent="0.2">
      <c r="A44" s="80" t="s">
        <v>3</v>
      </c>
    </row>
    <row r="45" spans="1:6" x14ac:dyDescent="0.2">
      <c r="A45" s="20" t="s">
        <v>4</v>
      </c>
    </row>
    <row r="46" spans="1:6" x14ac:dyDescent="0.2">
      <c r="A46" s="20" t="s">
        <v>5</v>
      </c>
    </row>
    <row r="47" spans="1:6" ht="24" x14ac:dyDescent="0.2">
      <c r="A47" s="21" t="s">
        <v>6</v>
      </c>
    </row>
    <row r="48" spans="1:6" x14ac:dyDescent="0.2">
      <c r="A48" s="82" t="s">
        <v>122</v>
      </c>
    </row>
    <row r="49" spans="1:1" x14ac:dyDescent="0.2">
      <c r="A49" s="82" t="s">
        <v>66</v>
      </c>
    </row>
    <row r="50" spans="1:1" ht="12.6" customHeight="1" x14ac:dyDescent="0.2">
      <c r="A50" s="42" t="s">
        <v>75</v>
      </c>
    </row>
    <row r="51" spans="1:1" ht="21" x14ac:dyDescent="0.2">
      <c r="A51" s="83" t="s">
        <v>55</v>
      </c>
    </row>
    <row r="52" spans="1:1" ht="52.5" x14ac:dyDescent="0.2">
      <c r="A52" s="125" t="s">
        <v>123</v>
      </c>
    </row>
    <row r="53" spans="1:1" ht="21" x14ac:dyDescent="0.2">
      <c r="A53" s="125" t="s">
        <v>124</v>
      </c>
    </row>
    <row r="54" spans="1:1" ht="31.5" x14ac:dyDescent="0.2">
      <c r="A54" s="125" t="s">
        <v>125</v>
      </c>
    </row>
    <row r="55" spans="1:1" ht="31.5" hidden="1" x14ac:dyDescent="0.2">
      <c r="A55" s="125" t="s">
        <v>126</v>
      </c>
    </row>
    <row r="56" spans="1:1" ht="42" x14ac:dyDescent="0.2">
      <c r="A56" s="125" t="s">
        <v>127</v>
      </c>
    </row>
    <row r="57" spans="1:1" ht="21" x14ac:dyDescent="0.2">
      <c r="A57" s="125" t="s">
        <v>128</v>
      </c>
    </row>
    <row r="58" spans="1:1" ht="36.75" x14ac:dyDescent="0.2">
      <c r="A58" s="125" t="s">
        <v>129</v>
      </c>
    </row>
    <row r="59" spans="1:1" ht="23.25" x14ac:dyDescent="0.2">
      <c r="A59" s="125" t="s">
        <v>130</v>
      </c>
    </row>
    <row r="60" spans="1:1" ht="31.5" x14ac:dyDescent="0.2">
      <c r="A60" s="125" t="s">
        <v>131</v>
      </c>
    </row>
    <row r="61" spans="1:1" ht="31.5" x14ac:dyDescent="0.2">
      <c r="A61" s="125" t="s">
        <v>132</v>
      </c>
    </row>
    <row r="62" spans="1:1" ht="31.5" x14ac:dyDescent="0.2">
      <c r="A62" s="70" t="s">
        <v>42</v>
      </c>
    </row>
    <row r="63" spans="1:1" ht="21" x14ac:dyDescent="0.2">
      <c r="A63" s="71" t="s">
        <v>43</v>
      </c>
    </row>
    <row r="64" spans="1:1" ht="42.75" x14ac:dyDescent="0.2">
      <c r="A64" s="72" t="s">
        <v>44</v>
      </c>
    </row>
    <row r="65" spans="1:1" ht="21" x14ac:dyDescent="0.2">
      <c r="A65" s="73" t="s">
        <v>45</v>
      </c>
    </row>
    <row r="66" spans="1:1" x14ac:dyDescent="0.2">
      <c r="A66" s="74"/>
    </row>
    <row r="67" spans="1:1" x14ac:dyDescent="0.2">
      <c r="A67" s="75" t="s">
        <v>8</v>
      </c>
    </row>
    <row r="68" spans="1:1" ht="24" x14ac:dyDescent="0.2">
      <c r="A68" s="62" t="s">
        <v>46</v>
      </c>
    </row>
    <row r="69" spans="1:1" ht="24" x14ac:dyDescent="0.2">
      <c r="A69" s="62" t="s">
        <v>47</v>
      </c>
    </row>
  </sheetData>
  <pageMargins left="0.7" right="0.7" top="0.75" bottom="0.75" header="0.3" footer="0.3"/>
  <pageSetup paperSize="9" orientation="portrait" horizontalDpi="4294967295" verticalDpi="4294967295"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50"/>
  <sheetViews>
    <sheetView zoomScale="115" zoomScaleNormal="115" workbookViewId="0">
      <pane xSplit="1" topLeftCell="B1" activePane="topRight" state="frozen"/>
      <selection pane="topRight" activeCell="B2" sqref="B2:F18"/>
    </sheetView>
  </sheetViews>
  <sheetFormatPr defaultColWidth="8.5703125" defaultRowHeight="12" x14ac:dyDescent="0.2"/>
  <cols>
    <col min="1" max="1" width="84.85546875" style="1" customWidth="1"/>
    <col min="2" max="16384" width="8.5703125" style="1"/>
  </cols>
  <sheetData>
    <row r="1" spans="1:6" ht="11.45" customHeight="1" x14ac:dyDescent="0.2">
      <c r="A1" s="127" t="s">
        <v>74</v>
      </c>
    </row>
    <row r="2" spans="1:6" s="12" customFormat="1" ht="25.5" customHeight="1" x14ac:dyDescent="0.2">
      <c r="A2" s="126" t="s">
        <v>51</v>
      </c>
      <c r="B2" s="138" t="e">
        <f>'C завтраками| Bed and breakfast'!#REF!</f>
        <v>#REF!</v>
      </c>
      <c r="C2" s="138" t="e">
        <f>'C завтраками| Bed and breakfast'!#REF!</f>
        <v>#REF!</v>
      </c>
      <c r="D2" s="138" t="e">
        <f>'C завтраками| Bed and breakfast'!#REF!</f>
        <v>#REF!</v>
      </c>
      <c r="E2" s="138" t="e">
        <f>'C завтраками| Bed and breakfast'!#REF!</f>
        <v>#REF!</v>
      </c>
      <c r="F2" s="138" t="e">
        <f>'C завтраками| Bed and breakfast'!#REF!</f>
        <v>#REF!</v>
      </c>
    </row>
    <row r="3" spans="1:6" s="12" customFormat="1" ht="25.5" customHeight="1" x14ac:dyDescent="0.2">
      <c r="A3" s="8" t="s">
        <v>0</v>
      </c>
      <c r="B3" s="138" t="e">
        <f>'C завтраками| Bed and breakfast'!#REF!</f>
        <v>#REF!</v>
      </c>
      <c r="C3" s="138" t="e">
        <f>'C завтраками| Bed and breakfast'!#REF!</f>
        <v>#REF!</v>
      </c>
      <c r="D3" s="138" t="e">
        <f>'C завтраками| Bed and breakfast'!#REF!</f>
        <v>#REF!</v>
      </c>
      <c r="E3" s="138" t="e">
        <f>'C завтраками| Bed and breakfast'!#REF!</f>
        <v>#REF!</v>
      </c>
      <c r="F3" s="138" t="e">
        <f>'C завтраками| Bed and breakfast'!#REF!</f>
        <v>#REF!</v>
      </c>
    </row>
    <row r="4" spans="1:6" ht="11.45" customHeight="1" x14ac:dyDescent="0.2">
      <c r="A4" s="11" t="s">
        <v>11</v>
      </c>
      <c r="B4" s="118"/>
      <c r="C4" s="118"/>
      <c r="D4" s="118"/>
      <c r="E4" s="118"/>
      <c r="F4" s="118"/>
    </row>
    <row r="5" spans="1:6" ht="11.45" customHeight="1" x14ac:dyDescent="0.2">
      <c r="A5" s="3">
        <v>1</v>
      </c>
      <c r="B5" s="141" t="e">
        <f>'ЗЭГ |FIT15'!B5</f>
        <v>#REF!</v>
      </c>
      <c r="C5" s="141" t="e">
        <f>'ЗЭГ |FIT15'!C5</f>
        <v>#REF!</v>
      </c>
      <c r="D5" s="141" t="e">
        <f>'ЗЭГ |FIT15'!D5</f>
        <v>#REF!</v>
      </c>
      <c r="E5" s="141" t="e">
        <f>'ЗЭГ |FIT15'!E5</f>
        <v>#REF!</v>
      </c>
      <c r="F5" s="141" t="e">
        <f>'ЗЭГ |FIT15'!F5</f>
        <v>#REF!</v>
      </c>
    </row>
    <row r="6" spans="1:6" ht="11.45" customHeight="1" x14ac:dyDescent="0.2">
      <c r="A6" s="3">
        <v>2</v>
      </c>
      <c r="B6" s="141" t="e">
        <f>'ЗЭГ |FIT15'!B6</f>
        <v>#REF!</v>
      </c>
      <c r="C6" s="141" t="e">
        <f>'ЗЭГ |FIT15'!C6</f>
        <v>#REF!</v>
      </c>
      <c r="D6" s="141" t="e">
        <f>'ЗЭГ |FIT15'!D6</f>
        <v>#REF!</v>
      </c>
      <c r="E6" s="141" t="e">
        <f>'ЗЭГ |FIT15'!E6</f>
        <v>#REF!</v>
      </c>
      <c r="F6" s="141" t="e">
        <f>'ЗЭГ |FIT15'!F6</f>
        <v>#REF!</v>
      </c>
    </row>
    <row r="7" spans="1:6" ht="11.45" customHeight="1" x14ac:dyDescent="0.2">
      <c r="A7" s="120" t="s">
        <v>107</v>
      </c>
      <c r="B7" s="141"/>
      <c r="C7" s="141"/>
      <c r="D7" s="141"/>
      <c r="E7" s="141"/>
      <c r="F7" s="141"/>
    </row>
    <row r="8" spans="1:6" ht="11.45" customHeight="1" x14ac:dyDescent="0.2">
      <c r="A8" s="3">
        <v>1</v>
      </c>
      <c r="B8" s="141" t="e">
        <f>'ЗЭГ |FIT15'!B8</f>
        <v>#REF!</v>
      </c>
      <c r="C8" s="141" t="e">
        <f>'ЗЭГ |FIT15'!C8</f>
        <v>#REF!</v>
      </c>
      <c r="D8" s="141" t="e">
        <f>'ЗЭГ |FIT15'!D8</f>
        <v>#REF!</v>
      </c>
      <c r="E8" s="141" t="e">
        <f>'ЗЭГ |FIT15'!E8</f>
        <v>#REF!</v>
      </c>
      <c r="F8" s="141" t="e">
        <f>'ЗЭГ |FIT15'!F8</f>
        <v>#REF!</v>
      </c>
    </row>
    <row r="9" spans="1:6" ht="11.45" customHeight="1" x14ac:dyDescent="0.2">
      <c r="A9" s="3">
        <v>2</v>
      </c>
      <c r="B9" s="141" t="e">
        <f>'ЗЭГ |FIT15'!B9</f>
        <v>#REF!</v>
      </c>
      <c r="C9" s="141" t="e">
        <f>'ЗЭГ |FIT15'!C9</f>
        <v>#REF!</v>
      </c>
      <c r="D9" s="141" t="e">
        <f>'ЗЭГ |FIT15'!D9</f>
        <v>#REF!</v>
      </c>
      <c r="E9" s="141" t="e">
        <f>'ЗЭГ |FIT15'!E9</f>
        <v>#REF!</v>
      </c>
      <c r="F9" s="141" t="e">
        <f>'ЗЭГ |FIT15'!F9</f>
        <v>#REF!</v>
      </c>
    </row>
    <row r="10" spans="1:6" ht="11.45" customHeight="1" x14ac:dyDescent="0.2">
      <c r="A10" s="5" t="s">
        <v>86</v>
      </c>
      <c r="B10" s="141"/>
      <c r="C10" s="141"/>
      <c r="D10" s="141"/>
      <c r="E10" s="141"/>
      <c r="F10" s="141"/>
    </row>
    <row r="11" spans="1:6" ht="11.45" customHeight="1" x14ac:dyDescent="0.2">
      <c r="A11" s="3">
        <v>1</v>
      </c>
      <c r="B11" s="141" t="e">
        <f>'ЗЭГ |FIT15'!B11</f>
        <v>#REF!</v>
      </c>
      <c r="C11" s="141" t="e">
        <f>'ЗЭГ |FIT15'!C11</f>
        <v>#REF!</v>
      </c>
      <c r="D11" s="141" t="e">
        <f>'ЗЭГ |FIT15'!D11</f>
        <v>#REF!</v>
      </c>
      <c r="E11" s="141" t="e">
        <f>'ЗЭГ |FIT15'!E11</f>
        <v>#REF!</v>
      </c>
      <c r="F11" s="141" t="e">
        <f>'ЗЭГ |FIT15'!F11</f>
        <v>#REF!</v>
      </c>
    </row>
    <row r="12" spans="1:6" ht="11.45" customHeight="1" x14ac:dyDescent="0.2">
      <c r="A12" s="3">
        <v>2</v>
      </c>
      <c r="B12" s="141" t="e">
        <f>'ЗЭГ |FIT15'!B12</f>
        <v>#REF!</v>
      </c>
      <c r="C12" s="141" t="e">
        <f>'ЗЭГ |FIT15'!C12</f>
        <v>#REF!</v>
      </c>
      <c r="D12" s="141" t="e">
        <f>'ЗЭГ |FIT15'!D12</f>
        <v>#REF!</v>
      </c>
      <c r="E12" s="141" t="e">
        <f>'ЗЭГ |FIT15'!E12</f>
        <v>#REF!</v>
      </c>
      <c r="F12" s="141" t="e">
        <f>'ЗЭГ |FIT15'!F12</f>
        <v>#REF!</v>
      </c>
    </row>
    <row r="13" spans="1:6" ht="11.45" customHeight="1" x14ac:dyDescent="0.2">
      <c r="A13" s="4" t="s">
        <v>91</v>
      </c>
      <c r="B13" s="141"/>
      <c r="C13" s="141"/>
      <c r="D13" s="141"/>
      <c r="E13" s="141"/>
      <c r="F13" s="141"/>
    </row>
    <row r="14" spans="1:6" ht="11.45" customHeight="1" x14ac:dyDescent="0.2">
      <c r="A14" s="3">
        <v>1</v>
      </c>
      <c r="B14" s="141" t="e">
        <f>'ЗЭГ |FIT15'!B14</f>
        <v>#REF!</v>
      </c>
      <c r="C14" s="141" t="e">
        <f>'ЗЭГ |FIT15'!C14</f>
        <v>#REF!</v>
      </c>
      <c r="D14" s="141" t="e">
        <f>'ЗЭГ |FIT15'!D14</f>
        <v>#REF!</v>
      </c>
      <c r="E14" s="141" t="e">
        <f>'ЗЭГ |FIT15'!E14</f>
        <v>#REF!</v>
      </c>
      <c r="F14" s="141" t="e">
        <f>'ЗЭГ |FIT15'!F14</f>
        <v>#REF!</v>
      </c>
    </row>
    <row r="15" spans="1:6" ht="11.45" customHeight="1" x14ac:dyDescent="0.2">
      <c r="A15" s="3">
        <v>2</v>
      </c>
      <c r="B15" s="141" t="e">
        <f>'ЗЭГ |FIT15'!B15</f>
        <v>#REF!</v>
      </c>
      <c r="C15" s="141" t="e">
        <f>'ЗЭГ |FIT15'!C15</f>
        <v>#REF!</v>
      </c>
      <c r="D15" s="141" t="e">
        <f>'ЗЭГ |FIT15'!D15</f>
        <v>#REF!</v>
      </c>
      <c r="E15" s="141" t="e">
        <f>'ЗЭГ |FIT15'!E15</f>
        <v>#REF!</v>
      </c>
      <c r="F15" s="141" t="e">
        <f>'ЗЭГ |FIT15'!F15</f>
        <v>#REF!</v>
      </c>
    </row>
    <row r="16" spans="1:6" ht="11.45" customHeight="1" x14ac:dyDescent="0.2">
      <c r="A16" s="2" t="s">
        <v>92</v>
      </c>
      <c r="B16" s="141"/>
      <c r="C16" s="141"/>
      <c r="D16" s="141"/>
      <c r="E16" s="141"/>
      <c r="F16" s="141"/>
    </row>
    <row r="17" spans="1:6" ht="11.45" customHeight="1" x14ac:dyDescent="0.2">
      <c r="A17" s="3">
        <v>1</v>
      </c>
      <c r="B17" s="141" t="e">
        <f>'ЗЭГ |FIT15'!B17</f>
        <v>#REF!</v>
      </c>
      <c r="C17" s="141" t="e">
        <f>'ЗЭГ |FIT15'!C17</f>
        <v>#REF!</v>
      </c>
      <c r="D17" s="141" t="e">
        <f>'ЗЭГ |FIT15'!D17</f>
        <v>#REF!</v>
      </c>
      <c r="E17" s="141" t="e">
        <f>'ЗЭГ |FIT15'!E17</f>
        <v>#REF!</v>
      </c>
      <c r="F17" s="141" t="e">
        <f>'ЗЭГ |FIT15'!F17</f>
        <v>#REF!</v>
      </c>
    </row>
    <row r="18" spans="1:6" ht="11.45" customHeight="1" x14ac:dyDescent="0.2">
      <c r="A18" s="3">
        <v>2</v>
      </c>
      <c r="B18" s="141" t="e">
        <f>'ЗЭГ |FIT15'!B18</f>
        <v>#REF!</v>
      </c>
      <c r="C18" s="141" t="e">
        <f>'ЗЭГ |FIT15'!C18</f>
        <v>#REF!</v>
      </c>
      <c r="D18" s="141" t="e">
        <f>'ЗЭГ |FIT15'!D18</f>
        <v>#REF!</v>
      </c>
      <c r="E18" s="141" t="e">
        <f>'ЗЭГ |FIT15'!E18</f>
        <v>#REF!</v>
      </c>
      <c r="F18" s="141" t="e">
        <f>'ЗЭГ |FIT15'!F18</f>
        <v>#REF!</v>
      </c>
    </row>
    <row r="19" spans="1:6" ht="11.45" customHeight="1" x14ac:dyDescent="0.2">
      <c r="A19" s="24"/>
    </row>
    <row r="20" spans="1:6" ht="135" x14ac:dyDescent="0.2">
      <c r="A20" s="77" t="s">
        <v>121</v>
      </c>
    </row>
    <row r="21" spans="1:6" ht="11.45" customHeight="1" x14ac:dyDescent="0.2">
      <c r="A21" s="80" t="s">
        <v>18</v>
      </c>
    </row>
    <row r="22" spans="1:6" ht="11.45" customHeight="1" x14ac:dyDescent="0.2">
      <c r="A22" s="81" t="s">
        <v>133</v>
      </c>
    </row>
    <row r="23" spans="1:6" x14ac:dyDescent="0.2">
      <c r="A23" s="81" t="s">
        <v>134</v>
      </c>
    </row>
    <row r="24" spans="1:6" x14ac:dyDescent="0.2">
      <c r="A24" s="24"/>
    </row>
    <row r="25" spans="1:6" x14ac:dyDescent="0.2">
      <c r="A25" s="80" t="s">
        <v>3</v>
      </c>
    </row>
    <row r="26" spans="1:6" x14ac:dyDescent="0.2">
      <c r="A26" s="20" t="s">
        <v>4</v>
      </c>
    </row>
    <row r="27" spans="1:6" x14ac:dyDescent="0.2">
      <c r="A27" s="20" t="s">
        <v>5</v>
      </c>
    </row>
    <row r="28" spans="1:6" ht="24" x14ac:dyDescent="0.2">
      <c r="A28" s="21" t="s">
        <v>6</v>
      </c>
    </row>
    <row r="29" spans="1:6" x14ac:dyDescent="0.2">
      <c r="A29" s="82" t="s">
        <v>122</v>
      </c>
    </row>
    <row r="30" spans="1:6" x14ac:dyDescent="0.2">
      <c r="A30" s="82" t="s">
        <v>66</v>
      </c>
    </row>
    <row r="31" spans="1:6" ht="12.6" customHeight="1" x14ac:dyDescent="0.2">
      <c r="A31" s="42" t="s">
        <v>75</v>
      </c>
    </row>
    <row r="32" spans="1:6" ht="21" x14ac:dyDescent="0.2">
      <c r="A32" s="83" t="s">
        <v>55</v>
      </c>
    </row>
    <row r="33" spans="1:1" ht="52.5" x14ac:dyDescent="0.2">
      <c r="A33" s="125" t="s">
        <v>123</v>
      </c>
    </row>
    <row r="34" spans="1:1" ht="21" x14ac:dyDescent="0.2">
      <c r="A34" s="125" t="s">
        <v>124</v>
      </c>
    </row>
    <row r="35" spans="1:1" ht="31.5" x14ac:dyDescent="0.2">
      <c r="A35" s="125" t="s">
        <v>125</v>
      </c>
    </row>
    <row r="36" spans="1:1" ht="31.5" hidden="1" x14ac:dyDescent="0.2">
      <c r="A36" s="125" t="s">
        <v>126</v>
      </c>
    </row>
    <row r="37" spans="1:1" ht="42" x14ac:dyDescent="0.2">
      <c r="A37" s="125" t="s">
        <v>127</v>
      </c>
    </row>
    <row r="38" spans="1:1" ht="21" x14ac:dyDescent="0.2">
      <c r="A38" s="125" t="s">
        <v>128</v>
      </c>
    </row>
    <row r="39" spans="1:1" ht="36.75" x14ac:dyDescent="0.2">
      <c r="A39" s="125" t="s">
        <v>129</v>
      </c>
    </row>
    <row r="40" spans="1:1" ht="23.25" x14ac:dyDescent="0.2">
      <c r="A40" s="125" t="s">
        <v>130</v>
      </c>
    </row>
    <row r="41" spans="1:1" ht="31.5" x14ac:dyDescent="0.2">
      <c r="A41" s="125" t="s">
        <v>131</v>
      </c>
    </row>
    <row r="42" spans="1:1" ht="31.5" x14ac:dyDescent="0.2">
      <c r="A42" s="125" t="s">
        <v>132</v>
      </c>
    </row>
    <row r="43" spans="1:1" ht="31.5" x14ac:dyDescent="0.2">
      <c r="A43" s="70" t="s">
        <v>42</v>
      </c>
    </row>
    <row r="44" spans="1:1" ht="21" x14ac:dyDescent="0.2">
      <c r="A44" s="71" t="s">
        <v>43</v>
      </c>
    </row>
    <row r="45" spans="1:1" ht="42.75" x14ac:dyDescent="0.2">
      <c r="A45" s="72" t="s">
        <v>44</v>
      </c>
    </row>
    <row r="46" spans="1:1" ht="21" x14ac:dyDescent="0.2">
      <c r="A46" s="73" t="s">
        <v>45</v>
      </c>
    </row>
    <row r="47" spans="1:1" x14ac:dyDescent="0.2">
      <c r="A47" s="74"/>
    </row>
    <row r="48" spans="1:1" x14ac:dyDescent="0.2">
      <c r="A48" s="75" t="s">
        <v>8</v>
      </c>
    </row>
    <row r="49" spans="1:1" ht="24" x14ac:dyDescent="0.2">
      <c r="A49" s="62" t="s">
        <v>46</v>
      </c>
    </row>
    <row r="50" spans="1:1" ht="24" x14ac:dyDescent="0.2">
      <c r="A50" s="62" t="s">
        <v>47</v>
      </c>
    </row>
  </sheetData>
  <pageMargins left="0.7" right="0.7" top="0.75" bottom="0.75" header="0.3" footer="0.3"/>
  <pageSetup paperSize="9" orientation="portrait" horizontalDpi="4294967295" verticalDpi="4294967295"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0"/>
  </sheetPr>
  <dimension ref="A1:B55"/>
  <sheetViews>
    <sheetView zoomScale="115" zoomScaleNormal="115" workbookViewId="0">
      <pane xSplit="1" topLeftCell="B1" activePane="topRight" state="frozen"/>
      <selection pane="topRight" activeCell="B1" sqref="B1:E1048576"/>
    </sheetView>
  </sheetViews>
  <sheetFormatPr defaultColWidth="8.5703125" defaultRowHeight="12" x14ac:dyDescent="0.2"/>
  <cols>
    <col min="1" max="1" width="84.85546875" style="1" customWidth="1"/>
    <col min="2" max="2" width="10.42578125" style="1" bestFit="1" customWidth="1"/>
    <col min="3" max="16384" width="8.5703125" style="1"/>
  </cols>
  <sheetData>
    <row r="1" spans="1:2" ht="11.45" customHeight="1" x14ac:dyDescent="0.2">
      <c r="A1" s="9" t="s">
        <v>74</v>
      </c>
    </row>
    <row r="2" spans="1:2" ht="11.45" customHeight="1" x14ac:dyDescent="0.2">
      <c r="A2" s="19" t="s">
        <v>16</v>
      </c>
    </row>
    <row r="3" spans="1:2" ht="11.45" customHeight="1" x14ac:dyDescent="0.2">
      <c r="A3" s="9"/>
    </row>
    <row r="4" spans="1:2" ht="11.25" customHeight="1" x14ac:dyDescent="0.2">
      <c r="A4" s="95" t="s">
        <v>1</v>
      </c>
    </row>
    <row r="5" spans="1:2" s="12" customFormat="1" ht="25.5" customHeight="1" x14ac:dyDescent="0.2">
      <c r="A5" s="8" t="s">
        <v>0</v>
      </c>
      <c r="B5" s="129" t="e">
        <f>'C завтраками| Bed and breakfast'!#REF!</f>
        <v>#REF!</v>
      </c>
    </row>
    <row r="6" spans="1:2" s="12" customFormat="1" ht="25.5" customHeight="1" x14ac:dyDescent="0.2">
      <c r="A6" s="37"/>
      <c r="B6" s="129" t="e">
        <f>'C завтраками| Bed and breakfast'!#REF!</f>
        <v>#REF!</v>
      </c>
    </row>
    <row r="7" spans="1:2" ht="11.45" customHeight="1" x14ac:dyDescent="0.2">
      <c r="A7" s="11" t="s">
        <v>11</v>
      </c>
      <c r="B7" s="118"/>
    </row>
    <row r="8" spans="1:2" ht="11.45" customHeight="1" x14ac:dyDescent="0.2">
      <c r="A8" s="3">
        <v>1</v>
      </c>
      <c r="B8" s="141" t="e">
        <f>'C завтраками| Bed and breakfast'!#REF!*0.9</f>
        <v>#REF!</v>
      </c>
    </row>
    <row r="9" spans="1:2" ht="11.45" customHeight="1" x14ac:dyDescent="0.2">
      <c r="A9" s="3">
        <v>2</v>
      </c>
      <c r="B9" s="141" t="e">
        <f>'C завтраками| Bed and breakfast'!#REF!*0.9</f>
        <v>#REF!</v>
      </c>
    </row>
    <row r="10" spans="1:2" ht="11.45" customHeight="1" x14ac:dyDescent="0.2">
      <c r="A10" s="120" t="s">
        <v>107</v>
      </c>
      <c r="B10" s="141"/>
    </row>
    <row r="11" spans="1:2" ht="11.45" customHeight="1" x14ac:dyDescent="0.2">
      <c r="A11" s="3">
        <v>1</v>
      </c>
      <c r="B11" s="141" t="e">
        <f>'C завтраками| Bed and breakfast'!#REF!*0.9</f>
        <v>#REF!</v>
      </c>
    </row>
    <row r="12" spans="1:2" ht="11.45" customHeight="1" x14ac:dyDescent="0.2">
      <c r="A12" s="3">
        <v>2</v>
      </c>
      <c r="B12" s="141" t="e">
        <f>'C завтраками| Bed and breakfast'!#REF!*0.9</f>
        <v>#REF!</v>
      </c>
    </row>
    <row r="13" spans="1:2" ht="11.45" customHeight="1" x14ac:dyDescent="0.2">
      <c r="A13" s="5" t="s">
        <v>86</v>
      </c>
      <c r="B13" s="141"/>
    </row>
    <row r="14" spans="1:2" ht="11.45" customHeight="1" x14ac:dyDescent="0.2">
      <c r="A14" s="3">
        <v>1</v>
      </c>
      <c r="B14" s="141" t="e">
        <f>'C завтраками| Bed and breakfast'!#REF!*0.9</f>
        <v>#REF!</v>
      </c>
    </row>
    <row r="15" spans="1:2" ht="11.45" customHeight="1" x14ac:dyDescent="0.2">
      <c r="A15" s="3">
        <v>2</v>
      </c>
      <c r="B15" s="141" t="e">
        <f>'C завтраками| Bed and breakfast'!#REF!*0.9</f>
        <v>#REF!</v>
      </c>
    </row>
    <row r="16" spans="1:2" ht="11.45" customHeight="1" x14ac:dyDescent="0.2">
      <c r="A16" s="4" t="s">
        <v>91</v>
      </c>
      <c r="B16" s="141"/>
    </row>
    <row r="17" spans="1:2" ht="11.45" customHeight="1" x14ac:dyDescent="0.2">
      <c r="A17" s="3">
        <v>1</v>
      </c>
      <c r="B17" s="141" t="e">
        <f>'C завтраками| Bed and breakfast'!#REF!*0.9</f>
        <v>#REF!</v>
      </c>
    </row>
    <row r="18" spans="1:2" ht="11.45" customHeight="1" x14ac:dyDescent="0.2">
      <c r="A18" s="3">
        <v>2</v>
      </c>
      <c r="B18" s="141" t="e">
        <f>'C завтраками| Bed and breakfast'!#REF!*0.9</f>
        <v>#REF!</v>
      </c>
    </row>
    <row r="19" spans="1:2" ht="11.45" customHeight="1" x14ac:dyDescent="0.2">
      <c r="A19" s="2" t="s">
        <v>92</v>
      </c>
      <c r="B19" s="141"/>
    </row>
    <row r="20" spans="1:2" ht="11.45" customHeight="1" x14ac:dyDescent="0.2">
      <c r="A20" s="3">
        <v>1</v>
      </c>
      <c r="B20" s="141" t="e">
        <f>'C завтраками| Bed and breakfast'!#REF!*0.9</f>
        <v>#REF!</v>
      </c>
    </row>
    <row r="21" spans="1:2" ht="11.45" customHeight="1" x14ac:dyDescent="0.2">
      <c r="A21" s="3">
        <v>2</v>
      </c>
      <c r="B21" s="141" t="e">
        <f>'C завтраками| Bed and breakfast'!#REF!*0.9</f>
        <v>#REF!</v>
      </c>
    </row>
    <row r="22" spans="1:2" ht="11.45" customHeight="1" x14ac:dyDescent="0.2">
      <c r="A22" s="24"/>
      <c r="B22" s="142"/>
    </row>
    <row r="23" spans="1:2" ht="18.600000000000001" customHeight="1" x14ac:dyDescent="0.2">
      <c r="A23" s="97" t="s">
        <v>2</v>
      </c>
      <c r="B23" s="142"/>
    </row>
    <row r="24" spans="1:2" ht="18.600000000000001" customHeight="1" x14ac:dyDescent="0.2">
      <c r="A24" s="8" t="s">
        <v>0</v>
      </c>
      <c r="B24" s="129" t="e">
        <f t="shared" ref="B24" si="0">B5</f>
        <v>#REF!</v>
      </c>
    </row>
    <row r="25" spans="1:2" ht="18" customHeight="1" x14ac:dyDescent="0.2">
      <c r="A25" s="37"/>
      <c r="B25" s="129" t="e">
        <f t="shared" ref="B25" si="1">B6</f>
        <v>#REF!</v>
      </c>
    </row>
    <row r="26" spans="1:2" ht="11.45" customHeight="1" x14ac:dyDescent="0.2">
      <c r="A26" s="11" t="s">
        <v>11</v>
      </c>
      <c r="B26" s="118"/>
    </row>
    <row r="27" spans="1:2" ht="11.45" customHeight="1" x14ac:dyDescent="0.2">
      <c r="A27" s="3">
        <v>1</v>
      </c>
      <c r="B27" s="141" t="e">
        <f t="shared" ref="B27" si="2">ROUND(B8*0.9,)</f>
        <v>#REF!</v>
      </c>
    </row>
    <row r="28" spans="1:2" ht="11.45" customHeight="1" x14ac:dyDescent="0.2">
      <c r="A28" s="3">
        <v>2</v>
      </c>
      <c r="B28" s="141" t="e">
        <f t="shared" ref="B28" si="3">ROUND(B9*0.9,)</f>
        <v>#REF!</v>
      </c>
    </row>
    <row r="29" spans="1:2" ht="11.45" customHeight="1" x14ac:dyDescent="0.2">
      <c r="A29" s="120" t="s">
        <v>107</v>
      </c>
      <c r="B29" s="141"/>
    </row>
    <row r="30" spans="1:2" ht="11.45" customHeight="1" x14ac:dyDescent="0.2">
      <c r="A30" s="3">
        <v>1</v>
      </c>
      <c r="B30" s="141" t="e">
        <f t="shared" ref="B30" si="4">ROUND(B11*0.9,)</f>
        <v>#REF!</v>
      </c>
    </row>
    <row r="31" spans="1:2" ht="11.45" customHeight="1" x14ac:dyDescent="0.2">
      <c r="A31" s="3">
        <v>2</v>
      </c>
      <c r="B31" s="141" t="e">
        <f t="shared" ref="B31" si="5">ROUND(B12*0.9,)</f>
        <v>#REF!</v>
      </c>
    </row>
    <row r="32" spans="1:2" ht="11.45" customHeight="1" x14ac:dyDescent="0.2">
      <c r="A32" s="5" t="s">
        <v>86</v>
      </c>
      <c r="B32" s="141"/>
    </row>
    <row r="33" spans="1:2" ht="11.45" customHeight="1" x14ac:dyDescent="0.2">
      <c r="A33" s="3">
        <v>1</v>
      </c>
      <c r="B33" s="141" t="e">
        <f t="shared" ref="B33" si="6">ROUND(B14*0.9,)</f>
        <v>#REF!</v>
      </c>
    </row>
    <row r="34" spans="1:2" ht="11.45" customHeight="1" x14ac:dyDescent="0.2">
      <c r="A34" s="3">
        <v>2</v>
      </c>
      <c r="B34" s="141" t="e">
        <f t="shared" ref="B34" si="7">ROUND(B15*0.9,)</f>
        <v>#REF!</v>
      </c>
    </row>
    <row r="35" spans="1:2" ht="11.45" customHeight="1" x14ac:dyDescent="0.2">
      <c r="A35" s="4" t="s">
        <v>91</v>
      </c>
      <c r="B35" s="141"/>
    </row>
    <row r="36" spans="1:2" ht="11.45" customHeight="1" x14ac:dyDescent="0.2">
      <c r="A36" s="3">
        <v>1</v>
      </c>
      <c r="B36" s="141" t="e">
        <f t="shared" ref="B36" si="8">ROUND(B17*0.9,)</f>
        <v>#REF!</v>
      </c>
    </row>
    <row r="37" spans="1:2" ht="11.45" customHeight="1" x14ac:dyDescent="0.2">
      <c r="A37" s="3">
        <v>2</v>
      </c>
      <c r="B37" s="141" t="e">
        <f t="shared" ref="B37" si="9">ROUND(B18*0.9,)</f>
        <v>#REF!</v>
      </c>
    </row>
    <row r="38" spans="1:2" ht="11.45" customHeight="1" x14ac:dyDescent="0.2">
      <c r="A38" s="2" t="s">
        <v>92</v>
      </c>
      <c r="B38" s="141"/>
    </row>
    <row r="39" spans="1:2" ht="11.45" customHeight="1" x14ac:dyDescent="0.2">
      <c r="A39" s="3">
        <v>1</v>
      </c>
      <c r="B39" s="141" t="e">
        <f t="shared" ref="B39" si="10">ROUND(B20*0.9,)</f>
        <v>#REF!</v>
      </c>
    </row>
    <row r="40" spans="1:2" ht="11.45" customHeight="1" x14ac:dyDescent="0.2">
      <c r="A40" s="3">
        <v>2</v>
      </c>
      <c r="B40" s="141" t="e">
        <f t="shared" ref="B40" si="11">ROUND(B21*0.9,)</f>
        <v>#REF!</v>
      </c>
    </row>
    <row r="41" spans="1:2" ht="11.45" customHeight="1" x14ac:dyDescent="0.2">
      <c r="A41" s="24"/>
    </row>
    <row r="42" spans="1:2" x14ac:dyDescent="0.2">
      <c r="A42" s="41" t="s">
        <v>18</v>
      </c>
    </row>
    <row r="43" spans="1:2" x14ac:dyDescent="0.2">
      <c r="A43" s="38" t="s">
        <v>22</v>
      </c>
    </row>
    <row r="44" spans="1:2" x14ac:dyDescent="0.2">
      <c r="A44" s="22"/>
    </row>
    <row r="45" spans="1:2" x14ac:dyDescent="0.2">
      <c r="A45" s="41" t="s">
        <v>3</v>
      </c>
    </row>
    <row r="46" spans="1:2" x14ac:dyDescent="0.2">
      <c r="A46" s="42" t="s">
        <v>4</v>
      </c>
    </row>
    <row r="47" spans="1:2" x14ac:dyDescent="0.2">
      <c r="A47" s="42" t="s">
        <v>5</v>
      </c>
    </row>
    <row r="48" spans="1:2"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40" t="s">
        <v>137</v>
      </c>
    </row>
  </sheetData>
  <pageMargins left="0.7" right="0.7" top="0.75" bottom="0.75" header="0.3" footer="0.3"/>
  <pageSetup paperSize="9" orientation="portrait" horizontalDpi="4294967295" verticalDpi="4294967295"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0"/>
  </sheetPr>
  <dimension ref="A1:B55"/>
  <sheetViews>
    <sheetView zoomScale="115" zoomScaleNormal="115" workbookViewId="0">
      <pane xSplit="1" topLeftCell="B1" activePane="topRight" state="frozen"/>
      <selection pane="topRight" activeCell="B1" sqref="B1:E1048576"/>
    </sheetView>
  </sheetViews>
  <sheetFormatPr defaultColWidth="8.5703125" defaultRowHeight="12" x14ac:dyDescent="0.2"/>
  <cols>
    <col min="1" max="1" width="84.85546875" style="1" customWidth="1"/>
    <col min="2" max="2" width="10.42578125" style="1" bestFit="1" customWidth="1"/>
    <col min="3" max="16384" width="8.5703125" style="1"/>
  </cols>
  <sheetData>
    <row r="1" spans="1:2" ht="11.45" customHeight="1" x14ac:dyDescent="0.2">
      <c r="A1" s="9" t="s">
        <v>74</v>
      </c>
    </row>
    <row r="2" spans="1:2" ht="11.45" customHeight="1" x14ac:dyDescent="0.2">
      <c r="A2" s="19" t="s">
        <v>16</v>
      </c>
    </row>
    <row r="3" spans="1:2" ht="11.45" customHeight="1" x14ac:dyDescent="0.2">
      <c r="A3" s="9"/>
    </row>
    <row r="4" spans="1:2" ht="11.25" customHeight="1" x14ac:dyDescent="0.2">
      <c r="A4" s="95" t="s">
        <v>1</v>
      </c>
    </row>
    <row r="5" spans="1:2" s="12" customFormat="1" ht="25.5" customHeight="1" x14ac:dyDescent="0.2">
      <c r="A5" s="8" t="s">
        <v>0</v>
      </c>
      <c r="B5" s="129" t="e">
        <f>'C завтраками| Bed and breakfast'!#REF!</f>
        <v>#REF!</v>
      </c>
    </row>
    <row r="6" spans="1:2" s="12" customFormat="1" ht="25.5" customHeight="1" x14ac:dyDescent="0.2">
      <c r="A6" s="37"/>
      <c r="B6" s="129" t="e">
        <f>'C завтраками| Bed and breakfast'!#REF!</f>
        <v>#REF!</v>
      </c>
    </row>
    <row r="7" spans="1:2" ht="11.45" customHeight="1" x14ac:dyDescent="0.2">
      <c r="A7" s="11" t="s">
        <v>11</v>
      </c>
      <c r="B7" s="118"/>
    </row>
    <row r="8" spans="1:2" ht="11.45" customHeight="1" x14ac:dyDescent="0.2">
      <c r="A8" s="3">
        <v>1</v>
      </c>
      <c r="B8" s="141" t="e">
        <f>'C завтраками| Bed and breakfast'!#REF!*0.9</f>
        <v>#REF!</v>
      </c>
    </row>
    <row r="9" spans="1:2" ht="11.45" customHeight="1" x14ac:dyDescent="0.2">
      <c r="A9" s="3">
        <v>2</v>
      </c>
      <c r="B9" s="141" t="e">
        <f>'C завтраками| Bed and breakfast'!#REF!*0.9</f>
        <v>#REF!</v>
      </c>
    </row>
    <row r="10" spans="1:2" ht="11.45" customHeight="1" x14ac:dyDescent="0.2">
      <c r="A10" s="120" t="s">
        <v>107</v>
      </c>
      <c r="B10" s="141"/>
    </row>
    <row r="11" spans="1:2" ht="11.45" customHeight="1" x14ac:dyDescent="0.2">
      <c r="A11" s="3">
        <v>1</v>
      </c>
      <c r="B11" s="141" t="e">
        <f>'C завтраками| Bed and breakfast'!#REF!*0.9</f>
        <v>#REF!</v>
      </c>
    </row>
    <row r="12" spans="1:2" ht="11.45" customHeight="1" x14ac:dyDescent="0.2">
      <c r="A12" s="3">
        <v>2</v>
      </c>
      <c r="B12" s="141" t="e">
        <f>'C завтраками| Bed and breakfast'!#REF!*0.9</f>
        <v>#REF!</v>
      </c>
    </row>
    <row r="13" spans="1:2" ht="11.45" customHeight="1" x14ac:dyDescent="0.2">
      <c r="A13" s="5" t="s">
        <v>86</v>
      </c>
      <c r="B13" s="141"/>
    </row>
    <row r="14" spans="1:2" ht="11.45" customHeight="1" x14ac:dyDescent="0.2">
      <c r="A14" s="3">
        <v>1</v>
      </c>
      <c r="B14" s="141" t="e">
        <f>'C завтраками| Bed and breakfast'!#REF!*0.9</f>
        <v>#REF!</v>
      </c>
    </row>
    <row r="15" spans="1:2" ht="11.45" customHeight="1" x14ac:dyDescent="0.2">
      <c r="A15" s="3">
        <v>2</v>
      </c>
      <c r="B15" s="141" t="e">
        <f>'C завтраками| Bed and breakfast'!#REF!*0.9</f>
        <v>#REF!</v>
      </c>
    </row>
    <row r="16" spans="1:2" ht="11.45" customHeight="1" x14ac:dyDescent="0.2">
      <c r="A16" s="4" t="s">
        <v>91</v>
      </c>
      <c r="B16" s="141"/>
    </row>
    <row r="17" spans="1:2" ht="11.45" customHeight="1" x14ac:dyDescent="0.2">
      <c r="A17" s="3">
        <v>1</v>
      </c>
      <c r="B17" s="141" t="e">
        <f>'C завтраками| Bed and breakfast'!#REF!*0.9</f>
        <v>#REF!</v>
      </c>
    </row>
    <row r="18" spans="1:2" ht="11.45" customHeight="1" x14ac:dyDescent="0.2">
      <c r="A18" s="3">
        <v>2</v>
      </c>
      <c r="B18" s="141" t="e">
        <f>'C завтраками| Bed and breakfast'!#REF!*0.9</f>
        <v>#REF!</v>
      </c>
    </row>
    <row r="19" spans="1:2" ht="11.45" customHeight="1" x14ac:dyDescent="0.2">
      <c r="A19" s="2" t="s">
        <v>92</v>
      </c>
      <c r="B19" s="141"/>
    </row>
    <row r="20" spans="1:2" ht="11.45" customHeight="1" x14ac:dyDescent="0.2">
      <c r="A20" s="3">
        <v>1</v>
      </c>
      <c r="B20" s="141" t="e">
        <f>'C завтраками| Bed and breakfast'!#REF!*0.9</f>
        <v>#REF!</v>
      </c>
    </row>
    <row r="21" spans="1:2" ht="11.45" customHeight="1" x14ac:dyDescent="0.2">
      <c r="A21" s="3">
        <v>2</v>
      </c>
      <c r="B21" s="141" t="e">
        <f>'C завтраками| Bed and breakfast'!#REF!*0.9</f>
        <v>#REF!</v>
      </c>
    </row>
    <row r="22" spans="1:2" ht="11.45" customHeight="1" x14ac:dyDescent="0.2">
      <c r="A22" s="24"/>
      <c r="B22" s="142"/>
    </row>
    <row r="23" spans="1:2" ht="11.45" customHeight="1" x14ac:dyDescent="0.2">
      <c r="A23" s="97" t="s">
        <v>2</v>
      </c>
      <c r="B23" s="142"/>
    </row>
    <row r="24" spans="1:2" ht="24.6" customHeight="1" x14ac:dyDescent="0.2">
      <c r="A24" s="8" t="s">
        <v>0</v>
      </c>
      <c r="B24" s="129" t="e">
        <f t="shared" ref="B24" si="0">B5</f>
        <v>#REF!</v>
      </c>
    </row>
    <row r="25" spans="1:2" ht="24.6" customHeight="1" x14ac:dyDescent="0.2">
      <c r="A25" s="37"/>
      <c r="B25" s="129" t="e">
        <f t="shared" ref="B25" si="1">B6</f>
        <v>#REF!</v>
      </c>
    </row>
    <row r="26" spans="1:2" ht="11.45" customHeight="1" x14ac:dyDescent="0.2">
      <c r="A26" s="11" t="s">
        <v>11</v>
      </c>
      <c r="B26" s="118"/>
    </row>
    <row r="27" spans="1:2" ht="11.45" customHeight="1" x14ac:dyDescent="0.2">
      <c r="A27" s="3">
        <v>1</v>
      </c>
      <c r="B27" s="141" t="e">
        <f t="shared" ref="B27" si="2">ROUND(B8*0.87,)</f>
        <v>#REF!</v>
      </c>
    </row>
    <row r="28" spans="1:2" ht="11.45" customHeight="1" x14ac:dyDescent="0.2">
      <c r="A28" s="3">
        <v>2</v>
      </c>
      <c r="B28" s="141" t="e">
        <f t="shared" ref="B28" si="3">ROUND(B9*0.87,)</f>
        <v>#REF!</v>
      </c>
    </row>
    <row r="29" spans="1:2" ht="11.45" customHeight="1" x14ac:dyDescent="0.2">
      <c r="A29" s="120" t="s">
        <v>107</v>
      </c>
      <c r="B29" s="141"/>
    </row>
    <row r="30" spans="1:2" ht="11.45" customHeight="1" x14ac:dyDescent="0.2">
      <c r="A30" s="3">
        <v>1</v>
      </c>
      <c r="B30" s="141" t="e">
        <f t="shared" ref="B30" si="4">ROUND(B11*0.87,)</f>
        <v>#REF!</v>
      </c>
    </row>
    <row r="31" spans="1:2" ht="11.45" customHeight="1" x14ac:dyDescent="0.2">
      <c r="A31" s="3">
        <v>2</v>
      </c>
      <c r="B31" s="141" t="e">
        <f t="shared" ref="B31" si="5">ROUND(B12*0.87,)</f>
        <v>#REF!</v>
      </c>
    </row>
    <row r="32" spans="1:2" ht="11.45" customHeight="1" x14ac:dyDescent="0.2">
      <c r="A32" s="5" t="s">
        <v>86</v>
      </c>
      <c r="B32" s="141"/>
    </row>
    <row r="33" spans="1:2" ht="11.45" customHeight="1" x14ac:dyDescent="0.2">
      <c r="A33" s="3">
        <v>1</v>
      </c>
      <c r="B33" s="141" t="e">
        <f t="shared" ref="B33" si="6">ROUND(B14*0.87,)</f>
        <v>#REF!</v>
      </c>
    </row>
    <row r="34" spans="1:2" ht="11.45" customHeight="1" x14ac:dyDescent="0.2">
      <c r="A34" s="3">
        <v>2</v>
      </c>
      <c r="B34" s="141" t="e">
        <f t="shared" ref="B34" si="7">ROUND(B15*0.87,)</f>
        <v>#REF!</v>
      </c>
    </row>
    <row r="35" spans="1:2" ht="11.45" customHeight="1" x14ac:dyDescent="0.2">
      <c r="A35" s="4" t="s">
        <v>91</v>
      </c>
      <c r="B35" s="141"/>
    </row>
    <row r="36" spans="1:2" ht="11.45" customHeight="1" x14ac:dyDescent="0.2">
      <c r="A36" s="3">
        <v>1</v>
      </c>
      <c r="B36" s="141" t="e">
        <f t="shared" ref="B36" si="8">ROUND(B17*0.87,)</f>
        <v>#REF!</v>
      </c>
    </row>
    <row r="37" spans="1:2" ht="11.45" customHeight="1" x14ac:dyDescent="0.2">
      <c r="A37" s="3">
        <v>2</v>
      </c>
      <c r="B37" s="141" t="e">
        <f t="shared" ref="B37" si="9">ROUND(B18*0.87,)</f>
        <v>#REF!</v>
      </c>
    </row>
    <row r="38" spans="1:2" ht="11.45" customHeight="1" x14ac:dyDescent="0.2">
      <c r="A38" s="2" t="s">
        <v>92</v>
      </c>
      <c r="B38" s="141"/>
    </row>
    <row r="39" spans="1:2" ht="11.45" customHeight="1" x14ac:dyDescent="0.2">
      <c r="A39" s="3">
        <v>1</v>
      </c>
      <c r="B39" s="141" t="e">
        <f t="shared" ref="B39" si="10">ROUND(B20*0.87,)</f>
        <v>#REF!</v>
      </c>
    </row>
    <row r="40" spans="1:2" ht="11.45" customHeight="1" x14ac:dyDescent="0.2">
      <c r="A40" s="3">
        <v>2</v>
      </c>
      <c r="B40" s="141" t="e">
        <f t="shared" ref="B40" si="11">ROUND(B21*0.87,)</f>
        <v>#REF!</v>
      </c>
    </row>
    <row r="41" spans="1:2" ht="11.45" customHeight="1" x14ac:dyDescent="0.2">
      <c r="A41" s="24"/>
    </row>
    <row r="42" spans="1:2" x14ac:dyDescent="0.2">
      <c r="A42" s="41" t="s">
        <v>18</v>
      </c>
    </row>
    <row r="43" spans="1:2" x14ac:dyDescent="0.2">
      <c r="A43" s="38" t="s">
        <v>22</v>
      </c>
    </row>
    <row r="44" spans="1:2" x14ac:dyDescent="0.2">
      <c r="A44" s="22"/>
    </row>
    <row r="45" spans="1:2" x14ac:dyDescent="0.2">
      <c r="A45" s="41" t="s">
        <v>3</v>
      </c>
    </row>
    <row r="46" spans="1:2" x14ac:dyDescent="0.2">
      <c r="A46" s="42" t="s">
        <v>4</v>
      </c>
    </row>
    <row r="47" spans="1:2" x14ac:dyDescent="0.2">
      <c r="A47" s="42" t="s">
        <v>5</v>
      </c>
    </row>
    <row r="48" spans="1:2"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40" t="s">
        <v>137</v>
      </c>
    </row>
  </sheetData>
  <pageMargins left="0.7" right="0.7" top="0.75" bottom="0.75" header="0.3" footer="0.3"/>
  <pageSetup paperSize="9" orientation="portrait" horizontalDpi="4294967295" verticalDpi="4294967295"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0"/>
  </sheetPr>
  <dimension ref="A1:B37"/>
  <sheetViews>
    <sheetView zoomScale="115" zoomScaleNormal="115" workbookViewId="0">
      <pane xSplit="1" topLeftCell="B1" activePane="topRight" state="frozen"/>
      <selection pane="topRight" activeCell="B1" sqref="B1:E1048576"/>
    </sheetView>
  </sheetViews>
  <sheetFormatPr defaultColWidth="8.5703125" defaultRowHeight="12" x14ac:dyDescent="0.2"/>
  <cols>
    <col min="1" max="1" width="84.85546875" style="1" customWidth="1"/>
    <col min="2" max="2" width="10.42578125" style="1" bestFit="1" customWidth="1"/>
    <col min="3" max="16384" width="8.5703125" style="1"/>
  </cols>
  <sheetData>
    <row r="1" spans="1:2" ht="11.45" customHeight="1" x14ac:dyDescent="0.2">
      <c r="A1" s="9" t="s">
        <v>74</v>
      </c>
    </row>
    <row r="2" spans="1:2" ht="11.45" customHeight="1" x14ac:dyDescent="0.2">
      <c r="A2" s="19" t="s">
        <v>16</v>
      </c>
    </row>
    <row r="3" spans="1:2" ht="11.45" customHeight="1" x14ac:dyDescent="0.2">
      <c r="A3" s="9"/>
    </row>
    <row r="4" spans="1:2" ht="11.25" customHeight="1" x14ac:dyDescent="0.2">
      <c r="A4" s="95" t="s">
        <v>1</v>
      </c>
    </row>
    <row r="5" spans="1:2" s="12" customFormat="1" ht="25.5" customHeight="1" x14ac:dyDescent="0.2">
      <c r="A5" s="8" t="s">
        <v>0</v>
      </c>
      <c r="B5" s="129" t="e">
        <f>'C завтраками| Bed and breakfast'!#REF!</f>
        <v>#REF!</v>
      </c>
    </row>
    <row r="6" spans="1:2" s="12" customFormat="1" ht="25.5" customHeight="1" x14ac:dyDescent="0.2">
      <c r="A6" s="37"/>
      <c r="B6" s="129" t="e">
        <f>'C завтраками| Bed and breakfast'!#REF!</f>
        <v>#REF!</v>
      </c>
    </row>
    <row r="7" spans="1:2" ht="11.45" customHeight="1" x14ac:dyDescent="0.2">
      <c r="A7" s="11" t="s">
        <v>11</v>
      </c>
      <c r="B7" s="118"/>
    </row>
    <row r="8" spans="1:2" ht="11.45" customHeight="1" x14ac:dyDescent="0.2">
      <c r="A8" s="3">
        <v>1</v>
      </c>
      <c r="B8" s="141" t="e">
        <f>'C завтраками| Bed and breakfast'!#REF!*0.9</f>
        <v>#REF!</v>
      </c>
    </row>
    <row r="9" spans="1:2" ht="11.45" customHeight="1" x14ac:dyDescent="0.2">
      <c r="A9" s="3">
        <v>2</v>
      </c>
      <c r="B9" s="141" t="e">
        <f>'C завтраками| Bed and breakfast'!#REF!*0.9</f>
        <v>#REF!</v>
      </c>
    </row>
    <row r="10" spans="1:2" ht="11.45" customHeight="1" x14ac:dyDescent="0.2">
      <c r="A10" s="120" t="s">
        <v>107</v>
      </c>
      <c r="B10" s="141"/>
    </row>
    <row r="11" spans="1:2" ht="11.45" customHeight="1" x14ac:dyDescent="0.2">
      <c r="A11" s="3">
        <v>1</v>
      </c>
      <c r="B11" s="141" t="e">
        <f>'C завтраками| Bed and breakfast'!#REF!*0.9</f>
        <v>#REF!</v>
      </c>
    </row>
    <row r="12" spans="1:2" ht="11.45" customHeight="1" x14ac:dyDescent="0.2">
      <c r="A12" s="3">
        <v>2</v>
      </c>
      <c r="B12" s="141" t="e">
        <f>'C завтраками| Bed and breakfast'!#REF!*0.9</f>
        <v>#REF!</v>
      </c>
    </row>
    <row r="13" spans="1:2" ht="11.45" customHeight="1" x14ac:dyDescent="0.2">
      <c r="A13" s="5" t="s">
        <v>86</v>
      </c>
      <c r="B13" s="141"/>
    </row>
    <row r="14" spans="1:2" ht="11.45" customHeight="1" x14ac:dyDescent="0.2">
      <c r="A14" s="3">
        <v>1</v>
      </c>
      <c r="B14" s="141" t="e">
        <f>'C завтраками| Bed and breakfast'!#REF!*0.9</f>
        <v>#REF!</v>
      </c>
    </row>
    <row r="15" spans="1:2" ht="11.45" customHeight="1" x14ac:dyDescent="0.2">
      <c r="A15" s="3">
        <v>2</v>
      </c>
      <c r="B15" s="141" t="e">
        <f>'C завтраками| Bed and breakfast'!#REF!*0.9</f>
        <v>#REF!</v>
      </c>
    </row>
    <row r="16" spans="1:2" ht="11.45" customHeight="1" x14ac:dyDescent="0.2">
      <c r="A16" s="4" t="s">
        <v>91</v>
      </c>
      <c r="B16" s="141"/>
    </row>
    <row r="17" spans="1:2" ht="11.45" customHeight="1" x14ac:dyDescent="0.2">
      <c r="A17" s="3">
        <v>1</v>
      </c>
      <c r="B17" s="141" t="e">
        <f>'C завтраками| Bed and breakfast'!#REF!*0.9</f>
        <v>#REF!</v>
      </c>
    </row>
    <row r="18" spans="1:2" ht="11.45" customHeight="1" x14ac:dyDescent="0.2">
      <c r="A18" s="3">
        <v>2</v>
      </c>
      <c r="B18" s="141" t="e">
        <f>'C завтраками| Bed and breakfast'!#REF!*0.9</f>
        <v>#REF!</v>
      </c>
    </row>
    <row r="19" spans="1:2" ht="11.45" customHeight="1" x14ac:dyDescent="0.2">
      <c r="A19" s="2" t="s">
        <v>92</v>
      </c>
      <c r="B19" s="141"/>
    </row>
    <row r="20" spans="1:2" ht="11.45" customHeight="1" x14ac:dyDescent="0.2">
      <c r="A20" s="3">
        <v>1</v>
      </c>
      <c r="B20" s="141" t="e">
        <f>'C завтраками| Bed and breakfast'!#REF!*0.9</f>
        <v>#REF!</v>
      </c>
    </row>
    <row r="21" spans="1:2" ht="11.45" customHeight="1" x14ac:dyDescent="0.2">
      <c r="A21" s="3">
        <v>2</v>
      </c>
      <c r="B21" s="141" t="e">
        <f>'C завтраками| Bed and breakfast'!#REF!*0.9</f>
        <v>#REF!</v>
      </c>
    </row>
    <row r="22" spans="1:2" ht="11.45" customHeight="1" x14ac:dyDescent="0.2">
      <c r="A22" s="24"/>
    </row>
    <row r="23" spans="1:2" ht="11.45" customHeight="1" x14ac:dyDescent="0.2">
      <c r="A23" s="24"/>
    </row>
    <row r="24" spans="1:2" x14ac:dyDescent="0.2">
      <c r="A24" s="41" t="s">
        <v>18</v>
      </c>
    </row>
    <row r="25" spans="1:2" x14ac:dyDescent="0.2">
      <c r="A25" s="38" t="s">
        <v>22</v>
      </c>
    </row>
    <row r="26" spans="1:2" x14ac:dyDescent="0.2">
      <c r="A26" s="22"/>
    </row>
    <row r="27" spans="1:2" x14ac:dyDescent="0.2">
      <c r="A27" s="41" t="s">
        <v>3</v>
      </c>
    </row>
    <row r="28" spans="1:2" x14ac:dyDescent="0.2">
      <c r="A28" s="42" t="s">
        <v>4</v>
      </c>
    </row>
    <row r="29" spans="1:2" x14ac:dyDescent="0.2">
      <c r="A29" s="42" t="s">
        <v>5</v>
      </c>
    </row>
    <row r="30" spans="1:2" ht="12.6" customHeight="1" x14ac:dyDescent="0.2">
      <c r="A30" s="26" t="s">
        <v>6</v>
      </c>
    </row>
    <row r="31" spans="1:2" x14ac:dyDescent="0.2">
      <c r="A31" s="42" t="s">
        <v>75</v>
      </c>
    </row>
    <row r="32" spans="1:2" x14ac:dyDescent="0.2">
      <c r="A32" s="22"/>
    </row>
    <row r="33" spans="1:1" x14ac:dyDescent="0.2">
      <c r="A33" s="39" t="s">
        <v>8</v>
      </c>
    </row>
    <row r="34" spans="1:1" ht="48" x14ac:dyDescent="0.2">
      <c r="A34" s="40" t="s">
        <v>17</v>
      </c>
    </row>
    <row r="35" spans="1:1" ht="12.75" thickBot="1" x14ac:dyDescent="0.25"/>
    <row r="36" spans="1:1" ht="12.75" thickBot="1" x14ac:dyDescent="0.25">
      <c r="A36" s="123" t="s">
        <v>108</v>
      </c>
    </row>
    <row r="37" spans="1:1" x14ac:dyDescent="0.2">
      <c r="A37" s="140" t="s">
        <v>137</v>
      </c>
    </row>
  </sheetData>
  <pageMargins left="0.7" right="0.7" top="0.75" bottom="0.75" header="0.3" footer="0.3"/>
  <pageSetup paperSize="9" orientation="portrait" horizontalDpi="4294967295" verticalDpi="4294967295"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BZ55"/>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8" width="9.85546875" style="172" bestFit="1" customWidth="1"/>
    <col min="9" max="9" width="10" style="172" bestFit="1" customWidth="1"/>
    <col min="10" max="12" width="10.140625" style="172" bestFit="1" customWidth="1"/>
    <col min="13" max="15" width="10.28515625" style="172" bestFit="1" customWidth="1"/>
    <col min="16" max="17" width="10.42578125" style="172" bestFit="1" customWidth="1"/>
    <col min="18" max="20" width="10.28515625" style="172" bestFit="1" customWidth="1"/>
    <col min="21" max="21" width="10.140625" style="172" bestFit="1" customWidth="1"/>
    <col min="22" max="23" width="10" style="172" bestFit="1" customWidth="1"/>
    <col min="24" max="38" width="9.85546875" style="172" bestFit="1" customWidth="1"/>
    <col min="39" max="78" width="9.85546875" style="118" bestFit="1" customWidth="1"/>
    <col min="79" max="16384" width="8.5703125" style="118"/>
  </cols>
  <sheetData>
    <row r="1" spans="1:78" ht="11.45" customHeight="1" x14ac:dyDescent="0.2">
      <c r="A1" s="9" t="s">
        <v>172</v>
      </c>
    </row>
    <row r="2" spans="1:78" ht="11.45" customHeight="1" x14ac:dyDescent="0.2">
      <c r="A2" s="19" t="s">
        <v>16</v>
      </c>
    </row>
    <row r="3" spans="1:78" ht="11.45" customHeight="1" x14ac:dyDescent="0.2">
      <c r="A3" s="9"/>
    </row>
    <row r="4" spans="1:78" ht="11.25" customHeight="1" x14ac:dyDescent="0.2">
      <c r="A4" s="95" t="s">
        <v>1</v>
      </c>
    </row>
    <row r="5" spans="1:78" s="168" customFormat="1" ht="25.5" customHeight="1" x14ac:dyDescent="0.2">
      <c r="A5" s="8" t="s">
        <v>0</v>
      </c>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29">
        <f>'C завтраками| Bed and breakfast'!U5</f>
        <v>46017</v>
      </c>
      <c r="AC5" s="129">
        <f>'C завтраками| Bed and breakfast'!V5</f>
        <v>46019</v>
      </c>
      <c r="AD5" s="173">
        <f>'C завтраками| Bed and breakfast'!W5</f>
        <v>46020</v>
      </c>
      <c r="AE5" s="173">
        <f>'C завтраками| Bed and breakfast'!X5</f>
        <v>46021</v>
      </c>
      <c r="AF5" s="173">
        <f>'C завтраками| Bed and breakfast'!Y5</f>
        <v>46022</v>
      </c>
      <c r="AG5" s="173">
        <f>'C завтраками| Bed and breakfast'!Z5</f>
        <v>46023</v>
      </c>
      <c r="AH5" s="173">
        <f>'C завтраками| Bed and breakfast'!AA5</f>
        <v>46026</v>
      </c>
      <c r="AI5" s="173">
        <f>'C завтраками| Bed and breakfast'!AB5</f>
        <v>46027</v>
      </c>
      <c r="AJ5" s="173">
        <f>'C завтраками| Bed and breakfast'!AC5</f>
        <v>46028</v>
      </c>
      <c r="AK5" s="173">
        <f>'C завтраками| Bed and breakfast'!AD5</f>
        <v>46029</v>
      </c>
      <c r="AL5" s="173">
        <f>'C завтраками| Bed and breakfast'!AE5</f>
        <v>46030</v>
      </c>
      <c r="AM5" s="129">
        <f>'C завтраками| Bed and breakfast'!AF5</f>
        <v>46031</v>
      </c>
      <c r="AN5" s="129">
        <f>'C завтраками| Bed and breakfast'!AG5</f>
        <v>46032</v>
      </c>
      <c r="AO5" s="129">
        <f>'C завтраками| Bed and breakfast'!AH5</f>
        <v>46033</v>
      </c>
      <c r="AP5" s="129">
        <f>'C завтраками| Bed and breakfast'!AI5</f>
        <v>46036</v>
      </c>
      <c r="AQ5" s="129">
        <f>'C завтраками| Bed and breakfast'!AJ5</f>
        <v>46038</v>
      </c>
      <c r="AR5" s="129">
        <f>'C завтраками| Bed and breakfast'!AK5</f>
        <v>46040</v>
      </c>
      <c r="AS5" s="129">
        <f>'C завтраками| Bed and breakfast'!AL5</f>
        <v>46042</v>
      </c>
      <c r="AT5" s="129">
        <f>'C завтраками| Bed and breakfast'!AM5</f>
        <v>46043</v>
      </c>
      <c r="AU5" s="129">
        <f>'C завтраками| Bed and breakfast'!AN5</f>
        <v>46045</v>
      </c>
      <c r="AV5" s="129">
        <f>'C завтраками| Bed and breakfast'!AO5</f>
        <v>46047</v>
      </c>
      <c r="AW5" s="129">
        <f>'C завтраками| Bed and breakfast'!AP5</f>
        <v>46052</v>
      </c>
      <c r="AX5" s="129">
        <f>'C завтраками| Bed and breakfast'!AQ5</f>
        <v>46054</v>
      </c>
      <c r="AY5" s="129">
        <f>'C завтраками| Bed and breakfast'!AR5</f>
        <v>46058</v>
      </c>
      <c r="AZ5" s="129">
        <f>'C завтраками| Bed and breakfast'!AS5</f>
        <v>46059</v>
      </c>
      <c r="BA5" s="129">
        <f>'C завтраками| Bed and breakfast'!AT5</f>
        <v>46060</v>
      </c>
      <c r="BB5" s="129">
        <f>'C завтраками| Bed and breakfast'!AU5</f>
        <v>46061</v>
      </c>
      <c r="BC5" s="129">
        <f>'C завтраками| Bed and breakfast'!AV5</f>
        <v>46066</v>
      </c>
      <c r="BD5" s="129">
        <f>'C завтраками| Bed and breakfast'!AW5</f>
        <v>46068</v>
      </c>
      <c r="BE5" s="129">
        <f>'C завтраками| Bed and breakfast'!AX5</f>
        <v>46069</v>
      </c>
      <c r="BF5" s="129">
        <f>'C завтраками| Bed and breakfast'!AY5</f>
        <v>46073</v>
      </c>
      <c r="BG5" s="129">
        <f>'C завтраками| Bed and breakfast'!AZ5</f>
        <v>46076</v>
      </c>
      <c r="BH5" s="129">
        <f>'C завтраками| Bed and breakfast'!BA5</f>
        <v>46077</v>
      </c>
      <c r="BI5" s="129">
        <f>'C завтраками| Bed and breakfast'!BB5</f>
        <v>46080</v>
      </c>
      <c r="BJ5" s="129">
        <f>'C завтраками| Bed and breakfast'!BC5</f>
        <v>46082</v>
      </c>
      <c r="BK5" s="129">
        <f>'C завтраками| Bed and breakfast'!BD5</f>
        <v>46087</v>
      </c>
      <c r="BL5" s="129">
        <f>'C завтраками| Bed and breakfast'!BE5</f>
        <v>46090</v>
      </c>
      <c r="BM5" s="129">
        <f>'C завтраками| Bed and breakfast'!BF5</f>
        <v>46091</v>
      </c>
      <c r="BN5" s="129">
        <f>'C завтраками| Bed and breakfast'!BG5</f>
        <v>46097</v>
      </c>
      <c r="BO5" s="129">
        <f>'C завтраками| Bed and breakfast'!BH5</f>
        <v>46101</v>
      </c>
      <c r="BP5" s="129">
        <f>'C завтраками| Bed and breakfast'!BI5</f>
        <v>46103</v>
      </c>
      <c r="BQ5" s="129">
        <f>'C завтраками| Bed and breakfast'!BJ5</f>
        <v>46108</v>
      </c>
      <c r="BR5" s="129">
        <f>'C завтраками| Bed and breakfast'!BK5</f>
        <v>46110</v>
      </c>
      <c r="BS5" s="129">
        <f>'C завтраками| Bed and breakfast'!BL5</f>
        <v>46113</v>
      </c>
      <c r="BT5" s="129">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s="168" customFormat="1" ht="25.5" customHeight="1" x14ac:dyDescent="0.2">
      <c r="A6" s="37"/>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29">
        <f>'C завтраками| Bed and breakfast'!U6</f>
        <v>46018</v>
      </c>
      <c r="AC6" s="129">
        <f>'C завтраками| Bed and breakfast'!V6</f>
        <v>46019</v>
      </c>
      <c r="AD6" s="173">
        <f>'C завтраками| Bed and breakfast'!W6</f>
        <v>46020</v>
      </c>
      <c r="AE6" s="173">
        <f>'C завтраками| Bed and breakfast'!X6</f>
        <v>46021</v>
      </c>
      <c r="AF6" s="173">
        <f>'C завтраками| Bed and breakfast'!Y6</f>
        <v>46022</v>
      </c>
      <c r="AG6" s="173">
        <f>'C завтраками| Bed and breakfast'!Z6</f>
        <v>46025</v>
      </c>
      <c r="AH6" s="173">
        <f>'C завтраками| Bed and breakfast'!AA6</f>
        <v>46026</v>
      </c>
      <c r="AI6" s="173">
        <f>'C завтраками| Bed and breakfast'!AB6</f>
        <v>46027</v>
      </c>
      <c r="AJ6" s="173">
        <f>'C завтраками| Bed and breakfast'!AC6</f>
        <v>46028</v>
      </c>
      <c r="AK6" s="173">
        <f>'C завтраками| Bed and breakfast'!AD6</f>
        <v>46029</v>
      </c>
      <c r="AL6" s="173">
        <f>'C завтраками| Bed and breakfast'!AE6</f>
        <v>46030</v>
      </c>
      <c r="AM6" s="129">
        <f>'C завтраками| Bed and breakfast'!AF6</f>
        <v>46031</v>
      </c>
      <c r="AN6" s="129">
        <f>'C завтраками| Bed and breakfast'!AG6</f>
        <v>46032</v>
      </c>
      <c r="AO6" s="129">
        <f>'C завтраками| Bed and breakfast'!AH6</f>
        <v>46035</v>
      </c>
      <c r="AP6" s="129">
        <f>'C завтраками| Bed and breakfast'!AI6</f>
        <v>46037</v>
      </c>
      <c r="AQ6" s="129">
        <f>'C завтраками| Bed and breakfast'!AJ6</f>
        <v>46039</v>
      </c>
      <c r="AR6" s="129">
        <f>'C завтраками| Bed and breakfast'!AK6</f>
        <v>46041</v>
      </c>
      <c r="AS6" s="129">
        <f>'C завтраками| Bed and breakfast'!AL6</f>
        <v>46042</v>
      </c>
      <c r="AT6" s="129">
        <f>'C завтраками| Bed and breakfast'!AM6</f>
        <v>46044</v>
      </c>
      <c r="AU6" s="129">
        <f>'C завтраками| Bed and breakfast'!AN6</f>
        <v>46046</v>
      </c>
      <c r="AV6" s="129">
        <f>'C завтраками| Bed and breakfast'!AO6</f>
        <v>46051</v>
      </c>
      <c r="AW6" s="129">
        <f>'C завтраками| Bed and breakfast'!AP6</f>
        <v>46053</v>
      </c>
      <c r="AX6" s="129">
        <f>'C завтраками| Bed and breakfast'!AQ6</f>
        <v>46057</v>
      </c>
      <c r="AY6" s="129">
        <f>'C завтраками| Bed and breakfast'!AR6</f>
        <v>46058</v>
      </c>
      <c r="AZ6" s="129">
        <f>'C завтраками| Bed and breakfast'!AS6</f>
        <v>46059</v>
      </c>
      <c r="BA6" s="129">
        <f>'C завтраками| Bed and breakfast'!AT6</f>
        <v>46060</v>
      </c>
      <c r="BB6" s="129">
        <f>'C завтраками| Bed and breakfast'!AU6</f>
        <v>46065</v>
      </c>
      <c r="BC6" s="129">
        <f>'C завтраками| Bed and breakfast'!AV6</f>
        <v>46067</v>
      </c>
      <c r="BD6" s="129">
        <f>'C завтраками| Bed and breakfast'!AW6</f>
        <v>46068</v>
      </c>
      <c r="BE6" s="129">
        <f>'C завтраками| Bed and breakfast'!AX6</f>
        <v>46072</v>
      </c>
      <c r="BF6" s="129">
        <f>'C завтраками| Bed and breakfast'!AY6</f>
        <v>46075</v>
      </c>
      <c r="BG6" s="129">
        <f>'C завтраками| Bed and breakfast'!AZ6</f>
        <v>46076</v>
      </c>
      <c r="BH6" s="129">
        <f>'C завтраками| Bed and breakfast'!BA6</f>
        <v>46079</v>
      </c>
      <c r="BI6" s="129">
        <f>'C завтраками| Bed and breakfast'!BB6</f>
        <v>46081</v>
      </c>
      <c r="BJ6" s="129">
        <f>'C завтраками| Bed and breakfast'!BC6</f>
        <v>46086</v>
      </c>
      <c r="BK6" s="129">
        <f>'C завтраками| Bed and breakfast'!BD6</f>
        <v>46089</v>
      </c>
      <c r="BL6" s="129">
        <f>'C завтраками| Bed and breakfast'!BE6</f>
        <v>46090</v>
      </c>
      <c r="BM6" s="129">
        <f>'C завтраками| Bed and breakfast'!BF6</f>
        <v>46096</v>
      </c>
      <c r="BN6" s="129">
        <f>'C завтраками| Bed and breakfast'!BG6</f>
        <v>46100</v>
      </c>
      <c r="BO6" s="129">
        <f>'C завтраками| Bed and breakfast'!BH6</f>
        <v>46102</v>
      </c>
      <c r="BP6" s="129">
        <f>'C завтраками| Bed and breakfast'!BI6</f>
        <v>46107</v>
      </c>
      <c r="BQ6" s="129">
        <f>'C завтраками| Bed and breakfast'!BJ6</f>
        <v>46109</v>
      </c>
      <c r="BR6" s="129">
        <f>'C завтраками| Bed and breakfast'!BK6</f>
        <v>46112</v>
      </c>
      <c r="BS6" s="129">
        <f>'C завтраками| Bed and breakfast'!BL6</f>
        <v>46116</v>
      </c>
      <c r="BT6" s="129">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ht="11.45" customHeight="1" x14ac:dyDescent="0.2">
      <c r="A7" s="167"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row>
    <row r="8" spans="1:78" ht="11.45" customHeight="1" x14ac:dyDescent="0.2">
      <c r="A8" s="3">
        <v>1</v>
      </c>
      <c r="B8" s="141" t="e">
        <f>'C завтраками| Bed and breakfast'!#REF!*0.9</f>
        <v>#REF!</v>
      </c>
      <c r="C8" s="141" t="e">
        <f>'C завтраками| Bed and breakfast'!#REF!*0.9</f>
        <v>#REF!</v>
      </c>
      <c r="D8" s="141" t="e">
        <f>'C завтраками| Bed and breakfast'!#REF!*0.9</f>
        <v>#REF!</v>
      </c>
      <c r="E8" s="141" t="e">
        <f>'C завтраками| Bed and breakfast'!#REF!*0.9</f>
        <v>#REF!</v>
      </c>
      <c r="F8" s="141" t="e">
        <f>'C завтраками| Bed and breakfast'!#REF!*0.9</f>
        <v>#REF!</v>
      </c>
      <c r="G8" s="141" t="e">
        <f>'C завтраками| Bed and breakfast'!#REF!*0.9</f>
        <v>#REF!</v>
      </c>
      <c r="H8" s="141" t="e">
        <f>'C завтраками| Bed and breakfast'!#REF!*0.9</f>
        <v>#REF!</v>
      </c>
      <c r="I8" s="141">
        <f>'C завтраками| Bed and breakfast'!B8*0.9</f>
        <v>5400</v>
      </c>
      <c r="J8" s="141">
        <f>'C завтраками| Bed and breakfast'!C8*0.9</f>
        <v>5400</v>
      </c>
      <c r="K8" s="141">
        <f>'C завтраками| Bed and breakfast'!D8*0.9</f>
        <v>4860</v>
      </c>
      <c r="L8" s="141">
        <f>'C завтраками| Bed and breakfast'!E8*0.9</f>
        <v>5220</v>
      </c>
      <c r="M8" s="141">
        <f>'C завтраками| Bed and breakfast'!F8*0.9</f>
        <v>5220</v>
      </c>
      <c r="N8" s="141">
        <f>'C завтраками| Bed and breakfast'!G8*0.9</f>
        <v>7380</v>
      </c>
      <c r="O8" s="141">
        <f>'C завтраками| Bed and breakfast'!H8*0.9</f>
        <v>5040</v>
      </c>
      <c r="P8" s="141">
        <f>'C завтраками| Bed and breakfast'!I8*0.9</f>
        <v>4860</v>
      </c>
      <c r="Q8" s="141">
        <f>'C завтраками| Bed and breakfast'!J8*0.9</f>
        <v>5040</v>
      </c>
      <c r="R8" s="141">
        <f>'C завтраками| Bed and breakfast'!K8*0.9</f>
        <v>4860</v>
      </c>
      <c r="S8" s="141">
        <f>'C завтраками| Bed and breakfast'!L8*0.9</f>
        <v>4860</v>
      </c>
      <c r="T8" s="141">
        <f>'C завтраками| Bed and breakfast'!M8*0.9</f>
        <v>5220</v>
      </c>
      <c r="U8" s="141">
        <f>'C завтраками| Bed and breakfast'!N8*0.9</f>
        <v>5040</v>
      </c>
      <c r="V8" s="141">
        <f>'C завтраками| Bed and breakfast'!O8*0.9</f>
        <v>6300</v>
      </c>
      <c r="W8" s="141">
        <f>'C завтраками| Bed and breakfast'!P8*0.9</f>
        <v>8100</v>
      </c>
      <c r="X8" s="141">
        <f>'C завтраками| Bed and breakfast'!Q8*0.9</f>
        <v>8100</v>
      </c>
      <c r="Y8" s="141">
        <f>'C завтраками| Bed and breakfast'!R8*0.9</f>
        <v>8640</v>
      </c>
      <c r="Z8" s="141">
        <f>'C завтраками| Bed and breakfast'!S8*0.9</f>
        <v>8640</v>
      </c>
      <c r="AA8" s="141">
        <f>'C завтраками| Bed and breakfast'!T8*0.9</f>
        <v>9180</v>
      </c>
      <c r="AB8" s="141">
        <f>'C завтраками| Bed and breakfast'!U8*0.9</f>
        <v>8640</v>
      </c>
      <c r="AC8" s="141">
        <f>'C завтраками| Bed and breakfast'!V8*0.9</f>
        <v>8640</v>
      </c>
      <c r="AD8" s="174">
        <f>'C завтраками| Bed and breakfast'!W8*0.9</f>
        <v>14400</v>
      </c>
      <c r="AE8" s="174">
        <f>'C завтраками| Bed and breakfast'!X8*0.9</f>
        <v>21150</v>
      </c>
      <c r="AF8" s="174">
        <f>'C завтраками| Bed and breakfast'!Y8*0.9</f>
        <v>24750</v>
      </c>
      <c r="AG8" s="174">
        <f>'C завтраками| Bed and breakfast'!Z8*0.9</f>
        <v>24750</v>
      </c>
      <c r="AH8" s="174">
        <f>'C завтраками| Bed and breakfast'!AA8*0.9</f>
        <v>24750</v>
      </c>
      <c r="AI8" s="174">
        <f>'C завтраками| Bed and breakfast'!AB8*0.9</f>
        <v>25830</v>
      </c>
      <c r="AJ8" s="174">
        <f>'C завтраками| Bed and breakfast'!AC8*0.9</f>
        <v>25830</v>
      </c>
      <c r="AK8" s="174">
        <f>'C завтраками| Bed and breakfast'!AD8*0.9</f>
        <v>25830</v>
      </c>
      <c r="AL8" s="174">
        <f>'C завтраками| Bed and breakfast'!AE8*0.9</f>
        <v>22590</v>
      </c>
      <c r="AM8" s="141">
        <f>'C завтраками| Bed and breakfast'!AF8*0.9</f>
        <v>22275</v>
      </c>
      <c r="AN8" s="141">
        <f>'C завтраками| Bed and breakfast'!AG8*0.9</f>
        <v>13905</v>
      </c>
      <c r="AO8" s="141">
        <f>'C завтраками| Bed and breakfast'!AH8*0.9</f>
        <v>13905</v>
      </c>
      <c r="AP8" s="141">
        <f>'C завтраками| Bed and breakfast'!AI8*0.9</f>
        <v>13095</v>
      </c>
      <c r="AQ8" s="141">
        <f>'C завтраками| Bed and breakfast'!AJ8*0.9</f>
        <v>13095</v>
      </c>
      <c r="AR8" s="141">
        <f>'C завтраками| Bed and breakfast'!AK8*0.9</f>
        <v>13095</v>
      </c>
      <c r="AS8" s="141">
        <f>'C завтраками| Bed and breakfast'!AL8*0.9</f>
        <v>13905</v>
      </c>
      <c r="AT8" s="141">
        <f>'C завтраками| Bed and breakfast'!AM8*0.9</f>
        <v>13905</v>
      </c>
      <c r="AU8" s="141">
        <f>'C завтраками| Bed and breakfast'!AN8*0.9</f>
        <v>13905</v>
      </c>
      <c r="AV8" s="141">
        <f>'C завтраками| Bed and breakfast'!AO8*0.9</f>
        <v>14715</v>
      </c>
      <c r="AW8" s="141">
        <f>'C завтраками| Bed and breakfast'!AP8*0.9</f>
        <v>14715</v>
      </c>
      <c r="AX8" s="141">
        <f>'C завтраками| Bed and breakfast'!AQ8*0.9</f>
        <v>15795</v>
      </c>
      <c r="AY8" s="141">
        <f>'C завтраками| Bed and breakfast'!AR8*0.9</f>
        <v>16875</v>
      </c>
      <c r="AZ8" s="141">
        <f>'C завтраками| Bed and breakfast'!AS8*0.9</f>
        <v>16875</v>
      </c>
      <c r="BA8" s="141">
        <f>'C завтраками| Bed and breakfast'!AT8*0.9</f>
        <v>16875</v>
      </c>
      <c r="BB8" s="141">
        <f>'C завтраками| Bed and breakfast'!AU8*0.9</f>
        <v>15795</v>
      </c>
      <c r="BC8" s="141">
        <f>'C завтраками| Bed and breakfast'!AV8*0.9</f>
        <v>19035</v>
      </c>
      <c r="BD8" s="141">
        <f>'C завтраками| Bed and breakfast'!AW8*0.9</f>
        <v>19035</v>
      </c>
      <c r="BE8" s="141">
        <f>'C завтраками| Bed and breakfast'!AX8*0.9</f>
        <v>21195</v>
      </c>
      <c r="BF8" s="141">
        <f>'C завтраками| Bed and breakfast'!AY8*0.9</f>
        <v>23355</v>
      </c>
      <c r="BG8" s="141">
        <f>'C завтраками| Bed and breakfast'!AZ8*0.9</f>
        <v>23355</v>
      </c>
      <c r="BH8" s="141">
        <f>'C завтраками| Bed and breakfast'!BA8*0.9</f>
        <v>20115</v>
      </c>
      <c r="BI8" s="141">
        <f>'C завтраками| Bed and breakfast'!BB8*0.9</f>
        <v>20115</v>
      </c>
      <c r="BJ8" s="141">
        <f>'C завтраками| Bed and breakfast'!BC8*0.9</f>
        <v>12285</v>
      </c>
      <c r="BK8" s="141">
        <f>'C завтраками| Bed and breakfast'!BD8*0.9</f>
        <v>13905</v>
      </c>
      <c r="BL8" s="141">
        <f>'C завтраками| Bed and breakfast'!BE8*0.9</f>
        <v>13095</v>
      </c>
      <c r="BM8" s="141">
        <f>'C завтраками| Bed and breakfast'!BF8*0.9</f>
        <v>10125</v>
      </c>
      <c r="BN8" s="141">
        <f>'C завтраками| Bed and breakfast'!BG8*0.9</f>
        <v>8415</v>
      </c>
      <c r="BO8" s="141">
        <f>'C завтраками| Bed and breakfast'!BH8*0.9</f>
        <v>9495</v>
      </c>
      <c r="BP8" s="141">
        <f>'C завтраками| Bed and breakfast'!BI8*0.9</f>
        <v>8415</v>
      </c>
      <c r="BQ8" s="141">
        <f>'C завтраками| Bed and breakfast'!BJ8*0.9</f>
        <v>9495</v>
      </c>
      <c r="BR8" s="141">
        <f>'C завтраками| Bed and breakfast'!BK8*0.9</f>
        <v>8415</v>
      </c>
      <c r="BS8" s="141">
        <f>'C завтраками| Bed and breakfast'!BL8*0.9</f>
        <v>8235</v>
      </c>
      <c r="BT8" s="141">
        <f>'C завтраками| Bed and breakfast'!BM8*0.9</f>
        <v>7335</v>
      </c>
      <c r="BU8" s="141">
        <f>'C завтраками| Bed and breakfast'!BN8*0.9</f>
        <v>5625</v>
      </c>
      <c r="BV8" s="141">
        <f>'C завтраками| Bed and breakfast'!BO8*0.9</f>
        <v>6165</v>
      </c>
      <c r="BW8" s="141">
        <f>'C завтраками| Bed and breakfast'!BP8*0.9</f>
        <v>5625</v>
      </c>
      <c r="BX8" s="141">
        <f>'C завтраками| Bed and breakfast'!BQ8*0.9</f>
        <v>6165</v>
      </c>
      <c r="BY8" s="141">
        <f>'C завтраками| Bed and breakfast'!BR8*0.9</f>
        <v>5625</v>
      </c>
      <c r="BZ8" s="141">
        <f>'C завтраками| Bed and breakfast'!BS8*0.9</f>
        <v>6885</v>
      </c>
    </row>
    <row r="9" spans="1:78" ht="11.45" customHeight="1" x14ac:dyDescent="0.2">
      <c r="A9" s="3">
        <v>2</v>
      </c>
      <c r="B9" s="141" t="e">
        <f>'C завтраками| Bed and breakfast'!#REF!*0.9</f>
        <v>#REF!</v>
      </c>
      <c r="C9" s="141" t="e">
        <f>'C завтраками| Bed and breakfast'!#REF!*0.9</f>
        <v>#REF!</v>
      </c>
      <c r="D9" s="141" t="e">
        <f>'C завтраками| Bed and breakfast'!#REF!*0.9</f>
        <v>#REF!</v>
      </c>
      <c r="E9" s="141" t="e">
        <f>'C завтраками| Bed and breakfast'!#REF!*0.9</f>
        <v>#REF!</v>
      </c>
      <c r="F9" s="141" t="e">
        <f>'C завтраками| Bed and breakfast'!#REF!*0.9</f>
        <v>#REF!</v>
      </c>
      <c r="G9" s="141" t="e">
        <f>'C завтраками| Bed and breakfast'!#REF!*0.9</f>
        <v>#REF!</v>
      </c>
      <c r="H9" s="141" t="e">
        <f>'C завтраками| Bed and breakfast'!#REF!*0.9</f>
        <v>#REF!</v>
      </c>
      <c r="I9" s="141">
        <f>'C завтраками| Bed and breakfast'!B9*0.9</f>
        <v>6660</v>
      </c>
      <c r="J9" s="141">
        <f>'C завтраками| Bed and breakfast'!C9*0.9</f>
        <v>6660</v>
      </c>
      <c r="K9" s="141">
        <f>'C завтраками| Bed and breakfast'!D9*0.9</f>
        <v>6120</v>
      </c>
      <c r="L9" s="141">
        <f>'C завтраками| Bed and breakfast'!E9*0.9</f>
        <v>6480</v>
      </c>
      <c r="M9" s="141">
        <f>'C завтраками| Bed and breakfast'!F9*0.9</f>
        <v>6480</v>
      </c>
      <c r="N9" s="141">
        <f>'C завтраками| Bed and breakfast'!G9*0.9</f>
        <v>8640</v>
      </c>
      <c r="O9" s="141">
        <f>'C завтраками| Bed and breakfast'!H9*0.9</f>
        <v>6300</v>
      </c>
      <c r="P9" s="141">
        <f>'C завтраками| Bed and breakfast'!I9*0.9</f>
        <v>6120</v>
      </c>
      <c r="Q9" s="141">
        <f>'C завтраками| Bed and breakfast'!J9*0.9</f>
        <v>6300</v>
      </c>
      <c r="R9" s="141">
        <f>'C завтраками| Bed and breakfast'!K9*0.9</f>
        <v>6120</v>
      </c>
      <c r="S9" s="141">
        <f>'C завтраками| Bed and breakfast'!L9*0.9</f>
        <v>6120</v>
      </c>
      <c r="T9" s="141">
        <f>'C завтраками| Bed and breakfast'!M9*0.9</f>
        <v>6480</v>
      </c>
      <c r="U9" s="141">
        <f>'C завтраками| Bed and breakfast'!N9*0.9</f>
        <v>6300</v>
      </c>
      <c r="V9" s="141">
        <f>'C завтраками| Bed and breakfast'!O9*0.9</f>
        <v>7560</v>
      </c>
      <c r="W9" s="141">
        <f>'C завтраками| Bed and breakfast'!P9*0.9</f>
        <v>9360</v>
      </c>
      <c r="X9" s="141">
        <f>'C завтраками| Bed and breakfast'!Q9*0.9</f>
        <v>9360</v>
      </c>
      <c r="Y9" s="141">
        <f>'C завтраками| Bed and breakfast'!R9*0.9</f>
        <v>9900</v>
      </c>
      <c r="Z9" s="141">
        <f>'C завтраками| Bed and breakfast'!S9*0.9</f>
        <v>9900</v>
      </c>
      <c r="AA9" s="141">
        <f>'C завтраками| Bed and breakfast'!T9*0.9</f>
        <v>10440</v>
      </c>
      <c r="AB9" s="141">
        <f>'C завтраками| Bed and breakfast'!U9*0.9</f>
        <v>9900</v>
      </c>
      <c r="AC9" s="141">
        <f>'C завтраками| Bed and breakfast'!V9*0.9</f>
        <v>9900</v>
      </c>
      <c r="AD9" s="174">
        <f>'C завтраками| Bed and breakfast'!W9*0.9</f>
        <v>16200</v>
      </c>
      <c r="AE9" s="174">
        <f>'C завтраками| Bed and breakfast'!X9*0.9</f>
        <v>22950</v>
      </c>
      <c r="AF9" s="174">
        <f>'C завтраками| Bed and breakfast'!Y9*0.9</f>
        <v>26550</v>
      </c>
      <c r="AG9" s="174">
        <f>'C завтраками| Bed and breakfast'!Z9*0.9</f>
        <v>26550</v>
      </c>
      <c r="AH9" s="174">
        <f>'C завтраками| Bed and breakfast'!AA9*0.9</f>
        <v>26550</v>
      </c>
      <c r="AI9" s="174">
        <f>'C завтраками| Bed and breakfast'!AB9*0.9</f>
        <v>27630</v>
      </c>
      <c r="AJ9" s="174">
        <f>'C завтраками| Bed and breakfast'!AC9*0.9</f>
        <v>27630</v>
      </c>
      <c r="AK9" s="174">
        <f>'C завтраками| Bed and breakfast'!AD9*0.9</f>
        <v>27630</v>
      </c>
      <c r="AL9" s="174">
        <f>'C завтраками| Bed and breakfast'!AE9*0.9</f>
        <v>24390</v>
      </c>
      <c r="AM9" s="141">
        <f>'C завтраками| Bed and breakfast'!AF9*0.9</f>
        <v>23940</v>
      </c>
      <c r="AN9" s="141">
        <f>'C завтраками| Bed and breakfast'!AG9*0.9</f>
        <v>15570</v>
      </c>
      <c r="AO9" s="141">
        <f>'C завтраками| Bed and breakfast'!AH9*0.9</f>
        <v>15570</v>
      </c>
      <c r="AP9" s="141">
        <f>'C завтраками| Bed and breakfast'!AI9*0.9</f>
        <v>14760</v>
      </c>
      <c r="AQ9" s="141">
        <f>'C завтраками| Bed and breakfast'!AJ9*0.9</f>
        <v>14760</v>
      </c>
      <c r="AR9" s="141">
        <f>'C завтраками| Bed and breakfast'!AK9*0.9</f>
        <v>14760</v>
      </c>
      <c r="AS9" s="141">
        <f>'C завтраками| Bed and breakfast'!AL9*0.9</f>
        <v>15570</v>
      </c>
      <c r="AT9" s="141">
        <f>'C завтраками| Bed and breakfast'!AM9*0.9</f>
        <v>15570</v>
      </c>
      <c r="AU9" s="141">
        <f>'C завтраками| Bed and breakfast'!AN9*0.9</f>
        <v>15570</v>
      </c>
      <c r="AV9" s="141">
        <f>'C завтраками| Bed and breakfast'!AO9*0.9</f>
        <v>16380</v>
      </c>
      <c r="AW9" s="141">
        <f>'C завтраками| Bed and breakfast'!AP9*0.9</f>
        <v>16380</v>
      </c>
      <c r="AX9" s="141">
        <f>'C завтраками| Bed and breakfast'!AQ9*0.9</f>
        <v>17460</v>
      </c>
      <c r="AY9" s="141">
        <f>'C завтраками| Bed and breakfast'!AR9*0.9</f>
        <v>18540</v>
      </c>
      <c r="AZ9" s="141">
        <f>'C завтраками| Bed and breakfast'!AS9*0.9</f>
        <v>18540</v>
      </c>
      <c r="BA9" s="141">
        <f>'C завтраками| Bed and breakfast'!AT9*0.9</f>
        <v>18540</v>
      </c>
      <c r="BB9" s="141">
        <f>'C завтраками| Bed and breakfast'!AU9*0.9</f>
        <v>17460</v>
      </c>
      <c r="BC9" s="141">
        <f>'C завтраками| Bed and breakfast'!AV9*0.9</f>
        <v>20700</v>
      </c>
      <c r="BD9" s="141">
        <f>'C завтраками| Bed and breakfast'!AW9*0.9</f>
        <v>20700</v>
      </c>
      <c r="BE9" s="141">
        <f>'C завтраками| Bed and breakfast'!AX9*0.9</f>
        <v>22860</v>
      </c>
      <c r="BF9" s="141">
        <f>'C завтраками| Bed and breakfast'!AY9*0.9</f>
        <v>25020</v>
      </c>
      <c r="BG9" s="141">
        <f>'C завтраками| Bed and breakfast'!AZ9*0.9</f>
        <v>25020</v>
      </c>
      <c r="BH9" s="141">
        <f>'C завтраками| Bed and breakfast'!BA9*0.9</f>
        <v>21780</v>
      </c>
      <c r="BI9" s="141">
        <f>'C завтраками| Bed and breakfast'!BB9*0.9</f>
        <v>21780</v>
      </c>
      <c r="BJ9" s="141">
        <f>'C завтраками| Bed and breakfast'!BC9*0.9</f>
        <v>13950</v>
      </c>
      <c r="BK9" s="141">
        <f>'C завтраками| Bed and breakfast'!BD9*0.9</f>
        <v>15570</v>
      </c>
      <c r="BL9" s="141">
        <f>'C завтраками| Bed and breakfast'!BE9*0.9</f>
        <v>14760</v>
      </c>
      <c r="BM9" s="141">
        <f>'C завтраками| Bed and breakfast'!BF9*0.9</f>
        <v>11790</v>
      </c>
      <c r="BN9" s="141">
        <f>'C завтраками| Bed and breakfast'!BG9*0.9</f>
        <v>10080</v>
      </c>
      <c r="BO9" s="141">
        <f>'C завтраками| Bed and breakfast'!BH9*0.9</f>
        <v>11160</v>
      </c>
      <c r="BP9" s="141">
        <f>'C завтраками| Bed and breakfast'!BI9*0.9</f>
        <v>10080</v>
      </c>
      <c r="BQ9" s="141">
        <f>'C завтраками| Bed and breakfast'!BJ9*0.9</f>
        <v>11160</v>
      </c>
      <c r="BR9" s="141">
        <f>'C завтраками| Bed and breakfast'!BK9*0.9</f>
        <v>10080</v>
      </c>
      <c r="BS9" s="141">
        <f>'C завтраками| Bed and breakfast'!BL9*0.9</f>
        <v>9720</v>
      </c>
      <c r="BT9" s="141">
        <f>'C завтраками| Bed and breakfast'!BM9*0.9</f>
        <v>8820</v>
      </c>
      <c r="BU9" s="141">
        <f>'C завтраками| Bed and breakfast'!BN9*0.9</f>
        <v>7110</v>
      </c>
      <c r="BV9" s="141">
        <f>'C завтраками| Bed and breakfast'!BO9*0.9</f>
        <v>7650</v>
      </c>
      <c r="BW9" s="141">
        <f>'C завтраками| Bed and breakfast'!BP9*0.9</f>
        <v>7110</v>
      </c>
      <c r="BX9" s="141">
        <f>'C завтраками| Bed and breakfast'!BQ9*0.9</f>
        <v>7650</v>
      </c>
      <c r="BY9" s="141">
        <f>'C завтраками| Bed and breakfast'!BR9*0.9</f>
        <v>7110</v>
      </c>
      <c r="BZ9" s="141">
        <f>'C завтраками| Bed and breakfast'!BS9*0.9</f>
        <v>8370</v>
      </c>
    </row>
    <row r="10" spans="1:78"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74"/>
      <c r="AE10" s="174"/>
      <c r="AF10" s="174"/>
      <c r="AG10" s="174"/>
      <c r="AH10" s="174"/>
      <c r="AI10" s="174"/>
      <c r="AJ10" s="174"/>
      <c r="AK10" s="174"/>
      <c r="AL10" s="174"/>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row>
    <row r="11" spans="1:78" ht="11.45" customHeight="1" x14ac:dyDescent="0.2">
      <c r="A11" s="3">
        <v>1</v>
      </c>
      <c r="B11" s="141" t="e">
        <f>'C завтраками| Bed and breakfast'!#REF!*0.9</f>
        <v>#REF!</v>
      </c>
      <c r="C11" s="141" t="e">
        <f>'C завтраками| Bed and breakfast'!#REF!*0.9</f>
        <v>#REF!</v>
      </c>
      <c r="D11" s="141" t="e">
        <f>'C завтраками| Bed and breakfast'!#REF!*0.9</f>
        <v>#REF!</v>
      </c>
      <c r="E11" s="141" t="e">
        <f>'C завтраками| Bed and breakfast'!#REF!*0.9</f>
        <v>#REF!</v>
      </c>
      <c r="F11" s="141" t="e">
        <f>'C завтраками| Bed and breakfast'!#REF!*0.9</f>
        <v>#REF!</v>
      </c>
      <c r="G11" s="141" t="e">
        <f>'C завтраками| Bed and breakfast'!#REF!*0.9</f>
        <v>#REF!</v>
      </c>
      <c r="H11" s="141" t="e">
        <f>'C завтраками| Bed and breakfast'!#REF!*0.9</f>
        <v>#REF!</v>
      </c>
      <c r="I11" s="141">
        <f>'C завтраками| Bed and breakfast'!B11*0.9</f>
        <v>6750</v>
      </c>
      <c r="J11" s="141">
        <f>'C завтраками| Bed and breakfast'!C11*0.9</f>
        <v>6750</v>
      </c>
      <c r="K11" s="141">
        <f>'C завтраками| Bed and breakfast'!D11*0.9</f>
        <v>6210</v>
      </c>
      <c r="L11" s="141">
        <f>'C завтраками| Bed and breakfast'!E11*0.9</f>
        <v>6570</v>
      </c>
      <c r="M11" s="141">
        <f>'C завтраками| Bed and breakfast'!F11*0.9</f>
        <v>6570</v>
      </c>
      <c r="N11" s="141">
        <f>'C завтраками| Bed and breakfast'!G11*0.9</f>
        <v>8730</v>
      </c>
      <c r="O11" s="141">
        <f>'C завтраками| Bed and breakfast'!H11*0.9</f>
        <v>6390</v>
      </c>
      <c r="P11" s="141">
        <f>'C завтраками| Bed and breakfast'!I11*0.9</f>
        <v>6210</v>
      </c>
      <c r="Q11" s="141">
        <f>'C завтраками| Bed and breakfast'!J11*0.9</f>
        <v>6390</v>
      </c>
      <c r="R11" s="141">
        <f>'C завтраками| Bed and breakfast'!K11*0.9</f>
        <v>6210</v>
      </c>
      <c r="S11" s="141">
        <f>'C завтраками| Bed and breakfast'!L11*0.9</f>
        <v>6210</v>
      </c>
      <c r="T11" s="141">
        <f>'C завтраками| Bed and breakfast'!M11*0.9</f>
        <v>6570</v>
      </c>
      <c r="U11" s="141">
        <f>'C завтраками| Bed and breakfast'!N11*0.9</f>
        <v>6390</v>
      </c>
      <c r="V11" s="141">
        <f>'C завтраками| Bed and breakfast'!O11*0.9</f>
        <v>7650</v>
      </c>
      <c r="W11" s="141">
        <f>'C завтраками| Bed and breakfast'!P11*0.9</f>
        <v>9450</v>
      </c>
      <c r="X11" s="141">
        <f>'C завтраками| Bed and breakfast'!Q11*0.9</f>
        <v>9450</v>
      </c>
      <c r="Y11" s="141">
        <f>'C завтраками| Bed and breakfast'!R11*0.9</f>
        <v>9990</v>
      </c>
      <c r="Z11" s="141">
        <f>'C завтраками| Bed and breakfast'!S11*0.9</f>
        <v>9990</v>
      </c>
      <c r="AA11" s="141">
        <f>'C завтраками| Bed and breakfast'!T11*0.9</f>
        <v>10530</v>
      </c>
      <c r="AB11" s="141">
        <f>'C завтраками| Bed and breakfast'!U11*0.9</f>
        <v>9990</v>
      </c>
      <c r="AC11" s="141">
        <f>'C завтраками| Bed and breakfast'!V11*0.9</f>
        <v>9990</v>
      </c>
      <c r="AD11" s="174">
        <f>'C завтраками| Bed and breakfast'!W11*0.9</f>
        <v>16200</v>
      </c>
      <c r="AE11" s="174">
        <f>'C завтраками| Bed and breakfast'!X11*0.9</f>
        <v>22950</v>
      </c>
      <c r="AF11" s="174">
        <f>'C завтраками| Bed and breakfast'!Y11*0.9</f>
        <v>26550</v>
      </c>
      <c r="AG11" s="174">
        <f>'C завтраками| Bed and breakfast'!Z11*0.9</f>
        <v>26550</v>
      </c>
      <c r="AH11" s="174">
        <f>'C завтраками| Bed and breakfast'!AA11*0.9</f>
        <v>26550</v>
      </c>
      <c r="AI11" s="174">
        <f>'C завтраками| Bed and breakfast'!AB11*0.9</f>
        <v>27630</v>
      </c>
      <c r="AJ11" s="174">
        <f>'C завтраками| Bed and breakfast'!AC11*0.9</f>
        <v>27630</v>
      </c>
      <c r="AK11" s="174">
        <f>'C завтраками| Bed and breakfast'!AD11*0.9</f>
        <v>27630</v>
      </c>
      <c r="AL11" s="174">
        <f>'C завтраками| Bed and breakfast'!AE11*0.9</f>
        <v>24390</v>
      </c>
      <c r="AM11" s="141">
        <f>'C завтраками| Bed and breakfast'!AF11*0.9</f>
        <v>23895</v>
      </c>
      <c r="AN11" s="141">
        <f>'C завтраками| Bed and breakfast'!AG11*0.9</f>
        <v>15525</v>
      </c>
      <c r="AO11" s="141">
        <f>'C завтраками| Bed and breakfast'!AH11*0.9</f>
        <v>15525</v>
      </c>
      <c r="AP11" s="141">
        <f>'C завтраками| Bed and breakfast'!AI11*0.9</f>
        <v>14715</v>
      </c>
      <c r="AQ11" s="141">
        <f>'C завтраками| Bed and breakfast'!AJ11*0.9</f>
        <v>14715</v>
      </c>
      <c r="AR11" s="141">
        <f>'C завтраками| Bed and breakfast'!AK11*0.9</f>
        <v>14715</v>
      </c>
      <c r="AS11" s="141">
        <f>'C завтраками| Bed and breakfast'!AL11*0.9</f>
        <v>15525</v>
      </c>
      <c r="AT11" s="141">
        <f>'C завтраками| Bed and breakfast'!AM11*0.9</f>
        <v>15525</v>
      </c>
      <c r="AU11" s="141">
        <f>'C завтраками| Bed and breakfast'!AN11*0.9</f>
        <v>15525</v>
      </c>
      <c r="AV11" s="141">
        <f>'C завтраками| Bed and breakfast'!AO11*0.9</f>
        <v>16335</v>
      </c>
      <c r="AW11" s="141">
        <f>'C завтраками| Bed and breakfast'!AP11*0.9</f>
        <v>16335</v>
      </c>
      <c r="AX11" s="141">
        <f>'C завтраками| Bed and breakfast'!AQ11*0.9</f>
        <v>17415</v>
      </c>
      <c r="AY11" s="141">
        <f>'C завтраками| Bed and breakfast'!AR11*0.9</f>
        <v>18495</v>
      </c>
      <c r="AZ11" s="141">
        <f>'C завтраками| Bed and breakfast'!AS11*0.9</f>
        <v>18495</v>
      </c>
      <c r="BA11" s="141">
        <f>'C завтраками| Bed and breakfast'!AT11*0.9</f>
        <v>18495</v>
      </c>
      <c r="BB11" s="141">
        <f>'C завтраками| Bed and breakfast'!AU11*0.9</f>
        <v>17415</v>
      </c>
      <c r="BC11" s="141">
        <f>'C завтраками| Bed and breakfast'!AV11*0.9</f>
        <v>20655</v>
      </c>
      <c r="BD11" s="141">
        <f>'C завтраками| Bed and breakfast'!AW11*0.9</f>
        <v>20655</v>
      </c>
      <c r="BE11" s="141">
        <f>'C завтраками| Bed and breakfast'!AX11*0.9</f>
        <v>22815</v>
      </c>
      <c r="BF11" s="141">
        <f>'C завтраками| Bed and breakfast'!AY11*0.9</f>
        <v>24975</v>
      </c>
      <c r="BG11" s="141">
        <f>'C завтраками| Bed and breakfast'!AZ11*0.9</f>
        <v>24975</v>
      </c>
      <c r="BH11" s="141">
        <f>'C завтраками| Bed and breakfast'!BA11*0.9</f>
        <v>21735</v>
      </c>
      <c r="BI11" s="141">
        <f>'C завтраками| Bed and breakfast'!BB11*0.9</f>
        <v>21735</v>
      </c>
      <c r="BJ11" s="141">
        <f>'C завтраками| Bed and breakfast'!BC11*0.9</f>
        <v>13905</v>
      </c>
      <c r="BK11" s="141">
        <f>'C завтраками| Bed and breakfast'!BD11*0.9</f>
        <v>15525</v>
      </c>
      <c r="BL11" s="141">
        <f>'C завтраками| Bed and breakfast'!BE11*0.9</f>
        <v>14715</v>
      </c>
      <c r="BM11" s="141">
        <f>'C завтраками| Bed and breakfast'!BF11*0.9</f>
        <v>11475</v>
      </c>
      <c r="BN11" s="141">
        <f>'C завтраками| Bed and breakfast'!BG11*0.9</f>
        <v>9765</v>
      </c>
      <c r="BO11" s="141">
        <f>'C завтраками| Bed and breakfast'!BH11*0.9</f>
        <v>10845</v>
      </c>
      <c r="BP11" s="141">
        <f>'C завтраками| Bed and breakfast'!BI11*0.9</f>
        <v>9765</v>
      </c>
      <c r="BQ11" s="141">
        <f>'C завтраками| Bed and breakfast'!BJ11*0.9</f>
        <v>10845</v>
      </c>
      <c r="BR11" s="141">
        <f>'C завтраками| Bed and breakfast'!BK11*0.9</f>
        <v>9765</v>
      </c>
      <c r="BS11" s="141">
        <f>'C завтраками| Bed and breakfast'!BL11*0.9</f>
        <v>9135</v>
      </c>
      <c r="BT11" s="141">
        <f>'C завтраками| Bed and breakfast'!BM11*0.9</f>
        <v>8235</v>
      </c>
      <c r="BU11" s="141">
        <f>'C завтраками| Bed and breakfast'!BN11*0.9</f>
        <v>6525</v>
      </c>
      <c r="BV11" s="141">
        <f>'C завтраками| Bed and breakfast'!BO11*0.9</f>
        <v>7065</v>
      </c>
      <c r="BW11" s="141">
        <f>'C завтраками| Bed and breakfast'!BP11*0.9</f>
        <v>6525</v>
      </c>
      <c r="BX11" s="141">
        <f>'C завтраками| Bed and breakfast'!BQ11*0.9</f>
        <v>7065</v>
      </c>
      <c r="BY11" s="141">
        <f>'C завтраками| Bed and breakfast'!BR11*0.9</f>
        <v>6525</v>
      </c>
      <c r="BZ11" s="141">
        <f>'C завтраками| Bed and breakfast'!BS11*0.9</f>
        <v>7785</v>
      </c>
    </row>
    <row r="12" spans="1:78" ht="11.45" customHeight="1" x14ac:dyDescent="0.2">
      <c r="A12" s="3">
        <v>2</v>
      </c>
      <c r="B12" s="141" t="e">
        <f>'C завтраками| Bed and breakfast'!#REF!*0.9</f>
        <v>#REF!</v>
      </c>
      <c r="C12" s="141" t="e">
        <f>'C завтраками| Bed and breakfast'!#REF!*0.9</f>
        <v>#REF!</v>
      </c>
      <c r="D12" s="141" t="e">
        <f>'C завтраками| Bed and breakfast'!#REF!*0.9</f>
        <v>#REF!</v>
      </c>
      <c r="E12" s="141" t="e">
        <f>'C завтраками| Bed and breakfast'!#REF!*0.9</f>
        <v>#REF!</v>
      </c>
      <c r="F12" s="141" t="e">
        <f>'C завтраками| Bed and breakfast'!#REF!*0.9</f>
        <v>#REF!</v>
      </c>
      <c r="G12" s="141" t="e">
        <f>'C завтраками| Bed and breakfast'!#REF!*0.9</f>
        <v>#REF!</v>
      </c>
      <c r="H12" s="141" t="e">
        <f>'C завтраками| Bed and breakfast'!#REF!*0.9</f>
        <v>#REF!</v>
      </c>
      <c r="I12" s="141">
        <f>'C завтраками| Bed and breakfast'!B12*0.9</f>
        <v>8010</v>
      </c>
      <c r="J12" s="141">
        <f>'C завтраками| Bed and breakfast'!C12*0.9</f>
        <v>8010</v>
      </c>
      <c r="K12" s="141">
        <f>'C завтраками| Bed and breakfast'!D12*0.9</f>
        <v>7470</v>
      </c>
      <c r="L12" s="141">
        <f>'C завтраками| Bed and breakfast'!E12*0.9</f>
        <v>7830</v>
      </c>
      <c r="M12" s="141">
        <f>'C завтраками| Bed and breakfast'!F12*0.9</f>
        <v>7830</v>
      </c>
      <c r="N12" s="141">
        <f>'C завтраками| Bed and breakfast'!G12*0.9</f>
        <v>9990</v>
      </c>
      <c r="O12" s="141">
        <f>'C завтраками| Bed and breakfast'!H12*0.9</f>
        <v>7650</v>
      </c>
      <c r="P12" s="141">
        <f>'C завтраками| Bed and breakfast'!I12*0.9</f>
        <v>7470</v>
      </c>
      <c r="Q12" s="141">
        <f>'C завтраками| Bed and breakfast'!J12*0.9</f>
        <v>7650</v>
      </c>
      <c r="R12" s="141">
        <f>'C завтраками| Bed and breakfast'!K12*0.9</f>
        <v>7470</v>
      </c>
      <c r="S12" s="141">
        <f>'C завтраками| Bed and breakfast'!L12*0.9</f>
        <v>7470</v>
      </c>
      <c r="T12" s="141">
        <f>'C завтраками| Bed and breakfast'!M12*0.9</f>
        <v>7830</v>
      </c>
      <c r="U12" s="141">
        <f>'C завтраками| Bed and breakfast'!N12*0.9</f>
        <v>7650</v>
      </c>
      <c r="V12" s="141">
        <f>'C завтраками| Bed and breakfast'!O12*0.9</f>
        <v>8910</v>
      </c>
      <c r="W12" s="141">
        <f>'C завтраками| Bed and breakfast'!P12*0.9</f>
        <v>10710</v>
      </c>
      <c r="X12" s="141">
        <f>'C завтраками| Bed and breakfast'!Q12*0.9</f>
        <v>10710</v>
      </c>
      <c r="Y12" s="141">
        <f>'C завтраками| Bed and breakfast'!R12*0.9</f>
        <v>11250</v>
      </c>
      <c r="Z12" s="141">
        <f>'C завтраками| Bed and breakfast'!S12*0.9</f>
        <v>11250</v>
      </c>
      <c r="AA12" s="141">
        <f>'C завтраками| Bed and breakfast'!T12*0.9</f>
        <v>11790</v>
      </c>
      <c r="AB12" s="141">
        <f>'C завтраками| Bed and breakfast'!U12*0.9</f>
        <v>11250</v>
      </c>
      <c r="AC12" s="141">
        <f>'C завтраками| Bed and breakfast'!V12*0.9</f>
        <v>11250</v>
      </c>
      <c r="AD12" s="174">
        <f>'C завтраками| Bed and breakfast'!W12*0.9</f>
        <v>18000</v>
      </c>
      <c r="AE12" s="174">
        <f>'C завтраками| Bed and breakfast'!X12*0.9</f>
        <v>24750</v>
      </c>
      <c r="AF12" s="174">
        <f>'C завтраками| Bed and breakfast'!Y12*0.9</f>
        <v>28350</v>
      </c>
      <c r="AG12" s="174">
        <f>'C завтраками| Bed and breakfast'!Z12*0.9</f>
        <v>28350</v>
      </c>
      <c r="AH12" s="174">
        <f>'C завтраками| Bed and breakfast'!AA12*0.9</f>
        <v>28350</v>
      </c>
      <c r="AI12" s="174">
        <f>'C завтраками| Bed and breakfast'!AB12*0.9</f>
        <v>29430</v>
      </c>
      <c r="AJ12" s="174">
        <f>'C завтраками| Bed and breakfast'!AC12*0.9</f>
        <v>29430</v>
      </c>
      <c r="AK12" s="174">
        <f>'C завтраками| Bed and breakfast'!AD12*0.9</f>
        <v>29430</v>
      </c>
      <c r="AL12" s="174">
        <f>'C завтраками| Bed and breakfast'!AE12*0.9</f>
        <v>26190</v>
      </c>
      <c r="AM12" s="141">
        <f>'C завтраками| Bed and breakfast'!AF12*0.9</f>
        <v>25560</v>
      </c>
      <c r="AN12" s="141">
        <f>'C завтраками| Bed and breakfast'!AG12*0.9</f>
        <v>17190</v>
      </c>
      <c r="AO12" s="141">
        <f>'C завтраками| Bed and breakfast'!AH12*0.9</f>
        <v>17190</v>
      </c>
      <c r="AP12" s="141">
        <f>'C завтраками| Bed and breakfast'!AI12*0.9</f>
        <v>16380</v>
      </c>
      <c r="AQ12" s="141">
        <f>'C завтраками| Bed and breakfast'!AJ12*0.9</f>
        <v>16380</v>
      </c>
      <c r="AR12" s="141">
        <f>'C завтраками| Bed and breakfast'!AK12*0.9</f>
        <v>16380</v>
      </c>
      <c r="AS12" s="141">
        <f>'C завтраками| Bed and breakfast'!AL12*0.9</f>
        <v>17190</v>
      </c>
      <c r="AT12" s="141">
        <f>'C завтраками| Bed and breakfast'!AM12*0.9</f>
        <v>17190</v>
      </c>
      <c r="AU12" s="141">
        <f>'C завтраками| Bed and breakfast'!AN12*0.9</f>
        <v>17190</v>
      </c>
      <c r="AV12" s="141">
        <f>'C завтраками| Bed and breakfast'!AO12*0.9</f>
        <v>18000</v>
      </c>
      <c r="AW12" s="141">
        <f>'C завтраками| Bed and breakfast'!AP12*0.9</f>
        <v>18000</v>
      </c>
      <c r="AX12" s="141">
        <f>'C завтраками| Bed and breakfast'!AQ12*0.9</f>
        <v>19080</v>
      </c>
      <c r="AY12" s="141">
        <f>'C завтраками| Bed and breakfast'!AR12*0.9</f>
        <v>20160</v>
      </c>
      <c r="AZ12" s="141">
        <f>'C завтраками| Bed and breakfast'!AS12*0.9</f>
        <v>20160</v>
      </c>
      <c r="BA12" s="141">
        <f>'C завтраками| Bed and breakfast'!AT12*0.9</f>
        <v>20160</v>
      </c>
      <c r="BB12" s="141">
        <f>'C завтраками| Bed and breakfast'!AU12*0.9</f>
        <v>19080</v>
      </c>
      <c r="BC12" s="141">
        <f>'C завтраками| Bed and breakfast'!AV12*0.9</f>
        <v>22320</v>
      </c>
      <c r="BD12" s="141">
        <f>'C завтраками| Bed and breakfast'!AW12*0.9</f>
        <v>22320</v>
      </c>
      <c r="BE12" s="141">
        <f>'C завтраками| Bed and breakfast'!AX12*0.9</f>
        <v>24480</v>
      </c>
      <c r="BF12" s="141">
        <f>'C завтраками| Bed and breakfast'!AY12*0.9</f>
        <v>26640</v>
      </c>
      <c r="BG12" s="141">
        <f>'C завтраками| Bed and breakfast'!AZ12*0.9</f>
        <v>26640</v>
      </c>
      <c r="BH12" s="141">
        <f>'C завтраками| Bed and breakfast'!BA12*0.9</f>
        <v>23400</v>
      </c>
      <c r="BI12" s="141">
        <f>'C завтраками| Bed and breakfast'!BB12*0.9</f>
        <v>23400</v>
      </c>
      <c r="BJ12" s="141">
        <f>'C завтраками| Bed and breakfast'!BC12*0.9</f>
        <v>15570</v>
      </c>
      <c r="BK12" s="141">
        <f>'C завтраками| Bed and breakfast'!BD12*0.9</f>
        <v>17190</v>
      </c>
      <c r="BL12" s="141">
        <f>'C завтраками| Bed and breakfast'!BE12*0.9</f>
        <v>16380</v>
      </c>
      <c r="BM12" s="141">
        <f>'C завтраками| Bed and breakfast'!BF12*0.9</f>
        <v>13140</v>
      </c>
      <c r="BN12" s="141">
        <f>'C завтраками| Bed and breakfast'!BG12*0.9</f>
        <v>11430</v>
      </c>
      <c r="BO12" s="141">
        <f>'C завтраками| Bed and breakfast'!BH12*0.9</f>
        <v>12510</v>
      </c>
      <c r="BP12" s="141">
        <f>'C завтраками| Bed and breakfast'!BI12*0.9</f>
        <v>11430</v>
      </c>
      <c r="BQ12" s="141">
        <f>'C завтраками| Bed and breakfast'!BJ12*0.9</f>
        <v>12510</v>
      </c>
      <c r="BR12" s="141">
        <f>'C завтраками| Bed and breakfast'!BK12*0.9</f>
        <v>11430</v>
      </c>
      <c r="BS12" s="141">
        <f>'C завтраками| Bed and breakfast'!BL12*0.9</f>
        <v>10620</v>
      </c>
      <c r="BT12" s="141">
        <f>'C завтраками| Bed and breakfast'!BM12*0.9</f>
        <v>9720</v>
      </c>
      <c r="BU12" s="141">
        <f>'C завтраками| Bed and breakfast'!BN12*0.9</f>
        <v>8010</v>
      </c>
      <c r="BV12" s="141">
        <f>'C завтраками| Bed and breakfast'!BO12*0.9</f>
        <v>8550</v>
      </c>
      <c r="BW12" s="141">
        <f>'C завтраками| Bed and breakfast'!BP12*0.9</f>
        <v>8010</v>
      </c>
      <c r="BX12" s="141">
        <f>'C завтраками| Bed and breakfast'!BQ12*0.9</f>
        <v>8550</v>
      </c>
      <c r="BY12" s="141">
        <f>'C завтраками| Bed and breakfast'!BR12*0.9</f>
        <v>8010</v>
      </c>
      <c r="BZ12" s="141">
        <f>'C завтраками| Bed and breakfast'!BS12*0.9</f>
        <v>9270</v>
      </c>
    </row>
    <row r="13" spans="1:78" ht="11.45" customHeight="1" x14ac:dyDescent="0.2">
      <c r="A13" s="120"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74"/>
      <c r="AE13" s="174"/>
      <c r="AF13" s="174"/>
      <c r="AG13" s="174"/>
      <c r="AH13" s="174"/>
      <c r="AI13" s="174"/>
      <c r="AJ13" s="174"/>
      <c r="AK13" s="174"/>
      <c r="AL13" s="174"/>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row>
    <row r="14" spans="1:78" ht="11.45" customHeight="1" x14ac:dyDescent="0.2">
      <c r="A14" s="3">
        <v>1</v>
      </c>
      <c r="B14" s="141" t="e">
        <f>'C завтраками| Bed and breakfast'!#REF!*0.9</f>
        <v>#REF!</v>
      </c>
      <c r="C14" s="141" t="e">
        <f>'C завтраками| Bed and breakfast'!#REF!*0.9</f>
        <v>#REF!</v>
      </c>
      <c r="D14" s="141" t="e">
        <f>'C завтраками| Bed and breakfast'!#REF!*0.9</f>
        <v>#REF!</v>
      </c>
      <c r="E14" s="141" t="e">
        <f>'C завтраками| Bed and breakfast'!#REF!*0.9</f>
        <v>#REF!</v>
      </c>
      <c r="F14" s="141" t="e">
        <f>'C завтраками| Bed and breakfast'!#REF!*0.9</f>
        <v>#REF!</v>
      </c>
      <c r="G14" s="141" t="e">
        <f>'C завтраками| Bed and breakfast'!#REF!*0.9</f>
        <v>#REF!</v>
      </c>
      <c r="H14" s="141" t="e">
        <f>'C завтраками| Bed and breakfast'!#REF!*0.9</f>
        <v>#REF!</v>
      </c>
      <c r="I14" s="141">
        <f>'C завтраками| Bed and breakfast'!B14*0.9</f>
        <v>8550</v>
      </c>
      <c r="J14" s="141">
        <f>'C завтраками| Bed and breakfast'!C14*0.9</f>
        <v>8550</v>
      </c>
      <c r="K14" s="141">
        <f>'C завтраками| Bed and breakfast'!D14*0.9</f>
        <v>8010</v>
      </c>
      <c r="L14" s="141">
        <f>'C завтраками| Bed and breakfast'!E14*0.9</f>
        <v>8370</v>
      </c>
      <c r="M14" s="141">
        <f>'C завтраками| Bed and breakfast'!F14*0.9</f>
        <v>8370</v>
      </c>
      <c r="N14" s="141">
        <f>'C завтраками| Bed and breakfast'!G14*0.9</f>
        <v>10530</v>
      </c>
      <c r="O14" s="141">
        <f>'C завтраками| Bed and breakfast'!H14*0.9</f>
        <v>8190</v>
      </c>
      <c r="P14" s="141">
        <f>'C завтраками| Bed and breakfast'!I14*0.9</f>
        <v>8010</v>
      </c>
      <c r="Q14" s="141">
        <f>'C завтраками| Bed and breakfast'!J14*0.9</f>
        <v>8190</v>
      </c>
      <c r="R14" s="141">
        <f>'C завтраками| Bed and breakfast'!K14*0.9</f>
        <v>8010</v>
      </c>
      <c r="S14" s="141">
        <f>'C завтраками| Bed and breakfast'!L14*0.9</f>
        <v>8010</v>
      </c>
      <c r="T14" s="141">
        <f>'C завтраками| Bed and breakfast'!M14*0.9</f>
        <v>8370</v>
      </c>
      <c r="U14" s="141">
        <f>'C завтраками| Bed and breakfast'!N14*0.9</f>
        <v>8190</v>
      </c>
      <c r="V14" s="141">
        <f>'C завтраками| Bed and breakfast'!O14*0.9</f>
        <v>9450</v>
      </c>
      <c r="W14" s="141">
        <f>'C завтраками| Bed and breakfast'!P14*0.9</f>
        <v>11250</v>
      </c>
      <c r="X14" s="141">
        <f>'C завтраками| Bed and breakfast'!Q14*0.9</f>
        <v>11250</v>
      </c>
      <c r="Y14" s="141">
        <f>'C завтраками| Bed and breakfast'!R14*0.9</f>
        <v>11790</v>
      </c>
      <c r="Z14" s="141">
        <f>'C завтраками| Bed and breakfast'!S14*0.9</f>
        <v>11790</v>
      </c>
      <c r="AA14" s="141">
        <f>'C завтраками| Bed and breakfast'!T14*0.9</f>
        <v>12330</v>
      </c>
      <c r="AB14" s="141">
        <f>'C завтраками| Bed and breakfast'!U14*0.9</f>
        <v>11790</v>
      </c>
      <c r="AC14" s="141">
        <f>'C завтраками| Bed and breakfast'!V14*0.9</f>
        <v>11790</v>
      </c>
      <c r="AD14" s="174">
        <f>'C завтраками| Bed and breakfast'!W14*0.9</f>
        <v>18000</v>
      </c>
      <c r="AE14" s="174">
        <f>'C завтраками| Bed and breakfast'!X14*0.9</f>
        <v>24750</v>
      </c>
      <c r="AF14" s="174">
        <f>'C завтраками| Bed and breakfast'!Y14*0.9</f>
        <v>28350</v>
      </c>
      <c r="AG14" s="174">
        <f>'C завтраками| Bed and breakfast'!Z14*0.9</f>
        <v>28350</v>
      </c>
      <c r="AH14" s="174">
        <f>'C завтраками| Bed and breakfast'!AA14*0.9</f>
        <v>28350</v>
      </c>
      <c r="AI14" s="174">
        <f>'C завтраками| Bed and breakfast'!AB14*0.9</f>
        <v>29430</v>
      </c>
      <c r="AJ14" s="174">
        <f>'C завтраками| Bed and breakfast'!AC14*0.9</f>
        <v>29430</v>
      </c>
      <c r="AK14" s="174">
        <f>'C завтраками| Bed and breakfast'!AD14*0.9</f>
        <v>29430</v>
      </c>
      <c r="AL14" s="174">
        <f>'C завтраками| Bed and breakfast'!AE14*0.9</f>
        <v>26190</v>
      </c>
      <c r="AM14" s="141">
        <f>'C завтраками| Bed and breakfast'!AF14*0.9</f>
        <v>25875</v>
      </c>
      <c r="AN14" s="141">
        <f>'C завтраками| Bed and breakfast'!AG14*0.9</f>
        <v>17505</v>
      </c>
      <c r="AO14" s="141">
        <f>'C завтраками| Bed and breakfast'!AH14*0.9</f>
        <v>17505</v>
      </c>
      <c r="AP14" s="141">
        <f>'C завтраками| Bed and breakfast'!AI14*0.9</f>
        <v>16695</v>
      </c>
      <c r="AQ14" s="141">
        <f>'C завтраками| Bed and breakfast'!AJ14*0.9</f>
        <v>16695</v>
      </c>
      <c r="AR14" s="141">
        <f>'C завтраками| Bed and breakfast'!AK14*0.9</f>
        <v>16695</v>
      </c>
      <c r="AS14" s="141">
        <f>'C завтраками| Bed and breakfast'!AL14*0.9</f>
        <v>17505</v>
      </c>
      <c r="AT14" s="141">
        <f>'C завтраками| Bed and breakfast'!AM14*0.9</f>
        <v>17505</v>
      </c>
      <c r="AU14" s="141">
        <f>'C завтраками| Bed and breakfast'!AN14*0.9</f>
        <v>17505</v>
      </c>
      <c r="AV14" s="141">
        <f>'C завтраками| Bed and breakfast'!AO14*0.9</f>
        <v>18315</v>
      </c>
      <c r="AW14" s="141">
        <f>'C завтраками| Bed and breakfast'!AP14*0.9</f>
        <v>18315</v>
      </c>
      <c r="AX14" s="141">
        <f>'C завтраками| Bed and breakfast'!AQ14*0.9</f>
        <v>19395</v>
      </c>
      <c r="AY14" s="141">
        <f>'C завтраками| Bed and breakfast'!AR14*0.9</f>
        <v>20475</v>
      </c>
      <c r="AZ14" s="141">
        <f>'C завтраками| Bed and breakfast'!AS14*0.9</f>
        <v>20475</v>
      </c>
      <c r="BA14" s="141">
        <f>'C завтраками| Bed and breakfast'!AT14*0.9</f>
        <v>20475</v>
      </c>
      <c r="BB14" s="141">
        <f>'C завтраками| Bed and breakfast'!AU14*0.9</f>
        <v>19395</v>
      </c>
      <c r="BC14" s="141">
        <f>'C завтраками| Bed and breakfast'!AV14*0.9</f>
        <v>22635</v>
      </c>
      <c r="BD14" s="141">
        <f>'C завтраками| Bed and breakfast'!AW14*0.9</f>
        <v>22635</v>
      </c>
      <c r="BE14" s="141">
        <f>'C завтраками| Bed and breakfast'!AX14*0.9</f>
        <v>24795</v>
      </c>
      <c r="BF14" s="141">
        <f>'C завтраками| Bed and breakfast'!AY14*0.9</f>
        <v>26955</v>
      </c>
      <c r="BG14" s="141">
        <f>'C завтраками| Bed and breakfast'!AZ14*0.9</f>
        <v>26955</v>
      </c>
      <c r="BH14" s="141">
        <f>'C завтраками| Bed and breakfast'!BA14*0.9</f>
        <v>23715</v>
      </c>
      <c r="BI14" s="141">
        <f>'C завтраками| Bed and breakfast'!BB14*0.9</f>
        <v>23715</v>
      </c>
      <c r="BJ14" s="141">
        <f>'C завтраками| Bed and breakfast'!BC14*0.9</f>
        <v>15885</v>
      </c>
      <c r="BK14" s="141">
        <f>'C завтраками| Bed and breakfast'!BD14*0.9</f>
        <v>17505</v>
      </c>
      <c r="BL14" s="141">
        <f>'C завтраками| Bed and breakfast'!BE14*0.9</f>
        <v>16695</v>
      </c>
      <c r="BM14" s="141">
        <f>'C завтраками| Bed and breakfast'!BF14*0.9</f>
        <v>13275</v>
      </c>
      <c r="BN14" s="141">
        <f>'C завтраками| Bed and breakfast'!BG14*0.9</f>
        <v>11565</v>
      </c>
      <c r="BO14" s="141">
        <f>'C завтраками| Bed and breakfast'!BH14*0.9</f>
        <v>12645</v>
      </c>
      <c r="BP14" s="141">
        <f>'C завтраками| Bed and breakfast'!BI14*0.9</f>
        <v>11565</v>
      </c>
      <c r="BQ14" s="141">
        <f>'C завтраками| Bed and breakfast'!BJ14*0.9</f>
        <v>12645</v>
      </c>
      <c r="BR14" s="141">
        <f>'C завтраками| Bed and breakfast'!BK14*0.9</f>
        <v>11565</v>
      </c>
      <c r="BS14" s="141">
        <f>'C завтраками| Bed and breakfast'!BL14*0.9</f>
        <v>11385</v>
      </c>
      <c r="BT14" s="141">
        <f>'C завтраками| Bed and breakfast'!BM14*0.9</f>
        <v>10485</v>
      </c>
      <c r="BU14" s="141">
        <f>'C завтраками| Bed and breakfast'!BN14*0.9</f>
        <v>8775</v>
      </c>
      <c r="BV14" s="141">
        <f>'C завтраками| Bed and breakfast'!BO14*0.9</f>
        <v>9315</v>
      </c>
      <c r="BW14" s="141">
        <f>'C завтраками| Bed and breakfast'!BP14*0.9</f>
        <v>8775</v>
      </c>
      <c r="BX14" s="141">
        <f>'C завтраками| Bed and breakfast'!BQ14*0.9</f>
        <v>9315</v>
      </c>
      <c r="BY14" s="141">
        <f>'C завтраками| Bed and breakfast'!BR14*0.9</f>
        <v>8775</v>
      </c>
      <c r="BZ14" s="141">
        <f>'C завтраками| Bed and breakfast'!BS14*0.9</f>
        <v>10035</v>
      </c>
    </row>
    <row r="15" spans="1:78" ht="11.45" customHeight="1" x14ac:dyDescent="0.2">
      <c r="A15" s="3">
        <v>2</v>
      </c>
      <c r="B15" s="141" t="e">
        <f>'C завтраками| Bed and breakfast'!#REF!*0.9</f>
        <v>#REF!</v>
      </c>
      <c r="C15" s="141" t="e">
        <f>'C завтраками| Bed and breakfast'!#REF!*0.9</f>
        <v>#REF!</v>
      </c>
      <c r="D15" s="141" t="e">
        <f>'C завтраками| Bed and breakfast'!#REF!*0.9</f>
        <v>#REF!</v>
      </c>
      <c r="E15" s="141" t="e">
        <f>'C завтраками| Bed and breakfast'!#REF!*0.9</f>
        <v>#REF!</v>
      </c>
      <c r="F15" s="141" t="e">
        <f>'C завтраками| Bed and breakfast'!#REF!*0.9</f>
        <v>#REF!</v>
      </c>
      <c r="G15" s="141" t="e">
        <f>'C завтраками| Bed and breakfast'!#REF!*0.9</f>
        <v>#REF!</v>
      </c>
      <c r="H15" s="141" t="e">
        <f>'C завтраками| Bed and breakfast'!#REF!*0.9</f>
        <v>#REF!</v>
      </c>
      <c r="I15" s="141">
        <f>'C завтраками| Bed and breakfast'!B15*0.9</f>
        <v>9810</v>
      </c>
      <c r="J15" s="141">
        <f>'C завтраками| Bed and breakfast'!C15*0.9</f>
        <v>9810</v>
      </c>
      <c r="K15" s="141">
        <f>'C завтраками| Bed and breakfast'!D15*0.9</f>
        <v>9270</v>
      </c>
      <c r="L15" s="141">
        <f>'C завтраками| Bed and breakfast'!E15*0.9</f>
        <v>9630</v>
      </c>
      <c r="M15" s="141">
        <f>'C завтраками| Bed and breakfast'!F15*0.9</f>
        <v>9630</v>
      </c>
      <c r="N15" s="141">
        <f>'C завтраками| Bed and breakfast'!G15*0.9</f>
        <v>11790</v>
      </c>
      <c r="O15" s="141">
        <f>'C завтраками| Bed and breakfast'!H15*0.9</f>
        <v>9450</v>
      </c>
      <c r="P15" s="141">
        <f>'C завтраками| Bed and breakfast'!I15*0.9</f>
        <v>9270</v>
      </c>
      <c r="Q15" s="141">
        <f>'C завтраками| Bed and breakfast'!J15*0.9</f>
        <v>9450</v>
      </c>
      <c r="R15" s="141">
        <f>'C завтраками| Bed and breakfast'!K15*0.9</f>
        <v>9270</v>
      </c>
      <c r="S15" s="141">
        <f>'C завтраками| Bed and breakfast'!L15*0.9</f>
        <v>9270</v>
      </c>
      <c r="T15" s="141">
        <f>'C завтраками| Bed and breakfast'!M15*0.9</f>
        <v>9630</v>
      </c>
      <c r="U15" s="141">
        <f>'C завтраками| Bed and breakfast'!N15*0.9</f>
        <v>9450</v>
      </c>
      <c r="V15" s="141">
        <f>'C завтраками| Bed and breakfast'!O15*0.9</f>
        <v>10710</v>
      </c>
      <c r="W15" s="141">
        <f>'C завтраками| Bed and breakfast'!P15*0.9</f>
        <v>12510</v>
      </c>
      <c r="X15" s="141">
        <f>'C завтраками| Bed and breakfast'!Q15*0.9</f>
        <v>12510</v>
      </c>
      <c r="Y15" s="141">
        <f>'C завтраками| Bed and breakfast'!R15*0.9</f>
        <v>13050</v>
      </c>
      <c r="Z15" s="141">
        <f>'C завтраками| Bed and breakfast'!S15*0.9</f>
        <v>13050</v>
      </c>
      <c r="AA15" s="141">
        <f>'C завтраками| Bed and breakfast'!T15*0.9</f>
        <v>13590</v>
      </c>
      <c r="AB15" s="141">
        <f>'C завтраками| Bed and breakfast'!U15*0.9</f>
        <v>13050</v>
      </c>
      <c r="AC15" s="141">
        <f>'C завтраками| Bed and breakfast'!V15*0.9</f>
        <v>13050</v>
      </c>
      <c r="AD15" s="174">
        <f>'C завтраками| Bed and breakfast'!W15*0.9</f>
        <v>19800</v>
      </c>
      <c r="AE15" s="174">
        <f>'C завтраками| Bed and breakfast'!X15*0.9</f>
        <v>26550</v>
      </c>
      <c r="AF15" s="174">
        <f>'C завтраками| Bed and breakfast'!Y15*0.9</f>
        <v>30150</v>
      </c>
      <c r="AG15" s="174">
        <f>'C завтраками| Bed and breakfast'!Z15*0.9</f>
        <v>30150</v>
      </c>
      <c r="AH15" s="174">
        <f>'C завтраками| Bed and breakfast'!AA15*0.9</f>
        <v>30150</v>
      </c>
      <c r="AI15" s="174">
        <f>'C завтраками| Bed and breakfast'!AB15*0.9</f>
        <v>31230</v>
      </c>
      <c r="AJ15" s="174">
        <f>'C завтраками| Bed and breakfast'!AC15*0.9</f>
        <v>31230</v>
      </c>
      <c r="AK15" s="174">
        <f>'C завтраками| Bed and breakfast'!AD15*0.9</f>
        <v>31230</v>
      </c>
      <c r="AL15" s="174">
        <f>'C завтраками| Bed and breakfast'!AE15*0.9</f>
        <v>27990</v>
      </c>
      <c r="AM15" s="141">
        <f>'C завтраками| Bed and breakfast'!AF15*0.9</f>
        <v>27540</v>
      </c>
      <c r="AN15" s="141">
        <f>'C завтраками| Bed and breakfast'!AG15*0.9</f>
        <v>19170</v>
      </c>
      <c r="AO15" s="141">
        <f>'C завтраками| Bed and breakfast'!AH15*0.9</f>
        <v>19170</v>
      </c>
      <c r="AP15" s="141">
        <f>'C завтраками| Bed and breakfast'!AI15*0.9</f>
        <v>18360</v>
      </c>
      <c r="AQ15" s="141">
        <f>'C завтраками| Bed and breakfast'!AJ15*0.9</f>
        <v>18360</v>
      </c>
      <c r="AR15" s="141">
        <f>'C завтраками| Bed and breakfast'!AK15*0.9</f>
        <v>18360</v>
      </c>
      <c r="AS15" s="141">
        <f>'C завтраками| Bed and breakfast'!AL15*0.9</f>
        <v>19170</v>
      </c>
      <c r="AT15" s="141">
        <f>'C завтраками| Bed and breakfast'!AM15*0.9</f>
        <v>19170</v>
      </c>
      <c r="AU15" s="141">
        <f>'C завтраками| Bed and breakfast'!AN15*0.9</f>
        <v>19170</v>
      </c>
      <c r="AV15" s="141">
        <f>'C завтраками| Bed and breakfast'!AO15*0.9</f>
        <v>19980</v>
      </c>
      <c r="AW15" s="141">
        <f>'C завтраками| Bed and breakfast'!AP15*0.9</f>
        <v>19980</v>
      </c>
      <c r="AX15" s="141">
        <f>'C завтраками| Bed and breakfast'!AQ15*0.9</f>
        <v>21060</v>
      </c>
      <c r="AY15" s="141">
        <f>'C завтраками| Bed and breakfast'!AR15*0.9</f>
        <v>22140</v>
      </c>
      <c r="AZ15" s="141">
        <f>'C завтраками| Bed and breakfast'!AS15*0.9</f>
        <v>22140</v>
      </c>
      <c r="BA15" s="141">
        <f>'C завтраками| Bed and breakfast'!AT15*0.9</f>
        <v>22140</v>
      </c>
      <c r="BB15" s="141">
        <f>'C завтраками| Bed and breakfast'!AU15*0.9</f>
        <v>21060</v>
      </c>
      <c r="BC15" s="141">
        <f>'C завтраками| Bed and breakfast'!AV15*0.9</f>
        <v>24300</v>
      </c>
      <c r="BD15" s="141">
        <f>'C завтраками| Bed and breakfast'!AW15*0.9</f>
        <v>24300</v>
      </c>
      <c r="BE15" s="141">
        <f>'C завтраками| Bed and breakfast'!AX15*0.9</f>
        <v>26460</v>
      </c>
      <c r="BF15" s="141">
        <f>'C завтраками| Bed and breakfast'!AY15*0.9</f>
        <v>28620</v>
      </c>
      <c r="BG15" s="141">
        <f>'C завтраками| Bed and breakfast'!AZ15*0.9</f>
        <v>28620</v>
      </c>
      <c r="BH15" s="141">
        <f>'C завтраками| Bed and breakfast'!BA15*0.9</f>
        <v>25380</v>
      </c>
      <c r="BI15" s="141">
        <f>'C завтраками| Bed and breakfast'!BB15*0.9</f>
        <v>25380</v>
      </c>
      <c r="BJ15" s="141">
        <f>'C завтраками| Bed and breakfast'!BC15*0.9</f>
        <v>17550</v>
      </c>
      <c r="BK15" s="141">
        <f>'C завтраками| Bed and breakfast'!BD15*0.9</f>
        <v>19170</v>
      </c>
      <c r="BL15" s="141">
        <f>'C завтраками| Bed and breakfast'!BE15*0.9</f>
        <v>18360</v>
      </c>
      <c r="BM15" s="141">
        <f>'C завтраками| Bed and breakfast'!BF15*0.9</f>
        <v>14940</v>
      </c>
      <c r="BN15" s="141">
        <f>'C завтраками| Bed and breakfast'!BG15*0.9</f>
        <v>13230</v>
      </c>
      <c r="BO15" s="141">
        <f>'C завтраками| Bed and breakfast'!BH15*0.9</f>
        <v>14310</v>
      </c>
      <c r="BP15" s="141">
        <f>'C завтраками| Bed and breakfast'!BI15*0.9</f>
        <v>13230</v>
      </c>
      <c r="BQ15" s="141">
        <f>'C завтраками| Bed and breakfast'!BJ15*0.9</f>
        <v>14310</v>
      </c>
      <c r="BR15" s="141">
        <f>'C завтраками| Bed and breakfast'!BK15*0.9</f>
        <v>13230</v>
      </c>
      <c r="BS15" s="141">
        <f>'C завтраками| Bed and breakfast'!BL15*0.9</f>
        <v>12870</v>
      </c>
      <c r="BT15" s="141">
        <f>'C завтраками| Bed and breakfast'!BM15*0.9</f>
        <v>11970</v>
      </c>
      <c r="BU15" s="141">
        <f>'C завтраками| Bed and breakfast'!BN15*0.9</f>
        <v>10260</v>
      </c>
      <c r="BV15" s="141">
        <f>'C завтраками| Bed and breakfast'!BO15*0.9</f>
        <v>10800</v>
      </c>
      <c r="BW15" s="141">
        <f>'C завтраками| Bed and breakfast'!BP15*0.9</f>
        <v>10260</v>
      </c>
      <c r="BX15" s="141">
        <f>'C завтраками| Bed and breakfast'!BQ15*0.9</f>
        <v>10800</v>
      </c>
      <c r="BY15" s="141">
        <f>'C завтраками| Bed and breakfast'!BR15*0.9</f>
        <v>10260</v>
      </c>
      <c r="BZ15" s="141">
        <f>'C завтраками| Bed and breakfast'!BS15*0.9</f>
        <v>11520</v>
      </c>
    </row>
    <row r="16" spans="1:78" ht="11.45" customHeight="1" x14ac:dyDescent="0.2">
      <c r="A16" s="122"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74"/>
      <c r="AE16" s="174"/>
      <c r="AF16" s="174"/>
      <c r="AG16" s="174"/>
      <c r="AH16" s="174"/>
      <c r="AI16" s="174"/>
      <c r="AJ16" s="174"/>
      <c r="AK16" s="174"/>
      <c r="AL16" s="174"/>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row>
    <row r="17" spans="1:78" ht="11.45" customHeight="1" x14ac:dyDescent="0.2">
      <c r="A17" s="3">
        <v>1</v>
      </c>
      <c r="B17" s="141" t="e">
        <f>'C завтраками| Bed and breakfast'!#REF!*0.9</f>
        <v>#REF!</v>
      </c>
      <c r="C17" s="141" t="e">
        <f>'C завтраками| Bed and breakfast'!#REF!*0.9</f>
        <v>#REF!</v>
      </c>
      <c r="D17" s="141" t="e">
        <f>'C завтраками| Bed and breakfast'!#REF!*0.9</f>
        <v>#REF!</v>
      </c>
      <c r="E17" s="141" t="e">
        <f>'C завтраками| Bed and breakfast'!#REF!*0.9</f>
        <v>#REF!</v>
      </c>
      <c r="F17" s="141" t="e">
        <f>'C завтраками| Bed and breakfast'!#REF!*0.9</f>
        <v>#REF!</v>
      </c>
      <c r="G17" s="141" t="e">
        <f>'C завтраками| Bed and breakfast'!#REF!*0.9</f>
        <v>#REF!</v>
      </c>
      <c r="H17" s="141" t="e">
        <f>'C завтраками| Bed and breakfast'!#REF!*0.9</f>
        <v>#REF!</v>
      </c>
      <c r="I17" s="141">
        <f>'C завтраками| Bed and breakfast'!B17*0.9</f>
        <v>9450</v>
      </c>
      <c r="J17" s="141">
        <f>'C завтраками| Bed and breakfast'!C17*0.9</f>
        <v>9450</v>
      </c>
      <c r="K17" s="141">
        <f>'C завтраками| Bed and breakfast'!D17*0.9</f>
        <v>8910</v>
      </c>
      <c r="L17" s="141">
        <f>'C завтраками| Bed and breakfast'!E17*0.9</f>
        <v>9270</v>
      </c>
      <c r="M17" s="141">
        <f>'C завтраками| Bed and breakfast'!F17*0.9</f>
        <v>9270</v>
      </c>
      <c r="N17" s="141">
        <f>'C завтраками| Bed and breakfast'!G17*0.9</f>
        <v>11430</v>
      </c>
      <c r="O17" s="141">
        <f>'C завтраками| Bed and breakfast'!H17*0.9</f>
        <v>9090</v>
      </c>
      <c r="P17" s="141">
        <f>'C завтраками| Bed and breakfast'!I17*0.9</f>
        <v>8910</v>
      </c>
      <c r="Q17" s="141">
        <f>'C завтраками| Bed and breakfast'!J17*0.9</f>
        <v>9090</v>
      </c>
      <c r="R17" s="141">
        <f>'C завтраками| Bed and breakfast'!K17*0.9</f>
        <v>8910</v>
      </c>
      <c r="S17" s="141">
        <f>'C завтраками| Bed and breakfast'!L17*0.9</f>
        <v>8910</v>
      </c>
      <c r="T17" s="141">
        <f>'C завтраками| Bed and breakfast'!M17*0.9</f>
        <v>9270</v>
      </c>
      <c r="U17" s="141">
        <f>'C завтраками| Bed and breakfast'!N17*0.9</f>
        <v>9090</v>
      </c>
      <c r="V17" s="141">
        <f>'C завтраками| Bed and breakfast'!O17*0.9</f>
        <v>10350</v>
      </c>
      <c r="W17" s="141">
        <f>'C завтраками| Bed and breakfast'!P17*0.9</f>
        <v>12150</v>
      </c>
      <c r="X17" s="141">
        <f>'C завтраками| Bed and breakfast'!Q17*0.9</f>
        <v>12150</v>
      </c>
      <c r="Y17" s="141">
        <f>'C завтраками| Bed and breakfast'!R17*0.9</f>
        <v>12690</v>
      </c>
      <c r="Z17" s="141">
        <f>'C завтраками| Bed and breakfast'!S17*0.9</f>
        <v>12690</v>
      </c>
      <c r="AA17" s="141">
        <f>'C завтраками| Bed and breakfast'!T17*0.9</f>
        <v>13230</v>
      </c>
      <c r="AB17" s="141">
        <f>'C завтраками| Bed and breakfast'!U17*0.9</f>
        <v>12690</v>
      </c>
      <c r="AC17" s="141">
        <f>'C завтраками| Bed and breakfast'!V17*0.9</f>
        <v>12690</v>
      </c>
      <c r="AD17" s="174">
        <f>'C завтраками| Bed and breakfast'!W17*0.9</f>
        <v>19800</v>
      </c>
      <c r="AE17" s="174">
        <f>'C завтраками| Bed and breakfast'!X17*0.9</f>
        <v>26550</v>
      </c>
      <c r="AF17" s="174">
        <f>'C завтраками| Bed and breakfast'!Y17*0.9</f>
        <v>30150</v>
      </c>
      <c r="AG17" s="174">
        <f>'C завтраками| Bed and breakfast'!Z17*0.9</f>
        <v>30150</v>
      </c>
      <c r="AH17" s="174">
        <f>'C завтраками| Bed and breakfast'!AA17*0.9</f>
        <v>30150</v>
      </c>
      <c r="AI17" s="174">
        <f>'C завтраками| Bed and breakfast'!AB17*0.9</f>
        <v>31230</v>
      </c>
      <c r="AJ17" s="174">
        <f>'C завтраками| Bed and breakfast'!AC17*0.9</f>
        <v>31230</v>
      </c>
      <c r="AK17" s="174">
        <f>'C завтраками| Bed and breakfast'!AD17*0.9</f>
        <v>31230</v>
      </c>
      <c r="AL17" s="174">
        <f>'C завтраками| Bed and breakfast'!AE17*0.9</f>
        <v>27990</v>
      </c>
      <c r="AM17" s="141">
        <f>'C завтраками| Bed and breakfast'!AF17*0.9</f>
        <v>27675</v>
      </c>
      <c r="AN17" s="141">
        <f>'C завтраками| Bed and breakfast'!AG17*0.9</f>
        <v>19305</v>
      </c>
      <c r="AO17" s="141">
        <f>'C завтраками| Bed and breakfast'!AH17*0.9</f>
        <v>19305</v>
      </c>
      <c r="AP17" s="141">
        <f>'C завтраками| Bed and breakfast'!AI17*0.9</f>
        <v>18495</v>
      </c>
      <c r="AQ17" s="141">
        <f>'C завтраками| Bed and breakfast'!AJ17*0.9</f>
        <v>18495</v>
      </c>
      <c r="AR17" s="141">
        <f>'C завтраками| Bed and breakfast'!AK17*0.9</f>
        <v>18495</v>
      </c>
      <c r="AS17" s="141">
        <f>'C завтраками| Bed and breakfast'!AL17*0.9</f>
        <v>19305</v>
      </c>
      <c r="AT17" s="141">
        <f>'C завтраками| Bed and breakfast'!AM17*0.9</f>
        <v>19305</v>
      </c>
      <c r="AU17" s="141">
        <f>'C завтраками| Bed and breakfast'!AN17*0.9</f>
        <v>19305</v>
      </c>
      <c r="AV17" s="141">
        <f>'C завтраками| Bed and breakfast'!AO17*0.9</f>
        <v>20115</v>
      </c>
      <c r="AW17" s="141">
        <f>'C завтраками| Bed and breakfast'!AP17*0.9</f>
        <v>20115</v>
      </c>
      <c r="AX17" s="141">
        <f>'C завтраками| Bed and breakfast'!AQ17*0.9</f>
        <v>21195</v>
      </c>
      <c r="AY17" s="141">
        <f>'C завтраками| Bed and breakfast'!AR17*0.9</f>
        <v>22275</v>
      </c>
      <c r="AZ17" s="141">
        <f>'C завтраками| Bed and breakfast'!AS17*0.9</f>
        <v>22275</v>
      </c>
      <c r="BA17" s="141">
        <f>'C завтраками| Bed and breakfast'!AT17*0.9</f>
        <v>22275</v>
      </c>
      <c r="BB17" s="141">
        <f>'C завтраками| Bed and breakfast'!AU17*0.9</f>
        <v>21195</v>
      </c>
      <c r="BC17" s="141">
        <f>'C завтраками| Bed and breakfast'!AV17*0.9</f>
        <v>24435</v>
      </c>
      <c r="BD17" s="141">
        <f>'C завтраками| Bed and breakfast'!AW17*0.9</f>
        <v>24435</v>
      </c>
      <c r="BE17" s="141">
        <f>'C завтраками| Bed and breakfast'!AX17*0.9</f>
        <v>26595</v>
      </c>
      <c r="BF17" s="141">
        <f>'C завтраками| Bed and breakfast'!AY17*0.9</f>
        <v>28755</v>
      </c>
      <c r="BG17" s="141">
        <f>'C завтраками| Bed and breakfast'!AZ17*0.9</f>
        <v>28755</v>
      </c>
      <c r="BH17" s="141">
        <f>'C завтраками| Bed and breakfast'!BA17*0.9</f>
        <v>25515</v>
      </c>
      <c r="BI17" s="141">
        <f>'C завтраками| Bed and breakfast'!BB17*0.9</f>
        <v>25515</v>
      </c>
      <c r="BJ17" s="141">
        <f>'C завтраками| Bed and breakfast'!BC17*0.9</f>
        <v>17685</v>
      </c>
      <c r="BK17" s="141">
        <f>'C завтраками| Bed and breakfast'!BD17*0.9</f>
        <v>19305</v>
      </c>
      <c r="BL17" s="141">
        <f>'C завтраками| Bed and breakfast'!BE17*0.9</f>
        <v>18495</v>
      </c>
      <c r="BM17" s="141">
        <f>'C завтраками| Bed and breakfast'!BF17*0.9</f>
        <v>14625</v>
      </c>
      <c r="BN17" s="141">
        <f>'C завтраками| Bed and breakfast'!BG17*0.9</f>
        <v>12915</v>
      </c>
      <c r="BO17" s="141">
        <f>'C завтраками| Bed and breakfast'!BH17*0.9</f>
        <v>13995</v>
      </c>
      <c r="BP17" s="141">
        <f>'C завтраками| Bed and breakfast'!BI17*0.9</f>
        <v>12915</v>
      </c>
      <c r="BQ17" s="141">
        <f>'C завтраками| Bed and breakfast'!BJ17*0.9</f>
        <v>13995</v>
      </c>
      <c r="BR17" s="141">
        <f>'C завтраками| Bed and breakfast'!BK17*0.9</f>
        <v>12915</v>
      </c>
      <c r="BS17" s="141">
        <f>'C завтраками| Bed and breakfast'!BL17*0.9</f>
        <v>12285</v>
      </c>
      <c r="BT17" s="141">
        <f>'C завтраками| Bed and breakfast'!BM17*0.9</f>
        <v>11385</v>
      </c>
      <c r="BU17" s="141">
        <f>'C завтраками| Bed and breakfast'!BN17*0.9</f>
        <v>9675</v>
      </c>
      <c r="BV17" s="141">
        <f>'C завтраками| Bed and breakfast'!BO17*0.9</f>
        <v>10215</v>
      </c>
      <c r="BW17" s="141">
        <f>'C завтраками| Bed and breakfast'!BP17*0.9</f>
        <v>9675</v>
      </c>
      <c r="BX17" s="141">
        <f>'C завтраками| Bed and breakfast'!BQ17*0.9</f>
        <v>10215</v>
      </c>
      <c r="BY17" s="141">
        <f>'C завтраками| Bed and breakfast'!BR17*0.9</f>
        <v>9675</v>
      </c>
      <c r="BZ17" s="141">
        <f>'C завтраками| Bed and breakfast'!BS17*0.9</f>
        <v>10935</v>
      </c>
    </row>
    <row r="18" spans="1:78" ht="11.45" customHeight="1" x14ac:dyDescent="0.2">
      <c r="A18" s="3">
        <v>2</v>
      </c>
      <c r="B18" s="141" t="e">
        <f>'C завтраками| Bed and breakfast'!#REF!*0.9</f>
        <v>#REF!</v>
      </c>
      <c r="C18" s="141" t="e">
        <f>'C завтраками| Bed and breakfast'!#REF!*0.9</f>
        <v>#REF!</v>
      </c>
      <c r="D18" s="141" t="e">
        <f>'C завтраками| Bed and breakfast'!#REF!*0.9</f>
        <v>#REF!</v>
      </c>
      <c r="E18" s="141" t="e">
        <f>'C завтраками| Bed and breakfast'!#REF!*0.9</f>
        <v>#REF!</v>
      </c>
      <c r="F18" s="141" t="e">
        <f>'C завтраками| Bed and breakfast'!#REF!*0.9</f>
        <v>#REF!</v>
      </c>
      <c r="G18" s="141" t="e">
        <f>'C завтраками| Bed and breakfast'!#REF!*0.9</f>
        <v>#REF!</v>
      </c>
      <c r="H18" s="141" t="e">
        <f>'C завтраками| Bed and breakfast'!#REF!*0.9</f>
        <v>#REF!</v>
      </c>
      <c r="I18" s="141">
        <f>'C завтраками| Bed and breakfast'!B18*0.9</f>
        <v>10710</v>
      </c>
      <c r="J18" s="141">
        <f>'C завтраками| Bed and breakfast'!C18*0.9</f>
        <v>10710</v>
      </c>
      <c r="K18" s="141">
        <f>'C завтраками| Bed and breakfast'!D18*0.9</f>
        <v>10170</v>
      </c>
      <c r="L18" s="141">
        <f>'C завтраками| Bed and breakfast'!E18*0.9</f>
        <v>10530</v>
      </c>
      <c r="M18" s="141">
        <f>'C завтраками| Bed and breakfast'!F18*0.9</f>
        <v>10530</v>
      </c>
      <c r="N18" s="141">
        <f>'C завтраками| Bed and breakfast'!G18*0.9</f>
        <v>12690</v>
      </c>
      <c r="O18" s="141">
        <f>'C завтраками| Bed and breakfast'!H18*0.9</f>
        <v>10350</v>
      </c>
      <c r="P18" s="141">
        <f>'C завтраками| Bed and breakfast'!I18*0.9</f>
        <v>10170</v>
      </c>
      <c r="Q18" s="141">
        <f>'C завтраками| Bed and breakfast'!J18*0.9</f>
        <v>10350</v>
      </c>
      <c r="R18" s="141">
        <f>'C завтраками| Bed and breakfast'!K18*0.9</f>
        <v>10170</v>
      </c>
      <c r="S18" s="141">
        <f>'C завтраками| Bed and breakfast'!L18*0.9</f>
        <v>10170</v>
      </c>
      <c r="T18" s="141">
        <f>'C завтраками| Bed and breakfast'!M18*0.9</f>
        <v>10530</v>
      </c>
      <c r="U18" s="141">
        <f>'C завтраками| Bed and breakfast'!N18*0.9</f>
        <v>10350</v>
      </c>
      <c r="V18" s="141">
        <f>'C завтраками| Bed and breakfast'!O18*0.9</f>
        <v>11610</v>
      </c>
      <c r="W18" s="141">
        <f>'C завтраками| Bed and breakfast'!P18*0.9</f>
        <v>13410</v>
      </c>
      <c r="X18" s="141">
        <f>'C завтраками| Bed and breakfast'!Q18*0.9</f>
        <v>13410</v>
      </c>
      <c r="Y18" s="141">
        <f>'C завтраками| Bed and breakfast'!R18*0.9</f>
        <v>13950</v>
      </c>
      <c r="Z18" s="141">
        <f>'C завтраками| Bed and breakfast'!S18*0.9</f>
        <v>13950</v>
      </c>
      <c r="AA18" s="141">
        <f>'C завтраками| Bed and breakfast'!T18*0.9</f>
        <v>14490</v>
      </c>
      <c r="AB18" s="141">
        <f>'C завтраками| Bed and breakfast'!U18*0.9</f>
        <v>13950</v>
      </c>
      <c r="AC18" s="141">
        <f>'C завтраками| Bed and breakfast'!V18*0.9</f>
        <v>13950</v>
      </c>
      <c r="AD18" s="174">
        <f>'C завтраками| Bed and breakfast'!W18*0.9</f>
        <v>21600</v>
      </c>
      <c r="AE18" s="174">
        <f>'C завтраками| Bed and breakfast'!X18*0.9</f>
        <v>28350</v>
      </c>
      <c r="AF18" s="174">
        <f>'C завтраками| Bed and breakfast'!Y18*0.9</f>
        <v>31950</v>
      </c>
      <c r="AG18" s="174">
        <f>'C завтраками| Bed and breakfast'!Z18*0.9</f>
        <v>31950</v>
      </c>
      <c r="AH18" s="174">
        <f>'C завтраками| Bed and breakfast'!AA18*0.9</f>
        <v>31950</v>
      </c>
      <c r="AI18" s="174">
        <f>'C завтраками| Bed and breakfast'!AB18*0.9</f>
        <v>33030</v>
      </c>
      <c r="AJ18" s="174">
        <f>'C завтраками| Bed and breakfast'!AC18*0.9</f>
        <v>33030</v>
      </c>
      <c r="AK18" s="174">
        <f>'C завтраками| Bed and breakfast'!AD18*0.9</f>
        <v>33030</v>
      </c>
      <c r="AL18" s="174">
        <f>'C завтраками| Bed and breakfast'!AE18*0.9</f>
        <v>29790</v>
      </c>
      <c r="AM18" s="141">
        <f>'C завтраками| Bed and breakfast'!AF18*0.9</f>
        <v>29340</v>
      </c>
      <c r="AN18" s="141">
        <f>'C завтраками| Bed and breakfast'!AG18*0.9</f>
        <v>20970</v>
      </c>
      <c r="AO18" s="141">
        <f>'C завтраками| Bed and breakfast'!AH18*0.9</f>
        <v>20970</v>
      </c>
      <c r="AP18" s="141">
        <f>'C завтраками| Bed and breakfast'!AI18*0.9</f>
        <v>20160</v>
      </c>
      <c r="AQ18" s="141">
        <f>'C завтраками| Bed and breakfast'!AJ18*0.9</f>
        <v>20160</v>
      </c>
      <c r="AR18" s="141">
        <f>'C завтраками| Bed and breakfast'!AK18*0.9</f>
        <v>20160</v>
      </c>
      <c r="AS18" s="141">
        <f>'C завтраками| Bed and breakfast'!AL18*0.9</f>
        <v>20970</v>
      </c>
      <c r="AT18" s="141">
        <f>'C завтраками| Bed and breakfast'!AM18*0.9</f>
        <v>20970</v>
      </c>
      <c r="AU18" s="141">
        <f>'C завтраками| Bed and breakfast'!AN18*0.9</f>
        <v>20970</v>
      </c>
      <c r="AV18" s="141">
        <f>'C завтраками| Bed and breakfast'!AO18*0.9</f>
        <v>21780</v>
      </c>
      <c r="AW18" s="141">
        <f>'C завтраками| Bed and breakfast'!AP18*0.9</f>
        <v>21780</v>
      </c>
      <c r="AX18" s="141">
        <f>'C завтраками| Bed and breakfast'!AQ18*0.9</f>
        <v>22860</v>
      </c>
      <c r="AY18" s="141">
        <f>'C завтраками| Bed and breakfast'!AR18*0.9</f>
        <v>23940</v>
      </c>
      <c r="AZ18" s="141">
        <f>'C завтраками| Bed and breakfast'!AS18*0.9</f>
        <v>23940</v>
      </c>
      <c r="BA18" s="141">
        <f>'C завтраками| Bed and breakfast'!AT18*0.9</f>
        <v>23940</v>
      </c>
      <c r="BB18" s="141">
        <f>'C завтраками| Bed and breakfast'!AU18*0.9</f>
        <v>22860</v>
      </c>
      <c r="BC18" s="141">
        <f>'C завтраками| Bed and breakfast'!AV18*0.9</f>
        <v>26100</v>
      </c>
      <c r="BD18" s="141">
        <f>'C завтраками| Bed and breakfast'!AW18*0.9</f>
        <v>26100</v>
      </c>
      <c r="BE18" s="141">
        <f>'C завтраками| Bed and breakfast'!AX18*0.9</f>
        <v>28260</v>
      </c>
      <c r="BF18" s="141">
        <f>'C завтраками| Bed and breakfast'!AY18*0.9</f>
        <v>30420</v>
      </c>
      <c r="BG18" s="141">
        <f>'C завтраками| Bed and breakfast'!AZ18*0.9</f>
        <v>30420</v>
      </c>
      <c r="BH18" s="141">
        <f>'C завтраками| Bed and breakfast'!BA18*0.9</f>
        <v>27180</v>
      </c>
      <c r="BI18" s="141">
        <f>'C завтраками| Bed and breakfast'!BB18*0.9</f>
        <v>27180</v>
      </c>
      <c r="BJ18" s="141">
        <f>'C завтраками| Bed and breakfast'!BC18*0.9</f>
        <v>19350</v>
      </c>
      <c r="BK18" s="141">
        <f>'C завтраками| Bed and breakfast'!BD18*0.9</f>
        <v>20970</v>
      </c>
      <c r="BL18" s="141">
        <f>'C завтраками| Bed and breakfast'!BE18*0.9</f>
        <v>20160</v>
      </c>
      <c r="BM18" s="141">
        <f>'C завтраками| Bed and breakfast'!BF18*0.9</f>
        <v>16290</v>
      </c>
      <c r="BN18" s="141">
        <f>'C завтраками| Bed and breakfast'!BG18*0.9</f>
        <v>14580</v>
      </c>
      <c r="BO18" s="141">
        <f>'C завтраками| Bed and breakfast'!BH18*0.9</f>
        <v>15660</v>
      </c>
      <c r="BP18" s="141">
        <f>'C завтраками| Bed and breakfast'!BI18*0.9</f>
        <v>14580</v>
      </c>
      <c r="BQ18" s="141">
        <f>'C завтраками| Bed and breakfast'!BJ18*0.9</f>
        <v>15660</v>
      </c>
      <c r="BR18" s="141">
        <f>'C завтраками| Bed and breakfast'!BK18*0.9</f>
        <v>14580</v>
      </c>
      <c r="BS18" s="141">
        <f>'C завтраками| Bed and breakfast'!BL18*0.9</f>
        <v>13770</v>
      </c>
      <c r="BT18" s="141">
        <f>'C завтраками| Bed and breakfast'!BM18*0.9</f>
        <v>12870</v>
      </c>
      <c r="BU18" s="141">
        <f>'C завтраками| Bed and breakfast'!BN18*0.9</f>
        <v>11160</v>
      </c>
      <c r="BV18" s="141">
        <f>'C завтраками| Bed and breakfast'!BO18*0.9</f>
        <v>11700</v>
      </c>
      <c r="BW18" s="141">
        <f>'C завтраками| Bed and breakfast'!BP18*0.9</f>
        <v>11160</v>
      </c>
      <c r="BX18" s="141">
        <f>'C завтраками| Bed and breakfast'!BQ18*0.9</f>
        <v>11700</v>
      </c>
      <c r="BY18" s="141">
        <f>'C завтраками| Bed and breakfast'!BR18*0.9</f>
        <v>11160</v>
      </c>
      <c r="BZ18" s="141">
        <f>'C завтраками| Bed and breakfast'!BS18*0.9</f>
        <v>12420</v>
      </c>
    </row>
    <row r="19" spans="1:78" ht="11.45" customHeight="1" x14ac:dyDescent="0.2">
      <c r="A19" s="119"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74"/>
      <c r="AE19" s="174"/>
      <c r="AF19" s="174"/>
      <c r="AG19" s="174"/>
      <c r="AH19" s="174"/>
      <c r="AI19" s="174"/>
      <c r="AJ19" s="174"/>
      <c r="AK19" s="174"/>
      <c r="AL19" s="174"/>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row>
    <row r="20" spans="1:78" ht="11.45" customHeight="1" x14ac:dyDescent="0.2">
      <c r="A20" s="3">
        <v>1</v>
      </c>
      <c r="B20" s="141" t="e">
        <f>'C завтраками| Bed and breakfast'!#REF!*0.9</f>
        <v>#REF!</v>
      </c>
      <c r="C20" s="141" t="e">
        <f>'C завтраками| Bed and breakfast'!#REF!*0.9</f>
        <v>#REF!</v>
      </c>
      <c r="D20" s="141" t="e">
        <f>'C завтраками| Bed and breakfast'!#REF!*0.9</f>
        <v>#REF!</v>
      </c>
      <c r="E20" s="141" t="e">
        <f>'C завтраками| Bed and breakfast'!#REF!*0.9</f>
        <v>#REF!</v>
      </c>
      <c r="F20" s="141" t="e">
        <f>'C завтраками| Bed and breakfast'!#REF!*0.9</f>
        <v>#REF!</v>
      </c>
      <c r="G20" s="141" t="e">
        <f>'C завтраками| Bed and breakfast'!#REF!*0.9</f>
        <v>#REF!</v>
      </c>
      <c r="H20" s="141" t="e">
        <f>'C завтраками| Bed and breakfast'!#REF!*0.9</f>
        <v>#REF!</v>
      </c>
      <c r="I20" s="141">
        <f>'C завтраками| Bed and breakfast'!B20*0.9</f>
        <v>10800</v>
      </c>
      <c r="J20" s="141">
        <f>'C завтраками| Bed and breakfast'!C20*0.9</f>
        <v>10800</v>
      </c>
      <c r="K20" s="141">
        <f>'C завтраками| Bed and breakfast'!D20*0.9</f>
        <v>10260</v>
      </c>
      <c r="L20" s="141">
        <f>'C завтраками| Bed and breakfast'!E20*0.9</f>
        <v>10620</v>
      </c>
      <c r="M20" s="141">
        <f>'C завтраками| Bed and breakfast'!F20*0.9</f>
        <v>10620</v>
      </c>
      <c r="N20" s="141">
        <f>'C завтраками| Bed and breakfast'!G20*0.9</f>
        <v>12780</v>
      </c>
      <c r="O20" s="141">
        <f>'C завтраками| Bed and breakfast'!H20*0.9</f>
        <v>10440</v>
      </c>
      <c r="P20" s="141">
        <f>'C завтраками| Bed and breakfast'!I20*0.9</f>
        <v>10260</v>
      </c>
      <c r="Q20" s="141">
        <f>'C завтраками| Bed and breakfast'!J20*0.9</f>
        <v>10440</v>
      </c>
      <c r="R20" s="141">
        <f>'C завтраками| Bed and breakfast'!K20*0.9</f>
        <v>10260</v>
      </c>
      <c r="S20" s="141">
        <f>'C завтраками| Bed and breakfast'!L20*0.9</f>
        <v>10260</v>
      </c>
      <c r="T20" s="141">
        <f>'C завтраками| Bed and breakfast'!M20*0.9</f>
        <v>10620</v>
      </c>
      <c r="U20" s="141">
        <f>'C завтраками| Bed and breakfast'!N20*0.9</f>
        <v>10440</v>
      </c>
      <c r="V20" s="141">
        <f>'C завтраками| Bed and breakfast'!O20*0.9</f>
        <v>11700</v>
      </c>
      <c r="W20" s="141">
        <f>'C завтраками| Bed and breakfast'!P20*0.9</f>
        <v>13500</v>
      </c>
      <c r="X20" s="141">
        <f>'C завтраками| Bed and breakfast'!Q20*0.9</f>
        <v>13500</v>
      </c>
      <c r="Y20" s="141">
        <f>'C завтраками| Bed and breakfast'!R20*0.9</f>
        <v>14040</v>
      </c>
      <c r="Z20" s="141">
        <f>'C завтраками| Bed and breakfast'!S20*0.9</f>
        <v>14040</v>
      </c>
      <c r="AA20" s="141">
        <f>'C завтраками| Bed and breakfast'!T20*0.9</f>
        <v>14580</v>
      </c>
      <c r="AB20" s="141">
        <f>'C завтраками| Bed and breakfast'!U20*0.9</f>
        <v>14040</v>
      </c>
      <c r="AC20" s="141">
        <f>'C завтраками| Bed and breakfast'!V20*0.9</f>
        <v>14040</v>
      </c>
      <c r="AD20" s="174">
        <f>'C завтраками| Bed and breakfast'!W20*0.9</f>
        <v>21600</v>
      </c>
      <c r="AE20" s="174">
        <f>'C завтраками| Bed and breakfast'!X20*0.9</f>
        <v>28350</v>
      </c>
      <c r="AF20" s="174">
        <f>'C завтраками| Bed and breakfast'!Y20*0.9</f>
        <v>31950</v>
      </c>
      <c r="AG20" s="174">
        <f>'C завтраками| Bed and breakfast'!Z20*0.9</f>
        <v>31950</v>
      </c>
      <c r="AH20" s="174">
        <f>'C завтраками| Bed and breakfast'!AA20*0.9</f>
        <v>31950</v>
      </c>
      <c r="AI20" s="174">
        <f>'C завтраками| Bed and breakfast'!AB20*0.9</f>
        <v>33030</v>
      </c>
      <c r="AJ20" s="174">
        <f>'C завтраками| Bed and breakfast'!AC20*0.9</f>
        <v>33030</v>
      </c>
      <c r="AK20" s="174">
        <f>'C завтраками| Bed and breakfast'!AD20*0.9</f>
        <v>33030</v>
      </c>
      <c r="AL20" s="174">
        <f>'C завтраками| Bed and breakfast'!AE20*0.9</f>
        <v>29790</v>
      </c>
      <c r="AM20" s="141">
        <f>'C завтраками| Bed and breakfast'!AF20*0.9</f>
        <v>29475</v>
      </c>
      <c r="AN20" s="141">
        <f>'C завтраками| Bed and breakfast'!AG20*0.9</f>
        <v>21105</v>
      </c>
      <c r="AO20" s="141">
        <f>'C завтраками| Bed and breakfast'!AH20*0.9</f>
        <v>21105</v>
      </c>
      <c r="AP20" s="141">
        <f>'C завтраками| Bed and breakfast'!AI20*0.9</f>
        <v>20295</v>
      </c>
      <c r="AQ20" s="141">
        <f>'C завтраками| Bed and breakfast'!AJ20*0.9</f>
        <v>20295</v>
      </c>
      <c r="AR20" s="141">
        <f>'C завтраками| Bed and breakfast'!AK20*0.9</f>
        <v>20295</v>
      </c>
      <c r="AS20" s="141">
        <f>'C завтраками| Bed and breakfast'!AL20*0.9</f>
        <v>21105</v>
      </c>
      <c r="AT20" s="141">
        <f>'C завтраками| Bed and breakfast'!AM20*0.9</f>
        <v>21105</v>
      </c>
      <c r="AU20" s="141">
        <f>'C завтраками| Bed and breakfast'!AN20*0.9</f>
        <v>21105</v>
      </c>
      <c r="AV20" s="141">
        <f>'C завтраками| Bed and breakfast'!AO20*0.9</f>
        <v>21915</v>
      </c>
      <c r="AW20" s="141">
        <f>'C завтраками| Bed and breakfast'!AP20*0.9</f>
        <v>21915</v>
      </c>
      <c r="AX20" s="141">
        <f>'C завтраками| Bed and breakfast'!AQ20*0.9</f>
        <v>22995</v>
      </c>
      <c r="AY20" s="141">
        <f>'C завтраками| Bed and breakfast'!AR20*0.9</f>
        <v>24075</v>
      </c>
      <c r="AZ20" s="141">
        <f>'C завтраками| Bed and breakfast'!AS20*0.9</f>
        <v>24075</v>
      </c>
      <c r="BA20" s="141">
        <f>'C завтраками| Bed and breakfast'!AT20*0.9</f>
        <v>24075</v>
      </c>
      <c r="BB20" s="141">
        <f>'C завтраками| Bed and breakfast'!AU20*0.9</f>
        <v>22995</v>
      </c>
      <c r="BC20" s="141">
        <f>'C завтраками| Bed and breakfast'!AV20*0.9</f>
        <v>26235</v>
      </c>
      <c r="BD20" s="141">
        <f>'C завтраками| Bed and breakfast'!AW20*0.9</f>
        <v>26235</v>
      </c>
      <c r="BE20" s="141">
        <f>'C завтраками| Bed and breakfast'!AX20*0.9</f>
        <v>28395</v>
      </c>
      <c r="BF20" s="141">
        <f>'C завтраками| Bed and breakfast'!AY20*0.9</f>
        <v>30555</v>
      </c>
      <c r="BG20" s="141">
        <f>'C завтраками| Bed and breakfast'!AZ20*0.9</f>
        <v>30555</v>
      </c>
      <c r="BH20" s="141">
        <f>'C завтраками| Bed and breakfast'!BA20*0.9</f>
        <v>27315</v>
      </c>
      <c r="BI20" s="141">
        <f>'C завтраками| Bed and breakfast'!BB20*0.9</f>
        <v>27315</v>
      </c>
      <c r="BJ20" s="141">
        <f>'C завтраками| Bed and breakfast'!BC20*0.9</f>
        <v>19485</v>
      </c>
      <c r="BK20" s="141">
        <f>'C завтраками| Bed and breakfast'!BD20*0.9</f>
        <v>21105</v>
      </c>
      <c r="BL20" s="141">
        <f>'C завтраками| Bed and breakfast'!BE20*0.9</f>
        <v>20295</v>
      </c>
      <c r="BM20" s="141">
        <f>'C завтраками| Bed and breakfast'!BF20*0.9</f>
        <v>15525</v>
      </c>
      <c r="BN20" s="141">
        <f>'C завтраками| Bed and breakfast'!BG20*0.9</f>
        <v>13815</v>
      </c>
      <c r="BO20" s="141">
        <f>'C завтраками| Bed and breakfast'!BH20*0.9</f>
        <v>14895</v>
      </c>
      <c r="BP20" s="141">
        <f>'C завтраками| Bed and breakfast'!BI20*0.9</f>
        <v>13815</v>
      </c>
      <c r="BQ20" s="141">
        <f>'C завтраками| Bed and breakfast'!BJ20*0.9</f>
        <v>14895</v>
      </c>
      <c r="BR20" s="141">
        <f>'C завтраками| Bed and breakfast'!BK20*0.9</f>
        <v>13815</v>
      </c>
      <c r="BS20" s="141">
        <f>'C завтраками| Bed and breakfast'!BL20*0.9</f>
        <v>13635</v>
      </c>
      <c r="BT20" s="141">
        <f>'C завтраками| Bed and breakfast'!BM20*0.9</f>
        <v>12735</v>
      </c>
      <c r="BU20" s="141">
        <f>'C завтраками| Bed and breakfast'!BN20*0.9</f>
        <v>11025</v>
      </c>
      <c r="BV20" s="141">
        <f>'C завтраками| Bed and breakfast'!BO20*0.9</f>
        <v>11565</v>
      </c>
      <c r="BW20" s="141">
        <f>'C завтраками| Bed and breakfast'!BP20*0.9</f>
        <v>11025</v>
      </c>
      <c r="BX20" s="141">
        <f>'C завтраками| Bed and breakfast'!BQ20*0.9</f>
        <v>11565</v>
      </c>
      <c r="BY20" s="141">
        <f>'C завтраками| Bed and breakfast'!BR20*0.9</f>
        <v>11025</v>
      </c>
      <c r="BZ20" s="141">
        <f>'C завтраками| Bed and breakfast'!BS20*0.9</f>
        <v>12285</v>
      </c>
    </row>
    <row r="21" spans="1:78" ht="11.45" customHeight="1" x14ac:dyDescent="0.2">
      <c r="A21" s="3">
        <v>2</v>
      </c>
      <c r="B21" s="141" t="e">
        <f>'C завтраками| Bed and breakfast'!#REF!*0.9</f>
        <v>#REF!</v>
      </c>
      <c r="C21" s="141" t="e">
        <f>'C завтраками| Bed and breakfast'!#REF!*0.9</f>
        <v>#REF!</v>
      </c>
      <c r="D21" s="141" t="e">
        <f>'C завтраками| Bed and breakfast'!#REF!*0.9</f>
        <v>#REF!</v>
      </c>
      <c r="E21" s="141" t="e">
        <f>'C завтраками| Bed and breakfast'!#REF!*0.9</f>
        <v>#REF!</v>
      </c>
      <c r="F21" s="141" t="e">
        <f>'C завтраками| Bed and breakfast'!#REF!*0.9</f>
        <v>#REF!</v>
      </c>
      <c r="G21" s="141" t="e">
        <f>'C завтраками| Bed and breakfast'!#REF!*0.9</f>
        <v>#REF!</v>
      </c>
      <c r="H21" s="141" t="e">
        <f>'C завтраками| Bed and breakfast'!#REF!*0.9</f>
        <v>#REF!</v>
      </c>
      <c r="I21" s="141">
        <f>'C завтраками| Bed and breakfast'!B21*0.9</f>
        <v>12060</v>
      </c>
      <c r="J21" s="141">
        <f>'C завтраками| Bed and breakfast'!C21*0.9</f>
        <v>12060</v>
      </c>
      <c r="K21" s="141">
        <f>'C завтраками| Bed and breakfast'!D21*0.9</f>
        <v>11520</v>
      </c>
      <c r="L21" s="141">
        <f>'C завтраками| Bed and breakfast'!E21*0.9</f>
        <v>11880</v>
      </c>
      <c r="M21" s="141">
        <f>'C завтраками| Bed and breakfast'!F21*0.9</f>
        <v>11880</v>
      </c>
      <c r="N21" s="141">
        <f>'C завтраками| Bed and breakfast'!G21*0.9</f>
        <v>14040</v>
      </c>
      <c r="O21" s="141">
        <f>'C завтраками| Bed and breakfast'!H21*0.9</f>
        <v>11700</v>
      </c>
      <c r="P21" s="141">
        <f>'C завтраками| Bed and breakfast'!I21*0.9</f>
        <v>11520</v>
      </c>
      <c r="Q21" s="141">
        <f>'C завтраками| Bed and breakfast'!J21*0.9</f>
        <v>11700</v>
      </c>
      <c r="R21" s="141">
        <f>'C завтраками| Bed and breakfast'!K21*0.9</f>
        <v>11520</v>
      </c>
      <c r="S21" s="141">
        <f>'C завтраками| Bed and breakfast'!L21*0.9</f>
        <v>11520</v>
      </c>
      <c r="T21" s="141">
        <f>'C завтраками| Bed and breakfast'!M21*0.9</f>
        <v>11880</v>
      </c>
      <c r="U21" s="141">
        <f>'C завтраками| Bed and breakfast'!N21*0.9</f>
        <v>11700</v>
      </c>
      <c r="V21" s="141">
        <f>'C завтраками| Bed and breakfast'!O21*0.9</f>
        <v>12960</v>
      </c>
      <c r="W21" s="141">
        <f>'C завтраками| Bed and breakfast'!P21*0.9</f>
        <v>14760</v>
      </c>
      <c r="X21" s="141">
        <f>'C завтраками| Bed and breakfast'!Q21*0.9</f>
        <v>14760</v>
      </c>
      <c r="Y21" s="141">
        <f>'C завтраками| Bed and breakfast'!R21*0.9</f>
        <v>15300</v>
      </c>
      <c r="Z21" s="141">
        <f>'C завтраками| Bed and breakfast'!S21*0.9</f>
        <v>15300</v>
      </c>
      <c r="AA21" s="141">
        <f>'C завтраками| Bed and breakfast'!T21*0.9</f>
        <v>15840</v>
      </c>
      <c r="AB21" s="141">
        <f>'C завтраками| Bed and breakfast'!U21*0.9</f>
        <v>15300</v>
      </c>
      <c r="AC21" s="141">
        <f>'C завтраками| Bed and breakfast'!V21*0.9</f>
        <v>15300</v>
      </c>
      <c r="AD21" s="174">
        <f>'C завтраками| Bed and breakfast'!W21*0.9</f>
        <v>23400</v>
      </c>
      <c r="AE21" s="174">
        <f>'C завтраками| Bed and breakfast'!X21*0.9</f>
        <v>30150</v>
      </c>
      <c r="AF21" s="174">
        <f>'C завтраками| Bed and breakfast'!Y21*0.9</f>
        <v>33750</v>
      </c>
      <c r="AG21" s="174">
        <f>'C завтраками| Bed and breakfast'!Z21*0.9</f>
        <v>33750</v>
      </c>
      <c r="AH21" s="174">
        <f>'C завтраками| Bed and breakfast'!AA21*0.9</f>
        <v>33750</v>
      </c>
      <c r="AI21" s="174">
        <f>'C завтраками| Bed and breakfast'!AB21*0.9</f>
        <v>34830</v>
      </c>
      <c r="AJ21" s="174">
        <f>'C завтраками| Bed and breakfast'!AC21*0.9</f>
        <v>34830</v>
      </c>
      <c r="AK21" s="174">
        <f>'C завтраками| Bed and breakfast'!AD21*0.9</f>
        <v>34830</v>
      </c>
      <c r="AL21" s="174">
        <f>'C завтраками| Bed and breakfast'!AE21*0.9</f>
        <v>31590</v>
      </c>
      <c r="AM21" s="141">
        <f>'C завтраками| Bed and breakfast'!AF21*0.9</f>
        <v>31140</v>
      </c>
      <c r="AN21" s="141">
        <f>'C завтраками| Bed and breakfast'!AG21*0.9</f>
        <v>22770</v>
      </c>
      <c r="AO21" s="141">
        <f>'C завтраками| Bed and breakfast'!AH21*0.9</f>
        <v>22770</v>
      </c>
      <c r="AP21" s="141">
        <f>'C завтраками| Bed and breakfast'!AI21*0.9</f>
        <v>21960</v>
      </c>
      <c r="AQ21" s="141">
        <f>'C завтраками| Bed and breakfast'!AJ21*0.9</f>
        <v>21960</v>
      </c>
      <c r="AR21" s="141">
        <f>'C завтраками| Bed and breakfast'!AK21*0.9</f>
        <v>21960</v>
      </c>
      <c r="AS21" s="141">
        <f>'C завтраками| Bed and breakfast'!AL21*0.9</f>
        <v>22770</v>
      </c>
      <c r="AT21" s="141">
        <f>'C завтраками| Bed and breakfast'!AM21*0.9</f>
        <v>22770</v>
      </c>
      <c r="AU21" s="141">
        <f>'C завтраками| Bed and breakfast'!AN21*0.9</f>
        <v>22770</v>
      </c>
      <c r="AV21" s="141">
        <f>'C завтраками| Bed and breakfast'!AO21*0.9</f>
        <v>23580</v>
      </c>
      <c r="AW21" s="141">
        <f>'C завтраками| Bed and breakfast'!AP21*0.9</f>
        <v>23580</v>
      </c>
      <c r="AX21" s="141">
        <f>'C завтраками| Bed and breakfast'!AQ21*0.9</f>
        <v>24660</v>
      </c>
      <c r="AY21" s="141">
        <f>'C завтраками| Bed and breakfast'!AR21*0.9</f>
        <v>25740</v>
      </c>
      <c r="AZ21" s="141">
        <f>'C завтраками| Bed and breakfast'!AS21*0.9</f>
        <v>25740</v>
      </c>
      <c r="BA21" s="141">
        <f>'C завтраками| Bed and breakfast'!AT21*0.9</f>
        <v>25740</v>
      </c>
      <c r="BB21" s="141">
        <f>'C завтраками| Bed and breakfast'!AU21*0.9</f>
        <v>24660</v>
      </c>
      <c r="BC21" s="141">
        <f>'C завтраками| Bed and breakfast'!AV21*0.9</f>
        <v>27900</v>
      </c>
      <c r="BD21" s="141">
        <f>'C завтраками| Bed and breakfast'!AW21*0.9</f>
        <v>27900</v>
      </c>
      <c r="BE21" s="141">
        <f>'C завтраками| Bed and breakfast'!AX21*0.9</f>
        <v>30060</v>
      </c>
      <c r="BF21" s="141">
        <f>'C завтраками| Bed and breakfast'!AY21*0.9</f>
        <v>32220</v>
      </c>
      <c r="BG21" s="141">
        <f>'C завтраками| Bed and breakfast'!AZ21*0.9</f>
        <v>32220</v>
      </c>
      <c r="BH21" s="141">
        <f>'C завтраками| Bed and breakfast'!BA21*0.9</f>
        <v>28980</v>
      </c>
      <c r="BI21" s="141">
        <f>'C завтраками| Bed and breakfast'!BB21*0.9</f>
        <v>28980</v>
      </c>
      <c r="BJ21" s="141">
        <f>'C завтраками| Bed and breakfast'!BC21*0.9</f>
        <v>21150</v>
      </c>
      <c r="BK21" s="141">
        <f>'C завтраками| Bed and breakfast'!BD21*0.9</f>
        <v>22770</v>
      </c>
      <c r="BL21" s="141">
        <f>'C завтраками| Bed and breakfast'!BE21*0.9</f>
        <v>21960</v>
      </c>
      <c r="BM21" s="141">
        <f>'C завтраками| Bed and breakfast'!BF21*0.9</f>
        <v>17190</v>
      </c>
      <c r="BN21" s="141">
        <f>'C завтраками| Bed and breakfast'!BG21*0.9</f>
        <v>15480</v>
      </c>
      <c r="BO21" s="141">
        <f>'C завтраками| Bed and breakfast'!BH21*0.9</f>
        <v>16560</v>
      </c>
      <c r="BP21" s="141">
        <f>'C завтраками| Bed and breakfast'!BI21*0.9</f>
        <v>15480</v>
      </c>
      <c r="BQ21" s="141">
        <f>'C завтраками| Bed and breakfast'!BJ21*0.9</f>
        <v>16560</v>
      </c>
      <c r="BR21" s="141">
        <f>'C завтраками| Bed and breakfast'!BK21*0.9</f>
        <v>15480</v>
      </c>
      <c r="BS21" s="141">
        <f>'C завтраками| Bed and breakfast'!BL21*0.9</f>
        <v>15120</v>
      </c>
      <c r="BT21" s="141">
        <f>'C завтраками| Bed and breakfast'!BM21*0.9</f>
        <v>14220</v>
      </c>
      <c r="BU21" s="141">
        <f>'C завтраками| Bed and breakfast'!BN21*0.9</f>
        <v>12510</v>
      </c>
      <c r="BV21" s="141">
        <f>'C завтраками| Bed and breakfast'!BO21*0.9</f>
        <v>13050</v>
      </c>
      <c r="BW21" s="141">
        <f>'C завтраками| Bed and breakfast'!BP21*0.9</f>
        <v>12510</v>
      </c>
      <c r="BX21" s="141">
        <f>'C завтраками| Bed and breakfast'!BQ21*0.9</f>
        <v>13050</v>
      </c>
      <c r="BY21" s="141">
        <f>'C завтраками| Bed and breakfast'!BR21*0.9</f>
        <v>12510</v>
      </c>
      <c r="BZ21" s="141">
        <f>'C завтраками| Bed and breakfast'!BS21*0.9</f>
        <v>13770</v>
      </c>
    </row>
    <row r="22" spans="1:78" ht="11.45" customHeight="1" x14ac:dyDescent="0.2">
      <c r="A22" s="24"/>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75"/>
      <c r="AE22" s="175"/>
      <c r="AF22" s="175"/>
      <c r="AG22" s="175"/>
      <c r="AH22" s="175"/>
      <c r="AI22" s="175"/>
      <c r="AJ22" s="175"/>
      <c r="AK22" s="175"/>
      <c r="AL22" s="175"/>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row>
    <row r="23" spans="1:78" ht="11.45" customHeight="1" x14ac:dyDescent="0.2">
      <c r="A23" s="97" t="s">
        <v>2</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75"/>
      <c r="AE23" s="175"/>
      <c r="AF23" s="175"/>
      <c r="AG23" s="175"/>
      <c r="AH23" s="175"/>
      <c r="AI23" s="175"/>
      <c r="AJ23" s="175"/>
      <c r="AK23" s="175"/>
      <c r="AL23" s="175"/>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row>
    <row r="24" spans="1:78" ht="24.6" customHeight="1" x14ac:dyDescent="0.2">
      <c r="A24" s="8" t="s">
        <v>0</v>
      </c>
      <c r="B24" s="129" t="e">
        <f t="shared" ref="B24" si="0">B5</f>
        <v>#REF!</v>
      </c>
      <c r="C24" s="129" t="e">
        <f t="shared" ref="C24:BN24" si="1">C5</f>
        <v>#REF!</v>
      </c>
      <c r="D24" s="129" t="e">
        <f t="shared" si="1"/>
        <v>#REF!</v>
      </c>
      <c r="E24" s="129" t="e">
        <f t="shared" si="1"/>
        <v>#REF!</v>
      </c>
      <c r="F24" s="129" t="e">
        <f t="shared" si="1"/>
        <v>#REF!</v>
      </c>
      <c r="G24" s="129" t="e">
        <f t="shared" si="1"/>
        <v>#REF!</v>
      </c>
      <c r="H24" s="129" t="e">
        <f t="shared" si="1"/>
        <v>#REF!</v>
      </c>
      <c r="I24" s="129">
        <f t="shared" si="1"/>
        <v>45966</v>
      </c>
      <c r="J24" s="129">
        <f t="shared" si="1"/>
        <v>45968</v>
      </c>
      <c r="K24" s="129">
        <f t="shared" si="1"/>
        <v>45970</v>
      </c>
      <c r="L24" s="129">
        <f t="shared" si="1"/>
        <v>45975</v>
      </c>
      <c r="M24" s="129">
        <f t="shared" si="1"/>
        <v>45977</v>
      </c>
      <c r="N24" s="129">
        <f t="shared" si="1"/>
        <v>45978</v>
      </c>
      <c r="O24" s="129">
        <f t="shared" si="1"/>
        <v>45982</v>
      </c>
      <c r="P24" s="129">
        <f t="shared" si="1"/>
        <v>45984</v>
      </c>
      <c r="Q24" s="129">
        <f t="shared" si="1"/>
        <v>45989</v>
      </c>
      <c r="R24" s="129">
        <f t="shared" si="1"/>
        <v>45991</v>
      </c>
      <c r="S24" s="129">
        <f t="shared" si="1"/>
        <v>45992</v>
      </c>
      <c r="T24" s="129">
        <f t="shared" si="1"/>
        <v>45996</v>
      </c>
      <c r="U24" s="129">
        <f t="shared" si="1"/>
        <v>45998</v>
      </c>
      <c r="V24" s="129">
        <f t="shared" si="1"/>
        <v>46003</v>
      </c>
      <c r="W24" s="129">
        <f t="shared" si="1"/>
        <v>46010</v>
      </c>
      <c r="X24" s="129">
        <f t="shared" si="1"/>
        <v>46012</v>
      </c>
      <c r="Y24" s="129">
        <f t="shared" si="1"/>
        <v>46013</v>
      </c>
      <c r="Z24" s="129">
        <f t="shared" si="1"/>
        <v>46014</v>
      </c>
      <c r="AA24" s="129">
        <f t="shared" si="1"/>
        <v>46015</v>
      </c>
      <c r="AB24" s="129">
        <f t="shared" si="1"/>
        <v>46017</v>
      </c>
      <c r="AC24" s="129">
        <f t="shared" si="1"/>
        <v>46019</v>
      </c>
      <c r="AD24" s="173">
        <f t="shared" si="1"/>
        <v>46020</v>
      </c>
      <c r="AE24" s="173">
        <f t="shared" si="1"/>
        <v>46021</v>
      </c>
      <c r="AF24" s="173">
        <f t="shared" si="1"/>
        <v>46022</v>
      </c>
      <c r="AG24" s="173">
        <f t="shared" si="1"/>
        <v>46023</v>
      </c>
      <c r="AH24" s="173">
        <f t="shared" si="1"/>
        <v>46026</v>
      </c>
      <c r="AI24" s="173">
        <f t="shared" si="1"/>
        <v>46027</v>
      </c>
      <c r="AJ24" s="173">
        <f t="shared" si="1"/>
        <v>46028</v>
      </c>
      <c r="AK24" s="173">
        <f t="shared" si="1"/>
        <v>46029</v>
      </c>
      <c r="AL24" s="173">
        <f t="shared" si="1"/>
        <v>46030</v>
      </c>
      <c r="AM24" s="129">
        <f t="shared" si="1"/>
        <v>46031</v>
      </c>
      <c r="AN24" s="129">
        <f t="shared" si="1"/>
        <v>46032</v>
      </c>
      <c r="AO24" s="129">
        <f t="shared" si="1"/>
        <v>46033</v>
      </c>
      <c r="AP24" s="129">
        <f t="shared" si="1"/>
        <v>46036</v>
      </c>
      <c r="AQ24" s="129">
        <f t="shared" si="1"/>
        <v>46038</v>
      </c>
      <c r="AR24" s="129">
        <f t="shared" si="1"/>
        <v>46040</v>
      </c>
      <c r="AS24" s="129">
        <f t="shared" si="1"/>
        <v>46042</v>
      </c>
      <c r="AT24" s="129">
        <f t="shared" si="1"/>
        <v>46043</v>
      </c>
      <c r="AU24" s="129">
        <f t="shared" si="1"/>
        <v>46045</v>
      </c>
      <c r="AV24" s="129">
        <f t="shared" si="1"/>
        <v>46047</v>
      </c>
      <c r="AW24" s="129">
        <f t="shared" si="1"/>
        <v>46052</v>
      </c>
      <c r="AX24" s="129">
        <f t="shared" si="1"/>
        <v>46054</v>
      </c>
      <c r="AY24" s="129">
        <f t="shared" si="1"/>
        <v>46058</v>
      </c>
      <c r="AZ24" s="129">
        <f t="shared" si="1"/>
        <v>46059</v>
      </c>
      <c r="BA24" s="129">
        <f t="shared" si="1"/>
        <v>46060</v>
      </c>
      <c r="BB24" s="129">
        <f t="shared" si="1"/>
        <v>46061</v>
      </c>
      <c r="BC24" s="129">
        <f t="shared" si="1"/>
        <v>46066</v>
      </c>
      <c r="BD24" s="129">
        <f t="shared" si="1"/>
        <v>46068</v>
      </c>
      <c r="BE24" s="129">
        <f t="shared" si="1"/>
        <v>46069</v>
      </c>
      <c r="BF24" s="129">
        <f t="shared" si="1"/>
        <v>46073</v>
      </c>
      <c r="BG24" s="129">
        <f t="shared" si="1"/>
        <v>46076</v>
      </c>
      <c r="BH24" s="129">
        <f t="shared" si="1"/>
        <v>46077</v>
      </c>
      <c r="BI24" s="129">
        <f t="shared" si="1"/>
        <v>46080</v>
      </c>
      <c r="BJ24" s="129">
        <f t="shared" si="1"/>
        <v>46082</v>
      </c>
      <c r="BK24" s="129">
        <f t="shared" si="1"/>
        <v>46087</v>
      </c>
      <c r="BL24" s="129">
        <f t="shared" si="1"/>
        <v>46090</v>
      </c>
      <c r="BM24" s="129">
        <f t="shared" si="1"/>
        <v>46091</v>
      </c>
      <c r="BN24" s="129">
        <f t="shared" si="1"/>
        <v>46097</v>
      </c>
      <c r="BO24" s="129">
        <f t="shared" ref="BO24:BZ24" si="2">BO5</f>
        <v>46101</v>
      </c>
      <c r="BP24" s="129">
        <f t="shared" si="2"/>
        <v>46103</v>
      </c>
      <c r="BQ24" s="129">
        <f t="shared" si="2"/>
        <v>46108</v>
      </c>
      <c r="BR24" s="129">
        <f t="shared" si="2"/>
        <v>46110</v>
      </c>
      <c r="BS24" s="129">
        <f t="shared" si="2"/>
        <v>46113</v>
      </c>
      <c r="BT24" s="129">
        <f t="shared" si="2"/>
        <v>46117</v>
      </c>
      <c r="BU24" s="129">
        <f t="shared" si="2"/>
        <v>46124</v>
      </c>
      <c r="BV24" s="129">
        <f t="shared" si="2"/>
        <v>46129</v>
      </c>
      <c r="BW24" s="129">
        <f t="shared" si="2"/>
        <v>46131</v>
      </c>
      <c r="BX24" s="129">
        <f t="shared" si="2"/>
        <v>46136</v>
      </c>
      <c r="BY24" s="129">
        <f t="shared" si="2"/>
        <v>46138</v>
      </c>
      <c r="BZ24" s="129">
        <f t="shared" si="2"/>
        <v>46142</v>
      </c>
    </row>
    <row r="25" spans="1:78" ht="24.6" customHeight="1" x14ac:dyDescent="0.2">
      <c r="A25" s="37"/>
      <c r="B25" s="129" t="e">
        <f t="shared" ref="B25" si="3">B6</f>
        <v>#REF!</v>
      </c>
      <c r="C25" s="129" t="e">
        <f t="shared" ref="C25:BN25" si="4">C6</f>
        <v>#REF!</v>
      </c>
      <c r="D25" s="129" t="e">
        <f t="shared" si="4"/>
        <v>#REF!</v>
      </c>
      <c r="E25" s="129" t="e">
        <f t="shared" si="4"/>
        <v>#REF!</v>
      </c>
      <c r="F25" s="129" t="e">
        <f t="shared" si="4"/>
        <v>#REF!</v>
      </c>
      <c r="G25" s="129" t="e">
        <f t="shared" si="4"/>
        <v>#REF!</v>
      </c>
      <c r="H25" s="129" t="e">
        <f t="shared" si="4"/>
        <v>#REF!</v>
      </c>
      <c r="I25" s="129">
        <f t="shared" si="4"/>
        <v>45967</v>
      </c>
      <c r="J25" s="129">
        <f t="shared" si="4"/>
        <v>45969</v>
      </c>
      <c r="K25" s="129">
        <f t="shared" si="4"/>
        <v>45974</v>
      </c>
      <c r="L25" s="129">
        <f t="shared" si="4"/>
        <v>45976</v>
      </c>
      <c r="M25" s="129">
        <f t="shared" si="4"/>
        <v>45977</v>
      </c>
      <c r="N25" s="129">
        <f t="shared" si="4"/>
        <v>45981</v>
      </c>
      <c r="O25" s="129">
        <f t="shared" si="4"/>
        <v>45983</v>
      </c>
      <c r="P25" s="129">
        <f t="shared" si="4"/>
        <v>45988</v>
      </c>
      <c r="Q25" s="129">
        <f t="shared" si="4"/>
        <v>45990</v>
      </c>
      <c r="R25" s="129">
        <f t="shared" si="4"/>
        <v>45991</v>
      </c>
      <c r="S25" s="129">
        <f t="shared" si="4"/>
        <v>45995</v>
      </c>
      <c r="T25" s="129">
        <f t="shared" si="4"/>
        <v>45997</v>
      </c>
      <c r="U25" s="129">
        <f t="shared" si="4"/>
        <v>46002</v>
      </c>
      <c r="V25" s="129">
        <f t="shared" si="4"/>
        <v>46009</v>
      </c>
      <c r="W25" s="129">
        <f t="shared" si="4"/>
        <v>46011</v>
      </c>
      <c r="X25" s="129">
        <f t="shared" si="4"/>
        <v>46012</v>
      </c>
      <c r="Y25" s="129">
        <f t="shared" si="4"/>
        <v>46013</v>
      </c>
      <c r="Z25" s="129">
        <f t="shared" si="4"/>
        <v>46014</v>
      </c>
      <c r="AA25" s="129">
        <f t="shared" si="4"/>
        <v>46016</v>
      </c>
      <c r="AB25" s="129">
        <f t="shared" si="4"/>
        <v>46018</v>
      </c>
      <c r="AC25" s="129">
        <f t="shared" si="4"/>
        <v>46019</v>
      </c>
      <c r="AD25" s="173">
        <f t="shared" si="4"/>
        <v>46020</v>
      </c>
      <c r="AE25" s="173">
        <f t="shared" si="4"/>
        <v>46021</v>
      </c>
      <c r="AF25" s="173">
        <f t="shared" si="4"/>
        <v>46022</v>
      </c>
      <c r="AG25" s="173">
        <f t="shared" si="4"/>
        <v>46025</v>
      </c>
      <c r="AH25" s="173">
        <f t="shared" si="4"/>
        <v>46026</v>
      </c>
      <c r="AI25" s="173">
        <f t="shared" si="4"/>
        <v>46027</v>
      </c>
      <c r="AJ25" s="173">
        <f t="shared" si="4"/>
        <v>46028</v>
      </c>
      <c r="AK25" s="173">
        <f t="shared" si="4"/>
        <v>46029</v>
      </c>
      <c r="AL25" s="173">
        <f t="shared" si="4"/>
        <v>46030</v>
      </c>
      <c r="AM25" s="129">
        <f t="shared" si="4"/>
        <v>46031</v>
      </c>
      <c r="AN25" s="129">
        <f t="shared" si="4"/>
        <v>46032</v>
      </c>
      <c r="AO25" s="129">
        <f t="shared" si="4"/>
        <v>46035</v>
      </c>
      <c r="AP25" s="129">
        <f t="shared" si="4"/>
        <v>46037</v>
      </c>
      <c r="AQ25" s="129">
        <f t="shared" si="4"/>
        <v>46039</v>
      </c>
      <c r="AR25" s="129">
        <f t="shared" si="4"/>
        <v>46041</v>
      </c>
      <c r="AS25" s="129">
        <f t="shared" si="4"/>
        <v>46042</v>
      </c>
      <c r="AT25" s="129">
        <f t="shared" si="4"/>
        <v>46044</v>
      </c>
      <c r="AU25" s="129">
        <f t="shared" si="4"/>
        <v>46046</v>
      </c>
      <c r="AV25" s="129">
        <f t="shared" si="4"/>
        <v>46051</v>
      </c>
      <c r="AW25" s="129">
        <f t="shared" si="4"/>
        <v>46053</v>
      </c>
      <c r="AX25" s="129">
        <f t="shared" si="4"/>
        <v>46057</v>
      </c>
      <c r="AY25" s="129">
        <f t="shared" si="4"/>
        <v>46058</v>
      </c>
      <c r="AZ25" s="129">
        <f t="shared" si="4"/>
        <v>46059</v>
      </c>
      <c r="BA25" s="129">
        <f t="shared" si="4"/>
        <v>46060</v>
      </c>
      <c r="BB25" s="129">
        <f t="shared" si="4"/>
        <v>46065</v>
      </c>
      <c r="BC25" s="129">
        <f t="shared" si="4"/>
        <v>46067</v>
      </c>
      <c r="BD25" s="129">
        <f t="shared" si="4"/>
        <v>46068</v>
      </c>
      <c r="BE25" s="129">
        <f t="shared" si="4"/>
        <v>46072</v>
      </c>
      <c r="BF25" s="129">
        <f t="shared" si="4"/>
        <v>46075</v>
      </c>
      <c r="BG25" s="129">
        <f t="shared" si="4"/>
        <v>46076</v>
      </c>
      <c r="BH25" s="129">
        <f t="shared" si="4"/>
        <v>46079</v>
      </c>
      <c r="BI25" s="129">
        <f t="shared" si="4"/>
        <v>46081</v>
      </c>
      <c r="BJ25" s="129">
        <f t="shared" si="4"/>
        <v>46086</v>
      </c>
      <c r="BK25" s="129">
        <f t="shared" si="4"/>
        <v>46089</v>
      </c>
      <c r="BL25" s="129">
        <f t="shared" si="4"/>
        <v>46090</v>
      </c>
      <c r="BM25" s="129">
        <f t="shared" si="4"/>
        <v>46096</v>
      </c>
      <c r="BN25" s="129">
        <f t="shared" si="4"/>
        <v>46100</v>
      </c>
      <c r="BO25" s="129">
        <f t="shared" ref="BO25:BZ25" si="5">BO6</f>
        <v>46102</v>
      </c>
      <c r="BP25" s="129">
        <f t="shared" si="5"/>
        <v>46107</v>
      </c>
      <c r="BQ25" s="129">
        <f t="shared" si="5"/>
        <v>46109</v>
      </c>
      <c r="BR25" s="129">
        <f t="shared" si="5"/>
        <v>46112</v>
      </c>
      <c r="BS25" s="129">
        <f t="shared" si="5"/>
        <v>46116</v>
      </c>
      <c r="BT25" s="129">
        <f t="shared" si="5"/>
        <v>46123</v>
      </c>
      <c r="BU25" s="129">
        <f t="shared" si="5"/>
        <v>46128</v>
      </c>
      <c r="BV25" s="129">
        <f t="shared" si="5"/>
        <v>46130</v>
      </c>
      <c r="BW25" s="129">
        <f t="shared" si="5"/>
        <v>46135</v>
      </c>
      <c r="BX25" s="129">
        <f t="shared" si="5"/>
        <v>46137</v>
      </c>
      <c r="BY25" s="129">
        <f t="shared" si="5"/>
        <v>46141</v>
      </c>
      <c r="BZ25" s="129">
        <f t="shared" si="5"/>
        <v>46142</v>
      </c>
    </row>
    <row r="26" spans="1:78" ht="11.45" customHeight="1" x14ac:dyDescent="0.2">
      <c r="A26" s="167" t="s">
        <v>11</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row>
    <row r="27" spans="1:78" ht="11.45" customHeight="1" x14ac:dyDescent="0.2">
      <c r="A27" s="3">
        <v>1</v>
      </c>
      <c r="B27" s="141" t="e">
        <f t="shared" ref="B27" si="6">ROUND(B8*0.85,)</f>
        <v>#REF!</v>
      </c>
      <c r="C27" s="141" t="e">
        <f t="shared" ref="C27:BN27" si="7">ROUND(C8*0.85,)</f>
        <v>#REF!</v>
      </c>
      <c r="D27" s="141" t="e">
        <f t="shared" si="7"/>
        <v>#REF!</v>
      </c>
      <c r="E27" s="141" t="e">
        <f t="shared" si="7"/>
        <v>#REF!</v>
      </c>
      <c r="F27" s="141" t="e">
        <f t="shared" si="7"/>
        <v>#REF!</v>
      </c>
      <c r="G27" s="141" t="e">
        <f t="shared" si="7"/>
        <v>#REF!</v>
      </c>
      <c r="H27" s="141" t="e">
        <f t="shared" si="7"/>
        <v>#REF!</v>
      </c>
      <c r="I27" s="141">
        <f t="shared" si="7"/>
        <v>4590</v>
      </c>
      <c r="J27" s="141">
        <f t="shared" si="7"/>
        <v>4590</v>
      </c>
      <c r="K27" s="141">
        <f t="shared" si="7"/>
        <v>4131</v>
      </c>
      <c r="L27" s="141">
        <f t="shared" si="7"/>
        <v>4437</v>
      </c>
      <c r="M27" s="141">
        <f t="shared" si="7"/>
        <v>4437</v>
      </c>
      <c r="N27" s="141">
        <f t="shared" si="7"/>
        <v>6273</v>
      </c>
      <c r="O27" s="141">
        <f t="shared" si="7"/>
        <v>4284</v>
      </c>
      <c r="P27" s="141">
        <f t="shared" si="7"/>
        <v>4131</v>
      </c>
      <c r="Q27" s="141">
        <f t="shared" si="7"/>
        <v>4284</v>
      </c>
      <c r="R27" s="141">
        <f t="shared" si="7"/>
        <v>4131</v>
      </c>
      <c r="S27" s="141">
        <f t="shared" si="7"/>
        <v>4131</v>
      </c>
      <c r="T27" s="141">
        <f t="shared" si="7"/>
        <v>4437</v>
      </c>
      <c r="U27" s="141">
        <f t="shared" si="7"/>
        <v>4284</v>
      </c>
      <c r="V27" s="141">
        <f t="shared" si="7"/>
        <v>5355</v>
      </c>
      <c r="W27" s="141">
        <f t="shared" si="7"/>
        <v>6885</v>
      </c>
      <c r="X27" s="141">
        <f t="shared" si="7"/>
        <v>6885</v>
      </c>
      <c r="Y27" s="141">
        <f t="shared" si="7"/>
        <v>7344</v>
      </c>
      <c r="Z27" s="141">
        <f t="shared" si="7"/>
        <v>7344</v>
      </c>
      <c r="AA27" s="141">
        <f t="shared" si="7"/>
        <v>7803</v>
      </c>
      <c r="AB27" s="141">
        <f t="shared" si="7"/>
        <v>7344</v>
      </c>
      <c r="AC27" s="141">
        <f t="shared" si="7"/>
        <v>7344</v>
      </c>
      <c r="AD27" s="174">
        <f t="shared" si="7"/>
        <v>12240</v>
      </c>
      <c r="AE27" s="174">
        <f t="shared" si="7"/>
        <v>17978</v>
      </c>
      <c r="AF27" s="174">
        <f t="shared" si="7"/>
        <v>21038</v>
      </c>
      <c r="AG27" s="174">
        <f t="shared" si="7"/>
        <v>21038</v>
      </c>
      <c r="AH27" s="174">
        <f t="shared" si="7"/>
        <v>21038</v>
      </c>
      <c r="AI27" s="174">
        <f t="shared" si="7"/>
        <v>21956</v>
      </c>
      <c r="AJ27" s="174">
        <f t="shared" si="7"/>
        <v>21956</v>
      </c>
      <c r="AK27" s="174">
        <f t="shared" si="7"/>
        <v>21956</v>
      </c>
      <c r="AL27" s="174">
        <f t="shared" si="7"/>
        <v>19202</v>
      </c>
      <c r="AM27" s="141">
        <f t="shared" si="7"/>
        <v>18934</v>
      </c>
      <c r="AN27" s="141">
        <f t="shared" si="7"/>
        <v>11819</v>
      </c>
      <c r="AO27" s="141">
        <f t="shared" si="7"/>
        <v>11819</v>
      </c>
      <c r="AP27" s="141">
        <f t="shared" si="7"/>
        <v>11131</v>
      </c>
      <c r="AQ27" s="141">
        <f t="shared" si="7"/>
        <v>11131</v>
      </c>
      <c r="AR27" s="141">
        <f t="shared" si="7"/>
        <v>11131</v>
      </c>
      <c r="AS27" s="141">
        <f t="shared" si="7"/>
        <v>11819</v>
      </c>
      <c r="AT27" s="141">
        <f t="shared" si="7"/>
        <v>11819</v>
      </c>
      <c r="AU27" s="141">
        <f t="shared" si="7"/>
        <v>11819</v>
      </c>
      <c r="AV27" s="141">
        <f t="shared" si="7"/>
        <v>12508</v>
      </c>
      <c r="AW27" s="141">
        <f t="shared" si="7"/>
        <v>12508</v>
      </c>
      <c r="AX27" s="141">
        <f t="shared" si="7"/>
        <v>13426</v>
      </c>
      <c r="AY27" s="141">
        <f t="shared" si="7"/>
        <v>14344</v>
      </c>
      <c r="AZ27" s="141">
        <f t="shared" si="7"/>
        <v>14344</v>
      </c>
      <c r="BA27" s="141">
        <f t="shared" si="7"/>
        <v>14344</v>
      </c>
      <c r="BB27" s="141">
        <f t="shared" si="7"/>
        <v>13426</v>
      </c>
      <c r="BC27" s="141">
        <f t="shared" si="7"/>
        <v>16180</v>
      </c>
      <c r="BD27" s="141">
        <f t="shared" si="7"/>
        <v>16180</v>
      </c>
      <c r="BE27" s="141">
        <f t="shared" si="7"/>
        <v>18016</v>
      </c>
      <c r="BF27" s="141">
        <f t="shared" si="7"/>
        <v>19852</v>
      </c>
      <c r="BG27" s="141">
        <f t="shared" si="7"/>
        <v>19852</v>
      </c>
      <c r="BH27" s="141">
        <f t="shared" si="7"/>
        <v>17098</v>
      </c>
      <c r="BI27" s="141">
        <f t="shared" si="7"/>
        <v>17098</v>
      </c>
      <c r="BJ27" s="141">
        <f t="shared" si="7"/>
        <v>10442</v>
      </c>
      <c r="BK27" s="141">
        <f t="shared" si="7"/>
        <v>11819</v>
      </c>
      <c r="BL27" s="141">
        <f t="shared" si="7"/>
        <v>11131</v>
      </c>
      <c r="BM27" s="141">
        <f t="shared" si="7"/>
        <v>8606</v>
      </c>
      <c r="BN27" s="141">
        <f t="shared" si="7"/>
        <v>7153</v>
      </c>
      <c r="BO27" s="141">
        <f t="shared" ref="BO27:BZ27" si="8">ROUND(BO8*0.85,)</f>
        <v>8071</v>
      </c>
      <c r="BP27" s="141">
        <f t="shared" si="8"/>
        <v>7153</v>
      </c>
      <c r="BQ27" s="141">
        <f t="shared" si="8"/>
        <v>8071</v>
      </c>
      <c r="BR27" s="141">
        <f t="shared" si="8"/>
        <v>7153</v>
      </c>
      <c r="BS27" s="141">
        <f t="shared" si="8"/>
        <v>7000</v>
      </c>
      <c r="BT27" s="141">
        <f t="shared" si="8"/>
        <v>6235</v>
      </c>
      <c r="BU27" s="141">
        <f t="shared" si="8"/>
        <v>4781</v>
      </c>
      <c r="BV27" s="141">
        <f t="shared" si="8"/>
        <v>5240</v>
      </c>
      <c r="BW27" s="141">
        <f t="shared" si="8"/>
        <v>4781</v>
      </c>
      <c r="BX27" s="141">
        <f t="shared" si="8"/>
        <v>5240</v>
      </c>
      <c r="BY27" s="141">
        <f t="shared" si="8"/>
        <v>4781</v>
      </c>
      <c r="BZ27" s="141">
        <f t="shared" si="8"/>
        <v>5852</v>
      </c>
    </row>
    <row r="28" spans="1:78" ht="11.45" customHeight="1" x14ac:dyDescent="0.2">
      <c r="A28" s="3">
        <v>2</v>
      </c>
      <c r="B28" s="141" t="e">
        <f t="shared" ref="B28" si="9">ROUND(B9*0.85,)</f>
        <v>#REF!</v>
      </c>
      <c r="C28" s="141" t="e">
        <f t="shared" ref="C28:BN28" si="10">ROUND(C9*0.85,)</f>
        <v>#REF!</v>
      </c>
      <c r="D28" s="141" t="e">
        <f t="shared" si="10"/>
        <v>#REF!</v>
      </c>
      <c r="E28" s="141" t="e">
        <f t="shared" si="10"/>
        <v>#REF!</v>
      </c>
      <c r="F28" s="141" t="e">
        <f t="shared" si="10"/>
        <v>#REF!</v>
      </c>
      <c r="G28" s="141" t="e">
        <f t="shared" si="10"/>
        <v>#REF!</v>
      </c>
      <c r="H28" s="141" t="e">
        <f t="shared" si="10"/>
        <v>#REF!</v>
      </c>
      <c r="I28" s="141">
        <f t="shared" si="10"/>
        <v>5661</v>
      </c>
      <c r="J28" s="141">
        <f t="shared" si="10"/>
        <v>5661</v>
      </c>
      <c r="K28" s="141">
        <f t="shared" si="10"/>
        <v>5202</v>
      </c>
      <c r="L28" s="141">
        <f t="shared" si="10"/>
        <v>5508</v>
      </c>
      <c r="M28" s="141">
        <f t="shared" si="10"/>
        <v>5508</v>
      </c>
      <c r="N28" s="141">
        <f t="shared" si="10"/>
        <v>7344</v>
      </c>
      <c r="O28" s="141">
        <f t="shared" si="10"/>
        <v>5355</v>
      </c>
      <c r="P28" s="141">
        <f t="shared" si="10"/>
        <v>5202</v>
      </c>
      <c r="Q28" s="141">
        <f t="shared" si="10"/>
        <v>5355</v>
      </c>
      <c r="R28" s="141">
        <f t="shared" si="10"/>
        <v>5202</v>
      </c>
      <c r="S28" s="141">
        <f t="shared" si="10"/>
        <v>5202</v>
      </c>
      <c r="T28" s="141">
        <f t="shared" si="10"/>
        <v>5508</v>
      </c>
      <c r="U28" s="141">
        <f t="shared" si="10"/>
        <v>5355</v>
      </c>
      <c r="V28" s="141">
        <f t="shared" si="10"/>
        <v>6426</v>
      </c>
      <c r="W28" s="141">
        <f t="shared" si="10"/>
        <v>7956</v>
      </c>
      <c r="X28" s="141">
        <f t="shared" si="10"/>
        <v>7956</v>
      </c>
      <c r="Y28" s="141">
        <f t="shared" si="10"/>
        <v>8415</v>
      </c>
      <c r="Z28" s="141">
        <f t="shared" si="10"/>
        <v>8415</v>
      </c>
      <c r="AA28" s="141">
        <f t="shared" si="10"/>
        <v>8874</v>
      </c>
      <c r="AB28" s="141">
        <f t="shared" si="10"/>
        <v>8415</v>
      </c>
      <c r="AC28" s="141">
        <f t="shared" si="10"/>
        <v>8415</v>
      </c>
      <c r="AD28" s="174">
        <f t="shared" si="10"/>
        <v>13770</v>
      </c>
      <c r="AE28" s="174">
        <f t="shared" si="10"/>
        <v>19508</v>
      </c>
      <c r="AF28" s="174">
        <f t="shared" si="10"/>
        <v>22568</v>
      </c>
      <c r="AG28" s="174">
        <f t="shared" si="10"/>
        <v>22568</v>
      </c>
      <c r="AH28" s="174">
        <f t="shared" si="10"/>
        <v>22568</v>
      </c>
      <c r="AI28" s="174">
        <f t="shared" si="10"/>
        <v>23486</v>
      </c>
      <c r="AJ28" s="174">
        <f t="shared" si="10"/>
        <v>23486</v>
      </c>
      <c r="AK28" s="174">
        <f t="shared" si="10"/>
        <v>23486</v>
      </c>
      <c r="AL28" s="174">
        <f t="shared" si="10"/>
        <v>20732</v>
      </c>
      <c r="AM28" s="141">
        <f t="shared" si="10"/>
        <v>20349</v>
      </c>
      <c r="AN28" s="141">
        <f t="shared" si="10"/>
        <v>13235</v>
      </c>
      <c r="AO28" s="141">
        <f t="shared" si="10"/>
        <v>13235</v>
      </c>
      <c r="AP28" s="141">
        <f t="shared" si="10"/>
        <v>12546</v>
      </c>
      <c r="AQ28" s="141">
        <f t="shared" si="10"/>
        <v>12546</v>
      </c>
      <c r="AR28" s="141">
        <f t="shared" si="10"/>
        <v>12546</v>
      </c>
      <c r="AS28" s="141">
        <f t="shared" si="10"/>
        <v>13235</v>
      </c>
      <c r="AT28" s="141">
        <f t="shared" si="10"/>
        <v>13235</v>
      </c>
      <c r="AU28" s="141">
        <f t="shared" si="10"/>
        <v>13235</v>
      </c>
      <c r="AV28" s="141">
        <f t="shared" si="10"/>
        <v>13923</v>
      </c>
      <c r="AW28" s="141">
        <f t="shared" si="10"/>
        <v>13923</v>
      </c>
      <c r="AX28" s="141">
        <f t="shared" si="10"/>
        <v>14841</v>
      </c>
      <c r="AY28" s="141">
        <f t="shared" si="10"/>
        <v>15759</v>
      </c>
      <c r="AZ28" s="141">
        <f t="shared" si="10"/>
        <v>15759</v>
      </c>
      <c r="BA28" s="141">
        <f t="shared" si="10"/>
        <v>15759</v>
      </c>
      <c r="BB28" s="141">
        <f t="shared" si="10"/>
        <v>14841</v>
      </c>
      <c r="BC28" s="141">
        <f t="shared" si="10"/>
        <v>17595</v>
      </c>
      <c r="BD28" s="141">
        <f t="shared" si="10"/>
        <v>17595</v>
      </c>
      <c r="BE28" s="141">
        <f t="shared" si="10"/>
        <v>19431</v>
      </c>
      <c r="BF28" s="141">
        <f t="shared" si="10"/>
        <v>21267</v>
      </c>
      <c r="BG28" s="141">
        <f t="shared" si="10"/>
        <v>21267</v>
      </c>
      <c r="BH28" s="141">
        <f t="shared" si="10"/>
        <v>18513</v>
      </c>
      <c r="BI28" s="141">
        <f t="shared" si="10"/>
        <v>18513</v>
      </c>
      <c r="BJ28" s="141">
        <f t="shared" si="10"/>
        <v>11858</v>
      </c>
      <c r="BK28" s="141">
        <f t="shared" si="10"/>
        <v>13235</v>
      </c>
      <c r="BL28" s="141">
        <f t="shared" si="10"/>
        <v>12546</v>
      </c>
      <c r="BM28" s="141">
        <f t="shared" si="10"/>
        <v>10022</v>
      </c>
      <c r="BN28" s="141">
        <f t="shared" si="10"/>
        <v>8568</v>
      </c>
      <c r="BO28" s="141">
        <f t="shared" ref="BO28:BZ28" si="11">ROUND(BO9*0.85,)</f>
        <v>9486</v>
      </c>
      <c r="BP28" s="141">
        <f t="shared" si="11"/>
        <v>8568</v>
      </c>
      <c r="BQ28" s="141">
        <f t="shared" si="11"/>
        <v>9486</v>
      </c>
      <c r="BR28" s="141">
        <f t="shared" si="11"/>
        <v>8568</v>
      </c>
      <c r="BS28" s="141">
        <f t="shared" si="11"/>
        <v>8262</v>
      </c>
      <c r="BT28" s="141">
        <f t="shared" si="11"/>
        <v>7497</v>
      </c>
      <c r="BU28" s="141">
        <f t="shared" si="11"/>
        <v>6044</v>
      </c>
      <c r="BV28" s="141">
        <f t="shared" si="11"/>
        <v>6503</v>
      </c>
      <c r="BW28" s="141">
        <f t="shared" si="11"/>
        <v>6044</v>
      </c>
      <c r="BX28" s="141">
        <f t="shared" si="11"/>
        <v>6503</v>
      </c>
      <c r="BY28" s="141">
        <f t="shared" si="11"/>
        <v>6044</v>
      </c>
      <c r="BZ28" s="141">
        <f t="shared" si="11"/>
        <v>7115</v>
      </c>
    </row>
    <row r="29" spans="1:78" ht="11.45" customHeight="1" x14ac:dyDescent="0.2">
      <c r="A29" s="120" t="s">
        <v>107</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74"/>
      <c r="AE29" s="174"/>
      <c r="AF29" s="174"/>
      <c r="AG29" s="174"/>
      <c r="AH29" s="174"/>
      <c r="AI29" s="174"/>
      <c r="AJ29" s="174"/>
      <c r="AK29" s="174"/>
      <c r="AL29" s="174"/>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row>
    <row r="30" spans="1:78" ht="11.45" customHeight="1" x14ac:dyDescent="0.2">
      <c r="A30" s="3">
        <v>1</v>
      </c>
      <c r="B30" s="141" t="e">
        <f t="shared" ref="B30" si="12">ROUND(B11*0.85,)</f>
        <v>#REF!</v>
      </c>
      <c r="C30" s="141" t="e">
        <f t="shared" ref="C30:BN30" si="13">ROUND(C11*0.85,)</f>
        <v>#REF!</v>
      </c>
      <c r="D30" s="141" t="e">
        <f t="shared" si="13"/>
        <v>#REF!</v>
      </c>
      <c r="E30" s="141" t="e">
        <f t="shared" si="13"/>
        <v>#REF!</v>
      </c>
      <c r="F30" s="141" t="e">
        <f t="shared" si="13"/>
        <v>#REF!</v>
      </c>
      <c r="G30" s="141" t="e">
        <f t="shared" si="13"/>
        <v>#REF!</v>
      </c>
      <c r="H30" s="141" t="e">
        <f t="shared" si="13"/>
        <v>#REF!</v>
      </c>
      <c r="I30" s="141">
        <f t="shared" si="13"/>
        <v>5738</v>
      </c>
      <c r="J30" s="141">
        <f t="shared" si="13"/>
        <v>5738</v>
      </c>
      <c r="K30" s="141">
        <f t="shared" si="13"/>
        <v>5279</v>
      </c>
      <c r="L30" s="141">
        <f t="shared" si="13"/>
        <v>5585</v>
      </c>
      <c r="M30" s="141">
        <f t="shared" si="13"/>
        <v>5585</v>
      </c>
      <c r="N30" s="141">
        <f t="shared" si="13"/>
        <v>7421</v>
      </c>
      <c r="O30" s="141">
        <f t="shared" si="13"/>
        <v>5432</v>
      </c>
      <c r="P30" s="141">
        <f t="shared" si="13"/>
        <v>5279</v>
      </c>
      <c r="Q30" s="141">
        <f t="shared" si="13"/>
        <v>5432</v>
      </c>
      <c r="R30" s="141">
        <f t="shared" si="13"/>
        <v>5279</v>
      </c>
      <c r="S30" s="141">
        <f t="shared" si="13"/>
        <v>5279</v>
      </c>
      <c r="T30" s="141">
        <f t="shared" si="13"/>
        <v>5585</v>
      </c>
      <c r="U30" s="141">
        <f t="shared" si="13"/>
        <v>5432</v>
      </c>
      <c r="V30" s="141">
        <f t="shared" si="13"/>
        <v>6503</v>
      </c>
      <c r="W30" s="141">
        <f t="shared" si="13"/>
        <v>8033</v>
      </c>
      <c r="X30" s="141">
        <f t="shared" si="13"/>
        <v>8033</v>
      </c>
      <c r="Y30" s="141">
        <f t="shared" si="13"/>
        <v>8492</v>
      </c>
      <c r="Z30" s="141">
        <f t="shared" si="13"/>
        <v>8492</v>
      </c>
      <c r="AA30" s="141">
        <f t="shared" si="13"/>
        <v>8951</v>
      </c>
      <c r="AB30" s="141">
        <f t="shared" si="13"/>
        <v>8492</v>
      </c>
      <c r="AC30" s="141">
        <f t="shared" si="13"/>
        <v>8492</v>
      </c>
      <c r="AD30" s="174">
        <f t="shared" si="13"/>
        <v>13770</v>
      </c>
      <c r="AE30" s="174">
        <f t="shared" si="13"/>
        <v>19508</v>
      </c>
      <c r="AF30" s="174">
        <f t="shared" si="13"/>
        <v>22568</v>
      </c>
      <c r="AG30" s="174">
        <f t="shared" si="13"/>
        <v>22568</v>
      </c>
      <c r="AH30" s="174">
        <f t="shared" si="13"/>
        <v>22568</v>
      </c>
      <c r="AI30" s="174">
        <f t="shared" si="13"/>
        <v>23486</v>
      </c>
      <c r="AJ30" s="174">
        <f t="shared" si="13"/>
        <v>23486</v>
      </c>
      <c r="AK30" s="174">
        <f t="shared" si="13"/>
        <v>23486</v>
      </c>
      <c r="AL30" s="174">
        <f t="shared" si="13"/>
        <v>20732</v>
      </c>
      <c r="AM30" s="141">
        <f t="shared" si="13"/>
        <v>20311</v>
      </c>
      <c r="AN30" s="141">
        <f t="shared" si="13"/>
        <v>13196</v>
      </c>
      <c r="AO30" s="141">
        <f t="shared" si="13"/>
        <v>13196</v>
      </c>
      <c r="AP30" s="141">
        <f t="shared" si="13"/>
        <v>12508</v>
      </c>
      <c r="AQ30" s="141">
        <f t="shared" si="13"/>
        <v>12508</v>
      </c>
      <c r="AR30" s="141">
        <f t="shared" si="13"/>
        <v>12508</v>
      </c>
      <c r="AS30" s="141">
        <f t="shared" si="13"/>
        <v>13196</v>
      </c>
      <c r="AT30" s="141">
        <f t="shared" si="13"/>
        <v>13196</v>
      </c>
      <c r="AU30" s="141">
        <f t="shared" si="13"/>
        <v>13196</v>
      </c>
      <c r="AV30" s="141">
        <f t="shared" si="13"/>
        <v>13885</v>
      </c>
      <c r="AW30" s="141">
        <f t="shared" si="13"/>
        <v>13885</v>
      </c>
      <c r="AX30" s="141">
        <f t="shared" si="13"/>
        <v>14803</v>
      </c>
      <c r="AY30" s="141">
        <f t="shared" si="13"/>
        <v>15721</v>
      </c>
      <c r="AZ30" s="141">
        <f t="shared" si="13"/>
        <v>15721</v>
      </c>
      <c r="BA30" s="141">
        <f t="shared" si="13"/>
        <v>15721</v>
      </c>
      <c r="BB30" s="141">
        <f t="shared" si="13"/>
        <v>14803</v>
      </c>
      <c r="BC30" s="141">
        <f t="shared" si="13"/>
        <v>17557</v>
      </c>
      <c r="BD30" s="141">
        <f t="shared" si="13"/>
        <v>17557</v>
      </c>
      <c r="BE30" s="141">
        <f t="shared" si="13"/>
        <v>19393</v>
      </c>
      <c r="BF30" s="141">
        <f t="shared" si="13"/>
        <v>21229</v>
      </c>
      <c r="BG30" s="141">
        <f t="shared" si="13"/>
        <v>21229</v>
      </c>
      <c r="BH30" s="141">
        <f t="shared" si="13"/>
        <v>18475</v>
      </c>
      <c r="BI30" s="141">
        <f t="shared" si="13"/>
        <v>18475</v>
      </c>
      <c r="BJ30" s="141">
        <f t="shared" si="13"/>
        <v>11819</v>
      </c>
      <c r="BK30" s="141">
        <f t="shared" si="13"/>
        <v>13196</v>
      </c>
      <c r="BL30" s="141">
        <f t="shared" si="13"/>
        <v>12508</v>
      </c>
      <c r="BM30" s="141">
        <f t="shared" si="13"/>
        <v>9754</v>
      </c>
      <c r="BN30" s="141">
        <f t="shared" si="13"/>
        <v>8300</v>
      </c>
      <c r="BO30" s="141">
        <f t="shared" ref="BO30:BZ30" si="14">ROUND(BO11*0.85,)</f>
        <v>9218</v>
      </c>
      <c r="BP30" s="141">
        <f t="shared" si="14"/>
        <v>8300</v>
      </c>
      <c r="BQ30" s="141">
        <f t="shared" si="14"/>
        <v>9218</v>
      </c>
      <c r="BR30" s="141">
        <f t="shared" si="14"/>
        <v>8300</v>
      </c>
      <c r="BS30" s="141">
        <f t="shared" si="14"/>
        <v>7765</v>
      </c>
      <c r="BT30" s="141">
        <f t="shared" si="14"/>
        <v>7000</v>
      </c>
      <c r="BU30" s="141">
        <f t="shared" si="14"/>
        <v>5546</v>
      </c>
      <c r="BV30" s="141">
        <f t="shared" si="14"/>
        <v>6005</v>
      </c>
      <c r="BW30" s="141">
        <f t="shared" si="14"/>
        <v>5546</v>
      </c>
      <c r="BX30" s="141">
        <f t="shared" si="14"/>
        <v>6005</v>
      </c>
      <c r="BY30" s="141">
        <f t="shared" si="14"/>
        <v>5546</v>
      </c>
      <c r="BZ30" s="141">
        <f t="shared" si="14"/>
        <v>6617</v>
      </c>
    </row>
    <row r="31" spans="1:78" ht="11.45" customHeight="1" x14ac:dyDescent="0.2">
      <c r="A31" s="3">
        <v>2</v>
      </c>
      <c r="B31" s="141" t="e">
        <f t="shared" ref="B31" si="15">ROUND(B12*0.85,)</f>
        <v>#REF!</v>
      </c>
      <c r="C31" s="141" t="e">
        <f t="shared" ref="C31:BN31" si="16">ROUND(C12*0.85,)</f>
        <v>#REF!</v>
      </c>
      <c r="D31" s="141" t="e">
        <f t="shared" si="16"/>
        <v>#REF!</v>
      </c>
      <c r="E31" s="141" t="e">
        <f t="shared" si="16"/>
        <v>#REF!</v>
      </c>
      <c r="F31" s="141" t="e">
        <f t="shared" si="16"/>
        <v>#REF!</v>
      </c>
      <c r="G31" s="141" t="e">
        <f t="shared" si="16"/>
        <v>#REF!</v>
      </c>
      <c r="H31" s="141" t="e">
        <f t="shared" si="16"/>
        <v>#REF!</v>
      </c>
      <c r="I31" s="141">
        <f t="shared" si="16"/>
        <v>6809</v>
      </c>
      <c r="J31" s="141">
        <f t="shared" si="16"/>
        <v>6809</v>
      </c>
      <c r="K31" s="141">
        <f t="shared" si="16"/>
        <v>6350</v>
      </c>
      <c r="L31" s="141">
        <f t="shared" si="16"/>
        <v>6656</v>
      </c>
      <c r="M31" s="141">
        <f t="shared" si="16"/>
        <v>6656</v>
      </c>
      <c r="N31" s="141">
        <f t="shared" si="16"/>
        <v>8492</v>
      </c>
      <c r="O31" s="141">
        <f t="shared" si="16"/>
        <v>6503</v>
      </c>
      <c r="P31" s="141">
        <f t="shared" si="16"/>
        <v>6350</v>
      </c>
      <c r="Q31" s="141">
        <f t="shared" si="16"/>
        <v>6503</v>
      </c>
      <c r="R31" s="141">
        <f t="shared" si="16"/>
        <v>6350</v>
      </c>
      <c r="S31" s="141">
        <f t="shared" si="16"/>
        <v>6350</v>
      </c>
      <c r="T31" s="141">
        <f t="shared" si="16"/>
        <v>6656</v>
      </c>
      <c r="U31" s="141">
        <f t="shared" si="16"/>
        <v>6503</v>
      </c>
      <c r="V31" s="141">
        <f t="shared" si="16"/>
        <v>7574</v>
      </c>
      <c r="W31" s="141">
        <f t="shared" si="16"/>
        <v>9104</v>
      </c>
      <c r="X31" s="141">
        <f t="shared" si="16"/>
        <v>9104</v>
      </c>
      <c r="Y31" s="141">
        <f t="shared" si="16"/>
        <v>9563</v>
      </c>
      <c r="Z31" s="141">
        <f t="shared" si="16"/>
        <v>9563</v>
      </c>
      <c r="AA31" s="141">
        <f t="shared" si="16"/>
        <v>10022</v>
      </c>
      <c r="AB31" s="141">
        <f t="shared" si="16"/>
        <v>9563</v>
      </c>
      <c r="AC31" s="141">
        <f t="shared" si="16"/>
        <v>9563</v>
      </c>
      <c r="AD31" s="174">
        <f t="shared" si="16"/>
        <v>15300</v>
      </c>
      <c r="AE31" s="174">
        <f t="shared" si="16"/>
        <v>21038</v>
      </c>
      <c r="AF31" s="174">
        <f t="shared" si="16"/>
        <v>24098</v>
      </c>
      <c r="AG31" s="174">
        <f t="shared" si="16"/>
        <v>24098</v>
      </c>
      <c r="AH31" s="174">
        <f t="shared" si="16"/>
        <v>24098</v>
      </c>
      <c r="AI31" s="174">
        <f t="shared" si="16"/>
        <v>25016</v>
      </c>
      <c r="AJ31" s="174">
        <f t="shared" si="16"/>
        <v>25016</v>
      </c>
      <c r="AK31" s="174">
        <f t="shared" si="16"/>
        <v>25016</v>
      </c>
      <c r="AL31" s="174">
        <f t="shared" si="16"/>
        <v>22262</v>
      </c>
      <c r="AM31" s="141">
        <f t="shared" si="16"/>
        <v>21726</v>
      </c>
      <c r="AN31" s="141">
        <f t="shared" si="16"/>
        <v>14612</v>
      </c>
      <c r="AO31" s="141">
        <f t="shared" si="16"/>
        <v>14612</v>
      </c>
      <c r="AP31" s="141">
        <f t="shared" si="16"/>
        <v>13923</v>
      </c>
      <c r="AQ31" s="141">
        <f t="shared" si="16"/>
        <v>13923</v>
      </c>
      <c r="AR31" s="141">
        <f t="shared" si="16"/>
        <v>13923</v>
      </c>
      <c r="AS31" s="141">
        <f t="shared" si="16"/>
        <v>14612</v>
      </c>
      <c r="AT31" s="141">
        <f t="shared" si="16"/>
        <v>14612</v>
      </c>
      <c r="AU31" s="141">
        <f t="shared" si="16"/>
        <v>14612</v>
      </c>
      <c r="AV31" s="141">
        <f t="shared" si="16"/>
        <v>15300</v>
      </c>
      <c r="AW31" s="141">
        <f t="shared" si="16"/>
        <v>15300</v>
      </c>
      <c r="AX31" s="141">
        <f t="shared" si="16"/>
        <v>16218</v>
      </c>
      <c r="AY31" s="141">
        <f t="shared" si="16"/>
        <v>17136</v>
      </c>
      <c r="AZ31" s="141">
        <f t="shared" si="16"/>
        <v>17136</v>
      </c>
      <c r="BA31" s="141">
        <f t="shared" si="16"/>
        <v>17136</v>
      </c>
      <c r="BB31" s="141">
        <f t="shared" si="16"/>
        <v>16218</v>
      </c>
      <c r="BC31" s="141">
        <f t="shared" si="16"/>
        <v>18972</v>
      </c>
      <c r="BD31" s="141">
        <f t="shared" si="16"/>
        <v>18972</v>
      </c>
      <c r="BE31" s="141">
        <f t="shared" si="16"/>
        <v>20808</v>
      </c>
      <c r="BF31" s="141">
        <f t="shared" si="16"/>
        <v>22644</v>
      </c>
      <c r="BG31" s="141">
        <f t="shared" si="16"/>
        <v>22644</v>
      </c>
      <c r="BH31" s="141">
        <f t="shared" si="16"/>
        <v>19890</v>
      </c>
      <c r="BI31" s="141">
        <f t="shared" si="16"/>
        <v>19890</v>
      </c>
      <c r="BJ31" s="141">
        <f t="shared" si="16"/>
        <v>13235</v>
      </c>
      <c r="BK31" s="141">
        <f t="shared" si="16"/>
        <v>14612</v>
      </c>
      <c r="BL31" s="141">
        <f t="shared" si="16"/>
        <v>13923</v>
      </c>
      <c r="BM31" s="141">
        <f t="shared" si="16"/>
        <v>11169</v>
      </c>
      <c r="BN31" s="141">
        <f t="shared" si="16"/>
        <v>9716</v>
      </c>
      <c r="BO31" s="141">
        <f t="shared" ref="BO31:BZ31" si="17">ROUND(BO12*0.85,)</f>
        <v>10634</v>
      </c>
      <c r="BP31" s="141">
        <f t="shared" si="17"/>
        <v>9716</v>
      </c>
      <c r="BQ31" s="141">
        <f t="shared" si="17"/>
        <v>10634</v>
      </c>
      <c r="BR31" s="141">
        <f t="shared" si="17"/>
        <v>9716</v>
      </c>
      <c r="BS31" s="141">
        <f t="shared" si="17"/>
        <v>9027</v>
      </c>
      <c r="BT31" s="141">
        <f t="shared" si="17"/>
        <v>8262</v>
      </c>
      <c r="BU31" s="141">
        <f t="shared" si="17"/>
        <v>6809</v>
      </c>
      <c r="BV31" s="141">
        <f t="shared" si="17"/>
        <v>7268</v>
      </c>
      <c r="BW31" s="141">
        <f t="shared" si="17"/>
        <v>6809</v>
      </c>
      <c r="BX31" s="141">
        <f t="shared" si="17"/>
        <v>7268</v>
      </c>
      <c r="BY31" s="141">
        <f t="shared" si="17"/>
        <v>6809</v>
      </c>
      <c r="BZ31" s="141">
        <f t="shared" si="17"/>
        <v>7880</v>
      </c>
    </row>
    <row r="32" spans="1:78" ht="11.45" customHeight="1" x14ac:dyDescent="0.2">
      <c r="A32" s="120" t="s">
        <v>86</v>
      </c>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74"/>
      <c r="AE32" s="174"/>
      <c r="AF32" s="174"/>
      <c r="AG32" s="174"/>
      <c r="AH32" s="174"/>
      <c r="AI32" s="174"/>
      <c r="AJ32" s="174"/>
      <c r="AK32" s="174"/>
      <c r="AL32" s="174"/>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row>
    <row r="33" spans="1:78" ht="11.45" customHeight="1" x14ac:dyDescent="0.2">
      <c r="A33" s="3">
        <v>1</v>
      </c>
      <c r="B33" s="141" t="e">
        <f t="shared" ref="B33" si="18">ROUND(B14*0.85,)</f>
        <v>#REF!</v>
      </c>
      <c r="C33" s="141" t="e">
        <f t="shared" ref="C33:BN33" si="19">ROUND(C14*0.85,)</f>
        <v>#REF!</v>
      </c>
      <c r="D33" s="141" t="e">
        <f t="shared" si="19"/>
        <v>#REF!</v>
      </c>
      <c r="E33" s="141" t="e">
        <f t="shared" si="19"/>
        <v>#REF!</v>
      </c>
      <c r="F33" s="141" t="e">
        <f t="shared" si="19"/>
        <v>#REF!</v>
      </c>
      <c r="G33" s="141" t="e">
        <f t="shared" si="19"/>
        <v>#REF!</v>
      </c>
      <c r="H33" s="141" t="e">
        <f t="shared" si="19"/>
        <v>#REF!</v>
      </c>
      <c r="I33" s="141">
        <f t="shared" si="19"/>
        <v>7268</v>
      </c>
      <c r="J33" s="141">
        <f t="shared" si="19"/>
        <v>7268</v>
      </c>
      <c r="K33" s="141">
        <f t="shared" si="19"/>
        <v>6809</v>
      </c>
      <c r="L33" s="141">
        <f t="shared" si="19"/>
        <v>7115</v>
      </c>
      <c r="M33" s="141">
        <f t="shared" si="19"/>
        <v>7115</v>
      </c>
      <c r="N33" s="141">
        <f t="shared" si="19"/>
        <v>8951</v>
      </c>
      <c r="O33" s="141">
        <f t="shared" si="19"/>
        <v>6962</v>
      </c>
      <c r="P33" s="141">
        <f t="shared" si="19"/>
        <v>6809</v>
      </c>
      <c r="Q33" s="141">
        <f t="shared" si="19"/>
        <v>6962</v>
      </c>
      <c r="R33" s="141">
        <f t="shared" si="19"/>
        <v>6809</v>
      </c>
      <c r="S33" s="141">
        <f t="shared" si="19"/>
        <v>6809</v>
      </c>
      <c r="T33" s="141">
        <f t="shared" si="19"/>
        <v>7115</v>
      </c>
      <c r="U33" s="141">
        <f t="shared" si="19"/>
        <v>6962</v>
      </c>
      <c r="V33" s="141">
        <f t="shared" si="19"/>
        <v>8033</v>
      </c>
      <c r="W33" s="141">
        <f t="shared" si="19"/>
        <v>9563</v>
      </c>
      <c r="X33" s="141">
        <f t="shared" si="19"/>
        <v>9563</v>
      </c>
      <c r="Y33" s="141">
        <f t="shared" si="19"/>
        <v>10022</v>
      </c>
      <c r="Z33" s="141">
        <f t="shared" si="19"/>
        <v>10022</v>
      </c>
      <c r="AA33" s="141">
        <f t="shared" si="19"/>
        <v>10481</v>
      </c>
      <c r="AB33" s="141">
        <f t="shared" si="19"/>
        <v>10022</v>
      </c>
      <c r="AC33" s="141">
        <f t="shared" si="19"/>
        <v>10022</v>
      </c>
      <c r="AD33" s="174">
        <f t="shared" si="19"/>
        <v>15300</v>
      </c>
      <c r="AE33" s="174">
        <f t="shared" si="19"/>
        <v>21038</v>
      </c>
      <c r="AF33" s="174">
        <f t="shared" si="19"/>
        <v>24098</v>
      </c>
      <c r="AG33" s="174">
        <f t="shared" si="19"/>
        <v>24098</v>
      </c>
      <c r="AH33" s="174">
        <f t="shared" si="19"/>
        <v>24098</v>
      </c>
      <c r="AI33" s="174">
        <f t="shared" si="19"/>
        <v>25016</v>
      </c>
      <c r="AJ33" s="174">
        <f t="shared" si="19"/>
        <v>25016</v>
      </c>
      <c r="AK33" s="174">
        <f t="shared" si="19"/>
        <v>25016</v>
      </c>
      <c r="AL33" s="174">
        <f t="shared" si="19"/>
        <v>22262</v>
      </c>
      <c r="AM33" s="141">
        <f t="shared" si="19"/>
        <v>21994</v>
      </c>
      <c r="AN33" s="141">
        <f t="shared" si="19"/>
        <v>14879</v>
      </c>
      <c r="AO33" s="141">
        <f t="shared" si="19"/>
        <v>14879</v>
      </c>
      <c r="AP33" s="141">
        <f t="shared" si="19"/>
        <v>14191</v>
      </c>
      <c r="AQ33" s="141">
        <f t="shared" si="19"/>
        <v>14191</v>
      </c>
      <c r="AR33" s="141">
        <f t="shared" si="19"/>
        <v>14191</v>
      </c>
      <c r="AS33" s="141">
        <f t="shared" si="19"/>
        <v>14879</v>
      </c>
      <c r="AT33" s="141">
        <f t="shared" si="19"/>
        <v>14879</v>
      </c>
      <c r="AU33" s="141">
        <f t="shared" si="19"/>
        <v>14879</v>
      </c>
      <c r="AV33" s="141">
        <f t="shared" si="19"/>
        <v>15568</v>
      </c>
      <c r="AW33" s="141">
        <f t="shared" si="19"/>
        <v>15568</v>
      </c>
      <c r="AX33" s="141">
        <f t="shared" si="19"/>
        <v>16486</v>
      </c>
      <c r="AY33" s="141">
        <f t="shared" si="19"/>
        <v>17404</v>
      </c>
      <c r="AZ33" s="141">
        <f t="shared" si="19"/>
        <v>17404</v>
      </c>
      <c r="BA33" s="141">
        <f t="shared" si="19"/>
        <v>17404</v>
      </c>
      <c r="BB33" s="141">
        <f t="shared" si="19"/>
        <v>16486</v>
      </c>
      <c r="BC33" s="141">
        <f t="shared" si="19"/>
        <v>19240</v>
      </c>
      <c r="BD33" s="141">
        <f t="shared" si="19"/>
        <v>19240</v>
      </c>
      <c r="BE33" s="141">
        <f t="shared" si="19"/>
        <v>21076</v>
      </c>
      <c r="BF33" s="141">
        <f t="shared" si="19"/>
        <v>22912</v>
      </c>
      <c r="BG33" s="141">
        <f t="shared" si="19"/>
        <v>22912</v>
      </c>
      <c r="BH33" s="141">
        <f t="shared" si="19"/>
        <v>20158</v>
      </c>
      <c r="BI33" s="141">
        <f t="shared" si="19"/>
        <v>20158</v>
      </c>
      <c r="BJ33" s="141">
        <f t="shared" si="19"/>
        <v>13502</v>
      </c>
      <c r="BK33" s="141">
        <f t="shared" si="19"/>
        <v>14879</v>
      </c>
      <c r="BL33" s="141">
        <f t="shared" si="19"/>
        <v>14191</v>
      </c>
      <c r="BM33" s="141">
        <f t="shared" si="19"/>
        <v>11284</v>
      </c>
      <c r="BN33" s="141">
        <f t="shared" si="19"/>
        <v>9830</v>
      </c>
      <c r="BO33" s="141">
        <f t="shared" ref="BO33:BZ33" si="20">ROUND(BO14*0.85,)</f>
        <v>10748</v>
      </c>
      <c r="BP33" s="141">
        <f t="shared" si="20"/>
        <v>9830</v>
      </c>
      <c r="BQ33" s="141">
        <f t="shared" si="20"/>
        <v>10748</v>
      </c>
      <c r="BR33" s="141">
        <f t="shared" si="20"/>
        <v>9830</v>
      </c>
      <c r="BS33" s="141">
        <f t="shared" si="20"/>
        <v>9677</v>
      </c>
      <c r="BT33" s="141">
        <f t="shared" si="20"/>
        <v>8912</v>
      </c>
      <c r="BU33" s="141">
        <f t="shared" si="20"/>
        <v>7459</v>
      </c>
      <c r="BV33" s="141">
        <f t="shared" si="20"/>
        <v>7918</v>
      </c>
      <c r="BW33" s="141">
        <f t="shared" si="20"/>
        <v>7459</v>
      </c>
      <c r="BX33" s="141">
        <f t="shared" si="20"/>
        <v>7918</v>
      </c>
      <c r="BY33" s="141">
        <f t="shared" si="20"/>
        <v>7459</v>
      </c>
      <c r="BZ33" s="141">
        <f t="shared" si="20"/>
        <v>8530</v>
      </c>
    </row>
    <row r="34" spans="1:78" ht="11.45" customHeight="1" x14ac:dyDescent="0.2">
      <c r="A34" s="3">
        <v>2</v>
      </c>
      <c r="B34" s="141" t="e">
        <f t="shared" ref="B34" si="21">ROUND(B15*0.85,)</f>
        <v>#REF!</v>
      </c>
      <c r="C34" s="141" t="e">
        <f t="shared" ref="C34:BN34" si="22">ROUND(C15*0.85,)</f>
        <v>#REF!</v>
      </c>
      <c r="D34" s="141" t="e">
        <f t="shared" si="22"/>
        <v>#REF!</v>
      </c>
      <c r="E34" s="141" t="e">
        <f t="shared" si="22"/>
        <v>#REF!</v>
      </c>
      <c r="F34" s="141" t="e">
        <f t="shared" si="22"/>
        <v>#REF!</v>
      </c>
      <c r="G34" s="141" t="e">
        <f t="shared" si="22"/>
        <v>#REF!</v>
      </c>
      <c r="H34" s="141" t="e">
        <f t="shared" si="22"/>
        <v>#REF!</v>
      </c>
      <c r="I34" s="141">
        <f t="shared" si="22"/>
        <v>8339</v>
      </c>
      <c r="J34" s="141">
        <f t="shared" si="22"/>
        <v>8339</v>
      </c>
      <c r="K34" s="141">
        <f t="shared" si="22"/>
        <v>7880</v>
      </c>
      <c r="L34" s="141">
        <f t="shared" si="22"/>
        <v>8186</v>
      </c>
      <c r="M34" s="141">
        <f t="shared" si="22"/>
        <v>8186</v>
      </c>
      <c r="N34" s="141">
        <f t="shared" si="22"/>
        <v>10022</v>
      </c>
      <c r="O34" s="141">
        <f t="shared" si="22"/>
        <v>8033</v>
      </c>
      <c r="P34" s="141">
        <f t="shared" si="22"/>
        <v>7880</v>
      </c>
      <c r="Q34" s="141">
        <f t="shared" si="22"/>
        <v>8033</v>
      </c>
      <c r="R34" s="141">
        <f t="shared" si="22"/>
        <v>7880</v>
      </c>
      <c r="S34" s="141">
        <f t="shared" si="22"/>
        <v>7880</v>
      </c>
      <c r="T34" s="141">
        <f t="shared" si="22"/>
        <v>8186</v>
      </c>
      <c r="U34" s="141">
        <f t="shared" si="22"/>
        <v>8033</v>
      </c>
      <c r="V34" s="141">
        <f t="shared" si="22"/>
        <v>9104</v>
      </c>
      <c r="W34" s="141">
        <f t="shared" si="22"/>
        <v>10634</v>
      </c>
      <c r="X34" s="141">
        <f t="shared" si="22"/>
        <v>10634</v>
      </c>
      <c r="Y34" s="141">
        <f t="shared" si="22"/>
        <v>11093</v>
      </c>
      <c r="Z34" s="141">
        <f t="shared" si="22"/>
        <v>11093</v>
      </c>
      <c r="AA34" s="141">
        <f t="shared" si="22"/>
        <v>11552</v>
      </c>
      <c r="AB34" s="141">
        <f t="shared" si="22"/>
        <v>11093</v>
      </c>
      <c r="AC34" s="141">
        <f t="shared" si="22"/>
        <v>11093</v>
      </c>
      <c r="AD34" s="174">
        <f t="shared" si="22"/>
        <v>16830</v>
      </c>
      <c r="AE34" s="174">
        <f t="shared" si="22"/>
        <v>22568</v>
      </c>
      <c r="AF34" s="174">
        <f t="shared" si="22"/>
        <v>25628</v>
      </c>
      <c r="AG34" s="174">
        <f t="shared" si="22"/>
        <v>25628</v>
      </c>
      <c r="AH34" s="174">
        <f t="shared" si="22"/>
        <v>25628</v>
      </c>
      <c r="AI34" s="174">
        <f t="shared" si="22"/>
        <v>26546</v>
      </c>
      <c r="AJ34" s="174">
        <f t="shared" si="22"/>
        <v>26546</v>
      </c>
      <c r="AK34" s="174">
        <f t="shared" si="22"/>
        <v>26546</v>
      </c>
      <c r="AL34" s="174">
        <f t="shared" si="22"/>
        <v>23792</v>
      </c>
      <c r="AM34" s="141">
        <f t="shared" si="22"/>
        <v>23409</v>
      </c>
      <c r="AN34" s="141">
        <f t="shared" si="22"/>
        <v>16295</v>
      </c>
      <c r="AO34" s="141">
        <f t="shared" si="22"/>
        <v>16295</v>
      </c>
      <c r="AP34" s="141">
        <f t="shared" si="22"/>
        <v>15606</v>
      </c>
      <c r="AQ34" s="141">
        <f t="shared" si="22"/>
        <v>15606</v>
      </c>
      <c r="AR34" s="141">
        <f t="shared" si="22"/>
        <v>15606</v>
      </c>
      <c r="AS34" s="141">
        <f t="shared" si="22"/>
        <v>16295</v>
      </c>
      <c r="AT34" s="141">
        <f t="shared" si="22"/>
        <v>16295</v>
      </c>
      <c r="AU34" s="141">
        <f t="shared" si="22"/>
        <v>16295</v>
      </c>
      <c r="AV34" s="141">
        <f t="shared" si="22"/>
        <v>16983</v>
      </c>
      <c r="AW34" s="141">
        <f t="shared" si="22"/>
        <v>16983</v>
      </c>
      <c r="AX34" s="141">
        <f t="shared" si="22"/>
        <v>17901</v>
      </c>
      <c r="AY34" s="141">
        <f t="shared" si="22"/>
        <v>18819</v>
      </c>
      <c r="AZ34" s="141">
        <f t="shared" si="22"/>
        <v>18819</v>
      </c>
      <c r="BA34" s="141">
        <f t="shared" si="22"/>
        <v>18819</v>
      </c>
      <c r="BB34" s="141">
        <f t="shared" si="22"/>
        <v>17901</v>
      </c>
      <c r="BC34" s="141">
        <f t="shared" si="22"/>
        <v>20655</v>
      </c>
      <c r="BD34" s="141">
        <f t="shared" si="22"/>
        <v>20655</v>
      </c>
      <c r="BE34" s="141">
        <f t="shared" si="22"/>
        <v>22491</v>
      </c>
      <c r="BF34" s="141">
        <f t="shared" si="22"/>
        <v>24327</v>
      </c>
      <c r="BG34" s="141">
        <f t="shared" si="22"/>
        <v>24327</v>
      </c>
      <c r="BH34" s="141">
        <f t="shared" si="22"/>
        <v>21573</v>
      </c>
      <c r="BI34" s="141">
        <f t="shared" si="22"/>
        <v>21573</v>
      </c>
      <c r="BJ34" s="141">
        <f t="shared" si="22"/>
        <v>14918</v>
      </c>
      <c r="BK34" s="141">
        <f t="shared" si="22"/>
        <v>16295</v>
      </c>
      <c r="BL34" s="141">
        <f t="shared" si="22"/>
        <v>15606</v>
      </c>
      <c r="BM34" s="141">
        <f t="shared" si="22"/>
        <v>12699</v>
      </c>
      <c r="BN34" s="141">
        <f t="shared" si="22"/>
        <v>11246</v>
      </c>
      <c r="BO34" s="141">
        <f t="shared" ref="BO34:BZ34" si="23">ROUND(BO15*0.85,)</f>
        <v>12164</v>
      </c>
      <c r="BP34" s="141">
        <f t="shared" si="23"/>
        <v>11246</v>
      </c>
      <c r="BQ34" s="141">
        <f t="shared" si="23"/>
        <v>12164</v>
      </c>
      <c r="BR34" s="141">
        <f t="shared" si="23"/>
        <v>11246</v>
      </c>
      <c r="BS34" s="141">
        <f t="shared" si="23"/>
        <v>10940</v>
      </c>
      <c r="BT34" s="141">
        <f t="shared" si="23"/>
        <v>10175</v>
      </c>
      <c r="BU34" s="141">
        <f t="shared" si="23"/>
        <v>8721</v>
      </c>
      <c r="BV34" s="141">
        <f t="shared" si="23"/>
        <v>9180</v>
      </c>
      <c r="BW34" s="141">
        <f t="shared" si="23"/>
        <v>8721</v>
      </c>
      <c r="BX34" s="141">
        <f t="shared" si="23"/>
        <v>9180</v>
      </c>
      <c r="BY34" s="141">
        <f t="shared" si="23"/>
        <v>8721</v>
      </c>
      <c r="BZ34" s="141">
        <f t="shared" si="23"/>
        <v>9792</v>
      </c>
    </row>
    <row r="35" spans="1:78" ht="11.45" customHeight="1" x14ac:dyDescent="0.2">
      <c r="A35" s="122" t="s">
        <v>91</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74"/>
      <c r="AE35" s="174"/>
      <c r="AF35" s="174"/>
      <c r="AG35" s="174"/>
      <c r="AH35" s="174"/>
      <c r="AI35" s="174"/>
      <c r="AJ35" s="174"/>
      <c r="AK35" s="174"/>
      <c r="AL35" s="174"/>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row>
    <row r="36" spans="1:78" ht="11.45" customHeight="1" x14ac:dyDescent="0.2">
      <c r="A36" s="3">
        <v>1</v>
      </c>
      <c r="B36" s="141" t="e">
        <f t="shared" ref="B36" si="24">ROUND(B17*0.85,)</f>
        <v>#REF!</v>
      </c>
      <c r="C36" s="141" t="e">
        <f t="shared" ref="C36:BN36" si="25">ROUND(C17*0.85,)</f>
        <v>#REF!</v>
      </c>
      <c r="D36" s="141" t="e">
        <f t="shared" si="25"/>
        <v>#REF!</v>
      </c>
      <c r="E36" s="141" t="e">
        <f t="shared" si="25"/>
        <v>#REF!</v>
      </c>
      <c r="F36" s="141" t="e">
        <f t="shared" si="25"/>
        <v>#REF!</v>
      </c>
      <c r="G36" s="141" t="e">
        <f t="shared" si="25"/>
        <v>#REF!</v>
      </c>
      <c r="H36" s="141" t="e">
        <f t="shared" si="25"/>
        <v>#REF!</v>
      </c>
      <c r="I36" s="141">
        <f t="shared" si="25"/>
        <v>8033</v>
      </c>
      <c r="J36" s="141">
        <f t="shared" si="25"/>
        <v>8033</v>
      </c>
      <c r="K36" s="141">
        <f t="shared" si="25"/>
        <v>7574</v>
      </c>
      <c r="L36" s="141">
        <f t="shared" si="25"/>
        <v>7880</v>
      </c>
      <c r="M36" s="141">
        <f t="shared" si="25"/>
        <v>7880</v>
      </c>
      <c r="N36" s="141">
        <f t="shared" si="25"/>
        <v>9716</v>
      </c>
      <c r="O36" s="141">
        <f t="shared" si="25"/>
        <v>7727</v>
      </c>
      <c r="P36" s="141">
        <f t="shared" si="25"/>
        <v>7574</v>
      </c>
      <c r="Q36" s="141">
        <f t="shared" si="25"/>
        <v>7727</v>
      </c>
      <c r="R36" s="141">
        <f t="shared" si="25"/>
        <v>7574</v>
      </c>
      <c r="S36" s="141">
        <f t="shared" si="25"/>
        <v>7574</v>
      </c>
      <c r="T36" s="141">
        <f t="shared" si="25"/>
        <v>7880</v>
      </c>
      <c r="U36" s="141">
        <f t="shared" si="25"/>
        <v>7727</v>
      </c>
      <c r="V36" s="141">
        <f t="shared" si="25"/>
        <v>8798</v>
      </c>
      <c r="W36" s="141">
        <f t="shared" si="25"/>
        <v>10328</v>
      </c>
      <c r="X36" s="141">
        <f t="shared" si="25"/>
        <v>10328</v>
      </c>
      <c r="Y36" s="141">
        <f t="shared" si="25"/>
        <v>10787</v>
      </c>
      <c r="Z36" s="141">
        <f t="shared" si="25"/>
        <v>10787</v>
      </c>
      <c r="AA36" s="141">
        <f t="shared" si="25"/>
        <v>11246</v>
      </c>
      <c r="AB36" s="141">
        <f t="shared" si="25"/>
        <v>10787</v>
      </c>
      <c r="AC36" s="141">
        <f t="shared" si="25"/>
        <v>10787</v>
      </c>
      <c r="AD36" s="174">
        <f t="shared" si="25"/>
        <v>16830</v>
      </c>
      <c r="AE36" s="174">
        <f t="shared" si="25"/>
        <v>22568</v>
      </c>
      <c r="AF36" s="174">
        <f t="shared" si="25"/>
        <v>25628</v>
      </c>
      <c r="AG36" s="174">
        <f t="shared" si="25"/>
        <v>25628</v>
      </c>
      <c r="AH36" s="174">
        <f t="shared" si="25"/>
        <v>25628</v>
      </c>
      <c r="AI36" s="174">
        <f t="shared" si="25"/>
        <v>26546</v>
      </c>
      <c r="AJ36" s="174">
        <f t="shared" si="25"/>
        <v>26546</v>
      </c>
      <c r="AK36" s="174">
        <f t="shared" si="25"/>
        <v>26546</v>
      </c>
      <c r="AL36" s="174">
        <f t="shared" si="25"/>
        <v>23792</v>
      </c>
      <c r="AM36" s="141">
        <f t="shared" si="25"/>
        <v>23524</v>
      </c>
      <c r="AN36" s="141">
        <f t="shared" si="25"/>
        <v>16409</v>
      </c>
      <c r="AO36" s="141">
        <f t="shared" si="25"/>
        <v>16409</v>
      </c>
      <c r="AP36" s="141">
        <f t="shared" si="25"/>
        <v>15721</v>
      </c>
      <c r="AQ36" s="141">
        <f t="shared" si="25"/>
        <v>15721</v>
      </c>
      <c r="AR36" s="141">
        <f t="shared" si="25"/>
        <v>15721</v>
      </c>
      <c r="AS36" s="141">
        <f t="shared" si="25"/>
        <v>16409</v>
      </c>
      <c r="AT36" s="141">
        <f t="shared" si="25"/>
        <v>16409</v>
      </c>
      <c r="AU36" s="141">
        <f t="shared" si="25"/>
        <v>16409</v>
      </c>
      <c r="AV36" s="141">
        <f t="shared" si="25"/>
        <v>17098</v>
      </c>
      <c r="AW36" s="141">
        <f t="shared" si="25"/>
        <v>17098</v>
      </c>
      <c r="AX36" s="141">
        <f t="shared" si="25"/>
        <v>18016</v>
      </c>
      <c r="AY36" s="141">
        <f t="shared" si="25"/>
        <v>18934</v>
      </c>
      <c r="AZ36" s="141">
        <f t="shared" si="25"/>
        <v>18934</v>
      </c>
      <c r="BA36" s="141">
        <f t="shared" si="25"/>
        <v>18934</v>
      </c>
      <c r="BB36" s="141">
        <f t="shared" si="25"/>
        <v>18016</v>
      </c>
      <c r="BC36" s="141">
        <f t="shared" si="25"/>
        <v>20770</v>
      </c>
      <c r="BD36" s="141">
        <f t="shared" si="25"/>
        <v>20770</v>
      </c>
      <c r="BE36" s="141">
        <f t="shared" si="25"/>
        <v>22606</v>
      </c>
      <c r="BF36" s="141">
        <f t="shared" si="25"/>
        <v>24442</v>
      </c>
      <c r="BG36" s="141">
        <f t="shared" si="25"/>
        <v>24442</v>
      </c>
      <c r="BH36" s="141">
        <f t="shared" si="25"/>
        <v>21688</v>
      </c>
      <c r="BI36" s="141">
        <f t="shared" si="25"/>
        <v>21688</v>
      </c>
      <c r="BJ36" s="141">
        <f t="shared" si="25"/>
        <v>15032</v>
      </c>
      <c r="BK36" s="141">
        <f t="shared" si="25"/>
        <v>16409</v>
      </c>
      <c r="BL36" s="141">
        <f t="shared" si="25"/>
        <v>15721</v>
      </c>
      <c r="BM36" s="141">
        <f t="shared" si="25"/>
        <v>12431</v>
      </c>
      <c r="BN36" s="141">
        <f t="shared" si="25"/>
        <v>10978</v>
      </c>
      <c r="BO36" s="141">
        <f t="shared" ref="BO36:BZ36" si="26">ROUND(BO17*0.85,)</f>
        <v>11896</v>
      </c>
      <c r="BP36" s="141">
        <f t="shared" si="26"/>
        <v>10978</v>
      </c>
      <c r="BQ36" s="141">
        <f t="shared" si="26"/>
        <v>11896</v>
      </c>
      <c r="BR36" s="141">
        <f t="shared" si="26"/>
        <v>10978</v>
      </c>
      <c r="BS36" s="141">
        <f t="shared" si="26"/>
        <v>10442</v>
      </c>
      <c r="BT36" s="141">
        <f t="shared" si="26"/>
        <v>9677</v>
      </c>
      <c r="BU36" s="141">
        <f t="shared" si="26"/>
        <v>8224</v>
      </c>
      <c r="BV36" s="141">
        <f t="shared" si="26"/>
        <v>8683</v>
      </c>
      <c r="BW36" s="141">
        <f t="shared" si="26"/>
        <v>8224</v>
      </c>
      <c r="BX36" s="141">
        <f t="shared" si="26"/>
        <v>8683</v>
      </c>
      <c r="BY36" s="141">
        <f t="shared" si="26"/>
        <v>8224</v>
      </c>
      <c r="BZ36" s="141">
        <f t="shared" si="26"/>
        <v>9295</v>
      </c>
    </row>
    <row r="37" spans="1:78" ht="11.45" customHeight="1" x14ac:dyDescent="0.2">
      <c r="A37" s="3">
        <v>2</v>
      </c>
      <c r="B37" s="141" t="e">
        <f t="shared" ref="B37" si="27">ROUND(B18*0.85,)</f>
        <v>#REF!</v>
      </c>
      <c r="C37" s="141" t="e">
        <f t="shared" ref="C37:BN37" si="28">ROUND(C18*0.85,)</f>
        <v>#REF!</v>
      </c>
      <c r="D37" s="141" t="e">
        <f t="shared" si="28"/>
        <v>#REF!</v>
      </c>
      <c r="E37" s="141" t="e">
        <f t="shared" si="28"/>
        <v>#REF!</v>
      </c>
      <c r="F37" s="141" t="e">
        <f t="shared" si="28"/>
        <v>#REF!</v>
      </c>
      <c r="G37" s="141" t="e">
        <f t="shared" si="28"/>
        <v>#REF!</v>
      </c>
      <c r="H37" s="141" t="e">
        <f t="shared" si="28"/>
        <v>#REF!</v>
      </c>
      <c r="I37" s="141">
        <f t="shared" si="28"/>
        <v>9104</v>
      </c>
      <c r="J37" s="141">
        <f t="shared" si="28"/>
        <v>9104</v>
      </c>
      <c r="K37" s="141">
        <f t="shared" si="28"/>
        <v>8645</v>
      </c>
      <c r="L37" s="141">
        <f t="shared" si="28"/>
        <v>8951</v>
      </c>
      <c r="M37" s="141">
        <f t="shared" si="28"/>
        <v>8951</v>
      </c>
      <c r="N37" s="141">
        <f t="shared" si="28"/>
        <v>10787</v>
      </c>
      <c r="O37" s="141">
        <f t="shared" si="28"/>
        <v>8798</v>
      </c>
      <c r="P37" s="141">
        <f t="shared" si="28"/>
        <v>8645</v>
      </c>
      <c r="Q37" s="141">
        <f t="shared" si="28"/>
        <v>8798</v>
      </c>
      <c r="R37" s="141">
        <f t="shared" si="28"/>
        <v>8645</v>
      </c>
      <c r="S37" s="141">
        <f t="shared" si="28"/>
        <v>8645</v>
      </c>
      <c r="T37" s="141">
        <f t="shared" si="28"/>
        <v>8951</v>
      </c>
      <c r="U37" s="141">
        <f t="shared" si="28"/>
        <v>8798</v>
      </c>
      <c r="V37" s="141">
        <f t="shared" si="28"/>
        <v>9869</v>
      </c>
      <c r="W37" s="141">
        <f t="shared" si="28"/>
        <v>11399</v>
      </c>
      <c r="X37" s="141">
        <f t="shared" si="28"/>
        <v>11399</v>
      </c>
      <c r="Y37" s="141">
        <f t="shared" si="28"/>
        <v>11858</v>
      </c>
      <c r="Z37" s="141">
        <f t="shared" si="28"/>
        <v>11858</v>
      </c>
      <c r="AA37" s="141">
        <f t="shared" si="28"/>
        <v>12317</v>
      </c>
      <c r="AB37" s="141">
        <f t="shared" si="28"/>
        <v>11858</v>
      </c>
      <c r="AC37" s="141">
        <f t="shared" si="28"/>
        <v>11858</v>
      </c>
      <c r="AD37" s="174">
        <f t="shared" si="28"/>
        <v>18360</v>
      </c>
      <c r="AE37" s="174">
        <f t="shared" si="28"/>
        <v>24098</v>
      </c>
      <c r="AF37" s="174">
        <f t="shared" si="28"/>
        <v>27158</v>
      </c>
      <c r="AG37" s="174">
        <f t="shared" si="28"/>
        <v>27158</v>
      </c>
      <c r="AH37" s="174">
        <f t="shared" si="28"/>
        <v>27158</v>
      </c>
      <c r="AI37" s="174">
        <f t="shared" si="28"/>
        <v>28076</v>
      </c>
      <c r="AJ37" s="174">
        <f t="shared" si="28"/>
        <v>28076</v>
      </c>
      <c r="AK37" s="174">
        <f t="shared" si="28"/>
        <v>28076</v>
      </c>
      <c r="AL37" s="174">
        <f t="shared" si="28"/>
        <v>25322</v>
      </c>
      <c r="AM37" s="141">
        <f t="shared" si="28"/>
        <v>24939</v>
      </c>
      <c r="AN37" s="141">
        <f t="shared" si="28"/>
        <v>17825</v>
      </c>
      <c r="AO37" s="141">
        <f t="shared" si="28"/>
        <v>17825</v>
      </c>
      <c r="AP37" s="141">
        <f t="shared" si="28"/>
        <v>17136</v>
      </c>
      <c r="AQ37" s="141">
        <f t="shared" si="28"/>
        <v>17136</v>
      </c>
      <c r="AR37" s="141">
        <f t="shared" si="28"/>
        <v>17136</v>
      </c>
      <c r="AS37" s="141">
        <f t="shared" si="28"/>
        <v>17825</v>
      </c>
      <c r="AT37" s="141">
        <f t="shared" si="28"/>
        <v>17825</v>
      </c>
      <c r="AU37" s="141">
        <f t="shared" si="28"/>
        <v>17825</v>
      </c>
      <c r="AV37" s="141">
        <f t="shared" si="28"/>
        <v>18513</v>
      </c>
      <c r="AW37" s="141">
        <f t="shared" si="28"/>
        <v>18513</v>
      </c>
      <c r="AX37" s="141">
        <f t="shared" si="28"/>
        <v>19431</v>
      </c>
      <c r="AY37" s="141">
        <f t="shared" si="28"/>
        <v>20349</v>
      </c>
      <c r="AZ37" s="141">
        <f t="shared" si="28"/>
        <v>20349</v>
      </c>
      <c r="BA37" s="141">
        <f t="shared" si="28"/>
        <v>20349</v>
      </c>
      <c r="BB37" s="141">
        <f t="shared" si="28"/>
        <v>19431</v>
      </c>
      <c r="BC37" s="141">
        <f t="shared" si="28"/>
        <v>22185</v>
      </c>
      <c r="BD37" s="141">
        <f t="shared" si="28"/>
        <v>22185</v>
      </c>
      <c r="BE37" s="141">
        <f t="shared" si="28"/>
        <v>24021</v>
      </c>
      <c r="BF37" s="141">
        <f t="shared" si="28"/>
        <v>25857</v>
      </c>
      <c r="BG37" s="141">
        <f t="shared" si="28"/>
        <v>25857</v>
      </c>
      <c r="BH37" s="141">
        <f t="shared" si="28"/>
        <v>23103</v>
      </c>
      <c r="BI37" s="141">
        <f t="shared" si="28"/>
        <v>23103</v>
      </c>
      <c r="BJ37" s="141">
        <f t="shared" si="28"/>
        <v>16448</v>
      </c>
      <c r="BK37" s="141">
        <f t="shared" si="28"/>
        <v>17825</v>
      </c>
      <c r="BL37" s="141">
        <f t="shared" si="28"/>
        <v>17136</v>
      </c>
      <c r="BM37" s="141">
        <f t="shared" si="28"/>
        <v>13847</v>
      </c>
      <c r="BN37" s="141">
        <f t="shared" si="28"/>
        <v>12393</v>
      </c>
      <c r="BO37" s="141">
        <f t="shared" ref="BO37:BZ37" si="29">ROUND(BO18*0.85,)</f>
        <v>13311</v>
      </c>
      <c r="BP37" s="141">
        <f t="shared" si="29"/>
        <v>12393</v>
      </c>
      <c r="BQ37" s="141">
        <f t="shared" si="29"/>
        <v>13311</v>
      </c>
      <c r="BR37" s="141">
        <f t="shared" si="29"/>
        <v>12393</v>
      </c>
      <c r="BS37" s="141">
        <f t="shared" si="29"/>
        <v>11705</v>
      </c>
      <c r="BT37" s="141">
        <f t="shared" si="29"/>
        <v>10940</v>
      </c>
      <c r="BU37" s="141">
        <f t="shared" si="29"/>
        <v>9486</v>
      </c>
      <c r="BV37" s="141">
        <f t="shared" si="29"/>
        <v>9945</v>
      </c>
      <c r="BW37" s="141">
        <f t="shared" si="29"/>
        <v>9486</v>
      </c>
      <c r="BX37" s="141">
        <f t="shared" si="29"/>
        <v>9945</v>
      </c>
      <c r="BY37" s="141">
        <f t="shared" si="29"/>
        <v>9486</v>
      </c>
      <c r="BZ37" s="141">
        <f t="shared" si="29"/>
        <v>10557</v>
      </c>
    </row>
    <row r="38" spans="1:78" ht="11.45" customHeight="1" x14ac:dyDescent="0.2">
      <c r="A38" s="119" t="s">
        <v>92</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74"/>
      <c r="AE38" s="174"/>
      <c r="AF38" s="174"/>
      <c r="AG38" s="174"/>
      <c r="AH38" s="174"/>
      <c r="AI38" s="174"/>
      <c r="AJ38" s="174"/>
      <c r="AK38" s="174"/>
      <c r="AL38" s="174"/>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row>
    <row r="39" spans="1:78" ht="11.45" customHeight="1" x14ac:dyDescent="0.2">
      <c r="A39" s="3">
        <v>1</v>
      </c>
      <c r="B39" s="141" t="e">
        <f t="shared" ref="B39" si="30">ROUND(B20*0.85,)</f>
        <v>#REF!</v>
      </c>
      <c r="C39" s="141" t="e">
        <f t="shared" ref="C39:BN39" si="31">ROUND(C20*0.85,)</f>
        <v>#REF!</v>
      </c>
      <c r="D39" s="141" t="e">
        <f t="shared" si="31"/>
        <v>#REF!</v>
      </c>
      <c r="E39" s="141" t="e">
        <f t="shared" si="31"/>
        <v>#REF!</v>
      </c>
      <c r="F39" s="141" t="e">
        <f t="shared" si="31"/>
        <v>#REF!</v>
      </c>
      <c r="G39" s="141" t="e">
        <f t="shared" si="31"/>
        <v>#REF!</v>
      </c>
      <c r="H39" s="141" t="e">
        <f t="shared" si="31"/>
        <v>#REF!</v>
      </c>
      <c r="I39" s="141">
        <f t="shared" si="31"/>
        <v>9180</v>
      </c>
      <c r="J39" s="141">
        <f t="shared" si="31"/>
        <v>9180</v>
      </c>
      <c r="K39" s="141">
        <f t="shared" si="31"/>
        <v>8721</v>
      </c>
      <c r="L39" s="141">
        <f t="shared" si="31"/>
        <v>9027</v>
      </c>
      <c r="M39" s="141">
        <f t="shared" si="31"/>
        <v>9027</v>
      </c>
      <c r="N39" s="141">
        <f t="shared" si="31"/>
        <v>10863</v>
      </c>
      <c r="O39" s="141">
        <f t="shared" si="31"/>
        <v>8874</v>
      </c>
      <c r="P39" s="141">
        <f t="shared" si="31"/>
        <v>8721</v>
      </c>
      <c r="Q39" s="141">
        <f t="shared" si="31"/>
        <v>8874</v>
      </c>
      <c r="R39" s="141">
        <f t="shared" si="31"/>
        <v>8721</v>
      </c>
      <c r="S39" s="141">
        <f t="shared" si="31"/>
        <v>8721</v>
      </c>
      <c r="T39" s="141">
        <f t="shared" si="31"/>
        <v>9027</v>
      </c>
      <c r="U39" s="141">
        <f t="shared" si="31"/>
        <v>8874</v>
      </c>
      <c r="V39" s="141">
        <f t="shared" si="31"/>
        <v>9945</v>
      </c>
      <c r="W39" s="141">
        <f t="shared" si="31"/>
        <v>11475</v>
      </c>
      <c r="X39" s="141">
        <f t="shared" si="31"/>
        <v>11475</v>
      </c>
      <c r="Y39" s="141">
        <f t="shared" si="31"/>
        <v>11934</v>
      </c>
      <c r="Z39" s="141">
        <f t="shared" si="31"/>
        <v>11934</v>
      </c>
      <c r="AA39" s="141">
        <f t="shared" si="31"/>
        <v>12393</v>
      </c>
      <c r="AB39" s="141">
        <f t="shared" si="31"/>
        <v>11934</v>
      </c>
      <c r="AC39" s="141">
        <f t="shared" si="31"/>
        <v>11934</v>
      </c>
      <c r="AD39" s="174">
        <f t="shared" si="31"/>
        <v>18360</v>
      </c>
      <c r="AE39" s="174">
        <f t="shared" si="31"/>
        <v>24098</v>
      </c>
      <c r="AF39" s="174">
        <f t="shared" si="31"/>
        <v>27158</v>
      </c>
      <c r="AG39" s="174">
        <f t="shared" si="31"/>
        <v>27158</v>
      </c>
      <c r="AH39" s="174">
        <f t="shared" si="31"/>
        <v>27158</v>
      </c>
      <c r="AI39" s="174">
        <f t="shared" si="31"/>
        <v>28076</v>
      </c>
      <c r="AJ39" s="174">
        <f t="shared" si="31"/>
        <v>28076</v>
      </c>
      <c r="AK39" s="174">
        <f t="shared" si="31"/>
        <v>28076</v>
      </c>
      <c r="AL39" s="174">
        <f t="shared" si="31"/>
        <v>25322</v>
      </c>
      <c r="AM39" s="141">
        <f t="shared" si="31"/>
        <v>25054</v>
      </c>
      <c r="AN39" s="141">
        <f t="shared" si="31"/>
        <v>17939</v>
      </c>
      <c r="AO39" s="141">
        <f t="shared" si="31"/>
        <v>17939</v>
      </c>
      <c r="AP39" s="141">
        <f t="shared" si="31"/>
        <v>17251</v>
      </c>
      <c r="AQ39" s="141">
        <f t="shared" si="31"/>
        <v>17251</v>
      </c>
      <c r="AR39" s="141">
        <f t="shared" si="31"/>
        <v>17251</v>
      </c>
      <c r="AS39" s="141">
        <f t="shared" si="31"/>
        <v>17939</v>
      </c>
      <c r="AT39" s="141">
        <f t="shared" si="31"/>
        <v>17939</v>
      </c>
      <c r="AU39" s="141">
        <f t="shared" si="31"/>
        <v>17939</v>
      </c>
      <c r="AV39" s="141">
        <f t="shared" si="31"/>
        <v>18628</v>
      </c>
      <c r="AW39" s="141">
        <f t="shared" si="31"/>
        <v>18628</v>
      </c>
      <c r="AX39" s="141">
        <f t="shared" si="31"/>
        <v>19546</v>
      </c>
      <c r="AY39" s="141">
        <f t="shared" si="31"/>
        <v>20464</v>
      </c>
      <c r="AZ39" s="141">
        <f t="shared" si="31"/>
        <v>20464</v>
      </c>
      <c r="BA39" s="141">
        <f t="shared" si="31"/>
        <v>20464</v>
      </c>
      <c r="BB39" s="141">
        <f t="shared" si="31"/>
        <v>19546</v>
      </c>
      <c r="BC39" s="141">
        <f t="shared" si="31"/>
        <v>22300</v>
      </c>
      <c r="BD39" s="141">
        <f t="shared" si="31"/>
        <v>22300</v>
      </c>
      <c r="BE39" s="141">
        <f t="shared" si="31"/>
        <v>24136</v>
      </c>
      <c r="BF39" s="141">
        <f t="shared" si="31"/>
        <v>25972</v>
      </c>
      <c r="BG39" s="141">
        <f t="shared" si="31"/>
        <v>25972</v>
      </c>
      <c r="BH39" s="141">
        <f t="shared" si="31"/>
        <v>23218</v>
      </c>
      <c r="BI39" s="141">
        <f t="shared" si="31"/>
        <v>23218</v>
      </c>
      <c r="BJ39" s="141">
        <f t="shared" si="31"/>
        <v>16562</v>
      </c>
      <c r="BK39" s="141">
        <f t="shared" si="31"/>
        <v>17939</v>
      </c>
      <c r="BL39" s="141">
        <f t="shared" si="31"/>
        <v>17251</v>
      </c>
      <c r="BM39" s="141">
        <f t="shared" si="31"/>
        <v>13196</v>
      </c>
      <c r="BN39" s="141">
        <f t="shared" si="31"/>
        <v>11743</v>
      </c>
      <c r="BO39" s="141">
        <f t="shared" ref="BO39:BZ39" si="32">ROUND(BO20*0.85,)</f>
        <v>12661</v>
      </c>
      <c r="BP39" s="141">
        <f t="shared" si="32"/>
        <v>11743</v>
      </c>
      <c r="BQ39" s="141">
        <f t="shared" si="32"/>
        <v>12661</v>
      </c>
      <c r="BR39" s="141">
        <f t="shared" si="32"/>
        <v>11743</v>
      </c>
      <c r="BS39" s="141">
        <f t="shared" si="32"/>
        <v>11590</v>
      </c>
      <c r="BT39" s="141">
        <f t="shared" si="32"/>
        <v>10825</v>
      </c>
      <c r="BU39" s="141">
        <f t="shared" si="32"/>
        <v>9371</v>
      </c>
      <c r="BV39" s="141">
        <f t="shared" si="32"/>
        <v>9830</v>
      </c>
      <c r="BW39" s="141">
        <f t="shared" si="32"/>
        <v>9371</v>
      </c>
      <c r="BX39" s="141">
        <f t="shared" si="32"/>
        <v>9830</v>
      </c>
      <c r="BY39" s="141">
        <f t="shared" si="32"/>
        <v>9371</v>
      </c>
      <c r="BZ39" s="141">
        <f t="shared" si="32"/>
        <v>10442</v>
      </c>
    </row>
    <row r="40" spans="1:78" ht="11.45" customHeight="1" x14ac:dyDescent="0.2">
      <c r="A40" s="3">
        <v>2</v>
      </c>
      <c r="B40" s="141" t="e">
        <f t="shared" ref="B40" si="33">ROUND(B21*0.85,)</f>
        <v>#REF!</v>
      </c>
      <c r="C40" s="141" t="e">
        <f t="shared" ref="C40:BN40" si="34">ROUND(C21*0.85,)</f>
        <v>#REF!</v>
      </c>
      <c r="D40" s="141" t="e">
        <f t="shared" si="34"/>
        <v>#REF!</v>
      </c>
      <c r="E40" s="141" t="e">
        <f t="shared" si="34"/>
        <v>#REF!</v>
      </c>
      <c r="F40" s="141" t="e">
        <f t="shared" si="34"/>
        <v>#REF!</v>
      </c>
      <c r="G40" s="141" t="e">
        <f t="shared" si="34"/>
        <v>#REF!</v>
      </c>
      <c r="H40" s="141" t="e">
        <f t="shared" si="34"/>
        <v>#REF!</v>
      </c>
      <c r="I40" s="141">
        <f t="shared" si="34"/>
        <v>10251</v>
      </c>
      <c r="J40" s="141">
        <f t="shared" si="34"/>
        <v>10251</v>
      </c>
      <c r="K40" s="141">
        <f t="shared" si="34"/>
        <v>9792</v>
      </c>
      <c r="L40" s="141">
        <f t="shared" si="34"/>
        <v>10098</v>
      </c>
      <c r="M40" s="141">
        <f t="shared" si="34"/>
        <v>10098</v>
      </c>
      <c r="N40" s="141">
        <f t="shared" si="34"/>
        <v>11934</v>
      </c>
      <c r="O40" s="141">
        <f t="shared" si="34"/>
        <v>9945</v>
      </c>
      <c r="P40" s="141">
        <f t="shared" si="34"/>
        <v>9792</v>
      </c>
      <c r="Q40" s="141">
        <f t="shared" si="34"/>
        <v>9945</v>
      </c>
      <c r="R40" s="141">
        <f t="shared" si="34"/>
        <v>9792</v>
      </c>
      <c r="S40" s="141">
        <f t="shared" si="34"/>
        <v>9792</v>
      </c>
      <c r="T40" s="141">
        <f t="shared" si="34"/>
        <v>10098</v>
      </c>
      <c r="U40" s="141">
        <f t="shared" si="34"/>
        <v>9945</v>
      </c>
      <c r="V40" s="141">
        <f t="shared" si="34"/>
        <v>11016</v>
      </c>
      <c r="W40" s="141">
        <f t="shared" si="34"/>
        <v>12546</v>
      </c>
      <c r="X40" s="141">
        <f t="shared" si="34"/>
        <v>12546</v>
      </c>
      <c r="Y40" s="141">
        <f t="shared" si="34"/>
        <v>13005</v>
      </c>
      <c r="Z40" s="141">
        <f t="shared" si="34"/>
        <v>13005</v>
      </c>
      <c r="AA40" s="141">
        <f t="shared" si="34"/>
        <v>13464</v>
      </c>
      <c r="AB40" s="141">
        <f t="shared" si="34"/>
        <v>13005</v>
      </c>
      <c r="AC40" s="141">
        <f t="shared" si="34"/>
        <v>13005</v>
      </c>
      <c r="AD40" s="174">
        <f t="shared" si="34"/>
        <v>19890</v>
      </c>
      <c r="AE40" s="174">
        <f t="shared" si="34"/>
        <v>25628</v>
      </c>
      <c r="AF40" s="174">
        <f t="shared" si="34"/>
        <v>28688</v>
      </c>
      <c r="AG40" s="174">
        <f t="shared" si="34"/>
        <v>28688</v>
      </c>
      <c r="AH40" s="174">
        <f t="shared" si="34"/>
        <v>28688</v>
      </c>
      <c r="AI40" s="174">
        <f t="shared" si="34"/>
        <v>29606</v>
      </c>
      <c r="AJ40" s="174">
        <f t="shared" si="34"/>
        <v>29606</v>
      </c>
      <c r="AK40" s="174">
        <f t="shared" si="34"/>
        <v>29606</v>
      </c>
      <c r="AL40" s="174">
        <f t="shared" si="34"/>
        <v>26852</v>
      </c>
      <c r="AM40" s="141">
        <f t="shared" si="34"/>
        <v>26469</v>
      </c>
      <c r="AN40" s="141">
        <f t="shared" si="34"/>
        <v>19355</v>
      </c>
      <c r="AO40" s="141">
        <f t="shared" si="34"/>
        <v>19355</v>
      </c>
      <c r="AP40" s="141">
        <f t="shared" si="34"/>
        <v>18666</v>
      </c>
      <c r="AQ40" s="141">
        <f t="shared" si="34"/>
        <v>18666</v>
      </c>
      <c r="AR40" s="141">
        <f t="shared" si="34"/>
        <v>18666</v>
      </c>
      <c r="AS40" s="141">
        <f t="shared" si="34"/>
        <v>19355</v>
      </c>
      <c r="AT40" s="141">
        <f t="shared" si="34"/>
        <v>19355</v>
      </c>
      <c r="AU40" s="141">
        <f t="shared" si="34"/>
        <v>19355</v>
      </c>
      <c r="AV40" s="141">
        <f t="shared" si="34"/>
        <v>20043</v>
      </c>
      <c r="AW40" s="141">
        <f t="shared" si="34"/>
        <v>20043</v>
      </c>
      <c r="AX40" s="141">
        <f t="shared" si="34"/>
        <v>20961</v>
      </c>
      <c r="AY40" s="141">
        <f t="shared" si="34"/>
        <v>21879</v>
      </c>
      <c r="AZ40" s="141">
        <f t="shared" si="34"/>
        <v>21879</v>
      </c>
      <c r="BA40" s="141">
        <f t="shared" si="34"/>
        <v>21879</v>
      </c>
      <c r="BB40" s="141">
        <f t="shared" si="34"/>
        <v>20961</v>
      </c>
      <c r="BC40" s="141">
        <f t="shared" si="34"/>
        <v>23715</v>
      </c>
      <c r="BD40" s="141">
        <f t="shared" si="34"/>
        <v>23715</v>
      </c>
      <c r="BE40" s="141">
        <f t="shared" si="34"/>
        <v>25551</v>
      </c>
      <c r="BF40" s="141">
        <f t="shared" si="34"/>
        <v>27387</v>
      </c>
      <c r="BG40" s="141">
        <f t="shared" si="34"/>
        <v>27387</v>
      </c>
      <c r="BH40" s="141">
        <f t="shared" si="34"/>
        <v>24633</v>
      </c>
      <c r="BI40" s="141">
        <f t="shared" si="34"/>
        <v>24633</v>
      </c>
      <c r="BJ40" s="141">
        <f t="shared" si="34"/>
        <v>17978</v>
      </c>
      <c r="BK40" s="141">
        <f t="shared" si="34"/>
        <v>19355</v>
      </c>
      <c r="BL40" s="141">
        <f t="shared" si="34"/>
        <v>18666</v>
      </c>
      <c r="BM40" s="141">
        <f t="shared" si="34"/>
        <v>14612</v>
      </c>
      <c r="BN40" s="141">
        <f t="shared" si="34"/>
        <v>13158</v>
      </c>
      <c r="BO40" s="141">
        <f t="shared" ref="BO40:BZ40" si="35">ROUND(BO21*0.85,)</f>
        <v>14076</v>
      </c>
      <c r="BP40" s="141">
        <f t="shared" si="35"/>
        <v>13158</v>
      </c>
      <c r="BQ40" s="141">
        <f t="shared" si="35"/>
        <v>14076</v>
      </c>
      <c r="BR40" s="141">
        <f t="shared" si="35"/>
        <v>13158</v>
      </c>
      <c r="BS40" s="141">
        <f t="shared" si="35"/>
        <v>12852</v>
      </c>
      <c r="BT40" s="141">
        <f t="shared" si="35"/>
        <v>12087</v>
      </c>
      <c r="BU40" s="141">
        <f t="shared" si="35"/>
        <v>10634</v>
      </c>
      <c r="BV40" s="141">
        <f t="shared" si="35"/>
        <v>11093</v>
      </c>
      <c r="BW40" s="141">
        <f t="shared" si="35"/>
        <v>10634</v>
      </c>
      <c r="BX40" s="141">
        <f t="shared" si="35"/>
        <v>11093</v>
      </c>
      <c r="BY40" s="141">
        <f t="shared" si="35"/>
        <v>10634</v>
      </c>
      <c r="BZ40" s="141">
        <f t="shared" si="35"/>
        <v>11705</v>
      </c>
    </row>
    <row r="41" spans="1:78" ht="11.45" customHeight="1" x14ac:dyDescent="0.2">
      <c r="A41" s="24"/>
    </row>
    <row r="42" spans="1:78" x14ac:dyDescent="0.2">
      <c r="A42" s="41" t="s">
        <v>18</v>
      </c>
    </row>
    <row r="43" spans="1:78" x14ac:dyDescent="0.2">
      <c r="A43" s="38" t="s">
        <v>22</v>
      </c>
    </row>
    <row r="44" spans="1:78" x14ac:dyDescent="0.2">
      <c r="A44" s="22"/>
    </row>
    <row r="45" spans="1:78" x14ac:dyDescent="0.2">
      <c r="A45" s="41" t="s">
        <v>3</v>
      </c>
    </row>
    <row r="46" spans="1:78" x14ac:dyDescent="0.2">
      <c r="A46" s="42" t="s">
        <v>4</v>
      </c>
    </row>
    <row r="47" spans="1:78" x14ac:dyDescent="0.2">
      <c r="A47" s="42" t="s">
        <v>5</v>
      </c>
    </row>
    <row r="48" spans="1:78"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71" t="s">
        <v>195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7"/>
  <sheetViews>
    <sheetView topLeftCell="A4" zoomScaleNormal="100" workbookViewId="0">
      <pane xSplit="1" topLeftCell="B1" activePane="topRight" state="frozen"/>
      <selection pane="topRight" activeCell="C24" activeCellId="1" sqref="C5:C6 C24:C25"/>
    </sheetView>
  </sheetViews>
  <sheetFormatPr defaultColWidth="8.5703125" defaultRowHeight="12" x14ac:dyDescent="0.2"/>
  <cols>
    <col min="1" max="1" width="84.85546875" style="1" customWidth="1"/>
    <col min="2" max="3" width="10.42578125" style="1" bestFit="1" customWidth="1"/>
    <col min="4" max="16384" width="8.5703125" style="1"/>
  </cols>
  <sheetData>
    <row r="1" spans="1:3" ht="11.45" customHeight="1" x14ac:dyDescent="0.2">
      <c r="A1" s="9" t="s">
        <v>74</v>
      </c>
    </row>
    <row r="2" spans="1:3" ht="11.45" customHeight="1" x14ac:dyDescent="0.2">
      <c r="A2" s="150" t="s">
        <v>152</v>
      </c>
    </row>
    <row r="3" spans="1:3" ht="11.45" customHeight="1" x14ac:dyDescent="0.2">
      <c r="A3" s="9"/>
    </row>
    <row r="4" spans="1:3" ht="11.25" customHeight="1" x14ac:dyDescent="0.2">
      <c r="A4" s="95" t="s">
        <v>1</v>
      </c>
    </row>
    <row r="5" spans="1:3" s="12" customFormat="1" ht="25.5" customHeight="1" x14ac:dyDescent="0.2">
      <c r="A5" s="8" t="s">
        <v>0</v>
      </c>
      <c r="B5" s="129" t="e">
        <f>#REF!</f>
        <v>#REF!</v>
      </c>
      <c r="C5" s="46" t="e">
        <f>#REF!</f>
        <v>#REF!</v>
      </c>
    </row>
    <row r="6" spans="1:3" s="12" customFormat="1" ht="25.5" customHeight="1" x14ac:dyDescent="0.2">
      <c r="A6" s="37"/>
      <c r="B6" s="129" t="e">
        <f>#REF!</f>
        <v>#REF!</v>
      </c>
      <c r="C6" s="46" t="e">
        <f>#REF!</f>
        <v>#REF!</v>
      </c>
    </row>
    <row r="7" spans="1:3" ht="11.45" customHeight="1" x14ac:dyDescent="0.2">
      <c r="A7" s="11" t="s">
        <v>11</v>
      </c>
      <c r="B7" s="118"/>
      <c r="C7" s="118"/>
    </row>
    <row r="8" spans="1:3" ht="11.45" customHeight="1" x14ac:dyDescent="0.2">
      <c r="A8" s="3">
        <v>1</v>
      </c>
      <c r="B8" s="141" t="e">
        <f>#REF!</f>
        <v>#REF!</v>
      </c>
      <c r="C8" s="141" t="e">
        <f>#REF!</f>
        <v>#REF!</v>
      </c>
    </row>
    <row r="9" spans="1:3" ht="11.45" customHeight="1" x14ac:dyDescent="0.2">
      <c r="A9" s="3">
        <v>2</v>
      </c>
      <c r="B9" s="141" t="e">
        <f>#REF!</f>
        <v>#REF!</v>
      </c>
      <c r="C9" s="141" t="e">
        <f>#REF!</f>
        <v>#REF!</v>
      </c>
    </row>
    <row r="10" spans="1:3" ht="11.45" customHeight="1" x14ac:dyDescent="0.2">
      <c r="A10" s="120" t="s">
        <v>107</v>
      </c>
      <c r="B10" s="141"/>
      <c r="C10" s="141"/>
    </row>
    <row r="11" spans="1:3" ht="11.45" customHeight="1" x14ac:dyDescent="0.2">
      <c r="A11" s="3">
        <v>1</v>
      </c>
      <c r="B11" s="141" t="e">
        <f>#REF!</f>
        <v>#REF!</v>
      </c>
      <c r="C11" s="141" t="e">
        <f>#REF!</f>
        <v>#REF!</v>
      </c>
    </row>
    <row r="12" spans="1:3" ht="11.45" customHeight="1" x14ac:dyDescent="0.2">
      <c r="A12" s="3">
        <v>2</v>
      </c>
      <c r="B12" s="141" t="e">
        <f>#REF!</f>
        <v>#REF!</v>
      </c>
      <c r="C12" s="141" t="e">
        <f>#REF!</f>
        <v>#REF!</v>
      </c>
    </row>
    <row r="13" spans="1:3" ht="11.45" customHeight="1" x14ac:dyDescent="0.2">
      <c r="A13" s="5" t="s">
        <v>86</v>
      </c>
      <c r="B13" s="141"/>
      <c r="C13" s="141"/>
    </row>
    <row r="14" spans="1:3" ht="11.45" customHeight="1" x14ac:dyDescent="0.2">
      <c r="A14" s="3">
        <v>1</v>
      </c>
      <c r="B14" s="141" t="e">
        <f>#REF!</f>
        <v>#REF!</v>
      </c>
      <c r="C14" s="141" t="e">
        <f>#REF!</f>
        <v>#REF!</v>
      </c>
    </row>
    <row r="15" spans="1:3" ht="11.45" customHeight="1" x14ac:dyDescent="0.2">
      <c r="A15" s="3">
        <v>2</v>
      </c>
      <c r="B15" s="141" t="e">
        <f>#REF!</f>
        <v>#REF!</v>
      </c>
      <c r="C15" s="141" t="e">
        <f>#REF!</f>
        <v>#REF!</v>
      </c>
    </row>
    <row r="16" spans="1:3" ht="11.45" customHeight="1" x14ac:dyDescent="0.2">
      <c r="A16" s="4" t="s">
        <v>91</v>
      </c>
      <c r="B16" s="141"/>
      <c r="C16" s="141"/>
    </row>
    <row r="17" spans="1:3" ht="11.45" customHeight="1" x14ac:dyDescent="0.2">
      <c r="A17" s="3">
        <v>1</v>
      </c>
      <c r="B17" s="141" t="e">
        <f>#REF!</f>
        <v>#REF!</v>
      </c>
      <c r="C17" s="141" t="e">
        <f>#REF!</f>
        <v>#REF!</v>
      </c>
    </row>
    <row r="18" spans="1:3" ht="11.45" customHeight="1" x14ac:dyDescent="0.2">
      <c r="A18" s="3">
        <v>2</v>
      </c>
      <c r="B18" s="141" t="e">
        <f>#REF!</f>
        <v>#REF!</v>
      </c>
      <c r="C18" s="141" t="e">
        <f>#REF!</f>
        <v>#REF!</v>
      </c>
    </row>
    <row r="19" spans="1:3" ht="11.45" customHeight="1" x14ac:dyDescent="0.2">
      <c r="A19" s="2" t="s">
        <v>92</v>
      </c>
      <c r="B19" s="141"/>
      <c r="C19" s="141"/>
    </row>
    <row r="20" spans="1:3" ht="11.45" customHeight="1" x14ac:dyDescent="0.2">
      <c r="A20" s="3">
        <v>1</v>
      </c>
      <c r="B20" s="141" t="e">
        <f>#REF!</f>
        <v>#REF!</v>
      </c>
      <c r="C20" s="141" t="e">
        <f>#REF!</f>
        <v>#REF!</v>
      </c>
    </row>
    <row r="21" spans="1:3" ht="11.45" customHeight="1" x14ac:dyDescent="0.2">
      <c r="A21" s="3">
        <v>2</v>
      </c>
      <c r="B21" s="141" t="e">
        <f>#REF!</f>
        <v>#REF!</v>
      </c>
      <c r="C21" s="141" t="e">
        <f>#REF!</f>
        <v>#REF!</v>
      </c>
    </row>
    <row r="22" spans="1:3" ht="11.45" customHeight="1" x14ac:dyDescent="0.2">
      <c r="A22" s="24"/>
      <c r="B22" s="142"/>
      <c r="C22" s="142"/>
    </row>
    <row r="23" spans="1:3" ht="11.45" customHeight="1" x14ac:dyDescent="0.2">
      <c r="A23" s="97" t="s">
        <v>2</v>
      </c>
      <c r="B23" s="142"/>
      <c r="C23" s="142"/>
    </row>
    <row r="24" spans="1:3" ht="24.6" customHeight="1" x14ac:dyDescent="0.2">
      <c r="A24" s="8" t="s">
        <v>0</v>
      </c>
      <c r="B24" s="129" t="e">
        <f t="shared" ref="B24:C24" si="0">B5</f>
        <v>#REF!</v>
      </c>
      <c r="C24" s="46" t="e">
        <f t="shared" si="0"/>
        <v>#REF!</v>
      </c>
    </row>
    <row r="25" spans="1:3" ht="24.6" customHeight="1" x14ac:dyDescent="0.2">
      <c r="A25" s="37"/>
      <c r="B25" s="129" t="e">
        <f t="shared" ref="B25:C25" si="1">B6</f>
        <v>#REF!</v>
      </c>
      <c r="C25" s="46" t="e">
        <f t="shared" si="1"/>
        <v>#REF!</v>
      </c>
    </row>
    <row r="26" spans="1:3" ht="11.45" customHeight="1" x14ac:dyDescent="0.2">
      <c r="A26" s="11" t="s">
        <v>11</v>
      </c>
      <c r="B26" s="118"/>
      <c r="C26" s="118"/>
    </row>
    <row r="27" spans="1:3" ht="11.45" customHeight="1" x14ac:dyDescent="0.2">
      <c r="A27" s="3">
        <v>1</v>
      </c>
      <c r="B27" s="141" t="e">
        <f t="shared" ref="B27:C27" si="2">ROUNDUP(B8*0.87,)</f>
        <v>#REF!</v>
      </c>
      <c r="C27" s="141" t="e">
        <f t="shared" si="2"/>
        <v>#REF!</v>
      </c>
    </row>
    <row r="28" spans="1:3" ht="11.45" customHeight="1" x14ac:dyDescent="0.2">
      <c r="A28" s="3">
        <v>2</v>
      </c>
      <c r="B28" s="141" t="e">
        <f t="shared" ref="B28:C28" si="3">ROUNDUP(B9*0.87,)</f>
        <v>#REF!</v>
      </c>
      <c r="C28" s="141" t="e">
        <f t="shared" si="3"/>
        <v>#REF!</v>
      </c>
    </row>
    <row r="29" spans="1:3" ht="11.45" customHeight="1" x14ac:dyDescent="0.2">
      <c r="A29" s="120" t="s">
        <v>107</v>
      </c>
      <c r="B29" s="141"/>
      <c r="C29" s="141"/>
    </row>
    <row r="30" spans="1:3" ht="11.45" customHeight="1" x14ac:dyDescent="0.2">
      <c r="A30" s="3">
        <v>1</v>
      </c>
      <c r="B30" s="141" t="e">
        <f t="shared" ref="B30:C30" si="4">ROUNDUP(B11*0.87,)</f>
        <v>#REF!</v>
      </c>
      <c r="C30" s="141" t="e">
        <f t="shared" si="4"/>
        <v>#REF!</v>
      </c>
    </row>
    <row r="31" spans="1:3" ht="11.45" customHeight="1" x14ac:dyDescent="0.2">
      <c r="A31" s="3">
        <v>2</v>
      </c>
      <c r="B31" s="141" t="e">
        <f t="shared" ref="B31:C31" si="5">ROUNDUP(B12*0.87,)</f>
        <v>#REF!</v>
      </c>
      <c r="C31" s="141" t="e">
        <f t="shared" si="5"/>
        <v>#REF!</v>
      </c>
    </row>
    <row r="32" spans="1:3" ht="11.45" customHeight="1" x14ac:dyDescent="0.2">
      <c r="A32" s="5" t="s">
        <v>86</v>
      </c>
      <c r="B32" s="141"/>
      <c r="C32" s="141"/>
    </row>
    <row r="33" spans="1:3" ht="11.45" customHeight="1" x14ac:dyDescent="0.2">
      <c r="A33" s="3">
        <v>1</v>
      </c>
      <c r="B33" s="141" t="e">
        <f t="shared" ref="B33:C33" si="6">ROUNDUP(B14*0.87,)</f>
        <v>#REF!</v>
      </c>
      <c r="C33" s="141" t="e">
        <f t="shared" si="6"/>
        <v>#REF!</v>
      </c>
    </row>
    <row r="34" spans="1:3" ht="11.45" customHeight="1" x14ac:dyDescent="0.2">
      <c r="A34" s="3">
        <v>2</v>
      </c>
      <c r="B34" s="141" t="e">
        <f t="shared" ref="B34:C34" si="7">ROUNDUP(B15*0.87,)</f>
        <v>#REF!</v>
      </c>
      <c r="C34" s="141" t="e">
        <f t="shared" si="7"/>
        <v>#REF!</v>
      </c>
    </row>
    <row r="35" spans="1:3" ht="11.45" customHeight="1" x14ac:dyDescent="0.2">
      <c r="A35" s="4" t="s">
        <v>91</v>
      </c>
      <c r="B35" s="141"/>
      <c r="C35" s="141"/>
    </row>
    <row r="36" spans="1:3" ht="11.45" customHeight="1" x14ac:dyDescent="0.2">
      <c r="A36" s="3">
        <v>1</v>
      </c>
      <c r="B36" s="141" t="e">
        <f t="shared" ref="B36:C36" si="8">ROUNDUP(B17*0.87,)</f>
        <v>#REF!</v>
      </c>
      <c r="C36" s="141" t="e">
        <f t="shared" si="8"/>
        <v>#REF!</v>
      </c>
    </row>
    <row r="37" spans="1:3" ht="11.45" customHeight="1" x14ac:dyDescent="0.2">
      <c r="A37" s="3">
        <v>2</v>
      </c>
      <c r="B37" s="141" t="e">
        <f t="shared" ref="B37:C37" si="9">ROUNDUP(B18*0.87,)</f>
        <v>#REF!</v>
      </c>
      <c r="C37" s="141" t="e">
        <f t="shared" si="9"/>
        <v>#REF!</v>
      </c>
    </row>
    <row r="38" spans="1:3" ht="11.45" customHeight="1" x14ac:dyDescent="0.2">
      <c r="A38" s="2" t="s">
        <v>92</v>
      </c>
      <c r="B38" s="141"/>
      <c r="C38" s="141"/>
    </row>
    <row r="39" spans="1:3" ht="11.45" customHeight="1" x14ac:dyDescent="0.2">
      <c r="A39" s="3">
        <v>1</v>
      </c>
      <c r="B39" s="141" t="e">
        <f t="shared" ref="B39:C39" si="10">ROUNDUP(B20*0.87,)</f>
        <v>#REF!</v>
      </c>
      <c r="C39" s="141" t="e">
        <f t="shared" si="10"/>
        <v>#REF!</v>
      </c>
    </row>
    <row r="40" spans="1:3" ht="11.45" customHeight="1" x14ac:dyDescent="0.2">
      <c r="A40" s="3">
        <v>2</v>
      </c>
      <c r="B40" s="141" t="e">
        <f t="shared" ref="B40:C40" si="11">ROUNDUP(B21*0.87,)</f>
        <v>#REF!</v>
      </c>
      <c r="C40" s="141" t="e">
        <f t="shared" si="11"/>
        <v>#REF!</v>
      </c>
    </row>
    <row r="41" spans="1:3" ht="11.45" customHeight="1" x14ac:dyDescent="0.2">
      <c r="A41" s="24"/>
    </row>
    <row r="42" spans="1:3" x14ac:dyDescent="0.2">
      <c r="A42" s="22"/>
    </row>
    <row r="43" spans="1:3" x14ac:dyDescent="0.2">
      <c r="A43" s="41" t="s">
        <v>3</v>
      </c>
    </row>
    <row r="44" spans="1:3" x14ac:dyDescent="0.2">
      <c r="A44" s="42" t="s">
        <v>4</v>
      </c>
    </row>
    <row r="45" spans="1:3" x14ac:dyDescent="0.2">
      <c r="A45" s="42" t="s">
        <v>5</v>
      </c>
    </row>
    <row r="46" spans="1:3" ht="12.6" customHeight="1" x14ac:dyDescent="0.2">
      <c r="A46" s="26" t="s">
        <v>6</v>
      </c>
    </row>
    <row r="47" spans="1:3" x14ac:dyDescent="0.2">
      <c r="A47" s="42" t="s">
        <v>75</v>
      </c>
    </row>
    <row r="48" spans="1:3" ht="12.75" thickBot="1" x14ac:dyDescent="0.25">
      <c r="A48" s="22"/>
    </row>
    <row r="49" spans="1:1" ht="12.75" thickBot="1" x14ac:dyDescent="0.25">
      <c r="A49" s="151" t="s">
        <v>8</v>
      </c>
    </row>
    <row r="50" spans="1:1" ht="72.75" thickBot="1" x14ac:dyDescent="0.25">
      <c r="A50" s="152" t="s">
        <v>50</v>
      </c>
    </row>
    <row r="51" spans="1:1" ht="12.75" thickBot="1" x14ac:dyDescent="0.25">
      <c r="A51" s="61" t="s">
        <v>27</v>
      </c>
    </row>
    <row r="52" spans="1:1" ht="12.75" thickBot="1" x14ac:dyDescent="0.25">
      <c r="A52" s="88" t="s">
        <v>162</v>
      </c>
    </row>
    <row r="53" spans="1:1" x14ac:dyDescent="0.2">
      <c r="A53" s="89" t="s">
        <v>163</v>
      </c>
    </row>
    <row r="54" spans="1:1" ht="12.75" thickBot="1" x14ac:dyDescent="0.25">
      <c r="A54" s="153"/>
    </row>
    <row r="55" spans="1:1" ht="12.75" thickBot="1" x14ac:dyDescent="0.25">
      <c r="A55" s="61" t="s">
        <v>153</v>
      </c>
    </row>
    <row r="56" spans="1:1" x14ac:dyDescent="0.2">
      <c r="A56" s="154" t="s">
        <v>154</v>
      </c>
    </row>
    <row r="57" spans="1:1" x14ac:dyDescent="0.2">
      <c r="A57" s="154" t="s">
        <v>155</v>
      </c>
    </row>
  </sheetData>
  <pageMargins left="0.7" right="0.7" top="0.75" bottom="0.75" header="0.3" footer="0.3"/>
  <pageSetup paperSize="9" orientation="portrait" horizontalDpi="4294967295" verticalDpi="4294967295"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BZ55"/>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38" width="9.85546875" style="172" bestFit="1" customWidth="1"/>
    <col min="39" max="78" width="9.85546875" style="118" bestFit="1" customWidth="1"/>
    <col min="79" max="16384" width="8.5703125" style="118"/>
  </cols>
  <sheetData>
    <row r="1" spans="1:78" ht="11.45" customHeight="1" x14ac:dyDescent="0.2">
      <c r="A1" s="9" t="s">
        <v>172</v>
      </c>
    </row>
    <row r="2" spans="1:78" ht="11.45" customHeight="1" x14ac:dyDescent="0.2">
      <c r="A2" s="19" t="s">
        <v>16</v>
      </c>
    </row>
    <row r="3" spans="1:78" ht="11.45" customHeight="1" x14ac:dyDescent="0.2">
      <c r="A3" s="9"/>
    </row>
    <row r="4" spans="1:78" ht="11.25" customHeight="1" x14ac:dyDescent="0.2">
      <c r="A4" s="95" t="s">
        <v>1</v>
      </c>
    </row>
    <row r="5" spans="1:78" s="168" customFormat="1" ht="25.5" customHeight="1" x14ac:dyDescent="0.2">
      <c r="A5" s="8" t="s">
        <v>0</v>
      </c>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29">
        <f>'C завтраками| Bed and breakfast'!U5</f>
        <v>46017</v>
      </c>
      <c r="AC5" s="129">
        <f>'C завтраками| Bed and breakfast'!V5</f>
        <v>46019</v>
      </c>
      <c r="AD5" s="173">
        <f>'C завтраками| Bed and breakfast'!W5</f>
        <v>46020</v>
      </c>
      <c r="AE5" s="173">
        <f>'C завтраками| Bed and breakfast'!X5</f>
        <v>46021</v>
      </c>
      <c r="AF5" s="173">
        <f>'C завтраками| Bed and breakfast'!Y5</f>
        <v>46022</v>
      </c>
      <c r="AG5" s="173">
        <f>'C завтраками| Bed and breakfast'!Z5</f>
        <v>46023</v>
      </c>
      <c r="AH5" s="173">
        <f>'C завтраками| Bed and breakfast'!AA5</f>
        <v>46026</v>
      </c>
      <c r="AI5" s="173">
        <f>'C завтраками| Bed and breakfast'!AB5</f>
        <v>46027</v>
      </c>
      <c r="AJ5" s="173">
        <f>'C завтраками| Bed and breakfast'!AC5</f>
        <v>46028</v>
      </c>
      <c r="AK5" s="173">
        <f>'C завтраками| Bed and breakfast'!AD5</f>
        <v>46029</v>
      </c>
      <c r="AL5" s="173">
        <f>'C завтраками| Bed and breakfast'!AE5</f>
        <v>46030</v>
      </c>
      <c r="AM5" s="129">
        <f>'C завтраками| Bed and breakfast'!AF5</f>
        <v>46031</v>
      </c>
      <c r="AN5" s="129">
        <f>'C завтраками| Bed and breakfast'!AG5</f>
        <v>46032</v>
      </c>
      <c r="AO5" s="129">
        <f>'C завтраками| Bed and breakfast'!AH5</f>
        <v>46033</v>
      </c>
      <c r="AP5" s="129">
        <f>'C завтраками| Bed and breakfast'!AI5</f>
        <v>46036</v>
      </c>
      <c r="AQ5" s="129">
        <f>'C завтраками| Bed and breakfast'!AJ5</f>
        <v>46038</v>
      </c>
      <c r="AR5" s="129">
        <f>'C завтраками| Bed and breakfast'!AK5</f>
        <v>46040</v>
      </c>
      <c r="AS5" s="129">
        <f>'C завтраками| Bed and breakfast'!AL5</f>
        <v>46042</v>
      </c>
      <c r="AT5" s="129">
        <f>'C завтраками| Bed and breakfast'!AM5</f>
        <v>46043</v>
      </c>
      <c r="AU5" s="129">
        <f>'C завтраками| Bed and breakfast'!AN5</f>
        <v>46045</v>
      </c>
      <c r="AV5" s="129">
        <f>'C завтраками| Bed and breakfast'!AO5</f>
        <v>46047</v>
      </c>
      <c r="AW5" s="129">
        <f>'C завтраками| Bed and breakfast'!AP5</f>
        <v>46052</v>
      </c>
      <c r="AX5" s="129">
        <f>'C завтраками| Bed and breakfast'!AQ5</f>
        <v>46054</v>
      </c>
      <c r="AY5" s="129">
        <f>'C завтраками| Bed and breakfast'!AR5</f>
        <v>46058</v>
      </c>
      <c r="AZ5" s="129">
        <f>'C завтраками| Bed and breakfast'!AS5</f>
        <v>46059</v>
      </c>
      <c r="BA5" s="129">
        <f>'C завтраками| Bed and breakfast'!AT5</f>
        <v>46060</v>
      </c>
      <c r="BB5" s="129">
        <f>'C завтраками| Bed and breakfast'!AU5</f>
        <v>46061</v>
      </c>
      <c r="BC5" s="129">
        <f>'C завтраками| Bed and breakfast'!AV5</f>
        <v>46066</v>
      </c>
      <c r="BD5" s="129">
        <f>'C завтраками| Bed and breakfast'!AW5</f>
        <v>46068</v>
      </c>
      <c r="BE5" s="129">
        <f>'C завтраками| Bed and breakfast'!AX5</f>
        <v>46069</v>
      </c>
      <c r="BF5" s="129">
        <f>'C завтраками| Bed and breakfast'!AY5</f>
        <v>46073</v>
      </c>
      <c r="BG5" s="129">
        <f>'C завтраками| Bed and breakfast'!AZ5</f>
        <v>46076</v>
      </c>
      <c r="BH5" s="129">
        <f>'C завтраками| Bed and breakfast'!BA5</f>
        <v>46077</v>
      </c>
      <c r="BI5" s="129">
        <f>'C завтраками| Bed and breakfast'!BB5</f>
        <v>46080</v>
      </c>
      <c r="BJ5" s="129">
        <f>'C завтраками| Bed and breakfast'!BC5</f>
        <v>46082</v>
      </c>
      <c r="BK5" s="129">
        <f>'C завтраками| Bed and breakfast'!BD5</f>
        <v>46087</v>
      </c>
      <c r="BL5" s="129">
        <f>'C завтраками| Bed and breakfast'!BE5</f>
        <v>46090</v>
      </c>
      <c r="BM5" s="129">
        <f>'C завтраками| Bed and breakfast'!BF5</f>
        <v>46091</v>
      </c>
      <c r="BN5" s="129">
        <f>'C завтраками| Bed and breakfast'!BG5</f>
        <v>46097</v>
      </c>
      <c r="BO5" s="129">
        <f>'C завтраками| Bed and breakfast'!BH5</f>
        <v>46101</v>
      </c>
      <c r="BP5" s="129">
        <f>'C завтраками| Bed and breakfast'!BI5</f>
        <v>46103</v>
      </c>
      <c r="BQ5" s="129">
        <f>'C завтраками| Bed and breakfast'!BJ5</f>
        <v>46108</v>
      </c>
      <c r="BR5" s="129">
        <f>'C завтраками| Bed and breakfast'!BK5</f>
        <v>46110</v>
      </c>
      <c r="BS5" s="129">
        <f>'C завтраками| Bed and breakfast'!BL5</f>
        <v>46113</v>
      </c>
      <c r="BT5" s="129">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s="168" customFormat="1" ht="25.5" customHeight="1" x14ac:dyDescent="0.2">
      <c r="A6" s="37"/>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29">
        <f>'C завтраками| Bed and breakfast'!U6</f>
        <v>46018</v>
      </c>
      <c r="AC6" s="129">
        <f>'C завтраками| Bed and breakfast'!V6</f>
        <v>46019</v>
      </c>
      <c r="AD6" s="173">
        <f>'C завтраками| Bed and breakfast'!W6</f>
        <v>46020</v>
      </c>
      <c r="AE6" s="173">
        <f>'C завтраками| Bed and breakfast'!X6</f>
        <v>46021</v>
      </c>
      <c r="AF6" s="173">
        <f>'C завтраками| Bed and breakfast'!Y6</f>
        <v>46022</v>
      </c>
      <c r="AG6" s="173">
        <f>'C завтраками| Bed and breakfast'!Z6</f>
        <v>46025</v>
      </c>
      <c r="AH6" s="173">
        <f>'C завтраками| Bed and breakfast'!AA6</f>
        <v>46026</v>
      </c>
      <c r="AI6" s="173">
        <f>'C завтраками| Bed and breakfast'!AB6</f>
        <v>46027</v>
      </c>
      <c r="AJ6" s="173">
        <f>'C завтраками| Bed and breakfast'!AC6</f>
        <v>46028</v>
      </c>
      <c r="AK6" s="173">
        <f>'C завтраками| Bed and breakfast'!AD6</f>
        <v>46029</v>
      </c>
      <c r="AL6" s="173">
        <f>'C завтраками| Bed and breakfast'!AE6</f>
        <v>46030</v>
      </c>
      <c r="AM6" s="129">
        <f>'C завтраками| Bed and breakfast'!AF6</f>
        <v>46031</v>
      </c>
      <c r="AN6" s="129">
        <f>'C завтраками| Bed and breakfast'!AG6</f>
        <v>46032</v>
      </c>
      <c r="AO6" s="129">
        <f>'C завтраками| Bed and breakfast'!AH6</f>
        <v>46035</v>
      </c>
      <c r="AP6" s="129">
        <f>'C завтраками| Bed and breakfast'!AI6</f>
        <v>46037</v>
      </c>
      <c r="AQ6" s="129">
        <f>'C завтраками| Bed and breakfast'!AJ6</f>
        <v>46039</v>
      </c>
      <c r="AR6" s="129">
        <f>'C завтраками| Bed and breakfast'!AK6</f>
        <v>46041</v>
      </c>
      <c r="AS6" s="129">
        <f>'C завтраками| Bed and breakfast'!AL6</f>
        <v>46042</v>
      </c>
      <c r="AT6" s="129">
        <f>'C завтраками| Bed and breakfast'!AM6</f>
        <v>46044</v>
      </c>
      <c r="AU6" s="129">
        <f>'C завтраками| Bed and breakfast'!AN6</f>
        <v>46046</v>
      </c>
      <c r="AV6" s="129">
        <f>'C завтраками| Bed and breakfast'!AO6</f>
        <v>46051</v>
      </c>
      <c r="AW6" s="129">
        <f>'C завтраками| Bed and breakfast'!AP6</f>
        <v>46053</v>
      </c>
      <c r="AX6" s="129">
        <f>'C завтраками| Bed and breakfast'!AQ6</f>
        <v>46057</v>
      </c>
      <c r="AY6" s="129">
        <f>'C завтраками| Bed and breakfast'!AR6</f>
        <v>46058</v>
      </c>
      <c r="AZ6" s="129">
        <f>'C завтраками| Bed and breakfast'!AS6</f>
        <v>46059</v>
      </c>
      <c r="BA6" s="129">
        <f>'C завтраками| Bed and breakfast'!AT6</f>
        <v>46060</v>
      </c>
      <c r="BB6" s="129">
        <f>'C завтраками| Bed and breakfast'!AU6</f>
        <v>46065</v>
      </c>
      <c r="BC6" s="129">
        <f>'C завтраками| Bed and breakfast'!AV6</f>
        <v>46067</v>
      </c>
      <c r="BD6" s="129">
        <f>'C завтраками| Bed and breakfast'!AW6</f>
        <v>46068</v>
      </c>
      <c r="BE6" s="129">
        <f>'C завтраками| Bed and breakfast'!AX6</f>
        <v>46072</v>
      </c>
      <c r="BF6" s="129">
        <f>'C завтраками| Bed and breakfast'!AY6</f>
        <v>46075</v>
      </c>
      <c r="BG6" s="129">
        <f>'C завтраками| Bed and breakfast'!AZ6</f>
        <v>46076</v>
      </c>
      <c r="BH6" s="129">
        <f>'C завтраками| Bed and breakfast'!BA6</f>
        <v>46079</v>
      </c>
      <c r="BI6" s="129">
        <f>'C завтраками| Bed and breakfast'!BB6</f>
        <v>46081</v>
      </c>
      <c r="BJ6" s="129">
        <f>'C завтраками| Bed and breakfast'!BC6</f>
        <v>46086</v>
      </c>
      <c r="BK6" s="129">
        <f>'C завтраками| Bed and breakfast'!BD6</f>
        <v>46089</v>
      </c>
      <c r="BL6" s="129">
        <f>'C завтраками| Bed and breakfast'!BE6</f>
        <v>46090</v>
      </c>
      <c r="BM6" s="129">
        <f>'C завтраками| Bed and breakfast'!BF6</f>
        <v>46096</v>
      </c>
      <c r="BN6" s="129">
        <f>'C завтраками| Bed and breakfast'!BG6</f>
        <v>46100</v>
      </c>
      <c r="BO6" s="129">
        <f>'C завтраками| Bed and breakfast'!BH6</f>
        <v>46102</v>
      </c>
      <c r="BP6" s="129">
        <f>'C завтраками| Bed and breakfast'!BI6</f>
        <v>46107</v>
      </c>
      <c r="BQ6" s="129">
        <f>'C завтраками| Bed and breakfast'!BJ6</f>
        <v>46109</v>
      </c>
      <c r="BR6" s="129">
        <f>'C завтраками| Bed and breakfast'!BK6</f>
        <v>46112</v>
      </c>
      <c r="BS6" s="129">
        <f>'C завтраками| Bed and breakfast'!BL6</f>
        <v>46116</v>
      </c>
      <c r="BT6" s="129">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ht="11.45" customHeight="1" x14ac:dyDescent="0.2">
      <c r="A7" s="167"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row>
    <row r="8" spans="1:78" ht="11.45" customHeight="1" x14ac:dyDescent="0.2">
      <c r="A8" s="3">
        <v>1</v>
      </c>
      <c r="B8" s="141" t="e">
        <f>'C завтраками| Bed and breakfast'!#REF!*0.9</f>
        <v>#REF!</v>
      </c>
      <c r="C8" s="141" t="e">
        <f>'C завтраками| Bed and breakfast'!#REF!*0.9</f>
        <v>#REF!</v>
      </c>
      <c r="D8" s="141" t="e">
        <f>'C завтраками| Bed and breakfast'!#REF!*0.9</f>
        <v>#REF!</v>
      </c>
      <c r="E8" s="141" t="e">
        <f>'C завтраками| Bed and breakfast'!#REF!*0.9</f>
        <v>#REF!</v>
      </c>
      <c r="F8" s="141" t="e">
        <f>'C завтраками| Bed and breakfast'!#REF!*0.9</f>
        <v>#REF!</v>
      </c>
      <c r="G8" s="141" t="e">
        <f>'C завтраками| Bed and breakfast'!#REF!*0.9</f>
        <v>#REF!</v>
      </c>
      <c r="H8" s="141" t="e">
        <f>'C завтраками| Bed and breakfast'!#REF!*0.9</f>
        <v>#REF!</v>
      </c>
      <c r="I8" s="141">
        <f>'C завтраками| Bed and breakfast'!B8*0.9</f>
        <v>5400</v>
      </c>
      <c r="J8" s="141">
        <f>'C завтраками| Bed and breakfast'!C8*0.9</f>
        <v>5400</v>
      </c>
      <c r="K8" s="141">
        <f>'C завтраками| Bed and breakfast'!D8*0.9</f>
        <v>4860</v>
      </c>
      <c r="L8" s="141">
        <f>'C завтраками| Bed and breakfast'!E8*0.9</f>
        <v>5220</v>
      </c>
      <c r="M8" s="141">
        <f>'C завтраками| Bed and breakfast'!F8*0.9</f>
        <v>5220</v>
      </c>
      <c r="N8" s="141">
        <f>'C завтраками| Bed and breakfast'!G8*0.9</f>
        <v>7380</v>
      </c>
      <c r="O8" s="141">
        <f>'C завтраками| Bed and breakfast'!H8*0.9</f>
        <v>5040</v>
      </c>
      <c r="P8" s="141">
        <f>'C завтраками| Bed and breakfast'!I8*0.9</f>
        <v>4860</v>
      </c>
      <c r="Q8" s="141">
        <f>'C завтраками| Bed and breakfast'!J8*0.9</f>
        <v>5040</v>
      </c>
      <c r="R8" s="141">
        <f>'C завтраками| Bed and breakfast'!K8*0.9</f>
        <v>4860</v>
      </c>
      <c r="S8" s="141">
        <f>'C завтраками| Bed and breakfast'!L8*0.9</f>
        <v>4860</v>
      </c>
      <c r="T8" s="141">
        <f>'C завтраками| Bed and breakfast'!M8*0.9</f>
        <v>5220</v>
      </c>
      <c r="U8" s="141">
        <f>'C завтраками| Bed and breakfast'!N8*0.9</f>
        <v>5040</v>
      </c>
      <c r="V8" s="141">
        <f>'C завтраками| Bed and breakfast'!O8*0.9</f>
        <v>6300</v>
      </c>
      <c r="W8" s="141">
        <f>'C завтраками| Bed and breakfast'!P8*0.9</f>
        <v>8100</v>
      </c>
      <c r="X8" s="141">
        <f>'C завтраками| Bed and breakfast'!Q8*0.9</f>
        <v>8100</v>
      </c>
      <c r="Y8" s="141">
        <f>'C завтраками| Bed and breakfast'!R8*0.9</f>
        <v>8640</v>
      </c>
      <c r="Z8" s="141">
        <f>'C завтраками| Bed and breakfast'!S8*0.9</f>
        <v>8640</v>
      </c>
      <c r="AA8" s="141">
        <f>'C завтраками| Bed and breakfast'!T8*0.9</f>
        <v>9180</v>
      </c>
      <c r="AB8" s="141">
        <f>'C завтраками| Bed and breakfast'!U8*0.9</f>
        <v>8640</v>
      </c>
      <c r="AC8" s="141">
        <f>'C завтраками| Bed and breakfast'!V8*0.9</f>
        <v>8640</v>
      </c>
      <c r="AD8" s="174">
        <f>'C завтраками| Bed and breakfast'!W8*0.9</f>
        <v>14400</v>
      </c>
      <c r="AE8" s="174">
        <f>'C завтраками| Bed and breakfast'!X8*0.9</f>
        <v>21150</v>
      </c>
      <c r="AF8" s="174">
        <f>'C завтраками| Bed and breakfast'!Y8*0.9</f>
        <v>24750</v>
      </c>
      <c r="AG8" s="174">
        <f>'C завтраками| Bed and breakfast'!Z8*0.9</f>
        <v>24750</v>
      </c>
      <c r="AH8" s="174">
        <f>'C завтраками| Bed and breakfast'!AA8*0.9</f>
        <v>24750</v>
      </c>
      <c r="AI8" s="174">
        <f>'C завтраками| Bed and breakfast'!AB8*0.9</f>
        <v>25830</v>
      </c>
      <c r="AJ8" s="174">
        <f>'C завтраками| Bed and breakfast'!AC8*0.9</f>
        <v>25830</v>
      </c>
      <c r="AK8" s="174">
        <f>'C завтраками| Bed and breakfast'!AD8*0.9</f>
        <v>25830</v>
      </c>
      <c r="AL8" s="174">
        <f>'C завтраками| Bed and breakfast'!AE8*0.9</f>
        <v>22590</v>
      </c>
      <c r="AM8" s="141">
        <f>'C завтраками| Bed and breakfast'!AF8*0.9</f>
        <v>22275</v>
      </c>
      <c r="AN8" s="141">
        <f>'C завтраками| Bed and breakfast'!AG8*0.9</f>
        <v>13905</v>
      </c>
      <c r="AO8" s="141">
        <f>'C завтраками| Bed and breakfast'!AH8*0.9</f>
        <v>13905</v>
      </c>
      <c r="AP8" s="141">
        <f>'C завтраками| Bed and breakfast'!AI8*0.9</f>
        <v>13095</v>
      </c>
      <c r="AQ8" s="141">
        <f>'C завтраками| Bed and breakfast'!AJ8*0.9</f>
        <v>13095</v>
      </c>
      <c r="AR8" s="141">
        <f>'C завтраками| Bed and breakfast'!AK8*0.9</f>
        <v>13095</v>
      </c>
      <c r="AS8" s="141">
        <f>'C завтраками| Bed and breakfast'!AL8*0.9</f>
        <v>13905</v>
      </c>
      <c r="AT8" s="141">
        <f>'C завтраками| Bed and breakfast'!AM8*0.9</f>
        <v>13905</v>
      </c>
      <c r="AU8" s="141">
        <f>'C завтраками| Bed and breakfast'!AN8*0.9</f>
        <v>13905</v>
      </c>
      <c r="AV8" s="141">
        <f>'C завтраками| Bed and breakfast'!AO8*0.9</f>
        <v>14715</v>
      </c>
      <c r="AW8" s="141">
        <f>'C завтраками| Bed and breakfast'!AP8*0.9</f>
        <v>14715</v>
      </c>
      <c r="AX8" s="141">
        <f>'C завтраками| Bed and breakfast'!AQ8*0.9</f>
        <v>15795</v>
      </c>
      <c r="AY8" s="141">
        <f>'C завтраками| Bed and breakfast'!AR8*0.9</f>
        <v>16875</v>
      </c>
      <c r="AZ8" s="141">
        <f>'C завтраками| Bed and breakfast'!AS8*0.9</f>
        <v>16875</v>
      </c>
      <c r="BA8" s="141">
        <f>'C завтраками| Bed and breakfast'!AT8*0.9</f>
        <v>16875</v>
      </c>
      <c r="BB8" s="141">
        <f>'C завтраками| Bed and breakfast'!AU8*0.9</f>
        <v>15795</v>
      </c>
      <c r="BC8" s="141">
        <f>'C завтраками| Bed and breakfast'!AV8*0.9</f>
        <v>19035</v>
      </c>
      <c r="BD8" s="141">
        <f>'C завтраками| Bed and breakfast'!AW8*0.9</f>
        <v>19035</v>
      </c>
      <c r="BE8" s="141">
        <f>'C завтраками| Bed and breakfast'!AX8*0.9</f>
        <v>21195</v>
      </c>
      <c r="BF8" s="141">
        <f>'C завтраками| Bed and breakfast'!AY8*0.9</f>
        <v>23355</v>
      </c>
      <c r="BG8" s="141">
        <f>'C завтраками| Bed and breakfast'!AZ8*0.9</f>
        <v>23355</v>
      </c>
      <c r="BH8" s="141">
        <f>'C завтраками| Bed and breakfast'!BA8*0.9</f>
        <v>20115</v>
      </c>
      <c r="BI8" s="141">
        <f>'C завтраками| Bed and breakfast'!BB8*0.9</f>
        <v>20115</v>
      </c>
      <c r="BJ8" s="141">
        <f>'C завтраками| Bed and breakfast'!BC8*0.9</f>
        <v>12285</v>
      </c>
      <c r="BK8" s="141">
        <f>'C завтраками| Bed and breakfast'!BD8*0.9</f>
        <v>13905</v>
      </c>
      <c r="BL8" s="141">
        <f>'C завтраками| Bed and breakfast'!BE8*0.9</f>
        <v>13095</v>
      </c>
      <c r="BM8" s="141">
        <f>'C завтраками| Bed and breakfast'!BF8*0.9</f>
        <v>10125</v>
      </c>
      <c r="BN8" s="141">
        <f>'C завтраками| Bed and breakfast'!BG8*0.9</f>
        <v>8415</v>
      </c>
      <c r="BO8" s="141">
        <f>'C завтраками| Bed and breakfast'!BH8*0.9</f>
        <v>9495</v>
      </c>
      <c r="BP8" s="141">
        <f>'C завтраками| Bed and breakfast'!BI8*0.9</f>
        <v>8415</v>
      </c>
      <c r="BQ8" s="141">
        <f>'C завтраками| Bed and breakfast'!BJ8*0.9</f>
        <v>9495</v>
      </c>
      <c r="BR8" s="141">
        <f>'C завтраками| Bed and breakfast'!BK8*0.9</f>
        <v>8415</v>
      </c>
      <c r="BS8" s="141">
        <f>'C завтраками| Bed and breakfast'!BL8*0.9</f>
        <v>8235</v>
      </c>
      <c r="BT8" s="141">
        <f>'C завтраками| Bed and breakfast'!BM8*0.9</f>
        <v>7335</v>
      </c>
      <c r="BU8" s="141">
        <f>'C завтраками| Bed and breakfast'!BN8*0.9</f>
        <v>5625</v>
      </c>
      <c r="BV8" s="141">
        <f>'C завтраками| Bed and breakfast'!BO8*0.9</f>
        <v>6165</v>
      </c>
      <c r="BW8" s="141">
        <f>'C завтраками| Bed and breakfast'!BP8*0.9</f>
        <v>5625</v>
      </c>
      <c r="BX8" s="141">
        <f>'C завтраками| Bed and breakfast'!BQ8*0.9</f>
        <v>6165</v>
      </c>
      <c r="BY8" s="141">
        <f>'C завтраками| Bed and breakfast'!BR8*0.9</f>
        <v>5625</v>
      </c>
      <c r="BZ8" s="141">
        <f>'C завтраками| Bed and breakfast'!BS8*0.9</f>
        <v>6885</v>
      </c>
    </row>
    <row r="9" spans="1:78" ht="11.45" customHeight="1" x14ac:dyDescent="0.2">
      <c r="A9" s="3">
        <v>2</v>
      </c>
      <c r="B9" s="141" t="e">
        <f>'C завтраками| Bed and breakfast'!#REF!*0.9</f>
        <v>#REF!</v>
      </c>
      <c r="C9" s="141" t="e">
        <f>'C завтраками| Bed and breakfast'!#REF!*0.9</f>
        <v>#REF!</v>
      </c>
      <c r="D9" s="141" t="e">
        <f>'C завтраками| Bed and breakfast'!#REF!*0.9</f>
        <v>#REF!</v>
      </c>
      <c r="E9" s="141" t="e">
        <f>'C завтраками| Bed and breakfast'!#REF!*0.9</f>
        <v>#REF!</v>
      </c>
      <c r="F9" s="141" t="e">
        <f>'C завтраками| Bed and breakfast'!#REF!*0.9</f>
        <v>#REF!</v>
      </c>
      <c r="G9" s="141" t="e">
        <f>'C завтраками| Bed and breakfast'!#REF!*0.9</f>
        <v>#REF!</v>
      </c>
      <c r="H9" s="141" t="e">
        <f>'C завтраками| Bed and breakfast'!#REF!*0.9</f>
        <v>#REF!</v>
      </c>
      <c r="I9" s="141">
        <f>'C завтраками| Bed and breakfast'!B9*0.9</f>
        <v>6660</v>
      </c>
      <c r="J9" s="141">
        <f>'C завтраками| Bed and breakfast'!C9*0.9</f>
        <v>6660</v>
      </c>
      <c r="K9" s="141">
        <f>'C завтраками| Bed and breakfast'!D9*0.9</f>
        <v>6120</v>
      </c>
      <c r="L9" s="141">
        <f>'C завтраками| Bed and breakfast'!E9*0.9</f>
        <v>6480</v>
      </c>
      <c r="M9" s="141">
        <f>'C завтраками| Bed and breakfast'!F9*0.9</f>
        <v>6480</v>
      </c>
      <c r="N9" s="141">
        <f>'C завтраками| Bed and breakfast'!G9*0.9</f>
        <v>8640</v>
      </c>
      <c r="O9" s="141">
        <f>'C завтраками| Bed and breakfast'!H9*0.9</f>
        <v>6300</v>
      </c>
      <c r="P9" s="141">
        <f>'C завтраками| Bed and breakfast'!I9*0.9</f>
        <v>6120</v>
      </c>
      <c r="Q9" s="141">
        <f>'C завтраками| Bed and breakfast'!J9*0.9</f>
        <v>6300</v>
      </c>
      <c r="R9" s="141">
        <f>'C завтраками| Bed and breakfast'!K9*0.9</f>
        <v>6120</v>
      </c>
      <c r="S9" s="141">
        <f>'C завтраками| Bed and breakfast'!L9*0.9</f>
        <v>6120</v>
      </c>
      <c r="T9" s="141">
        <f>'C завтраками| Bed and breakfast'!M9*0.9</f>
        <v>6480</v>
      </c>
      <c r="U9" s="141">
        <f>'C завтраками| Bed and breakfast'!N9*0.9</f>
        <v>6300</v>
      </c>
      <c r="V9" s="141">
        <f>'C завтраками| Bed and breakfast'!O9*0.9</f>
        <v>7560</v>
      </c>
      <c r="W9" s="141">
        <f>'C завтраками| Bed and breakfast'!P9*0.9</f>
        <v>9360</v>
      </c>
      <c r="X9" s="141">
        <f>'C завтраками| Bed and breakfast'!Q9*0.9</f>
        <v>9360</v>
      </c>
      <c r="Y9" s="141">
        <f>'C завтраками| Bed and breakfast'!R9*0.9</f>
        <v>9900</v>
      </c>
      <c r="Z9" s="141">
        <f>'C завтраками| Bed and breakfast'!S9*0.9</f>
        <v>9900</v>
      </c>
      <c r="AA9" s="141">
        <f>'C завтраками| Bed and breakfast'!T9*0.9</f>
        <v>10440</v>
      </c>
      <c r="AB9" s="141">
        <f>'C завтраками| Bed and breakfast'!U9*0.9</f>
        <v>9900</v>
      </c>
      <c r="AC9" s="141">
        <f>'C завтраками| Bed and breakfast'!V9*0.9</f>
        <v>9900</v>
      </c>
      <c r="AD9" s="174">
        <f>'C завтраками| Bed and breakfast'!W9*0.9</f>
        <v>16200</v>
      </c>
      <c r="AE9" s="174">
        <f>'C завтраками| Bed and breakfast'!X9*0.9</f>
        <v>22950</v>
      </c>
      <c r="AF9" s="174">
        <f>'C завтраками| Bed and breakfast'!Y9*0.9</f>
        <v>26550</v>
      </c>
      <c r="AG9" s="174">
        <f>'C завтраками| Bed and breakfast'!Z9*0.9</f>
        <v>26550</v>
      </c>
      <c r="AH9" s="174">
        <f>'C завтраками| Bed and breakfast'!AA9*0.9</f>
        <v>26550</v>
      </c>
      <c r="AI9" s="174">
        <f>'C завтраками| Bed and breakfast'!AB9*0.9</f>
        <v>27630</v>
      </c>
      <c r="AJ9" s="174">
        <f>'C завтраками| Bed and breakfast'!AC9*0.9</f>
        <v>27630</v>
      </c>
      <c r="AK9" s="174">
        <f>'C завтраками| Bed and breakfast'!AD9*0.9</f>
        <v>27630</v>
      </c>
      <c r="AL9" s="174">
        <f>'C завтраками| Bed and breakfast'!AE9*0.9</f>
        <v>24390</v>
      </c>
      <c r="AM9" s="141">
        <f>'C завтраками| Bed and breakfast'!AF9*0.9</f>
        <v>23940</v>
      </c>
      <c r="AN9" s="141">
        <f>'C завтраками| Bed and breakfast'!AG9*0.9</f>
        <v>15570</v>
      </c>
      <c r="AO9" s="141">
        <f>'C завтраками| Bed and breakfast'!AH9*0.9</f>
        <v>15570</v>
      </c>
      <c r="AP9" s="141">
        <f>'C завтраками| Bed and breakfast'!AI9*0.9</f>
        <v>14760</v>
      </c>
      <c r="AQ9" s="141">
        <f>'C завтраками| Bed and breakfast'!AJ9*0.9</f>
        <v>14760</v>
      </c>
      <c r="AR9" s="141">
        <f>'C завтраками| Bed and breakfast'!AK9*0.9</f>
        <v>14760</v>
      </c>
      <c r="AS9" s="141">
        <f>'C завтраками| Bed and breakfast'!AL9*0.9</f>
        <v>15570</v>
      </c>
      <c r="AT9" s="141">
        <f>'C завтраками| Bed and breakfast'!AM9*0.9</f>
        <v>15570</v>
      </c>
      <c r="AU9" s="141">
        <f>'C завтраками| Bed and breakfast'!AN9*0.9</f>
        <v>15570</v>
      </c>
      <c r="AV9" s="141">
        <f>'C завтраками| Bed and breakfast'!AO9*0.9</f>
        <v>16380</v>
      </c>
      <c r="AW9" s="141">
        <f>'C завтраками| Bed and breakfast'!AP9*0.9</f>
        <v>16380</v>
      </c>
      <c r="AX9" s="141">
        <f>'C завтраками| Bed and breakfast'!AQ9*0.9</f>
        <v>17460</v>
      </c>
      <c r="AY9" s="141">
        <f>'C завтраками| Bed and breakfast'!AR9*0.9</f>
        <v>18540</v>
      </c>
      <c r="AZ9" s="141">
        <f>'C завтраками| Bed and breakfast'!AS9*0.9</f>
        <v>18540</v>
      </c>
      <c r="BA9" s="141">
        <f>'C завтраками| Bed and breakfast'!AT9*0.9</f>
        <v>18540</v>
      </c>
      <c r="BB9" s="141">
        <f>'C завтраками| Bed and breakfast'!AU9*0.9</f>
        <v>17460</v>
      </c>
      <c r="BC9" s="141">
        <f>'C завтраками| Bed and breakfast'!AV9*0.9</f>
        <v>20700</v>
      </c>
      <c r="BD9" s="141">
        <f>'C завтраками| Bed and breakfast'!AW9*0.9</f>
        <v>20700</v>
      </c>
      <c r="BE9" s="141">
        <f>'C завтраками| Bed and breakfast'!AX9*0.9</f>
        <v>22860</v>
      </c>
      <c r="BF9" s="141">
        <f>'C завтраками| Bed and breakfast'!AY9*0.9</f>
        <v>25020</v>
      </c>
      <c r="BG9" s="141">
        <f>'C завтраками| Bed and breakfast'!AZ9*0.9</f>
        <v>25020</v>
      </c>
      <c r="BH9" s="141">
        <f>'C завтраками| Bed and breakfast'!BA9*0.9</f>
        <v>21780</v>
      </c>
      <c r="BI9" s="141">
        <f>'C завтраками| Bed and breakfast'!BB9*0.9</f>
        <v>21780</v>
      </c>
      <c r="BJ9" s="141">
        <f>'C завтраками| Bed and breakfast'!BC9*0.9</f>
        <v>13950</v>
      </c>
      <c r="BK9" s="141">
        <f>'C завтраками| Bed and breakfast'!BD9*0.9</f>
        <v>15570</v>
      </c>
      <c r="BL9" s="141">
        <f>'C завтраками| Bed and breakfast'!BE9*0.9</f>
        <v>14760</v>
      </c>
      <c r="BM9" s="141">
        <f>'C завтраками| Bed and breakfast'!BF9*0.9</f>
        <v>11790</v>
      </c>
      <c r="BN9" s="141">
        <f>'C завтраками| Bed and breakfast'!BG9*0.9</f>
        <v>10080</v>
      </c>
      <c r="BO9" s="141">
        <f>'C завтраками| Bed and breakfast'!BH9*0.9</f>
        <v>11160</v>
      </c>
      <c r="BP9" s="141">
        <f>'C завтраками| Bed and breakfast'!BI9*0.9</f>
        <v>10080</v>
      </c>
      <c r="BQ9" s="141">
        <f>'C завтраками| Bed and breakfast'!BJ9*0.9</f>
        <v>11160</v>
      </c>
      <c r="BR9" s="141">
        <f>'C завтраками| Bed and breakfast'!BK9*0.9</f>
        <v>10080</v>
      </c>
      <c r="BS9" s="141">
        <f>'C завтраками| Bed and breakfast'!BL9*0.9</f>
        <v>9720</v>
      </c>
      <c r="BT9" s="141">
        <f>'C завтраками| Bed and breakfast'!BM9*0.9</f>
        <v>8820</v>
      </c>
      <c r="BU9" s="141">
        <f>'C завтраками| Bed and breakfast'!BN9*0.9</f>
        <v>7110</v>
      </c>
      <c r="BV9" s="141">
        <f>'C завтраками| Bed and breakfast'!BO9*0.9</f>
        <v>7650</v>
      </c>
      <c r="BW9" s="141">
        <f>'C завтраками| Bed and breakfast'!BP9*0.9</f>
        <v>7110</v>
      </c>
      <c r="BX9" s="141">
        <f>'C завтраками| Bed and breakfast'!BQ9*0.9</f>
        <v>7650</v>
      </c>
      <c r="BY9" s="141">
        <f>'C завтраками| Bed and breakfast'!BR9*0.9</f>
        <v>7110</v>
      </c>
      <c r="BZ9" s="141">
        <f>'C завтраками| Bed and breakfast'!BS9*0.9</f>
        <v>8370</v>
      </c>
    </row>
    <row r="10" spans="1:78"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74"/>
      <c r="AE10" s="174"/>
      <c r="AF10" s="174"/>
      <c r="AG10" s="174"/>
      <c r="AH10" s="174"/>
      <c r="AI10" s="174"/>
      <c r="AJ10" s="174"/>
      <c r="AK10" s="174"/>
      <c r="AL10" s="174"/>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row>
    <row r="11" spans="1:78" ht="11.45" customHeight="1" x14ac:dyDescent="0.2">
      <c r="A11" s="3">
        <v>1</v>
      </c>
      <c r="B11" s="141" t="e">
        <f>'C завтраками| Bed and breakfast'!#REF!*0.9</f>
        <v>#REF!</v>
      </c>
      <c r="C11" s="141" t="e">
        <f>'C завтраками| Bed and breakfast'!#REF!*0.9</f>
        <v>#REF!</v>
      </c>
      <c r="D11" s="141" t="e">
        <f>'C завтраками| Bed and breakfast'!#REF!*0.9</f>
        <v>#REF!</v>
      </c>
      <c r="E11" s="141" t="e">
        <f>'C завтраками| Bed and breakfast'!#REF!*0.9</f>
        <v>#REF!</v>
      </c>
      <c r="F11" s="141" t="e">
        <f>'C завтраками| Bed and breakfast'!#REF!*0.9</f>
        <v>#REF!</v>
      </c>
      <c r="G11" s="141" t="e">
        <f>'C завтраками| Bed and breakfast'!#REF!*0.9</f>
        <v>#REF!</v>
      </c>
      <c r="H11" s="141" t="e">
        <f>'C завтраками| Bed and breakfast'!#REF!*0.9</f>
        <v>#REF!</v>
      </c>
      <c r="I11" s="141">
        <f>'C завтраками| Bed and breakfast'!B11*0.9</f>
        <v>6750</v>
      </c>
      <c r="J11" s="141">
        <f>'C завтраками| Bed and breakfast'!C11*0.9</f>
        <v>6750</v>
      </c>
      <c r="K11" s="141">
        <f>'C завтраками| Bed and breakfast'!D11*0.9</f>
        <v>6210</v>
      </c>
      <c r="L11" s="141">
        <f>'C завтраками| Bed and breakfast'!E11*0.9</f>
        <v>6570</v>
      </c>
      <c r="M11" s="141">
        <f>'C завтраками| Bed and breakfast'!F11*0.9</f>
        <v>6570</v>
      </c>
      <c r="N11" s="141">
        <f>'C завтраками| Bed and breakfast'!G11*0.9</f>
        <v>8730</v>
      </c>
      <c r="O11" s="141">
        <f>'C завтраками| Bed and breakfast'!H11*0.9</f>
        <v>6390</v>
      </c>
      <c r="P11" s="141">
        <f>'C завтраками| Bed and breakfast'!I11*0.9</f>
        <v>6210</v>
      </c>
      <c r="Q11" s="141">
        <f>'C завтраками| Bed and breakfast'!J11*0.9</f>
        <v>6390</v>
      </c>
      <c r="R11" s="141">
        <f>'C завтраками| Bed and breakfast'!K11*0.9</f>
        <v>6210</v>
      </c>
      <c r="S11" s="141">
        <f>'C завтраками| Bed and breakfast'!L11*0.9</f>
        <v>6210</v>
      </c>
      <c r="T11" s="141">
        <f>'C завтраками| Bed and breakfast'!M11*0.9</f>
        <v>6570</v>
      </c>
      <c r="U11" s="141">
        <f>'C завтраками| Bed and breakfast'!N11*0.9</f>
        <v>6390</v>
      </c>
      <c r="V11" s="141">
        <f>'C завтраками| Bed and breakfast'!O11*0.9</f>
        <v>7650</v>
      </c>
      <c r="W11" s="141">
        <f>'C завтраками| Bed and breakfast'!P11*0.9</f>
        <v>9450</v>
      </c>
      <c r="X11" s="141">
        <f>'C завтраками| Bed and breakfast'!Q11*0.9</f>
        <v>9450</v>
      </c>
      <c r="Y11" s="141">
        <f>'C завтраками| Bed and breakfast'!R11*0.9</f>
        <v>9990</v>
      </c>
      <c r="Z11" s="141">
        <f>'C завтраками| Bed and breakfast'!S11*0.9</f>
        <v>9990</v>
      </c>
      <c r="AA11" s="141">
        <f>'C завтраками| Bed and breakfast'!T11*0.9</f>
        <v>10530</v>
      </c>
      <c r="AB11" s="141">
        <f>'C завтраками| Bed and breakfast'!U11*0.9</f>
        <v>9990</v>
      </c>
      <c r="AC11" s="141">
        <f>'C завтраками| Bed and breakfast'!V11*0.9</f>
        <v>9990</v>
      </c>
      <c r="AD11" s="174">
        <f>'C завтраками| Bed and breakfast'!W11*0.9</f>
        <v>16200</v>
      </c>
      <c r="AE11" s="174">
        <f>'C завтраками| Bed and breakfast'!X11*0.9</f>
        <v>22950</v>
      </c>
      <c r="AF11" s="174">
        <f>'C завтраками| Bed and breakfast'!Y11*0.9</f>
        <v>26550</v>
      </c>
      <c r="AG11" s="174">
        <f>'C завтраками| Bed and breakfast'!Z11*0.9</f>
        <v>26550</v>
      </c>
      <c r="AH11" s="174">
        <f>'C завтраками| Bed and breakfast'!AA11*0.9</f>
        <v>26550</v>
      </c>
      <c r="AI11" s="174">
        <f>'C завтраками| Bed and breakfast'!AB11*0.9</f>
        <v>27630</v>
      </c>
      <c r="AJ11" s="174">
        <f>'C завтраками| Bed and breakfast'!AC11*0.9</f>
        <v>27630</v>
      </c>
      <c r="AK11" s="174">
        <f>'C завтраками| Bed and breakfast'!AD11*0.9</f>
        <v>27630</v>
      </c>
      <c r="AL11" s="174">
        <f>'C завтраками| Bed and breakfast'!AE11*0.9</f>
        <v>24390</v>
      </c>
      <c r="AM11" s="141">
        <f>'C завтраками| Bed and breakfast'!AF11*0.9</f>
        <v>23895</v>
      </c>
      <c r="AN11" s="141">
        <f>'C завтраками| Bed and breakfast'!AG11*0.9</f>
        <v>15525</v>
      </c>
      <c r="AO11" s="141">
        <f>'C завтраками| Bed and breakfast'!AH11*0.9</f>
        <v>15525</v>
      </c>
      <c r="AP11" s="141">
        <f>'C завтраками| Bed and breakfast'!AI11*0.9</f>
        <v>14715</v>
      </c>
      <c r="AQ11" s="141">
        <f>'C завтраками| Bed and breakfast'!AJ11*0.9</f>
        <v>14715</v>
      </c>
      <c r="AR11" s="141">
        <f>'C завтраками| Bed and breakfast'!AK11*0.9</f>
        <v>14715</v>
      </c>
      <c r="AS11" s="141">
        <f>'C завтраками| Bed and breakfast'!AL11*0.9</f>
        <v>15525</v>
      </c>
      <c r="AT11" s="141">
        <f>'C завтраками| Bed and breakfast'!AM11*0.9</f>
        <v>15525</v>
      </c>
      <c r="AU11" s="141">
        <f>'C завтраками| Bed and breakfast'!AN11*0.9</f>
        <v>15525</v>
      </c>
      <c r="AV11" s="141">
        <f>'C завтраками| Bed and breakfast'!AO11*0.9</f>
        <v>16335</v>
      </c>
      <c r="AW11" s="141">
        <f>'C завтраками| Bed and breakfast'!AP11*0.9</f>
        <v>16335</v>
      </c>
      <c r="AX11" s="141">
        <f>'C завтраками| Bed and breakfast'!AQ11*0.9</f>
        <v>17415</v>
      </c>
      <c r="AY11" s="141">
        <f>'C завтраками| Bed and breakfast'!AR11*0.9</f>
        <v>18495</v>
      </c>
      <c r="AZ11" s="141">
        <f>'C завтраками| Bed and breakfast'!AS11*0.9</f>
        <v>18495</v>
      </c>
      <c r="BA11" s="141">
        <f>'C завтраками| Bed and breakfast'!AT11*0.9</f>
        <v>18495</v>
      </c>
      <c r="BB11" s="141">
        <f>'C завтраками| Bed and breakfast'!AU11*0.9</f>
        <v>17415</v>
      </c>
      <c r="BC11" s="141">
        <f>'C завтраками| Bed and breakfast'!AV11*0.9</f>
        <v>20655</v>
      </c>
      <c r="BD11" s="141">
        <f>'C завтраками| Bed and breakfast'!AW11*0.9</f>
        <v>20655</v>
      </c>
      <c r="BE11" s="141">
        <f>'C завтраками| Bed and breakfast'!AX11*0.9</f>
        <v>22815</v>
      </c>
      <c r="BF11" s="141">
        <f>'C завтраками| Bed and breakfast'!AY11*0.9</f>
        <v>24975</v>
      </c>
      <c r="BG11" s="141">
        <f>'C завтраками| Bed and breakfast'!AZ11*0.9</f>
        <v>24975</v>
      </c>
      <c r="BH11" s="141">
        <f>'C завтраками| Bed and breakfast'!BA11*0.9</f>
        <v>21735</v>
      </c>
      <c r="BI11" s="141">
        <f>'C завтраками| Bed and breakfast'!BB11*0.9</f>
        <v>21735</v>
      </c>
      <c r="BJ11" s="141">
        <f>'C завтраками| Bed and breakfast'!BC11*0.9</f>
        <v>13905</v>
      </c>
      <c r="BK11" s="141">
        <f>'C завтраками| Bed and breakfast'!BD11*0.9</f>
        <v>15525</v>
      </c>
      <c r="BL11" s="141">
        <f>'C завтраками| Bed and breakfast'!BE11*0.9</f>
        <v>14715</v>
      </c>
      <c r="BM11" s="141">
        <f>'C завтраками| Bed and breakfast'!BF11*0.9</f>
        <v>11475</v>
      </c>
      <c r="BN11" s="141">
        <f>'C завтраками| Bed and breakfast'!BG11*0.9</f>
        <v>9765</v>
      </c>
      <c r="BO11" s="141">
        <f>'C завтраками| Bed and breakfast'!BH11*0.9</f>
        <v>10845</v>
      </c>
      <c r="BP11" s="141">
        <f>'C завтраками| Bed and breakfast'!BI11*0.9</f>
        <v>9765</v>
      </c>
      <c r="BQ11" s="141">
        <f>'C завтраками| Bed and breakfast'!BJ11*0.9</f>
        <v>10845</v>
      </c>
      <c r="BR11" s="141">
        <f>'C завтраками| Bed and breakfast'!BK11*0.9</f>
        <v>9765</v>
      </c>
      <c r="BS11" s="141">
        <f>'C завтраками| Bed and breakfast'!BL11*0.9</f>
        <v>9135</v>
      </c>
      <c r="BT11" s="141">
        <f>'C завтраками| Bed and breakfast'!BM11*0.9</f>
        <v>8235</v>
      </c>
      <c r="BU11" s="141">
        <f>'C завтраками| Bed and breakfast'!BN11*0.9</f>
        <v>6525</v>
      </c>
      <c r="BV11" s="141">
        <f>'C завтраками| Bed and breakfast'!BO11*0.9</f>
        <v>7065</v>
      </c>
      <c r="BW11" s="141">
        <f>'C завтраками| Bed and breakfast'!BP11*0.9</f>
        <v>6525</v>
      </c>
      <c r="BX11" s="141">
        <f>'C завтраками| Bed and breakfast'!BQ11*0.9</f>
        <v>7065</v>
      </c>
      <c r="BY11" s="141">
        <f>'C завтраками| Bed and breakfast'!BR11*0.9</f>
        <v>6525</v>
      </c>
      <c r="BZ11" s="141">
        <f>'C завтраками| Bed and breakfast'!BS11*0.9</f>
        <v>7785</v>
      </c>
    </row>
    <row r="12" spans="1:78" ht="11.45" customHeight="1" x14ac:dyDescent="0.2">
      <c r="A12" s="3">
        <v>2</v>
      </c>
      <c r="B12" s="141" t="e">
        <f>'C завтраками| Bed and breakfast'!#REF!*0.9</f>
        <v>#REF!</v>
      </c>
      <c r="C12" s="141" t="e">
        <f>'C завтраками| Bed and breakfast'!#REF!*0.9</f>
        <v>#REF!</v>
      </c>
      <c r="D12" s="141" t="e">
        <f>'C завтраками| Bed and breakfast'!#REF!*0.9</f>
        <v>#REF!</v>
      </c>
      <c r="E12" s="141" t="e">
        <f>'C завтраками| Bed and breakfast'!#REF!*0.9</f>
        <v>#REF!</v>
      </c>
      <c r="F12" s="141" t="e">
        <f>'C завтраками| Bed and breakfast'!#REF!*0.9</f>
        <v>#REF!</v>
      </c>
      <c r="G12" s="141" t="e">
        <f>'C завтраками| Bed and breakfast'!#REF!*0.9</f>
        <v>#REF!</v>
      </c>
      <c r="H12" s="141" t="e">
        <f>'C завтраками| Bed and breakfast'!#REF!*0.9</f>
        <v>#REF!</v>
      </c>
      <c r="I12" s="141">
        <f>'C завтраками| Bed and breakfast'!B12*0.9</f>
        <v>8010</v>
      </c>
      <c r="J12" s="141">
        <f>'C завтраками| Bed and breakfast'!C12*0.9</f>
        <v>8010</v>
      </c>
      <c r="K12" s="141">
        <f>'C завтраками| Bed and breakfast'!D12*0.9</f>
        <v>7470</v>
      </c>
      <c r="L12" s="141">
        <f>'C завтраками| Bed and breakfast'!E12*0.9</f>
        <v>7830</v>
      </c>
      <c r="M12" s="141">
        <f>'C завтраками| Bed and breakfast'!F12*0.9</f>
        <v>7830</v>
      </c>
      <c r="N12" s="141">
        <f>'C завтраками| Bed and breakfast'!G12*0.9</f>
        <v>9990</v>
      </c>
      <c r="O12" s="141">
        <f>'C завтраками| Bed and breakfast'!H12*0.9</f>
        <v>7650</v>
      </c>
      <c r="P12" s="141">
        <f>'C завтраками| Bed and breakfast'!I12*0.9</f>
        <v>7470</v>
      </c>
      <c r="Q12" s="141">
        <f>'C завтраками| Bed and breakfast'!J12*0.9</f>
        <v>7650</v>
      </c>
      <c r="R12" s="141">
        <f>'C завтраками| Bed and breakfast'!K12*0.9</f>
        <v>7470</v>
      </c>
      <c r="S12" s="141">
        <f>'C завтраками| Bed and breakfast'!L12*0.9</f>
        <v>7470</v>
      </c>
      <c r="T12" s="141">
        <f>'C завтраками| Bed and breakfast'!M12*0.9</f>
        <v>7830</v>
      </c>
      <c r="U12" s="141">
        <f>'C завтраками| Bed and breakfast'!N12*0.9</f>
        <v>7650</v>
      </c>
      <c r="V12" s="141">
        <f>'C завтраками| Bed and breakfast'!O12*0.9</f>
        <v>8910</v>
      </c>
      <c r="W12" s="141">
        <f>'C завтраками| Bed and breakfast'!P12*0.9</f>
        <v>10710</v>
      </c>
      <c r="X12" s="141">
        <f>'C завтраками| Bed and breakfast'!Q12*0.9</f>
        <v>10710</v>
      </c>
      <c r="Y12" s="141">
        <f>'C завтраками| Bed and breakfast'!R12*0.9</f>
        <v>11250</v>
      </c>
      <c r="Z12" s="141">
        <f>'C завтраками| Bed and breakfast'!S12*0.9</f>
        <v>11250</v>
      </c>
      <c r="AA12" s="141">
        <f>'C завтраками| Bed and breakfast'!T12*0.9</f>
        <v>11790</v>
      </c>
      <c r="AB12" s="141">
        <f>'C завтраками| Bed and breakfast'!U12*0.9</f>
        <v>11250</v>
      </c>
      <c r="AC12" s="141">
        <f>'C завтраками| Bed and breakfast'!V12*0.9</f>
        <v>11250</v>
      </c>
      <c r="AD12" s="174">
        <f>'C завтраками| Bed and breakfast'!W12*0.9</f>
        <v>18000</v>
      </c>
      <c r="AE12" s="174">
        <f>'C завтраками| Bed and breakfast'!X12*0.9</f>
        <v>24750</v>
      </c>
      <c r="AF12" s="174">
        <f>'C завтраками| Bed and breakfast'!Y12*0.9</f>
        <v>28350</v>
      </c>
      <c r="AG12" s="174">
        <f>'C завтраками| Bed and breakfast'!Z12*0.9</f>
        <v>28350</v>
      </c>
      <c r="AH12" s="174">
        <f>'C завтраками| Bed and breakfast'!AA12*0.9</f>
        <v>28350</v>
      </c>
      <c r="AI12" s="174">
        <f>'C завтраками| Bed and breakfast'!AB12*0.9</f>
        <v>29430</v>
      </c>
      <c r="AJ12" s="174">
        <f>'C завтраками| Bed and breakfast'!AC12*0.9</f>
        <v>29430</v>
      </c>
      <c r="AK12" s="174">
        <f>'C завтраками| Bed and breakfast'!AD12*0.9</f>
        <v>29430</v>
      </c>
      <c r="AL12" s="174">
        <f>'C завтраками| Bed and breakfast'!AE12*0.9</f>
        <v>26190</v>
      </c>
      <c r="AM12" s="141">
        <f>'C завтраками| Bed and breakfast'!AF12*0.9</f>
        <v>25560</v>
      </c>
      <c r="AN12" s="141">
        <f>'C завтраками| Bed and breakfast'!AG12*0.9</f>
        <v>17190</v>
      </c>
      <c r="AO12" s="141">
        <f>'C завтраками| Bed and breakfast'!AH12*0.9</f>
        <v>17190</v>
      </c>
      <c r="AP12" s="141">
        <f>'C завтраками| Bed and breakfast'!AI12*0.9</f>
        <v>16380</v>
      </c>
      <c r="AQ12" s="141">
        <f>'C завтраками| Bed and breakfast'!AJ12*0.9</f>
        <v>16380</v>
      </c>
      <c r="AR12" s="141">
        <f>'C завтраками| Bed and breakfast'!AK12*0.9</f>
        <v>16380</v>
      </c>
      <c r="AS12" s="141">
        <f>'C завтраками| Bed and breakfast'!AL12*0.9</f>
        <v>17190</v>
      </c>
      <c r="AT12" s="141">
        <f>'C завтраками| Bed and breakfast'!AM12*0.9</f>
        <v>17190</v>
      </c>
      <c r="AU12" s="141">
        <f>'C завтраками| Bed and breakfast'!AN12*0.9</f>
        <v>17190</v>
      </c>
      <c r="AV12" s="141">
        <f>'C завтраками| Bed and breakfast'!AO12*0.9</f>
        <v>18000</v>
      </c>
      <c r="AW12" s="141">
        <f>'C завтраками| Bed and breakfast'!AP12*0.9</f>
        <v>18000</v>
      </c>
      <c r="AX12" s="141">
        <f>'C завтраками| Bed and breakfast'!AQ12*0.9</f>
        <v>19080</v>
      </c>
      <c r="AY12" s="141">
        <f>'C завтраками| Bed and breakfast'!AR12*0.9</f>
        <v>20160</v>
      </c>
      <c r="AZ12" s="141">
        <f>'C завтраками| Bed and breakfast'!AS12*0.9</f>
        <v>20160</v>
      </c>
      <c r="BA12" s="141">
        <f>'C завтраками| Bed and breakfast'!AT12*0.9</f>
        <v>20160</v>
      </c>
      <c r="BB12" s="141">
        <f>'C завтраками| Bed and breakfast'!AU12*0.9</f>
        <v>19080</v>
      </c>
      <c r="BC12" s="141">
        <f>'C завтраками| Bed and breakfast'!AV12*0.9</f>
        <v>22320</v>
      </c>
      <c r="BD12" s="141">
        <f>'C завтраками| Bed and breakfast'!AW12*0.9</f>
        <v>22320</v>
      </c>
      <c r="BE12" s="141">
        <f>'C завтраками| Bed and breakfast'!AX12*0.9</f>
        <v>24480</v>
      </c>
      <c r="BF12" s="141">
        <f>'C завтраками| Bed and breakfast'!AY12*0.9</f>
        <v>26640</v>
      </c>
      <c r="BG12" s="141">
        <f>'C завтраками| Bed and breakfast'!AZ12*0.9</f>
        <v>26640</v>
      </c>
      <c r="BH12" s="141">
        <f>'C завтраками| Bed and breakfast'!BA12*0.9</f>
        <v>23400</v>
      </c>
      <c r="BI12" s="141">
        <f>'C завтраками| Bed and breakfast'!BB12*0.9</f>
        <v>23400</v>
      </c>
      <c r="BJ12" s="141">
        <f>'C завтраками| Bed and breakfast'!BC12*0.9</f>
        <v>15570</v>
      </c>
      <c r="BK12" s="141">
        <f>'C завтраками| Bed and breakfast'!BD12*0.9</f>
        <v>17190</v>
      </c>
      <c r="BL12" s="141">
        <f>'C завтраками| Bed and breakfast'!BE12*0.9</f>
        <v>16380</v>
      </c>
      <c r="BM12" s="141">
        <f>'C завтраками| Bed and breakfast'!BF12*0.9</f>
        <v>13140</v>
      </c>
      <c r="BN12" s="141">
        <f>'C завтраками| Bed and breakfast'!BG12*0.9</f>
        <v>11430</v>
      </c>
      <c r="BO12" s="141">
        <f>'C завтраками| Bed and breakfast'!BH12*0.9</f>
        <v>12510</v>
      </c>
      <c r="BP12" s="141">
        <f>'C завтраками| Bed and breakfast'!BI12*0.9</f>
        <v>11430</v>
      </c>
      <c r="BQ12" s="141">
        <f>'C завтраками| Bed and breakfast'!BJ12*0.9</f>
        <v>12510</v>
      </c>
      <c r="BR12" s="141">
        <f>'C завтраками| Bed and breakfast'!BK12*0.9</f>
        <v>11430</v>
      </c>
      <c r="BS12" s="141">
        <f>'C завтраками| Bed and breakfast'!BL12*0.9</f>
        <v>10620</v>
      </c>
      <c r="BT12" s="141">
        <f>'C завтраками| Bed and breakfast'!BM12*0.9</f>
        <v>9720</v>
      </c>
      <c r="BU12" s="141">
        <f>'C завтраками| Bed and breakfast'!BN12*0.9</f>
        <v>8010</v>
      </c>
      <c r="BV12" s="141">
        <f>'C завтраками| Bed and breakfast'!BO12*0.9</f>
        <v>8550</v>
      </c>
      <c r="BW12" s="141">
        <f>'C завтраками| Bed and breakfast'!BP12*0.9</f>
        <v>8010</v>
      </c>
      <c r="BX12" s="141">
        <f>'C завтраками| Bed and breakfast'!BQ12*0.9</f>
        <v>8550</v>
      </c>
      <c r="BY12" s="141">
        <f>'C завтраками| Bed and breakfast'!BR12*0.9</f>
        <v>8010</v>
      </c>
      <c r="BZ12" s="141">
        <f>'C завтраками| Bed and breakfast'!BS12*0.9</f>
        <v>9270</v>
      </c>
    </row>
    <row r="13" spans="1:78" ht="11.45" customHeight="1" x14ac:dyDescent="0.2">
      <c r="A13" s="120"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74"/>
      <c r="AE13" s="174"/>
      <c r="AF13" s="174"/>
      <c r="AG13" s="174"/>
      <c r="AH13" s="174"/>
      <c r="AI13" s="174"/>
      <c r="AJ13" s="174"/>
      <c r="AK13" s="174"/>
      <c r="AL13" s="174"/>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row>
    <row r="14" spans="1:78" ht="11.45" customHeight="1" x14ac:dyDescent="0.2">
      <c r="A14" s="3">
        <v>1</v>
      </c>
      <c r="B14" s="141" t="e">
        <f>'C завтраками| Bed and breakfast'!#REF!*0.9</f>
        <v>#REF!</v>
      </c>
      <c r="C14" s="141" t="e">
        <f>'C завтраками| Bed and breakfast'!#REF!*0.9</f>
        <v>#REF!</v>
      </c>
      <c r="D14" s="141" t="e">
        <f>'C завтраками| Bed and breakfast'!#REF!*0.9</f>
        <v>#REF!</v>
      </c>
      <c r="E14" s="141" t="e">
        <f>'C завтраками| Bed and breakfast'!#REF!*0.9</f>
        <v>#REF!</v>
      </c>
      <c r="F14" s="141" t="e">
        <f>'C завтраками| Bed and breakfast'!#REF!*0.9</f>
        <v>#REF!</v>
      </c>
      <c r="G14" s="141" t="e">
        <f>'C завтраками| Bed and breakfast'!#REF!*0.9</f>
        <v>#REF!</v>
      </c>
      <c r="H14" s="141" t="e">
        <f>'C завтраками| Bed and breakfast'!#REF!*0.9</f>
        <v>#REF!</v>
      </c>
      <c r="I14" s="141">
        <f>'C завтраками| Bed and breakfast'!B14*0.9</f>
        <v>8550</v>
      </c>
      <c r="J14" s="141">
        <f>'C завтраками| Bed and breakfast'!C14*0.9</f>
        <v>8550</v>
      </c>
      <c r="K14" s="141">
        <f>'C завтраками| Bed and breakfast'!D14*0.9</f>
        <v>8010</v>
      </c>
      <c r="L14" s="141">
        <f>'C завтраками| Bed and breakfast'!E14*0.9</f>
        <v>8370</v>
      </c>
      <c r="M14" s="141">
        <f>'C завтраками| Bed and breakfast'!F14*0.9</f>
        <v>8370</v>
      </c>
      <c r="N14" s="141">
        <f>'C завтраками| Bed and breakfast'!G14*0.9</f>
        <v>10530</v>
      </c>
      <c r="O14" s="141">
        <f>'C завтраками| Bed and breakfast'!H14*0.9</f>
        <v>8190</v>
      </c>
      <c r="P14" s="141">
        <f>'C завтраками| Bed and breakfast'!I14*0.9</f>
        <v>8010</v>
      </c>
      <c r="Q14" s="141">
        <f>'C завтраками| Bed and breakfast'!J14*0.9</f>
        <v>8190</v>
      </c>
      <c r="R14" s="141">
        <f>'C завтраками| Bed and breakfast'!K14*0.9</f>
        <v>8010</v>
      </c>
      <c r="S14" s="141">
        <f>'C завтраками| Bed and breakfast'!L14*0.9</f>
        <v>8010</v>
      </c>
      <c r="T14" s="141">
        <f>'C завтраками| Bed and breakfast'!M14*0.9</f>
        <v>8370</v>
      </c>
      <c r="U14" s="141">
        <f>'C завтраками| Bed and breakfast'!N14*0.9</f>
        <v>8190</v>
      </c>
      <c r="V14" s="141">
        <f>'C завтраками| Bed and breakfast'!O14*0.9</f>
        <v>9450</v>
      </c>
      <c r="W14" s="141">
        <f>'C завтраками| Bed and breakfast'!P14*0.9</f>
        <v>11250</v>
      </c>
      <c r="X14" s="141">
        <f>'C завтраками| Bed and breakfast'!Q14*0.9</f>
        <v>11250</v>
      </c>
      <c r="Y14" s="141">
        <f>'C завтраками| Bed and breakfast'!R14*0.9</f>
        <v>11790</v>
      </c>
      <c r="Z14" s="141">
        <f>'C завтраками| Bed and breakfast'!S14*0.9</f>
        <v>11790</v>
      </c>
      <c r="AA14" s="141">
        <f>'C завтраками| Bed and breakfast'!T14*0.9</f>
        <v>12330</v>
      </c>
      <c r="AB14" s="141">
        <f>'C завтраками| Bed and breakfast'!U14*0.9</f>
        <v>11790</v>
      </c>
      <c r="AC14" s="141">
        <f>'C завтраками| Bed and breakfast'!V14*0.9</f>
        <v>11790</v>
      </c>
      <c r="AD14" s="174">
        <f>'C завтраками| Bed and breakfast'!W14*0.9</f>
        <v>18000</v>
      </c>
      <c r="AE14" s="174">
        <f>'C завтраками| Bed and breakfast'!X14*0.9</f>
        <v>24750</v>
      </c>
      <c r="AF14" s="174">
        <f>'C завтраками| Bed and breakfast'!Y14*0.9</f>
        <v>28350</v>
      </c>
      <c r="AG14" s="174">
        <f>'C завтраками| Bed and breakfast'!Z14*0.9</f>
        <v>28350</v>
      </c>
      <c r="AH14" s="174">
        <f>'C завтраками| Bed and breakfast'!AA14*0.9</f>
        <v>28350</v>
      </c>
      <c r="AI14" s="174">
        <f>'C завтраками| Bed and breakfast'!AB14*0.9</f>
        <v>29430</v>
      </c>
      <c r="AJ14" s="174">
        <f>'C завтраками| Bed and breakfast'!AC14*0.9</f>
        <v>29430</v>
      </c>
      <c r="AK14" s="174">
        <f>'C завтраками| Bed and breakfast'!AD14*0.9</f>
        <v>29430</v>
      </c>
      <c r="AL14" s="174">
        <f>'C завтраками| Bed and breakfast'!AE14*0.9</f>
        <v>26190</v>
      </c>
      <c r="AM14" s="141">
        <f>'C завтраками| Bed and breakfast'!AF14*0.9</f>
        <v>25875</v>
      </c>
      <c r="AN14" s="141">
        <f>'C завтраками| Bed and breakfast'!AG14*0.9</f>
        <v>17505</v>
      </c>
      <c r="AO14" s="141">
        <f>'C завтраками| Bed and breakfast'!AH14*0.9</f>
        <v>17505</v>
      </c>
      <c r="AP14" s="141">
        <f>'C завтраками| Bed and breakfast'!AI14*0.9</f>
        <v>16695</v>
      </c>
      <c r="AQ14" s="141">
        <f>'C завтраками| Bed and breakfast'!AJ14*0.9</f>
        <v>16695</v>
      </c>
      <c r="AR14" s="141">
        <f>'C завтраками| Bed and breakfast'!AK14*0.9</f>
        <v>16695</v>
      </c>
      <c r="AS14" s="141">
        <f>'C завтраками| Bed and breakfast'!AL14*0.9</f>
        <v>17505</v>
      </c>
      <c r="AT14" s="141">
        <f>'C завтраками| Bed and breakfast'!AM14*0.9</f>
        <v>17505</v>
      </c>
      <c r="AU14" s="141">
        <f>'C завтраками| Bed and breakfast'!AN14*0.9</f>
        <v>17505</v>
      </c>
      <c r="AV14" s="141">
        <f>'C завтраками| Bed and breakfast'!AO14*0.9</f>
        <v>18315</v>
      </c>
      <c r="AW14" s="141">
        <f>'C завтраками| Bed and breakfast'!AP14*0.9</f>
        <v>18315</v>
      </c>
      <c r="AX14" s="141">
        <f>'C завтраками| Bed and breakfast'!AQ14*0.9</f>
        <v>19395</v>
      </c>
      <c r="AY14" s="141">
        <f>'C завтраками| Bed and breakfast'!AR14*0.9</f>
        <v>20475</v>
      </c>
      <c r="AZ14" s="141">
        <f>'C завтраками| Bed and breakfast'!AS14*0.9</f>
        <v>20475</v>
      </c>
      <c r="BA14" s="141">
        <f>'C завтраками| Bed and breakfast'!AT14*0.9</f>
        <v>20475</v>
      </c>
      <c r="BB14" s="141">
        <f>'C завтраками| Bed and breakfast'!AU14*0.9</f>
        <v>19395</v>
      </c>
      <c r="BC14" s="141">
        <f>'C завтраками| Bed and breakfast'!AV14*0.9</f>
        <v>22635</v>
      </c>
      <c r="BD14" s="141">
        <f>'C завтраками| Bed and breakfast'!AW14*0.9</f>
        <v>22635</v>
      </c>
      <c r="BE14" s="141">
        <f>'C завтраками| Bed and breakfast'!AX14*0.9</f>
        <v>24795</v>
      </c>
      <c r="BF14" s="141">
        <f>'C завтраками| Bed and breakfast'!AY14*0.9</f>
        <v>26955</v>
      </c>
      <c r="BG14" s="141">
        <f>'C завтраками| Bed and breakfast'!AZ14*0.9</f>
        <v>26955</v>
      </c>
      <c r="BH14" s="141">
        <f>'C завтраками| Bed and breakfast'!BA14*0.9</f>
        <v>23715</v>
      </c>
      <c r="BI14" s="141">
        <f>'C завтраками| Bed and breakfast'!BB14*0.9</f>
        <v>23715</v>
      </c>
      <c r="BJ14" s="141">
        <f>'C завтраками| Bed and breakfast'!BC14*0.9</f>
        <v>15885</v>
      </c>
      <c r="BK14" s="141">
        <f>'C завтраками| Bed and breakfast'!BD14*0.9</f>
        <v>17505</v>
      </c>
      <c r="BL14" s="141">
        <f>'C завтраками| Bed and breakfast'!BE14*0.9</f>
        <v>16695</v>
      </c>
      <c r="BM14" s="141">
        <f>'C завтраками| Bed and breakfast'!BF14*0.9</f>
        <v>13275</v>
      </c>
      <c r="BN14" s="141">
        <f>'C завтраками| Bed and breakfast'!BG14*0.9</f>
        <v>11565</v>
      </c>
      <c r="BO14" s="141">
        <f>'C завтраками| Bed and breakfast'!BH14*0.9</f>
        <v>12645</v>
      </c>
      <c r="BP14" s="141">
        <f>'C завтраками| Bed and breakfast'!BI14*0.9</f>
        <v>11565</v>
      </c>
      <c r="BQ14" s="141">
        <f>'C завтраками| Bed and breakfast'!BJ14*0.9</f>
        <v>12645</v>
      </c>
      <c r="BR14" s="141">
        <f>'C завтраками| Bed and breakfast'!BK14*0.9</f>
        <v>11565</v>
      </c>
      <c r="BS14" s="141">
        <f>'C завтраками| Bed and breakfast'!BL14*0.9</f>
        <v>11385</v>
      </c>
      <c r="BT14" s="141">
        <f>'C завтраками| Bed and breakfast'!BM14*0.9</f>
        <v>10485</v>
      </c>
      <c r="BU14" s="141">
        <f>'C завтраками| Bed and breakfast'!BN14*0.9</f>
        <v>8775</v>
      </c>
      <c r="BV14" s="141">
        <f>'C завтраками| Bed and breakfast'!BO14*0.9</f>
        <v>9315</v>
      </c>
      <c r="BW14" s="141">
        <f>'C завтраками| Bed and breakfast'!BP14*0.9</f>
        <v>8775</v>
      </c>
      <c r="BX14" s="141">
        <f>'C завтраками| Bed and breakfast'!BQ14*0.9</f>
        <v>9315</v>
      </c>
      <c r="BY14" s="141">
        <f>'C завтраками| Bed and breakfast'!BR14*0.9</f>
        <v>8775</v>
      </c>
      <c r="BZ14" s="141">
        <f>'C завтраками| Bed and breakfast'!BS14*0.9</f>
        <v>10035</v>
      </c>
    </row>
    <row r="15" spans="1:78" ht="11.45" customHeight="1" x14ac:dyDescent="0.2">
      <c r="A15" s="3">
        <v>2</v>
      </c>
      <c r="B15" s="141" t="e">
        <f>'C завтраками| Bed and breakfast'!#REF!*0.9</f>
        <v>#REF!</v>
      </c>
      <c r="C15" s="141" t="e">
        <f>'C завтраками| Bed and breakfast'!#REF!*0.9</f>
        <v>#REF!</v>
      </c>
      <c r="D15" s="141" t="e">
        <f>'C завтраками| Bed and breakfast'!#REF!*0.9</f>
        <v>#REF!</v>
      </c>
      <c r="E15" s="141" t="e">
        <f>'C завтраками| Bed and breakfast'!#REF!*0.9</f>
        <v>#REF!</v>
      </c>
      <c r="F15" s="141" t="e">
        <f>'C завтраками| Bed and breakfast'!#REF!*0.9</f>
        <v>#REF!</v>
      </c>
      <c r="G15" s="141" t="e">
        <f>'C завтраками| Bed and breakfast'!#REF!*0.9</f>
        <v>#REF!</v>
      </c>
      <c r="H15" s="141" t="e">
        <f>'C завтраками| Bed and breakfast'!#REF!*0.9</f>
        <v>#REF!</v>
      </c>
      <c r="I15" s="141">
        <f>'C завтраками| Bed and breakfast'!B15*0.9</f>
        <v>9810</v>
      </c>
      <c r="J15" s="141">
        <f>'C завтраками| Bed and breakfast'!C15*0.9</f>
        <v>9810</v>
      </c>
      <c r="K15" s="141">
        <f>'C завтраками| Bed and breakfast'!D15*0.9</f>
        <v>9270</v>
      </c>
      <c r="L15" s="141">
        <f>'C завтраками| Bed and breakfast'!E15*0.9</f>
        <v>9630</v>
      </c>
      <c r="M15" s="141">
        <f>'C завтраками| Bed and breakfast'!F15*0.9</f>
        <v>9630</v>
      </c>
      <c r="N15" s="141">
        <f>'C завтраками| Bed and breakfast'!G15*0.9</f>
        <v>11790</v>
      </c>
      <c r="O15" s="141">
        <f>'C завтраками| Bed and breakfast'!H15*0.9</f>
        <v>9450</v>
      </c>
      <c r="P15" s="141">
        <f>'C завтраками| Bed and breakfast'!I15*0.9</f>
        <v>9270</v>
      </c>
      <c r="Q15" s="141">
        <f>'C завтраками| Bed and breakfast'!J15*0.9</f>
        <v>9450</v>
      </c>
      <c r="R15" s="141">
        <f>'C завтраками| Bed and breakfast'!K15*0.9</f>
        <v>9270</v>
      </c>
      <c r="S15" s="141">
        <f>'C завтраками| Bed and breakfast'!L15*0.9</f>
        <v>9270</v>
      </c>
      <c r="T15" s="141">
        <f>'C завтраками| Bed and breakfast'!M15*0.9</f>
        <v>9630</v>
      </c>
      <c r="U15" s="141">
        <f>'C завтраками| Bed and breakfast'!N15*0.9</f>
        <v>9450</v>
      </c>
      <c r="V15" s="141">
        <f>'C завтраками| Bed and breakfast'!O15*0.9</f>
        <v>10710</v>
      </c>
      <c r="W15" s="141">
        <f>'C завтраками| Bed and breakfast'!P15*0.9</f>
        <v>12510</v>
      </c>
      <c r="X15" s="141">
        <f>'C завтраками| Bed and breakfast'!Q15*0.9</f>
        <v>12510</v>
      </c>
      <c r="Y15" s="141">
        <f>'C завтраками| Bed and breakfast'!R15*0.9</f>
        <v>13050</v>
      </c>
      <c r="Z15" s="141">
        <f>'C завтраками| Bed and breakfast'!S15*0.9</f>
        <v>13050</v>
      </c>
      <c r="AA15" s="141">
        <f>'C завтраками| Bed and breakfast'!T15*0.9</f>
        <v>13590</v>
      </c>
      <c r="AB15" s="141">
        <f>'C завтраками| Bed and breakfast'!U15*0.9</f>
        <v>13050</v>
      </c>
      <c r="AC15" s="141">
        <f>'C завтраками| Bed and breakfast'!V15*0.9</f>
        <v>13050</v>
      </c>
      <c r="AD15" s="174">
        <f>'C завтраками| Bed and breakfast'!W15*0.9</f>
        <v>19800</v>
      </c>
      <c r="AE15" s="174">
        <f>'C завтраками| Bed and breakfast'!X15*0.9</f>
        <v>26550</v>
      </c>
      <c r="AF15" s="174">
        <f>'C завтраками| Bed and breakfast'!Y15*0.9</f>
        <v>30150</v>
      </c>
      <c r="AG15" s="174">
        <f>'C завтраками| Bed and breakfast'!Z15*0.9</f>
        <v>30150</v>
      </c>
      <c r="AH15" s="174">
        <f>'C завтраками| Bed and breakfast'!AA15*0.9</f>
        <v>30150</v>
      </c>
      <c r="AI15" s="174">
        <f>'C завтраками| Bed and breakfast'!AB15*0.9</f>
        <v>31230</v>
      </c>
      <c r="AJ15" s="174">
        <f>'C завтраками| Bed and breakfast'!AC15*0.9</f>
        <v>31230</v>
      </c>
      <c r="AK15" s="174">
        <f>'C завтраками| Bed and breakfast'!AD15*0.9</f>
        <v>31230</v>
      </c>
      <c r="AL15" s="174">
        <f>'C завтраками| Bed and breakfast'!AE15*0.9</f>
        <v>27990</v>
      </c>
      <c r="AM15" s="141">
        <f>'C завтраками| Bed and breakfast'!AF15*0.9</f>
        <v>27540</v>
      </c>
      <c r="AN15" s="141">
        <f>'C завтраками| Bed and breakfast'!AG15*0.9</f>
        <v>19170</v>
      </c>
      <c r="AO15" s="141">
        <f>'C завтраками| Bed and breakfast'!AH15*0.9</f>
        <v>19170</v>
      </c>
      <c r="AP15" s="141">
        <f>'C завтраками| Bed and breakfast'!AI15*0.9</f>
        <v>18360</v>
      </c>
      <c r="AQ15" s="141">
        <f>'C завтраками| Bed and breakfast'!AJ15*0.9</f>
        <v>18360</v>
      </c>
      <c r="AR15" s="141">
        <f>'C завтраками| Bed and breakfast'!AK15*0.9</f>
        <v>18360</v>
      </c>
      <c r="AS15" s="141">
        <f>'C завтраками| Bed and breakfast'!AL15*0.9</f>
        <v>19170</v>
      </c>
      <c r="AT15" s="141">
        <f>'C завтраками| Bed and breakfast'!AM15*0.9</f>
        <v>19170</v>
      </c>
      <c r="AU15" s="141">
        <f>'C завтраками| Bed and breakfast'!AN15*0.9</f>
        <v>19170</v>
      </c>
      <c r="AV15" s="141">
        <f>'C завтраками| Bed and breakfast'!AO15*0.9</f>
        <v>19980</v>
      </c>
      <c r="AW15" s="141">
        <f>'C завтраками| Bed and breakfast'!AP15*0.9</f>
        <v>19980</v>
      </c>
      <c r="AX15" s="141">
        <f>'C завтраками| Bed and breakfast'!AQ15*0.9</f>
        <v>21060</v>
      </c>
      <c r="AY15" s="141">
        <f>'C завтраками| Bed and breakfast'!AR15*0.9</f>
        <v>22140</v>
      </c>
      <c r="AZ15" s="141">
        <f>'C завтраками| Bed and breakfast'!AS15*0.9</f>
        <v>22140</v>
      </c>
      <c r="BA15" s="141">
        <f>'C завтраками| Bed and breakfast'!AT15*0.9</f>
        <v>22140</v>
      </c>
      <c r="BB15" s="141">
        <f>'C завтраками| Bed and breakfast'!AU15*0.9</f>
        <v>21060</v>
      </c>
      <c r="BC15" s="141">
        <f>'C завтраками| Bed and breakfast'!AV15*0.9</f>
        <v>24300</v>
      </c>
      <c r="BD15" s="141">
        <f>'C завтраками| Bed and breakfast'!AW15*0.9</f>
        <v>24300</v>
      </c>
      <c r="BE15" s="141">
        <f>'C завтраками| Bed and breakfast'!AX15*0.9</f>
        <v>26460</v>
      </c>
      <c r="BF15" s="141">
        <f>'C завтраками| Bed and breakfast'!AY15*0.9</f>
        <v>28620</v>
      </c>
      <c r="BG15" s="141">
        <f>'C завтраками| Bed and breakfast'!AZ15*0.9</f>
        <v>28620</v>
      </c>
      <c r="BH15" s="141">
        <f>'C завтраками| Bed and breakfast'!BA15*0.9</f>
        <v>25380</v>
      </c>
      <c r="BI15" s="141">
        <f>'C завтраками| Bed and breakfast'!BB15*0.9</f>
        <v>25380</v>
      </c>
      <c r="BJ15" s="141">
        <f>'C завтраками| Bed and breakfast'!BC15*0.9</f>
        <v>17550</v>
      </c>
      <c r="BK15" s="141">
        <f>'C завтраками| Bed and breakfast'!BD15*0.9</f>
        <v>19170</v>
      </c>
      <c r="BL15" s="141">
        <f>'C завтраками| Bed and breakfast'!BE15*0.9</f>
        <v>18360</v>
      </c>
      <c r="BM15" s="141">
        <f>'C завтраками| Bed and breakfast'!BF15*0.9</f>
        <v>14940</v>
      </c>
      <c r="BN15" s="141">
        <f>'C завтраками| Bed and breakfast'!BG15*0.9</f>
        <v>13230</v>
      </c>
      <c r="BO15" s="141">
        <f>'C завтраками| Bed and breakfast'!BH15*0.9</f>
        <v>14310</v>
      </c>
      <c r="BP15" s="141">
        <f>'C завтраками| Bed and breakfast'!BI15*0.9</f>
        <v>13230</v>
      </c>
      <c r="BQ15" s="141">
        <f>'C завтраками| Bed and breakfast'!BJ15*0.9</f>
        <v>14310</v>
      </c>
      <c r="BR15" s="141">
        <f>'C завтраками| Bed and breakfast'!BK15*0.9</f>
        <v>13230</v>
      </c>
      <c r="BS15" s="141">
        <f>'C завтраками| Bed and breakfast'!BL15*0.9</f>
        <v>12870</v>
      </c>
      <c r="BT15" s="141">
        <f>'C завтраками| Bed and breakfast'!BM15*0.9</f>
        <v>11970</v>
      </c>
      <c r="BU15" s="141">
        <f>'C завтраками| Bed and breakfast'!BN15*0.9</f>
        <v>10260</v>
      </c>
      <c r="BV15" s="141">
        <f>'C завтраками| Bed and breakfast'!BO15*0.9</f>
        <v>10800</v>
      </c>
      <c r="BW15" s="141">
        <f>'C завтраками| Bed and breakfast'!BP15*0.9</f>
        <v>10260</v>
      </c>
      <c r="BX15" s="141">
        <f>'C завтраками| Bed and breakfast'!BQ15*0.9</f>
        <v>10800</v>
      </c>
      <c r="BY15" s="141">
        <f>'C завтраками| Bed and breakfast'!BR15*0.9</f>
        <v>10260</v>
      </c>
      <c r="BZ15" s="141">
        <f>'C завтраками| Bed and breakfast'!BS15*0.9</f>
        <v>11520</v>
      </c>
    </row>
    <row r="16" spans="1:78" ht="11.45" customHeight="1" x14ac:dyDescent="0.2">
      <c r="A16" s="122"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74"/>
      <c r="AE16" s="174"/>
      <c r="AF16" s="174"/>
      <c r="AG16" s="174"/>
      <c r="AH16" s="174"/>
      <c r="AI16" s="174"/>
      <c r="AJ16" s="174"/>
      <c r="AK16" s="174"/>
      <c r="AL16" s="174"/>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row>
    <row r="17" spans="1:78" ht="11.45" customHeight="1" x14ac:dyDescent="0.2">
      <c r="A17" s="3">
        <v>1</v>
      </c>
      <c r="B17" s="141" t="e">
        <f>'C завтраками| Bed and breakfast'!#REF!*0.9</f>
        <v>#REF!</v>
      </c>
      <c r="C17" s="141" t="e">
        <f>'C завтраками| Bed and breakfast'!#REF!*0.9</f>
        <v>#REF!</v>
      </c>
      <c r="D17" s="141" t="e">
        <f>'C завтраками| Bed and breakfast'!#REF!*0.9</f>
        <v>#REF!</v>
      </c>
      <c r="E17" s="141" t="e">
        <f>'C завтраками| Bed and breakfast'!#REF!*0.9</f>
        <v>#REF!</v>
      </c>
      <c r="F17" s="141" t="e">
        <f>'C завтраками| Bed and breakfast'!#REF!*0.9</f>
        <v>#REF!</v>
      </c>
      <c r="G17" s="141" t="e">
        <f>'C завтраками| Bed and breakfast'!#REF!*0.9</f>
        <v>#REF!</v>
      </c>
      <c r="H17" s="141" t="e">
        <f>'C завтраками| Bed and breakfast'!#REF!*0.9</f>
        <v>#REF!</v>
      </c>
      <c r="I17" s="141">
        <f>'C завтраками| Bed and breakfast'!B17*0.9</f>
        <v>9450</v>
      </c>
      <c r="J17" s="141">
        <f>'C завтраками| Bed and breakfast'!C17*0.9</f>
        <v>9450</v>
      </c>
      <c r="K17" s="141">
        <f>'C завтраками| Bed and breakfast'!D17*0.9</f>
        <v>8910</v>
      </c>
      <c r="L17" s="141">
        <f>'C завтраками| Bed and breakfast'!E17*0.9</f>
        <v>9270</v>
      </c>
      <c r="M17" s="141">
        <f>'C завтраками| Bed and breakfast'!F17*0.9</f>
        <v>9270</v>
      </c>
      <c r="N17" s="141">
        <f>'C завтраками| Bed and breakfast'!G17*0.9</f>
        <v>11430</v>
      </c>
      <c r="O17" s="141">
        <f>'C завтраками| Bed and breakfast'!H17*0.9</f>
        <v>9090</v>
      </c>
      <c r="P17" s="141">
        <f>'C завтраками| Bed and breakfast'!I17*0.9</f>
        <v>8910</v>
      </c>
      <c r="Q17" s="141">
        <f>'C завтраками| Bed and breakfast'!J17*0.9</f>
        <v>9090</v>
      </c>
      <c r="R17" s="141">
        <f>'C завтраками| Bed and breakfast'!K17*0.9</f>
        <v>8910</v>
      </c>
      <c r="S17" s="141">
        <f>'C завтраками| Bed and breakfast'!L17*0.9</f>
        <v>8910</v>
      </c>
      <c r="T17" s="141">
        <f>'C завтраками| Bed and breakfast'!M17*0.9</f>
        <v>9270</v>
      </c>
      <c r="U17" s="141">
        <f>'C завтраками| Bed and breakfast'!N17*0.9</f>
        <v>9090</v>
      </c>
      <c r="V17" s="141">
        <f>'C завтраками| Bed and breakfast'!O17*0.9</f>
        <v>10350</v>
      </c>
      <c r="W17" s="141">
        <f>'C завтраками| Bed and breakfast'!P17*0.9</f>
        <v>12150</v>
      </c>
      <c r="X17" s="141">
        <f>'C завтраками| Bed and breakfast'!Q17*0.9</f>
        <v>12150</v>
      </c>
      <c r="Y17" s="141">
        <f>'C завтраками| Bed and breakfast'!R17*0.9</f>
        <v>12690</v>
      </c>
      <c r="Z17" s="141">
        <f>'C завтраками| Bed and breakfast'!S17*0.9</f>
        <v>12690</v>
      </c>
      <c r="AA17" s="141">
        <f>'C завтраками| Bed and breakfast'!T17*0.9</f>
        <v>13230</v>
      </c>
      <c r="AB17" s="141">
        <f>'C завтраками| Bed and breakfast'!U17*0.9</f>
        <v>12690</v>
      </c>
      <c r="AC17" s="141">
        <f>'C завтраками| Bed and breakfast'!V17*0.9</f>
        <v>12690</v>
      </c>
      <c r="AD17" s="174">
        <f>'C завтраками| Bed and breakfast'!W17*0.9</f>
        <v>19800</v>
      </c>
      <c r="AE17" s="174">
        <f>'C завтраками| Bed and breakfast'!X17*0.9</f>
        <v>26550</v>
      </c>
      <c r="AF17" s="174">
        <f>'C завтраками| Bed and breakfast'!Y17*0.9</f>
        <v>30150</v>
      </c>
      <c r="AG17" s="174">
        <f>'C завтраками| Bed and breakfast'!Z17*0.9</f>
        <v>30150</v>
      </c>
      <c r="AH17" s="174">
        <f>'C завтраками| Bed and breakfast'!AA17*0.9</f>
        <v>30150</v>
      </c>
      <c r="AI17" s="174">
        <f>'C завтраками| Bed and breakfast'!AB17*0.9</f>
        <v>31230</v>
      </c>
      <c r="AJ17" s="174">
        <f>'C завтраками| Bed and breakfast'!AC17*0.9</f>
        <v>31230</v>
      </c>
      <c r="AK17" s="174">
        <f>'C завтраками| Bed and breakfast'!AD17*0.9</f>
        <v>31230</v>
      </c>
      <c r="AL17" s="174">
        <f>'C завтраками| Bed and breakfast'!AE17*0.9</f>
        <v>27990</v>
      </c>
      <c r="AM17" s="141">
        <f>'C завтраками| Bed and breakfast'!AF17*0.9</f>
        <v>27675</v>
      </c>
      <c r="AN17" s="141">
        <f>'C завтраками| Bed and breakfast'!AG17*0.9</f>
        <v>19305</v>
      </c>
      <c r="AO17" s="141">
        <f>'C завтраками| Bed and breakfast'!AH17*0.9</f>
        <v>19305</v>
      </c>
      <c r="AP17" s="141">
        <f>'C завтраками| Bed and breakfast'!AI17*0.9</f>
        <v>18495</v>
      </c>
      <c r="AQ17" s="141">
        <f>'C завтраками| Bed and breakfast'!AJ17*0.9</f>
        <v>18495</v>
      </c>
      <c r="AR17" s="141">
        <f>'C завтраками| Bed and breakfast'!AK17*0.9</f>
        <v>18495</v>
      </c>
      <c r="AS17" s="141">
        <f>'C завтраками| Bed and breakfast'!AL17*0.9</f>
        <v>19305</v>
      </c>
      <c r="AT17" s="141">
        <f>'C завтраками| Bed and breakfast'!AM17*0.9</f>
        <v>19305</v>
      </c>
      <c r="AU17" s="141">
        <f>'C завтраками| Bed and breakfast'!AN17*0.9</f>
        <v>19305</v>
      </c>
      <c r="AV17" s="141">
        <f>'C завтраками| Bed and breakfast'!AO17*0.9</f>
        <v>20115</v>
      </c>
      <c r="AW17" s="141">
        <f>'C завтраками| Bed and breakfast'!AP17*0.9</f>
        <v>20115</v>
      </c>
      <c r="AX17" s="141">
        <f>'C завтраками| Bed and breakfast'!AQ17*0.9</f>
        <v>21195</v>
      </c>
      <c r="AY17" s="141">
        <f>'C завтраками| Bed and breakfast'!AR17*0.9</f>
        <v>22275</v>
      </c>
      <c r="AZ17" s="141">
        <f>'C завтраками| Bed and breakfast'!AS17*0.9</f>
        <v>22275</v>
      </c>
      <c r="BA17" s="141">
        <f>'C завтраками| Bed and breakfast'!AT17*0.9</f>
        <v>22275</v>
      </c>
      <c r="BB17" s="141">
        <f>'C завтраками| Bed and breakfast'!AU17*0.9</f>
        <v>21195</v>
      </c>
      <c r="BC17" s="141">
        <f>'C завтраками| Bed and breakfast'!AV17*0.9</f>
        <v>24435</v>
      </c>
      <c r="BD17" s="141">
        <f>'C завтраками| Bed and breakfast'!AW17*0.9</f>
        <v>24435</v>
      </c>
      <c r="BE17" s="141">
        <f>'C завтраками| Bed and breakfast'!AX17*0.9</f>
        <v>26595</v>
      </c>
      <c r="BF17" s="141">
        <f>'C завтраками| Bed and breakfast'!AY17*0.9</f>
        <v>28755</v>
      </c>
      <c r="BG17" s="141">
        <f>'C завтраками| Bed and breakfast'!AZ17*0.9</f>
        <v>28755</v>
      </c>
      <c r="BH17" s="141">
        <f>'C завтраками| Bed and breakfast'!BA17*0.9</f>
        <v>25515</v>
      </c>
      <c r="BI17" s="141">
        <f>'C завтраками| Bed and breakfast'!BB17*0.9</f>
        <v>25515</v>
      </c>
      <c r="BJ17" s="141">
        <f>'C завтраками| Bed and breakfast'!BC17*0.9</f>
        <v>17685</v>
      </c>
      <c r="BK17" s="141">
        <f>'C завтраками| Bed and breakfast'!BD17*0.9</f>
        <v>19305</v>
      </c>
      <c r="BL17" s="141">
        <f>'C завтраками| Bed and breakfast'!BE17*0.9</f>
        <v>18495</v>
      </c>
      <c r="BM17" s="141">
        <f>'C завтраками| Bed and breakfast'!BF17*0.9</f>
        <v>14625</v>
      </c>
      <c r="BN17" s="141">
        <f>'C завтраками| Bed and breakfast'!BG17*0.9</f>
        <v>12915</v>
      </c>
      <c r="BO17" s="141">
        <f>'C завтраками| Bed and breakfast'!BH17*0.9</f>
        <v>13995</v>
      </c>
      <c r="BP17" s="141">
        <f>'C завтраками| Bed and breakfast'!BI17*0.9</f>
        <v>12915</v>
      </c>
      <c r="BQ17" s="141">
        <f>'C завтраками| Bed and breakfast'!BJ17*0.9</f>
        <v>13995</v>
      </c>
      <c r="BR17" s="141">
        <f>'C завтраками| Bed and breakfast'!BK17*0.9</f>
        <v>12915</v>
      </c>
      <c r="BS17" s="141">
        <f>'C завтраками| Bed and breakfast'!BL17*0.9</f>
        <v>12285</v>
      </c>
      <c r="BT17" s="141">
        <f>'C завтраками| Bed and breakfast'!BM17*0.9</f>
        <v>11385</v>
      </c>
      <c r="BU17" s="141">
        <f>'C завтраками| Bed and breakfast'!BN17*0.9</f>
        <v>9675</v>
      </c>
      <c r="BV17" s="141">
        <f>'C завтраками| Bed and breakfast'!BO17*0.9</f>
        <v>10215</v>
      </c>
      <c r="BW17" s="141">
        <f>'C завтраками| Bed and breakfast'!BP17*0.9</f>
        <v>9675</v>
      </c>
      <c r="BX17" s="141">
        <f>'C завтраками| Bed and breakfast'!BQ17*0.9</f>
        <v>10215</v>
      </c>
      <c r="BY17" s="141">
        <f>'C завтраками| Bed and breakfast'!BR17*0.9</f>
        <v>9675</v>
      </c>
      <c r="BZ17" s="141">
        <f>'C завтраками| Bed and breakfast'!BS17*0.9</f>
        <v>10935</v>
      </c>
    </row>
    <row r="18" spans="1:78" ht="11.45" customHeight="1" x14ac:dyDescent="0.2">
      <c r="A18" s="3">
        <v>2</v>
      </c>
      <c r="B18" s="141" t="e">
        <f>'C завтраками| Bed and breakfast'!#REF!*0.9</f>
        <v>#REF!</v>
      </c>
      <c r="C18" s="141" t="e">
        <f>'C завтраками| Bed and breakfast'!#REF!*0.9</f>
        <v>#REF!</v>
      </c>
      <c r="D18" s="141" t="e">
        <f>'C завтраками| Bed and breakfast'!#REF!*0.9</f>
        <v>#REF!</v>
      </c>
      <c r="E18" s="141" t="e">
        <f>'C завтраками| Bed and breakfast'!#REF!*0.9</f>
        <v>#REF!</v>
      </c>
      <c r="F18" s="141" t="e">
        <f>'C завтраками| Bed and breakfast'!#REF!*0.9</f>
        <v>#REF!</v>
      </c>
      <c r="G18" s="141" t="e">
        <f>'C завтраками| Bed and breakfast'!#REF!*0.9</f>
        <v>#REF!</v>
      </c>
      <c r="H18" s="141" t="e">
        <f>'C завтраками| Bed and breakfast'!#REF!*0.9</f>
        <v>#REF!</v>
      </c>
      <c r="I18" s="141">
        <f>'C завтраками| Bed and breakfast'!B18*0.9</f>
        <v>10710</v>
      </c>
      <c r="J18" s="141">
        <f>'C завтраками| Bed and breakfast'!C18*0.9</f>
        <v>10710</v>
      </c>
      <c r="K18" s="141">
        <f>'C завтраками| Bed and breakfast'!D18*0.9</f>
        <v>10170</v>
      </c>
      <c r="L18" s="141">
        <f>'C завтраками| Bed and breakfast'!E18*0.9</f>
        <v>10530</v>
      </c>
      <c r="M18" s="141">
        <f>'C завтраками| Bed and breakfast'!F18*0.9</f>
        <v>10530</v>
      </c>
      <c r="N18" s="141">
        <f>'C завтраками| Bed and breakfast'!G18*0.9</f>
        <v>12690</v>
      </c>
      <c r="O18" s="141">
        <f>'C завтраками| Bed and breakfast'!H18*0.9</f>
        <v>10350</v>
      </c>
      <c r="P18" s="141">
        <f>'C завтраками| Bed and breakfast'!I18*0.9</f>
        <v>10170</v>
      </c>
      <c r="Q18" s="141">
        <f>'C завтраками| Bed and breakfast'!J18*0.9</f>
        <v>10350</v>
      </c>
      <c r="R18" s="141">
        <f>'C завтраками| Bed and breakfast'!K18*0.9</f>
        <v>10170</v>
      </c>
      <c r="S18" s="141">
        <f>'C завтраками| Bed and breakfast'!L18*0.9</f>
        <v>10170</v>
      </c>
      <c r="T18" s="141">
        <f>'C завтраками| Bed and breakfast'!M18*0.9</f>
        <v>10530</v>
      </c>
      <c r="U18" s="141">
        <f>'C завтраками| Bed and breakfast'!N18*0.9</f>
        <v>10350</v>
      </c>
      <c r="V18" s="141">
        <f>'C завтраками| Bed and breakfast'!O18*0.9</f>
        <v>11610</v>
      </c>
      <c r="W18" s="141">
        <f>'C завтраками| Bed and breakfast'!P18*0.9</f>
        <v>13410</v>
      </c>
      <c r="X18" s="141">
        <f>'C завтраками| Bed and breakfast'!Q18*0.9</f>
        <v>13410</v>
      </c>
      <c r="Y18" s="141">
        <f>'C завтраками| Bed and breakfast'!R18*0.9</f>
        <v>13950</v>
      </c>
      <c r="Z18" s="141">
        <f>'C завтраками| Bed and breakfast'!S18*0.9</f>
        <v>13950</v>
      </c>
      <c r="AA18" s="141">
        <f>'C завтраками| Bed and breakfast'!T18*0.9</f>
        <v>14490</v>
      </c>
      <c r="AB18" s="141">
        <f>'C завтраками| Bed and breakfast'!U18*0.9</f>
        <v>13950</v>
      </c>
      <c r="AC18" s="141">
        <f>'C завтраками| Bed and breakfast'!V18*0.9</f>
        <v>13950</v>
      </c>
      <c r="AD18" s="174">
        <f>'C завтраками| Bed and breakfast'!W18*0.9</f>
        <v>21600</v>
      </c>
      <c r="AE18" s="174">
        <f>'C завтраками| Bed and breakfast'!X18*0.9</f>
        <v>28350</v>
      </c>
      <c r="AF18" s="174">
        <f>'C завтраками| Bed and breakfast'!Y18*0.9</f>
        <v>31950</v>
      </c>
      <c r="AG18" s="174">
        <f>'C завтраками| Bed and breakfast'!Z18*0.9</f>
        <v>31950</v>
      </c>
      <c r="AH18" s="174">
        <f>'C завтраками| Bed and breakfast'!AA18*0.9</f>
        <v>31950</v>
      </c>
      <c r="AI18" s="174">
        <f>'C завтраками| Bed and breakfast'!AB18*0.9</f>
        <v>33030</v>
      </c>
      <c r="AJ18" s="174">
        <f>'C завтраками| Bed and breakfast'!AC18*0.9</f>
        <v>33030</v>
      </c>
      <c r="AK18" s="174">
        <f>'C завтраками| Bed and breakfast'!AD18*0.9</f>
        <v>33030</v>
      </c>
      <c r="AL18" s="174">
        <f>'C завтраками| Bed and breakfast'!AE18*0.9</f>
        <v>29790</v>
      </c>
      <c r="AM18" s="141">
        <f>'C завтраками| Bed and breakfast'!AF18*0.9</f>
        <v>29340</v>
      </c>
      <c r="AN18" s="141">
        <f>'C завтраками| Bed and breakfast'!AG18*0.9</f>
        <v>20970</v>
      </c>
      <c r="AO18" s="141">
        <f>'C завтраками| Bed and breakfast'!AH18*0.9</f>
        <v>20970</v>
      </c>
      <c r="AP18" s="141">
        <f>'C завтраками| Bed and breakfast'!AI18*0.9</f>
        <v>20160</v>
      </c>
      <c r="AQ18" s="141">
        <f>'C завтраками| Bed and breakfast'!AJ18*0.9</f>
        <v>20160</v>
      </c>
      <c r="AR18" s="141">
        <f>'C завтраками| Bed and breakfast'!AK18*0.9</f>
        <v>20160</v>
      </c>
      <c r="AS18" s="141">
        <f>'C завтраками| Bed and breakfast'!AL18*0.9</f>
        <v>20970</v>
      </c>
      <c r="AT18" s="141">
        <f>'C завтраками| Bed and breakfast'!AM18*0.9</f>
        <v>20970</v>
      </c>
      <c r="AU18" s="141">
        <f>'C завтраками| Bed and breakfast'!AN18*0.9</f>
        <v>20970</v>
      </c>
      <c r="AV18" s="141">
        <f>'C завтраками| Bed and breakfast'!AO18*0.9</f>
        <v>21780</v>
      </c>
      <c r="AW18" s="141">
        <f>'C завтраками| Bed and breakfast'!AP18*0.9</f>
        <v>21780</v>
      </c>
      <c r="AX18" s="141">
        <f>'C завтраками| Bed and breakfast'!AQ18*0.9</f>
        <v>22860</v>
      </c>
      <c r="AY18" s="141">
        <f>'C завтраками| Bed and breakfast'!AR18*0.9</f>
        <v>23940</v>
      </c>
      <c r="AZ18" s="141">
        <f>'C завтраками| Bed and breakfast'!AS18*0.9</f>
        <v>23940</v>
      </c>
      <c r="BA18" s="141">
        <f>'C завтраками| Bed and breakfast'!AT18*0.9</f>
        <v>23940</v>
      </c>
      <c r="BB18" s="141">
        <f>'C завтраками| Bed and breakfast'!AU18*0.9</f>
        <v>22860</v>
      </c>
      <c r="BC18" s="141">
        <f>'C завтраками| Bed and breakfast'!AV18*0.9</f>
        <v>26100</v>
      </c>
      <c r="BD18" s="141">
        <f>'C завтраками| Bed and breakfast'!AW18*0.9</f>
        <v>26100</v>
      </c>
      <c r="BE18" s="141">
        <f>'C завтраками| Bed and breakfast'!AX18*0.9</f>
        <v>28260</v>
      </c>
      <c r="BF18" s="141">
        <f>'C завтраками| Bed and breakfast'!AY18*0.9</f>
        <v>30420</v>
      </c>
      <c r="BG18" s="141">
        <f>'C завтраками| Bed and breakfast'!AZ18*0.9</f>
        <v>30420</v>
      </c>
      <c r="BH18" s="141">
        <f>'C завтраками| Bed and breakfast'!BA18*0.9</f>
        <v>27180</v>
      </c>
      <c r="BI18" s="141">
        <f>'C завтраками| Bed and breakfast'!BB18*0.9</f>
        <v>27180</v>
      </c>
      <c r="BJ18" s="141">
        <f>'C завтраками| Bed and breakfast'!BC18*0.9</f>
        <v>19350</v>
      </c>
      <c r="BK18" s="141">
        <f>'C завтраками| Bed and breakfast'!BD18*0.9</f>
        <v>20970</v>
      </c>
      <c r="BL18" s="141">
        <f>'C завтраками| Bed and breakfast'!BE18*0.9</f>
        <v>20160</v>
      </c>
      <c r="BM18" s="141">
        <f>'C завтраками| Bed and breakfast'!BF18*0.9</f>
        <v>16290</v>
      </c>
      <c r="BN18" s="141">
        <f>'C завтраками| Bed and breakfast'!BG18*0.9</f>
        <v>14580</v>
      </c>
      <c r="BO18" s="141">
        <f>'C завтраками| Bed and breakfast'!BH18*0.9</f>
        <v>15660</v>
      </c>
      <c r="BP18" s="141">
        <f>'C завтраками| Bed and breakfast'!BI18*0.9</f>
        <v>14580</v>
      </c>
      <c r="BQ18" s="141">
        <f>'C завтраками| Bed and breakfast'!BJ18*0.9</f>
        <v>15660</v>
      </c>
      <c r="BR18" s="141">
        <f>'C завтраками| Bed and breakfast'!BK18*0.9</f>
        <v>14580</v>
      </c>
      <c r="BS18" s="141">
        <f>'C завтраками| Bed and breakfast'!BL18*0.9</f>
        <v>13770</v>
      </c>
      <c r="BT18" s="141">
        <f>'C завтраками| Bed and breakfast'!BM18*0.9</f>
        <v>12870</v>
      </c>
      <c r="BU18" s="141">
        <f>'C завтраками| Bed and breakfast'!BN18*0.9</f>
        <v>11160</v>
      </c>
      <c r="BV18" s="141">
        <f>'C завтраками| Bed and breakfast'!BO18*0.9</f>
        <v>11700</v>
      </c>
      <c r="BW18" s="141">
        <f>'C завтраками| Bed and breakfast'!BP18*0.9</f>
        <v>11160</v>
      </c>
      <c r="BX18" s="141">
        <f>'C завтраками| Bed and breakfast'!BQ18*0.9</f>
        <v>11700</v>
      </c>
      <c r="BY18" s="141">
        <f>'C завтраками| Bed and breakfast'!BR18*0.9</f>
        <v>11160</v>
      </c>
      <c r="BZ18" s="141">
        <f>'C завтраками| Bed and breakfast'!BS18*0.9</f>
        <v>12420</v>
      </c>
    </row>
    <row r="19" spans="1:78" ht="11.45" customHeight="1" x14ac:dyDescent="0.2">
      <c r="A19" s="119"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74"/>
      <c r="AE19" s="174"/>
      <c r="AF19" s="174"/>
      <c r="AG19" s="174"/>
      <c r="AH19" s="174"/>
      <c r="AI19" s="174"/>
      <c r="AJ19" s="174"/>
      <c r="AK19" s="174"/>
      <c r="AL19" s="174"/>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row>
    <row r="20" spans="1:78" ht="11.45" customHeight="1" x14ac:dyDescent="0.2">
      <c r="A20" s="3">
        <v>1</v>
      </c>
      <c r="B20" s="141" t="e">
        <f>'C завтраками| Bed and breakfast'!#REF!*0.9</f>
        <v>#REF!</v>
      </c>
      <c r="C20" s="141" t="e">
        <f>'C завтраками| Bed and breakfast'!#REF!*0.9</f>
        <v>#REF!</v>
      </c>
      <c r="D20" s="141" t="e">
        <f>'C завтраками| Bed and breakfast'!#REF!*0.9</f>
        <v>#REF!</v>
      </c>
      <c r="E20" s="141" t="e">
        <f>'C завтраками| Bed and breakfast'!#REF!*0.9</f>
        <v>#REF!</v>
      </c>
      <c r="F20" s="141" t="e">
        <f>'C завтраками| Bed and breakfast'!#REF!*0.9</f>
        <v>#REF!</v>
      </c>
      <c r="G20" s="141" t="e">
        <f>'C завтраками| Bed and breakfast'!#REF!*0.9</f>
        <v>#REF!</v>
      </c>
      <c r="H20" s="141" t="e">
        <f>'C завтраками| Bed and breakfast'!#REF!*0.9</f>
        <v>#REF!</v>
      </c>
      <c r="I20" s="141">
        <f>'C завтраками| Bed and breakfast'!B20*0.9</f>
        <v>10800</v>
      </c>
      <c r="J20" s="141">
        <f>'C завтраками| Bed and breakfast'!C20*0.9</f>
        <v>10800</v>
      </c>
      <c r="K20" s="141">
        <f>'C завтраками| Bed and breakfast'!D20*0.9</f>
        <v>10260</v>
      </c>
      <c r="L20" s="141">
        <f>'C завтраками| Bed and breakfast'!E20*0.9</f>
        <v>10620</v>
      </c>
      <c r="M20" s="141">
        <f>'C завтраками| Bed and breakfast'!F20*0.9</f>
        <v>10620</v>
      </c>
      <c r="N20" s="141">
        <f>'C завтраками| Bed and breakfast'!G20*0.9</f>
        <v>12780</v>
      </c>
      <c r="O20" s="141">
        <f>'C завтраками| Bed and breakfast'!H20*0.9</f>
        <v>10440</v>
      </c>
      <c r="P20" s="141">
        <f>'C завтраками| Bed and breakfast'!I20*0.9</f>
        <v>10260</v>
      </c>
      <c r="Q20" s="141">
        <f>'C завтраками| Bed and breakfast'!J20*0.9</f>
        <v>10440</v>
      </c>
      <c r="R20" s="141">
        <f>'C завтраками| Bed and breakfast'!K20*0.9</f>
        <v>10260</v>
      </c>
      <c r="S20" s="141">
        <f>'C завтраками| Bed and breakfast'!L20*0.9</f>
        <v>10260</v>
      </c>
      <c r="T20" s="141">
        <f>'C завтраками| Bed and breakfast'!M20*0.9</f>
        <v>10620</v>
      </c>
      <c r="U20" s="141">
        <f>'C завтраками| Bed and breakfast'!N20*0.9</f>
        <v>10440</v>
      </c>
      <c r="V20" s="141">
        <f>'C завтраками| Bed and breakfast'!O20*0.9</f>
        <v>11700</v>
      </c>
      <c r="W20" s="141">
        <f>'C завтраками| Bed and breakfast'!P20*0.9</f>
        <v>13500</v>
      </c>
      <c r="X20" s="141">
        <f>'C завтраками| Bed and breakfast'!Q20*0.9</f>
        <v>13500</v>
      </c>
      <c r="Y20" s="141">
        <f>'C завтраками| Bed and breakfast'!R20*0.9</f>
        <v>14040</v>
      </c>
      <c r="Z20" s="141">
        <f>'C завтраками| Bed and breakfast'!S20*0.9</f>
        <v>14040</v>
      </c>
      <c r="AA20" s="141">
        <f>'C завтраками| Bed and breakfast'!T20*0.9</f>
        <v>14580</v>
      </c>
      <c r="AB20" s="141">
        <f>'C завтраками| Bed and breakfast'!U20*0.9</f>
        <v>14040</v>
      </c>
      <c r="AC20" s="141">
        <f>'C завтраками| Bed and breakfast'!V20*0.9</f>
        <v>14040</v>
      </c>
      <c r="AD20" s="174">
        <f>'C завтраками| Bed and breakfast'!W20*0.9</f>
        <v>21600</v>
      </c>
      <c r="AE20" s="174">
        <f>'C завтраками| Bed and breakfast'!X20*0.9</f>
        <v>28350</v>
      </c>
      <c r="AF20" s="174">
        <f>'C завтраками| Bed and breakfast'!Y20*0.9</f>
        <v>31950</v>
      </c>
      <c r="AG20" s="174">
        <f>'C завтраками| Bed and breakfast'!Z20*0.9</f>
        <v>31950</v>
      </c>
      <c r="AH20" s="174">
        <f>'C завтраками| Bed and breakfast'!AA20*0.9</f>
        <v>31950</v>
      </c>
      <c r="AI20" s="174">
        <f>'C завтраками| Bed and breakfast'!AB20*0.9</f>
        <v>33030</v>
      </c>
      <c r="AJ20" s="174">
        <f>'C завтраками| Bed and breakfast'!AC20*0.9</f>
        <v>33030</v>
      </c>
      <c r="AK20" s="174">
        <f>'C завтраками| Bed and breakfast'!AD20*0.9</f>
        <v>33030</v>
      </c>
      <c r="AL20" s="174">
        <f>'C завтраками| Bed and breakfast'!AE20*0.9</f>
        <v>29790</v>
      </c>
      <c r="AM20" s="141">
        <f>'C завтраками| Bed and breakfast'!AF20*0.9</f>
        <v>29475</v>
      </c>
      <c r="AN20" s="141">
        <f>'C завтраками| Bed and breakfast'!AG20*0.9</f>
        <v>21105</v>
      </c>
      <c r="AO20" s="141">
        <f>'C завтраками| Bed and breakfast'!AH20*0.9</f>
        <v>21105</v>
      </c>
      <c r="AP20" s="141">
        <f>'C завтраками| Bed and breakfast'!AI20*0.9</f>
        <v>20295</v>
      </c>
      <c r="AQ20" s="141">
        <f>'C завтраками| Bed and breakfast'!AJ20*0.9</f>
        <v>20295</v>
      </c>
      <c r="AR20" s="141">
        <f>'C завтраками| Bed and breakfast'!AK20*0.9</f>
        <v>20295</v>
      </c>
      <c r="AS20" s="141">
        <f>'C завтраками| Bed and breakfast'!AL20*0.9</f>
        <v>21105</v>
      </c>
      <c r="AT20" s="141">
        <f>'C завтраками| Bed and breakfast'!AM20*0.9</f>
        <v>21105</v>
      </c>
      <c r="AU20" s="141">
        <f>'C завтраками| Bed and breakfast'!AN20*0.9</f>
        <v>21105</v>
      </c>
      <c r="AV20" s="141">
        <f>'C завтраками| Bed and breakfast'!AO20*0.9</f>
        <v>21915</v>
      </c>
      <c r="AW20" s="141">
        <f>'C завтраками| Bed and breakfast'!AP20*0.9</f>
        <v>21915</v>
      </c>
      <c r="AX20" s="141">
        <f>'C завтраками| Bed and breakfast'!AQ20*0.9</f>
        <v>22995</v>
      </c>
      <c r="AY20" s="141">
        <f>'C завтраками| Bed and breakfast'!AR20*0.9</f>
        <v>24075</v>
      </c>
      <c r="AZ20" s="141">
        <f>'C завтраками| Bed and breakfast'!AS20*0.9</f>
        <v>24075</v>
      </c>
      <c r="BA20" s="141">
        <f>'C завтраками| Bed and breakfast'!AT20*0.9</f>
        <v>24075</v>
      </c>
      <c r="BB20" s="141">
        <f>'C завтраками| Bed and breakfast'!AU20*0.9</f>
        <v>22995</v>
      </c>
      <c r="BC20" s="141">
        <f>'C завтраками| Bed and breakfast'!AV20*0.9</f>
        <v>26235</v>
      </c>
      <c r="BD20" s="141">
        <f>'C завтраками| Bed and breakfast'!AW20*0.9</f>
        <v>26235</v>
      </c>
      <c r="BE20" s="141">
        <f>'C завтраками| Bed and breakfast'!AX20*0.9</f>
        <v>28395</v>
      </c>
      <c r="BF20" s="141">
        <f>'C завтраками| Bed and breakfast'!AY20*0.9</f>
        <v>30555</v>
      </c>
      <c r="BG20" s="141">
        <f>'C завтраками| Bed and breakfast'!AZ20*0.9</f>
        <v>30555</v>
      </c>
      <c r="BH20" s="141">
        <f>'C завтраками| Bed and breakfast'!BA20*0.9</f>
        <v>27315</v>
      </c>
      <c r="BI20" s="141">
        <f>'C завтраками| Bed and breakfast'!BB20*0.9</f>
        <v>27315</v>
      </c>
      <c r="BJ20" s="141">
        <f>'C завтраками| Bed and breakfast'!BC20*0.9</f>
        <v>19485</v>
      </c>
      <c r="BK20" s="141">
        <f>'C завтраками| Bed and breakfast'!BD20*0.9</f>
        <v>21105</v>
      </c>
      <c r="BL20" s="141">
        <f>'C завтраками| Bed and breakfast'!BE20*0.9</f>
        <v>20295</v>
      </c>
      <c r="BM20" s="141">
        <f>'C завтраками| Bed and breakfast'!BF20*0.9</f>
        <v>15525</v>
      </c>
      <c r="BN20" s="141">
        <f>'C завтраками| Bed and breakfast'!BG20*0.9</f>
        <v>13815</v>
      </c>
      <c r="BO20" s="141">
        <f>'C завтраками| Bed and breakfast'!BH20*0.9</f>
        <v>14895</v>
      </c>
      <c r="BP20" s="141">
        <f>'C завтраками| Bed and breakfast'!BI20*0.9</f>
        <v>13815</v>
      </c>
      <c r="BQ20" s="141">
        <f>'C завтраками| Bed and breakfast'!BJ20*0.9</f>
        <v>14895</v>
      </c>
      <c r="BR20" s="141">
        <f>'C завтраками| Bed and breakfast'!BK20*0.9</f>
        <v>13815</v>
      </c>
      <c r="BS20" s="141">
        <f>'C завтраками| Bed and breakfast'!BL20*0.9</f>
        <v>13635</v>
      </c>
      <c r="BT20" s="141">
        <f>'C завтраками| Bed and breakfast'!BM20*0.9</f>
        <v>12735</v>
      </c>
      <c r="BU20" s="141">
        <f>'C завтраками| Bed and breakfast'!BN20*0.9</f>
        <v>11025</v>
      </c>
      <c r="BV20" s="141">
        <f>'C завтраками| Bed and breakfast'!BO20*0.9</f>
        <v>11565</v>
      </c>
      <c r="BW20" s="141">
        <f>'C завтраками| Bed and breakfast'!BP20*0.9</f>
        <v>11025</v>
      </c>
      <c r="BX20" s="141">
        <f>'C завтраками| Bed and breakfast'!BQ20*0.9</f>
        <v>11565</v>
      </c>
      <c r="BY20" s="141">
        <f>'C завтраками| Bed and breakfast'!BR20*0.9</f>
        <v>11025</v>
      </c>
      <c r="BZ20" s="141">
        <f>'C завтраками| Bed and breakfast'!BS20*0.9</f>
        <v>12285</v>
      </c>
    </row>
    <row r="21" spans="1:78" ht="11.45" customHeight="1" x14ac:dyDescent="0.2">
      <c r="A21" s="3">
        <v>2</v>
      </c>
      <c r="B21" s="141" t="e">
        <f>'C завтраками| Bed and breakfast'!#REF!*0.9</f>
        <v>#REF!</v>
      </c>
      <c r="C21" s="141" t="e">
        <f>'C завтраками| Bed and breakfast'!#REF!*0.9</f>
        <v>#REF!</v>
      </c>
      <c r="D21" s="141" t="e">
        <f>'C завтраками| Bed and breakfast'!#REF!*0.9</f>
        <v>#REF!</v>
      </c>
      <c r="E21" s="141" t="e">
        <f>'C завтраками| Bed and breakfast'!#REF!*0.9</f>
        <v>#REF!</v>
      </c>
      <c r="F21" s="141" t="e">
        <f>'C завтраками| Bed and breakfast'!#REF!*0.9</f>
        <v>#REF!</v>
      </c>
      <c r="G21" s="141" t="e">
        <f>'C завтраками| Bed and breakfast'!#REF!*0.9</f>
        <v>#REF!</v>
      </c>
      <c r="H21" s="141" t="e">
        <f>'C завтраками| Bed and breakfast'!#REF!*0.9</f>
        <v>#REF!</v>
      </c>
      <c r="I21" s="141">
        <f>'C завтраками| Bed and breakfast'!B21*0.9</f>
        <v>12060</v>
      </c>
      <c r="J21" s="141">
        <f>'C завтраками| Bed and breakfast'!C21*0.9</f>
        <v>12060</v>
      </c>
      <c r="K21" s="141">
        <f>'C завтраками| Bed and breakfast'!D21*0.9</f>
        <v>11520</v>
      </c>
      <c r="L21" s="141">
        <f>'C завтраками| Bed and breakfast'!E21*0.9</f>
        <v>11880</v>
      </c>
      <c r="M21" s="141">
        <f>'C завтраками| Bed and breakfast'!F21*0.9</f>
        <v>11880</v>
      </c>
      <c r="N21" s="141">
        <f>'C завтраками| Bed and breakfast'!G21*0.9</f>
        <v>14040</v>
      </c>
      <c r="O21" s="141">
        <f>'C завтраками| Bed and breakfast'!H21*0.9</f>
        <v>11700</v>
      </c>
      <c r="P21" s="141">
        <f>'C завтраками| Bed and breakfast'!I21*0.9</f>
        <v>11520</v>
      </c>
      <c r="Q21" s="141">
        <f>'C завтраками| Bed and breakfast'!J21*0.9</f>
        <v>11700</v>
      </c>
      <c r="R21" s="141">
        <f>'C завтраками| Bed and breakfast'!K21*0.9</f>
        <v>11520</v>
      </c>
      <c r="S21" s="141">
        <f>'C завтраками| Bed and breakfast'!L21*0.9</f>
        <v>11520</v>
      </c>
      <c r="T21" s="141">
        <f>'C завтраками| Bed and breakfast'!M21*0.9</f>
        <v>11880</v>
      </c>
      <c r="U21" s="141">
        <f>'C завтраками| Bed and breakfast'!N21*0.9</f>
        <v>11700</v>
      </c>
      <c r="V21" s="141">
        <f>'C завтраками| Bed and breakfast'!O21*0.9</f>
        <v>12960</v>
      </c>
      <c r="W21" s="141">
        <f>'C завтраками| Bed and breakfast'!P21*0.9</f>
        <v>14760</v>
      </c>
      <c r="X21" s="141">
        <f>'C завтраками| Bed and breakfast'!Q21*0.9</f>
        <v>14760</v>
      </c>
      <c r="Y21" s="141">
        <f>'C завтраками| Bed and breakfast'!R21*0.9</f>
        <v>15300</v>
      </c>
      <c r="Z21" s="141">
        <f>'C завтраками| Bed and breakfast'!S21*0.9</f>
        <v>15300</v>
      </c>
      <c r="AA21" s="141">
        <f>'C завтраками| Bed and breakfast'!T21*0.9</f>
        <v>15840</v>
      </c>
      <c r="AB21" s="141">
        <f>'C завтраками| Bed and breakfast'!U21*0.9</f>
        <v>15300</v>
      </c>
      <c r="AC21" s="141">
        <f>'C завтраками| Bed and breakfast'!V21*0.9</f>
        <v>15300</v>
      </c>
      <c r="AD21" s="174">
        <f>'C завтраками| Bed and breakfast'!W21*0.9</f>
        <v>23400</v>
      </c>
      <c r="AE21" s="174">
        <f>'C завтраками| Bed and breakfast'!X21*0.9</f>
        <v>30150</v>
      </c>
      <c r="AF21" s="174">
        <f>'C завтраками| Bed and breakfast'!Y21*0.9</f>
        <v>33750</v>
      </c>
      <c r="AG21" s="174">
        <f>'C завтраками| Bed and breakfast'!Z21*0.9</f>
        <v>33750</v>
      </c>
      <c r="AH21" s="174">
        <f>'C завтраками| Bed and breakfast'!AA21*0.9</f>
        <v>33750</v>
      </c>
      <c r="AI21" s="174">
        <f>'C завтраками| Bed and breakfast'!AB21*0.9</f>
        <v>34830</v>
      </c>
      <c r="AJ21" s="174">
        <f>'C завтраками| Bed and breakfast'!AC21*0.9</f>
        <v>34830</v>
      </c>
      <c r="AK21" s="174">
        <f>'C завтраками| Bed and breakfast'!AD21*0.9</f>
        <v>34830</v>
      </c>
      <c r="AL21" s="174">
        <f>'C завтраками| Bed and breakfast'!AE21*0.9</f>
        <v>31590</v>
      </c>
      <c r="AM21" s="141">
        <f>'C завтраками| Bed and breakfast'!AF21*0.9</f>
        <v>31140</v>
      </c>
      <c r="AN21" s="141">
        <f>'C завтраками| Bed and breakfast'!AG21*0.9</f>
        <v>22770</v>
      </c>
      <c r="AO21" s="141">
        <f>'C завтраками| Bed and breakfast'!AH21*0.9</f>
        <v>22770</v>
      </c>
      <c r="AP21" s="141">
        <f>'C завтраками| Bed and breakfast'!AI21*0.9</f>
        <v>21960</v>
      </c>
      <c r="AQ21" s="141">
        <f>'C завтраками| Bed and breakfast'!AJ21*0.9</f>
        <v>21960</v>
      </c>
      <c r="AR21" s="141">
        <f>'C завтраками| Bed and breakfast'!AK21*0.9</f>
        <v>21960</v>
      </c>
      <c r="AS21" s="141">
        <f>'C завтраками| Bed and breakfast'!AL21*0.9</f>
        <v>22770</v>
      </c>
      <c r="AT21" s="141">
        <f>'C завтраками| Bed and breakfast'!AM21*0.9</f>
        <v>22770</v>
      </c>
      <c r="AU21" s="141">
        <f>'C завтраками| Bed and breakfast'!AN21*0.9</f>
        <v>22770</v>
      </c>
      <c r="AV21" s="141">
        <f>'C завтраками| Bed and breakfast'!AO21*0.9</f>
        <v>23580</v>
      </c>
      <c r="AW21" s="141">
        <f>'C завтраками| Bed and breakfast'!AP21*0.9</f>
        <v>23580</v>
      </c>
      <c r="AX21" s="141">
        <f>'C завтраками| Bed and breakfast'!AQ21*0.9</f>
        <v>24660</v>
      </c>
      <c r="AY21" s="141">
        <f>'C завтраками| Bed and breakfast'!AR21*0.9</f>
        <v>25740</v>
      </c>
      <c r="AZ21" s="141">
        <f>'C завтраками| Bed and breakfast'!AS21*0.9</f>
        <v>25740</v>
      </c>
      <c r="BA21" s="141">
        <f>'C завтраками| Bed and breakfast'!AT21*0.9</f>
        <v>25740</v>
      </c>
      <c r="BB21" s="141">
        <f>'C завтраками| Bed and breakfast'!AU21*0.9</f>
        <v>24660</v>
      </c>
      <c r="BC21" s="141">
        <f>'C завтраками| Bed and breakfast'!AV21*0.9</f>
        <v>27900</v>
      </c>
      <c r="BD21" s="141">
        <f>'C завтраками| Bed and breakfast'!AW21*0.9</f>
        <v>27900</v>
      </c>
      <c r="BE21" s="141">
        <f>'C завтраками| Bed and breakfast'!AX21*0.9</f>
        <v>30060</v>
      </c>
      <c r="BF21" s="141">
        <f>'C завтраками| Bed and breakfast'!AY21*0.9</f>
        <v>32220</v>
      </c>
      <c r="BG21" s="141">
        <f>'C завтраками| Bed and breakfast'!AZ21*0.9</f>
        <v>32220</v>
      </c>
      <c r="BH21" s="141">
        <f>'C завтраками| Bed and breakfast'!BA21*0.9</f>
        <v>28980</v>
      </c>
      <c r="BI21" s="141">
        <f>'C завтраками| Bed and breakfast'!BB21*0.9</f>
        <v>28980</v>
      </c>
      <c r="BJ21" s="141">
        <f>'C завтраками| Bed and breakfast'!BC21*0.9</f>
        <v>21150</v>
      </c>
      <c r="BK21" s="141">
        <f>'C завтраками| Bed and breakfast'!BD21*0.9</f>
        <v>22770</v>
      </c>
      <c r="BL21" s="141">
        <f>'C завтраками| Bed and breakfast'!BE21*0.9</f>
        <v>21960</v>
      </c>
      <c r="BM21" s="141">
        <f>'C завтраками| Bed and breakfast'!BF21*0.9</f>
        <v>17190</v>
      </c>
      <c r="BN21" s="141">
        <f>'C завтраками| Bed and breakfast'!BG21*0.9</f>
        <v>15480</v>
      </c>
      <c r="BO21" s="141">
        <f>'C завтраками| Bed and breakfast'!BH21*0.9</f>
        <v>16560</v>
      </c>
      <c r="BP21" s="141">
        <f>'C завтраками| Bed and breakfast'!BI21*0.9</f>
        <v>15480</v>
      </c>
      <c r="BQ21" s="141">
        <f>'C завтраками| Bed and breakfast'!BJ21*0.9</f>
        <v>16560</v>
      </c>
      <c r="BR21" s="141">
        <f>'C завтраками| Bed and breakfast'!BK21*0.9</f>
        <v>15480</v>
      </c>
      <c r="BS21" s="141">
        <f>'C завтраками| Bed and breakfast'!BL21*0.9</f>
        <v>15120</v>
      </c>
      <c r="BT21" s="141">
        <f>'C завтраками| Bed and breakfast'!BM21*0.9</f>
        <v>14220</v>
      </c>
      <c r="BU21" s="141">
        <f>'C завтраками| Bed and breakfast'!BN21*0.9</f>
        <v>12510</v>
      </c>
      <c r="BV21" s="141">
        <f>'C завтраками| Bed and breakfast'!BO21*0.9</f>
        <v>13050</v>
      </c>
      <c r="BW21" s="141">
        <f>'C завтраками| Bed and breakfast'!BP21*0.9</f>
        <v>12510</v>
      </c>
      <c r="BX21" s="141">
        <f>'C завтраками| Bed and breakfast'!BQ21*0.9</f>
        <v>13050</v>
      </c>
      <c r="BY21" s="141">
        <f>'C завтраками| Bed and breakfast'!BR21*0.9</f>
        <v>12510</v>
      </c>
      <c r="BZ21" s="141">
        <f>'C завтраками| Bed and breakfast'!BS21*0.9</f>
        <v>13770</v>
      </c>
    </row>
    <row r="22" spans="1:78" ht="11.45" customHeight="1" x14ac:dyDescent="0.2">
      <c r="A22" s="24"/>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75"/>
      <c r="AE22" s="175"/>
      <c r="AF22" s="175"/>
      <c r="AG22" s="175"/>
      <c r="AH22" s="175"/>
      <c r="AI22" s="175"/>
      <c r="AJ22" s="175"/>
      <c r="AK22" s="175"/>
      <c r="AL22" s="175"/>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row>
    <row r="23" spans="1:78" ht="11.45" customHeight="1" x14ac:dyDescent="0.2">
      <c r="A23" s="97" t="s">
        <v>2</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75"/>
      <c r="AE23" s="175"/>
      <c r="AF23" s="175"/>
      <c r="AG23" s="175"/>
      <c r="AH23" s="175"/>
      <c r="AI23" s="175"/>
      <c r="AJ23" s="175"/>
      <c r="AK23" s="175"/>
      <c r="AL23" s="175"/>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row>
    <row r="24" spans="1:78" ht="24.6" customHeight="1" x14ac:dyDescent="0.2">
      <c r="A24" s="8" t="s">
        <v>0</v>
      </c>
      <c r="B24" s="129" t="e">
        <f t="shared" ref="B24" si="0">B5</f>
        <v>#REF!</v>
      </c>
      <c r="C24" s="129" t="e">
        <f t="shared" ref="C24:BN24" si="1">C5</f>
        <v>#REF!</v>
      </c>
      <c r="D24" s="129" t="e">
        <f t="shared" si="1"/>
        <v>#REF!</v>
      </c>
      <c r="E24" s="129" t="e">
        <f t="shared" si="1"/>
        <v>#REF!</v>
      </c>
      <c r="F24" s="129" t="e">
        <f t="shared" si="1"/>
        <v>#REF!</v>
      </c>
      <c r="G24" s="129" t="e">
        <f t="shared" si="1"/>
        <v>#REF!</v>
      </c>
      <c r="H24" s="129" t="e">
        <f t="shared" si="1"/>
        <v>#REF!</v>
      </c>
      <c r="I24" s="129">
        <f t="shared" si="1"/>
        <v>45966</v>
      </c>
      <c r="J24" s="129">
        <f t="shared" si="1"/>
        <v>45968</v>
      </c>
      <c r="K24" s="129">
        <f t="shared" si="1"/>
        <v>45970</v>
      </c>
      <c r="L24" s="129">
        <f t="shared" si="1"/>
        <v>45975</v>
      </c>
      <c r="M24" s="129">
        <f t="shared" si="1"/>
        <v>45977</v>
      </c>
      <c r="N24" s="129">
        <f t="shared" si="1"/>
        <v>45978</v>
      </c>
      <c r="O24" s="129">
        <f t="shared" si="1"/>
        <v>45982</v>
      </c>
      <c r="P24" s="129">
        <f t="shared" si="1"/>
        <v>45984</v>
      </c>
      <c r="Q24" s="129">
        <f t="shared" si="1"/>
        <v>45989</v>
      </c>
      <c r="R24" s="129">
        <f t="shared" si="1"/>
        <v>45991</v>
      </c>
      <c r="S24" s="129">
        <f t="shared" si="1"/>
        <v>45992</v>
      </c>
      <c r="T24" s="129">
        <f t="shared" si="1"/>
        <v>45996</v>
      </c>
      <c r="U24" s="129">
        <f t="shared" si="1"/>
        <v>45998</v>
      </c>
      <c r="V24" s="129">
        <f t="shared" si="1"/>
        <v>46003</v>
      </c>
      <c r="W24" s="129">
        <f t="shared" si="1"/>
        <v>46010</v>
      </c>
      <c r="X24" s="129">
        <f t="shared" si="1"/>
        <v>46012</v>
      </c>
      <c r="Y24" s="129">
        <f t="shared" si="1"/>
        <v>46013</v>
      </c>
      <c r="Z24" s="129">
        <f t="shared" si="1"/>
        <v>46014</v>
      </c>
      <c r="AA24" s="129">
        <f t="shared" si="1"/>
        <v>46015</v>
      </c>
      <c r="AB24" s="129">
        <f t="shared" si="1"/>
        <v>46017</v>
      </c>
      <c r="AC24" s="129">
        <f t="shared" si="1"/>
        <v>46019</v>
      </c>
      <c r="AD24" s="173">
        <f t="shared" si="1"/>
        <v>46020</v>
      </c>
      <c r="AE24" s="173">
        <f t="shared" si="1"/>
        <v>46021</v>
      </c>
      <c r="AF24" s="173">
        <f t="shared" si="1"/>
        <v>46022</v>
      </c>
      <c r="AG24" s="173">
        <f t="shared" si="1"/>
        <v>46023</v>
      </c>
      <c r="AH24" s="173">
        <f t="shared" si="1"/>
        <v>46026</v>
      </c>
      <c r="AI24" s="173">
        <f t="shared" si="1"/>
        <v>46027</v>
      </c>
      <c r="AJ24" s="173">
        <f t="shared" si="1"/>
        <v>46028</v>
      </c>
      <c r="AK24" s="173">
        <f t="shared" si="1"/>
        <v>46029</v>
      </c>
      <c r="AL24" s="173">
        <f t="shared" si="1"/>
        <v>46030</v>
      </c>
      <c r="AM24" s="129">
        <f t="shared" si="1"/>
        <v>46031</v>
      </c>
      <c r="AN24" s="129">
        <f t="shared" si="1"/>
        <v>46032</v>
      </c>
      <c r="AO24" s="129">
        <f t="shared" si="1"/>
        <v>46033</v>
      </c>
      <c r="AP24" s="129">
        <f t="shared" si="1"/>
        <v>46036</v>
      </c>
      <c r="AQ24" s="129">
        <f t="shared" si="1"/>
        <v>46038</v>
      </c>
      <c r="AR24" s="129">
        <f t="shared" si="1"/>
        <v>46040</v>
      </c>
      <c r="AS24" s="129">
        <f t="shared" si="1"/>
        <v>46042</v>
      </c>
      <c r="AT24" s="129">
        <f t="shared" si="1"/>
        <v>46043</v>
      </c>
      <c r="AU24" s="129">
        <f t="shared" si="1"/>
        <v>46045</v>
      </c>
      <c r="AV24" s="129">
        <f t="shared" si="1"/>
        <v>46047</v>
      </c>
      <c r="AW24" s="129">
        <f t="shared" si="1"/>
        <v>46052</v>
      </c>
      <c r="AX24" s="129">
        <f t="shared" si="1"/>
        <v>46054</v>
      </c>
      <c r="AY24" s="129">
        <f t="shared" si="1"/>
        <v>46058</v>
      </c>
      <c r="AZ24" s="129">
        <f t="shared" si="1"/>
        <v>46059</v>
      </c>
      <c r="BA24" s="129">
        <f t="shared" si="1"/>
        <v>46060</v>
      </c>
      <c r="BB24" s="129">
        <f t="shared" si="1"/>
        <v>46061</v>
      </c>
      <c r="BC24" s="129">
        <f t="shared" si="1"/>
        <v>46066</v>
      </c>
      <c r="BD24" s="129">
        <f t="shared" si="1"/>
        <v>46068</v>
      </c>
      <c r="BE24" s="129">
        <f t="shared" si="1"/>
        <v>46069</v>
      </c>
      <c r="BF24" s="129">
        <f t="shared" si="1"/>
        <v>46073</v>
      </c>
      <c r="BG24" s="129">
        <f t="shared" si="1"/>
        <v>46076</v>
      </c>
      <c r="BH24" s="129">
        <f t="shared" si="1"/>
        <v>46077</v>
      </c>
      <c r="BI24" s="129">
        <f t="shared" si="1"/>
        <v>46080</v>
      </c>
      <c r="BJ24" s="129">
        <f t="shared" si="1"/>
        <v>46082</v>
      </c>
      <c r="BK24" s="129">
        <f t="shared" si="1"/>
        <v>46087</v>
      </c>
      <c r="BL24" s="129">
        <f t="shared" si="1"/>
        <v>46090</v>
      </c>
      <c r="BM24" s="129">
        <f t="shared" si="1"/>
        <v>46091</v>
      </c>
      <c r="BN24" s="129">
        <f t="shared" si="1"/>
        <v>46097</v>
      </c>
      <c r="BO24" s="129">
        <f t="shared" ref="BO24:BZ24" si="2">BO5</f>
        <v>46101</v>
      </c>
      <c r="BP24" s="129">
        <f t="shared" si="2"/>
        <v>46103</v>
      </c>
      <c r="BQ24" s="129">
        <f t="shared" si="2"/>
        <v>46108</v>
      </c>
      <c r="BR24" s="129">
        <f t="shared" si="2"/>
        <v>46110</v>
      </c>
      <c r="BS24" s="129">
        <f t="shared" si="2"/>
        <v>46113</v>
      </c>
      <c r="BT24" s="129">
        <f t="shared" si="2"/>
        <v>46117</v>
      </c>
      <c r="BU24" s="129">
        <f t="shared" si="2"/>
        <v>46124</v>
      </c>
      <c r="BV24" s="129">
        <f t="shared" si="2"/>
        <v>46129</v>
      </c>
      <c r="BW24" s="129">
        <f t="shared" si="2"/>
        <v>46131</v>
      </c>
      <c r="BX24" s="129">
        <f t="shared" si="2"/>
        <v>46136</v>
      </c>
      <c r="BY24" s="129">
        <f t="shared" si="2"/>
        <v>46138</v>
      </c>
      <c r="BZ24" s="129">
        <f t="shared" si="2"/>
        <v>46142</v>
      </c>
    </row>
    <row r="25" spans="1:78" ht="24.6" customHeight="1" x14ac:dyDescent="0.2">
      <c r="A25" s="37"/>
      <c r="B25" s="129" t="e">
        <f t="shared" ref="B25" si="3">B6</f>
        <v>#REF!</v>
      </c>
      <c r="C25" s="129" t="e">
        <f t="shared" ref="C25:BN25" si="4">C6</f>
        <v>#REF!</v>
      </c>
      <c r="D25" s="129" t="e">
        <f t="shared" si="4"/>
        <v>#REF!</v>
      </c>
      <c r="E25" s="129" t="e">
        <f t="shared" si="4"/>
        <v>#REF!</v>
      </c>
      <c r="F25" s="129" t="e">
        <f t="shared" si="4"/>
        <v>#REF!</v>
      </c>
      <c r="G25" s="129" t="e">
        <f t="shared" si="4"/>
        <v>#REF!</v>
      </c>
      <c r="H25" s="129" t="e">
        <f t="shared" si="4"/>
        <v>#REF!</v>
      </c>
      <c r="I25" s="129">
        <f t="shared" si="4"/>
        <v>45967</v>
      </c>
      <c r="J25" s="129">
        <f t="shared" si="4"/>
        <v>45969</v>
      </c>
      <c r="K25" s="129">
        <f t="shared" si="4"/>
        <v>45974</v>
      </c>
      <c r="L25" s="129">
        <f t="shared" si="4"/>
        <v>45976</v>
      </c>
      <c r="M25" s="129">
        <f t="shared" si="4"/>
        <v>45977</v>
      </c>
      <c r="N25" s="129">
        <f t="shared" si="4"/>
        <v>45981</v>
      </c>
      <c r="O25" s="129">
        <f t="shared" si="4"/>
        <v>45983</v>
      </c>
      <c r="P25" s="129">
        <f t="shared" si="4"/>
        <v>45988</v>
      </c>
      <c r="Q25" s="129">
        <f t="shared" si="4"/>
        <v>45990</v>
      </c>
      <c r="R25" s="129">
        <f t="shared" si="4"/>
        <v>45991</v>
      </c>
      <c r="S25" s="129">
        <f t="shared" si="4"/>
        <v>45995</v>
      </c>
      <c r="T25" s="129">
        <f t="shared" si="4"/>
        <v>45997</v>
      </c>
      <c r="U25" s="129">
        <f t="shared" si="4"/>
        <v>46002</v>
      </c>
      <c r="V25" s="129">
        <f t="shared" si="4"/>
        <v>46009</v>
      </c>
      <c r="W25" s="129">
        <f t="shared" si="4"/>
        <v>46011</v>
      </c>
      <c r="X25" s="129">
        <f t="shared" si="4"/>
        <v>46012</v>
      </c>
      <c r="Y25" s="129">
        <f t="shared" si="4"/>
        <v>46013</v>
      </c>
      <c r="Z25" s="129">
        <f t="shared" si="4"/>
        <v>46014</v>
      </c>
      <c r="AA25" s="129">
        <f t="shared" si="4"/>
        <v>46016</v>
      </c>
      <c r="AB25" s="129">
        <f t="shared" si="4"/>
        <v>46018</v>
      </c>
      <c r="AC25" s="129">
        <f t="shared" si="4"/>
        <v>46019</v>
      </c>
      <c r="AD25" s="173">
        <f t="shared" si="4"/>
        <v>46020</v>
      </c>
      <c r="AE25" s="173">
        <f t="shared" si="4"/>
        <v>46021</v>
      </c>
      <c r="AF25" s="173">
        <f t="shared" si="4"/>
        <v>46022</v>
      </c>
      <c r="AG25" s="173">
        <f t="shared" si="4"/>
        <v>46025</v>
      </c>
      <c r="AH25" s="173">
        <f t="shared" si="4"/>
        <v>46026</v>
      </c>
      <c r="AI25" s="173">
        <f t="shared" si="4"/>
        <v>46027</v>
      </c>
      <c r="AJ25" s="173">
        <f t="shared" si="4"/>
        <v>46028</v>
      </c>
      <c r="AK25" s="173">
        <f t="shared" si="4"/>
        <v>46029</v>
      </c>
      <c r="AL25" s="173">
        <f t="shared" si="4"/>
        <v>46030</v>
      </c>
      <c r="AM25" s="129">
        <f t="shared" si="4"/>
        <v>46031</v>
      </c>
      <c r="AN25" s="129">
        <f t="shared" si="4"/>
        <v>46032</v>
      </c>
      <c r="AO25" s="129">
        <f t="shared" si="4"/>
        <v>46035</v>
      </c>
      <c r="AP25" s="129">
        <f t="shared" si="4"/>
        <v>46037</v>
      </c>
      <c r="AQ25" s="129">
        <f t="shared" si="4"/>
        <v>46039</v>
      </c>
      <c r="AR25" s="129">
        <f t="shared" si="4"/>
        <v>46041</v>
      </c>
      <c r="AS25" s="129">
        <f t="shared" si="4"/>
        <v>46042</v>
      </c>
      <c r="AT25" s="129">
        <f t="shared" si="4"/>
        <v>46044</v>
      </c>
      <c r="AU25" s="129">
        <f t="shared" si="4"/>
        <v>46046</v>
      </c>
      <c r="AV25" s="129">
        <f t="shared" si="4"/>
        <v>46051</v>
      </c>
      <c r="AW25" s="129">
        <f t="shared" si="4"/>
        <v>46053</v>
      </c>
      <c r="AX25" s="129">
        <f t="shared" si="4"/>
        <v>46057</v>
      </c>
      <c r="AY25" s="129">
        <f t="shared" si="4"/>
        <v>46058</v>
      </c>
      <c r="AZ25" s="129">
        <f t="shared" si="4"/>
        <v>46059</v>
      </c>
      <c r="BA25" s="129">
        <f t="shared" si="4"/>
        <v>46060</v>
      </c>
      <c r="BB25" s="129">
        <f t="shared" si="4"/>
        <v>46065</v>
      </c>
      <c r="BC25" s="129">
        <f t="shared" si="4"/>
        <v>46067</v>
      </c>
      <c r="BD25" s="129">
        <f t="shared" si="4"/>
        <v>46068</v>
      </c>
      <c r="BE25" s="129">
        <f t="shared" si="4"/>
        <v>46072</v>
      </c>
      <c r="BF25" s="129">
        <f t="shared" si="4"/>
        <v>46075</v>
      </c>
      <c r="BG25" s="129">
        <f t="shared" si="4"/>
        <v>46076</v>
      </c>
      <c r="BH25" s="129">
        <f t="shared" si="4"/>
        <v>46079</v>
      </c>
      <c r="BI25" s="129">
        <f t="shared" si="4"/>
        <v>46081</v>
      </c>
      <c r="BJ25" s="129">
        <f t="shared" si="4"/>
        <v>46086</v>
      </c>
      <c r="BK25" s="129">
        <f t="shared" si="4"/>
        <v>46089</v>
      </c>
      <c r="BL25" s="129">
        <f t="shared" si="4"/>
        <v>46090</v>
      </c>
      <c r="BM25" s="129">
        <f t="shared" si="4"/>
        <v>46096</v>
      </c>
      <c r="BN25" s="129">
        <f t="shared" si="4"/>
        <v>46100</v>
      </c>
      <c r="BO25" s="129">
        <f t="shared" ref="BO25:BZ25" si="5">BO6</f>
        <v>46102</v>
      </c>
      <c r="BP25" s="129">
        <f t="shared" si="5"/>
        <v>46107</v>
      </c>
      <c r="BQ25" s="129">
        <f t="shared" si="5"/>
        <v>46109</v>
      </c>
      <c r="BR25" s="129">
        <f t="shared" si="5"/>
        <v>46112</v>
      </c>
      <c r="BS25" s="129">
        <f t="shared" si="5"/>
        <v>46116</v>
      </c>
      <c r="BT25" s="129">
        <f t="shared" si="5"/>
        <v>46123</v>
      </c>
      <c r="BU25" s="129">
        <f t="shared" si="5"/>
        <v>46128</v>
      </c>
      <c r="BV25" s="129">
        <f t="shared" si="5"/>
        <v>46130</v>
      </c>
      <c r="BW25" s="129">
        <f t="shared" si="5"/>
        <v>46135</v>
      </c>
      <c r="BX25" s="129">
        <f t="shared" si="5"/>
        <v>46137</v>
      </c>
      <c r="BY25" s="129">
        <f t="shared" si="5"/>
        <v>46141</v>
      </c>
      <c r="BZ25" s="129">
        <f t="shared" si="5"/>
        <v>46142</v>
      </c>
    </row>
    <row r="26" spans="1:78" ht="11.45" customHeight="1" x14ac:dyDescent="0.2">
      <c r="A26" s="167" t="s">
        <v>11</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row>
    <row r="27" spans="1:78" ht="11.45" customHeight="1" x14ac:dyDescent="0.2">
      <c r="A27" s="3">
        <v>1</v>
      </c>
      <c r="B27" s="141" t="e">
        <f t="shared" ref="B27" si="6">ROUND(B8*0.87,)+25</f>
        <v>#REF!</v>
      </c>
      <c r="C27" s="141" t="e">
        <f t="shared" ref="C27:BN27" si="7">ROUND(C8*0.87,)+25</f>
        <v>#REF!</v>
      </c>
      <c r="D27" s="141" t="e">
        <f t="shared" si="7"/>
        <v>#REF!</v>
      </c>
      <c r="E27" s="141" t="e">
        <f t="shared" si="7"/>
        <v>#REF!</v>
      </c>
      <c r="F27" s="141" t="e">
        <f t="shared" si="7"/>
        <v>#REF!</v>
      </c>
      <c r="G27" s="141" t="e">
        <f t="shared" si="7"/>
        <v>#REF!</v>
      </c>
      <c r="H27" s="141" t="e">
        <f t="shared" si="7"/>
        <v>#REF!</v>
      </c>
      <c r="I27" s="141">
        <f t="shared" si="7"/>
        <v>4723</v>
      </c>
      <c r="J27" s="141">
        <f t="shared" si="7"/>
        <v>4723</v>
      </c>
      <c r="K27" s="141">
        <f t="shared" si="7"/>
        <v>4253</v>
      </c>
      <c r="L27" s="141">
        <f t="shared" si="7"/>
        <v>4566</v>
      </c>
      <c r="M27" s="141">
        <f t="shared" si="7"/>
        <v>4566</v>
      </c>
      <c r="N27" s="141">
        <f t="shared" si="7"/>
        <v>6446</v>
      </c>
      <c r="O27" s="141">
        <f t="shared" si="7"/>
        <v>4410</v>
      </c>
      <c r="P27" s="141">
        <f t="shared" si="7"/>
        <v>4253</v>
      </c>
      <c r="Q27" s="141">
        <f t="shared" si="7"/>
        <v>4410</v>
      </c>
      <c r="R27" s="141">
        <f t="shared" si="7"/>
        <v>4253</v>
      </c>
      <c r="S27" s="141">
        <f t="shared" si="7"/>
        <v>4253</v>
      </c>
      <c r="T27" s="141">
        <f t="shared" si="7"/>
        <v>4566</v>
      </c>
      <c r="U27" s="141">
        <f t="shared" si="7"/>
        <v>4410</v>
      </c>
      <c r="V27" s="141">
        <f t="shared" si="7"/>
        <v>5506</v>
      </c>
      <c r="W27" s="141">
        <f t="shared" si="7"/>
        <v>7072</v>
      </c>
      <c r="X27" s="141">
        <f t="shared" si="7"/>
        <v>7072</v>
      </c>
      <c r="Y27" s="141">
        <f t="shared" si="7"/>
        <v>7542</v>
      </c>
      <c r="Z27" s="141">
        <f t="shared" si="7"/>
        <v>7542</v>
      </c>
      <c r="AA27" s="141">
        <f t="shared" si="7"/>
        <v>8012</v>
      </c>
      <c r="AB27" s="141">
        <f t="shared" si="7"/>
        <v>7542</v>
      </c>
      <c r="AC27" s="141">
        <f t="shared" si="7"/>
        <v>7542</v>
      </c>
      <c r="AD27" s="174">
        <f t="shared" si="7"/>
        <v>12553</v>
      </c>
      <c r="AE27" s="174">
        <f t="shared" si="7"/>
        <v>18426</v>
      </c>
      <c r="AF27" s="174">
        <f t="shared" si="7"/>
        <v>21558</v>
      </c>
      <c r="AG27" s="174">
        <f t="shared" si="7"/>
        <v>21558</v>
      </c>
      <c r="AH27" s="174">
        <f t="shared" si="7"/>
        <v>21558</v>
      </c>
      <c r="AI27" s="174">
        <f t="shared" si="7"/>
        <v>22497</v>
      </c>
      <c r="AJ27" s="174">
        <f t="shared" si="7"/>
        <v>22497</v>
      </c>
      <c r="AK27" s="174">
        <f t="shared" si="7"/>
        <v>22497</v>
      </c>
      <c r="AL27" s="174">
        <f t="shared" si="7"/>
        <v>19678</v>
      </c>
      <c r="AM27" s="141">
        <f t="shared" si="7"/>
        <v>19404</v>
      </c>
      <c r="AN27" s="141">
        <f t="shared" si="7"/>
        <v>12122</v>
      </c>
      <c r="AO27" s="141">
        <f t="shared" si="7"/>
        <v>12122</v>
      </c>
      <c r="AP27" s="141">
        <f t="shared" si="7"/>
        <v>11418</v>
      </c>
      <c r="AQ27" s="141">
        <f t="shared" si="7"/>
        <v>11418</v>
      </c>
      <c r="AR27" s="141">
        <f t="shared" si="7"/>
        <v>11418</v>
      </c>
      <c r="AS27" s="141">
        <f t="shared" si="7"/>
        <v>12122</v>
      </c>
      <c r="AT27" s="141">
        <f t="shared" si="7"/>
        <v>12122</v>
      </c>
      <c r="AU27" s="141">
        <f t="shared" si="7"/>
        <v>12122</v>
      </c>
      <c r="AV27" s="141">
        <f t="shared" si="7"/>
        <v>12827</v>
      </c>
      <c r="AW27" s="141">
        <f t="shared" si="7"/>
        <v>12827</v>
      </c>
      <c r="AX27" s="141">
        <f t="shared" si="7"/>
        <v>13767</v>
      </c>
      <c r="AY27" s="141">
        <f t="shared" si="7"/>
        <v>14706</v>
      </c>
      <c r="AZ27" s="141">
        <f t="shared" si="7"/>
        <v>14706</v>
      </c>
      <c r="BA27" s="141">
        <f t="shared" si="7"/>
        <v>14706</v>
      </c>
      <c r="BB27" s="141">
        <f t="shared" si="7"/>
        <v>13767</v>
      </c>
      <c r="BC27" s="141">
        <f t="shared" si="7"/>
        <v>16585</v>
      </c>
      <c r="BD27" s="141">
        <f t="shared" si="7"/>
        <v>16585</v>
      </c>
      <c r="BE27" s="141">
        <f t="shared" si="7"/>
        <v>18465</v>
      </c>
      <c r="BF27" s="141">
        <f t="shared" si="7"/>
        <v>20344</v>
      </c>
      <c r="BG27" s="141">
        <f t="shared" si="7"/>
        <v>20344</v>
      </c>
      <c r="BH27" s="141">
        <f t="shared" si="7"/>
        <v>17525</v>
      </c>
      <c r="BI27" s="141">
        <f t="shared" si="7"/>
        <v>17525</v>
      </c>
      <c r="BJ27" s="141">
        <f t="shared" si="7"/>
        <v>10713</v>
      </c>
      <c r="BK27" s="141">
        <f t="shared" si="7"/>
        <v>12122</v>
      </c>
      <c r="BL27" s="141">
        <f t="shared" si="7"/>
        <v>11418</v>
      </c>
      <c r="BM27" s="141">
        <f t="shared" si="7"/>
        <v>8834</v>
      </c>
      <c r="BN27" s="141">
        <f t="shared" si="7"/>
        <v>7346</v>
      </c>
      <c r="BO27" s="141">
        <f t="shared" ref="BO27:BZ27" si="8">ROUND(BO8*0.87,)+25</f>
        <v>8286</v>
      </c>
      <c r="BP27" s="141">
        <f t="shared" si="8"/>
        <v>7346</v>
      </c>
      <c r="BQ27" s="141">
        <f t="shared" si="8"/>
        <v>8286</v>
      </c>
      <c r="BR27" s="141">
        <f t="shared" si="8"/>
        <v>7346</v>
      </c>
      <c r="BS27" s="141">
        <f t="shared" si="8"/>
        <v>7189</v>
      </c>
      <c r="BT27" s="141">
        <f t="shared" si="8"/>
        <v>6406</v>
      </c>
      <c r="BU27" s="141">
        <f t="shared" si="8"/>
        <v>4919</v>
      </c>
      <c r="BV27" s="141">
        <f t="shared" si="8"/>
        <v>5389</v>
      </c>
      <c r="BW27" s="141">
        <f t="shared" si="8"/>
        <v>4919</v>
      </c>
      <c r="BX27" s="141">
        <f t="shared" si="8"/>
        <v>5389</v>
      </c>
      <c r="BY27" s="141">
        <f t="shared" si="8"/>
        <v>4919</v>
      </c>
      <c r="BZ27" s="141">
        <f t="shared" si="8"/>
        <v>6015</v>
      </c>
    </row>
    <row r="28" spans="1:78" ht="11.45" customHeight="1" x14ac:dyDescent="0.2">
      <c r="A28" s="3">
        <v>2</v>
      </c>
      <c r="B28" s="141" t="e">
        <f t="shared" ref="B28" si="9">ROUND(B9*0.87,)+25</f>
        <v>#REF!</v>
      </c>
      <c r="C28" s="141" t="e">
        <f t="shared" ref="C28:BN28" si="10">ROUND(C9*0.87,)+25</f>
        <v>#REF!</v>
      </c>
      <c r="D28" s="141" t="e">
        <f t="shared" si="10"/>
        <v>#REF!</v>
      </c>
      <c r="E28" s="141" t="e">
        <f t="shared" si="10"/>
        <v>#REF!</v>
      </c>
      <c r="F28" s="141" t="e">
        <f t="shared" si="10"/>
        <v>#REF!</v>
      </c>
      <c r="G28" s="141" t="e">
        <f t="shared" si="10"/>
        <v>#REF!</v>
      </c>
      <c r="H28" s="141" t="e">
        <f t="shared" si="10"/>
        <v>#REF!</v>
      </c>
      <c r="I28" s="141">
        <f t="shared" si="10"/>
        <v>5819</v>
      </c>
      <c r="J28" s="141">
        <f t="shared" si="10"/>
        <v>5819</v>
      </c>
      <c r="K28" s="141">
        <f t="shared" si="10"/>
        <v>5349</v>
      </c>
      <c r="L28" s="141">
        <f t="shared" si="10"/>
        <v>5663</v>
      </c>
      <c r="M28" s="141">
        <f t="shared" si="10"/>
        <v>5663</v>
      </c>
      <c r="N28" s="141">
        <f t="shared" si="10"/>
        <v>7542</v>
      </c>
      <c r="O28" s="141">
        <f t="shared" si="10"/>
        <v>5506</v>
      </c>
      <c r="P28" s="141">
        <f t="shared" si="10"/>
        <v>5349</v>
      </c>
      <c r="Q28" s="141">
        <f t="shared" si="10"/>
        <v>5506</v>
      </c>
      <c r="R28" s="141">
        <f t="shared" si="10"/>
        <v>5349</v>
      </c>
      <c r="S28" s="141">
        <f t="shared" si="10"/>
        <v>5349</v>
      </c>
      <c r="T28" s="141">
        <f t="shared" si="10"/>
        <v>5663</v>
      </c>
      <c r="U28" s="141">
        <f t="shared" si="10"/>
        <v>5506</v>
      </c>
      <c r="V28" s="141">
        <f t="shared" si="10"/>
        <v>6602</v>
      </c>
      <c r="W28" s="141">
        <f t="shared" si="10"/>
        <v>8168</v>
      </c>
      <c r="X28" s="141">
        <f t="shared" si="10"/>
        <v>8168</v>
      </c>
      <c r="Y28" s="141">
        <f t="shared" si="10"/>
        <v>8638</v>
      </c>
      <c r="Z28" s="141">
        <f t="shared" si="10"/>
        <v>8638</v>
      </c>
      <c r="AA28" s="141">
        <f t="shared" si="10"/>
        <v>9108</v>
      </c>
      <c r="AB28" s="141">
        <f t="shared" si="10"/>
        <v>8638</v>
      </c>
      <c r="AC28" s="141">
        <f t="shared" si="10"/>
        <v>8638</v>
      </c>
      <c r="AD28" s="174">
        <f t="shared" si="10"/>
        <v>14119</v>
      </c>
      <c r="AE28" s="174">
        <f t="shared" si="10"/>
        <v>19992</v>
      </c>
      <c r="AF28" s="174">
        <f t="shared" si="10"/>
        <v>23124</v>
      </c>
      <c r="AG28" s="174">
        <f t="shared" si="10"/>
        <v>23124</v>
      </c>
      <c r="AH28" s="174">
        <f t="shared" si="10"/>
        <v>23124</v>
      </c>
      <c r="AI28" s="174">
        <f t="shared" si="10"/>
        <v>24063</v>
      </c>
      <c r="AJ28" s="174">
        <f t="shared" si="10"/>
        <v>24063</v>
      </c>
      <c r="AK28" s="174">
        <f t="shared" si="10"/>
        <v>24063</v>
      </c>
      <c r="AL28" s="174">
        <f t="shared" si="10"/>
        <v>21244</v>
      </c>
      <c r="AM28" s="141">
        <f t="shared" si="10"/>
        <v>20853</v>
      </c>
      <c r="AN28" s="141">
        <f t="shared" si="10"/>
        <v>13571</v>
      </c>
      <c r="AO28" s="141">
        <f t="shared" si="10"/>
        <v>13571</v>
      </c>
      <c r="AP28" s="141">
        <f t="shared" si="10"/>
        <v>12866</v>
      </c>
      <c r="AQ28" s="141">
        <f t="shared" si="10"/>
        <v>12866</v>
      </c>
      <c r="AR28" s="141">
        <f t="shared" si="10"/>
        <v>12866</v>
      </c>
      <c r="AS28" s="141">
        <f t="shared" si="10"/>
        <v>13571</v>
      </c>
      <c r="AT28" s="141">
        <f t="shared" si="10"/>
        <v>13571</v>
      </c>
      <c r="AU28" s="141">
        <f t="shared" si="10"/>
        <v>13571</v>
      </c>
      <c r="AV28" s="141">
        <f t="shared" si="10"/>
        <v>14276</v>
      </c>
      <c r="AW28" s="141">
        <f t="shared" si="10"/>
        <v>14276</v>
      </c>
      <c r="AX28" s="141">
        <f t="shared" si="10"/>
        <v>15215</v>
      </c>
      <c r="AY28" s="141">
        <f t="shared" si="10"/>
        <v>16155</v>
      </c>
      <c r="AZ28" s="141">
        <f t="shared" si="10"/>
        <v>16155</v>
      </c>
      <c r="BA28" s="141">
        <f t="shared" si="10"/>
        <v>16155</v>
      </c>
      <c r="BB28" s="141">
        <f t="shared" si="10"/>
        <v>15215</v>
      </c>
      <c r="BC28" s="141">
        <f t="shared" si="10"/>
        <v>18034</v>
      </c>
      <c r="BD28" s="141">
        <f t="shared" si="10"/>
        <v>18034</v>
      </c>
      <c r="BE28" s="141">
        <f t="shared" si="10"/>
        <v>19913</v>
      </c>
      <c r="BF28" s="141">
        <f t="shared" si="10"/>
        <v>21792</v>
      </c>
      <c r="BG28" s="141">
        <f t="shared" si="10"/>
        <v>21792</v>
      </c>
      <c r="BH28" s="141">
        <f t="shared" si="10"/>
        <v>18974</v>
      </c>
      <c r="BI28" s="141">
        <f t="shared" si="10"/>
        <v>18974</v>
      </c>
      <c r="BJ28" s="141">
        <f t="shared" si="10"/>
        <v>12162</v>
      </c>
      <c r="BK28" s="141">
        <f t="shared" si="10"/>
        <v>13571</v>
      </c>
      <c r="BL28" s="141">
        <f t="shared" si="10"/>
        <v>12866</v>
      </c>
      <c r="BM28" s="141">
        <f t="shared" si="10"/>
        <v>10282</v>
      </c>
      <c r="BN28" s="141">
        <f t="shared" si="10"/>
        <v>8795</v>
      </c>
      <c r="BO28" s="141">
        <f t="shared" ref="BO28:BZ28" si="11">ROUND(BO9*0.87,)+25</f>
        <v>9734</v>
      </c>
      <c r="BP28" s="141">
        <f t="shared" si="11"/>
        <v>8795</v>
      </c>
      <c r="BQ28" s="141">
        <f t="shared" si="11"/>
        <v>9734</v>
      </c>
      <c r="BR28" s="141">
        <f t="shared" si="11"/>
        <v>8795</v>
      </c>
      <c r="BS28" s="141">
        <f t="shared" si="11"/>
        <v>8481</v>
      </c>
      <c r="BT28" s="141">
        <f t="shared" si="11"/>
        <v>7698</v>
      </c>
      <c r="BU28" s="141">
        <f t="shared" si="11"/>
        <v>6211</v>
      </c>
      <c r="BV28" s="141">
        <f t="shared" si="11"/>
        <v>6681</v>
      </c>
      <c r="BW28" s="141">
        <f t="shared" si="11"/>
        <v>6211</v>
      </c>
      <c r="BX28" s="141">
        <f t="shared" si="11"/>
        <v>6681</v>
      </c>
      <c r="BY28" s="141">
        <f t="shared" si="11"/>
        <v>6211</v>
      </c>
      <c r="BZ28" s="141">
        <f t="shared" si="11"/>
        <v>7307</v>
      </c>
    </row>
    <row r="29" spans="1:78" ht="11.45" customHeight="1" x14ac:dyDescent="0.2">
      <c r="A29" s="120" t="s">
        <v>107</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74"/>
      <c r="AE29" s="174"/>
      <c r="AF29" s="174"/>
      <c r="AG29" s="174"/>
      <c r="AH29" s="174"/>
      <c r="AI29" s="174"/>
      <c r="AJ29" s="174"/>
      <c r="AK29" s="174"/>
      <c r="AL29" s="174"/>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row>
    <row r="30" spans="1:78" ht="11.45" customHeight="1" x14ac:dyDescent="0.2">
      <c r="A30" s="3">
        <v>1</v>
      </c>
      <c r="B30" s="141" t="e">
        <f t="shared" ref="B30" si="12">ROUND(B11*0.87,)+25</f>
        <v>#REF!</v>
      </c>
      <c r="C30" s="141" t="e">
        <f t="shared" ref="C30:BN30" si="13">ROUND(C11*0.87,)+25</f>
        <v>#REF!</v>
      </c>
      <c r="D30" s="141" t="e">
        <f t="shared" si="13"/>
        <v>#REF!</v>
      </c>
      <c r="E30" s="141" t="e">
        <f t="shared" si="13"/>
        <v>#REF!</v>
      </c>
      <c r="F30" s="141" t="e">
        <f t="shared" si="13"/>
        <v>#REF!</v>
      </c>
      <c r="G30" s="141" t="e">
        <f t="shared" si="13"/>
        <v>#REF!</v>
      </c>
      <c r="H30" s="141" t="e">
        <f t="shared" si="13"/>
        <v>#REF!</v>
      </c>
      <c r="I30" s="141">
        <f t="shared" si="13"/>
        <v>5898</v>
      </c>
      <c r="J30" s="141">
        <f t="shared" si="13"/>
        <v>5898</v>
      </c>
      <c r="K30" s="141">
        <f t="shared" si="13"/>
        <v>5428</v>
      </c>
      <c r="L30" s="141">
        <f t="shared" si="13"/>
        <v>5741</v>
      </c>
      <c r="M30" s="141">
        <f t="shared" si="13"/>
        <v>5741</v>
      </c>
      <c r="N30" s="141">
        <f t="shared" si="13"/>
        <v>7620</v>
      </c>
      <c r="O30" s="141">
        <f t="shared" si="13"/>
        <v>5584</v>
      </c>
      <c r="P30" s="141">
        <f t="shared" si="13"/>
        <v>5428</v>
      </c>
      <c r="Q30" s="141">
        <f t="shared" si="13"/>
        <v>5584</v>
      </c>
      <c r="R30" s="141">
        <f t="shared" si="13"/>
        <v>5428</v>
      </c>
      <c r="S30" s="141">
        <f t="shared" si="13"/>
        <v>5428</v>
      </c>
      <c r="T30" s="141">
        <f t="shared" si="13"/>
        <v>5741</v>
      </c>
      <c r="U30" s="141">
        <f t="shared" si="13"/>
        <v>5584</v>
      </c>
      <c r="V30" s="141">
        <f t="shared" si="13"/>
        <v>6681</v>
      </c>
      <c r="W30" s="141">
        <f t="shared" si="13"/>
        <v>8247</v>
      </c>
      <c r="X30" s="141">
        <f t="shared" si="13"/>
        <v>8247</v>
      </c>
      <c r="Y30" s="141">
        <f t="shared" si="13"/>
        <v>8716</v>
      </c>
      <c r="Z30" s="141">
        <f t="shared" si="13"/>
        <v>8716</v>
      </c>
      <c r="AA30" s="141">
        <f t="shared" si="13"/>
        <v>9186</v>
      </c>
      <c r="AB30" s="141">
        <f t="shared" si="13"/>
        <v>8716</v>
      </c>
      <c r="AC30" s="141">
        <f t="shared" si="13"/>
        <v>8716</v>
      </c>
      <c r="AD30" s="174">
        <f t="shared" si="13"/>
        <v>14119</v>
      </c>
      <c r="AE30" s="174">
        <f t="shared" si="13"/>
        <v>19992</v>
      </c>
      <c r="AF30" s="174">
        <f t="shared" si="13"/>
        <v>23124</v>
      </c>
      <c r="AG30" s="174">
        <f t="shared" si="13"/>
        <v>23124</v>
      </c>
      <c r="AH30" s="174">
        <f t="shared" si="13"/>
        <v>23124</v>
      </c>
      <c r="AI30" s="174">
        <f t="shared" si="13"/>
        <v>24063</v>
      </c>
      <c r="AJ30" s="174">
        <f t="shared" si="13"/>
        <v>24063</v>
      </c>
      <c r="AK30" s="174">
        <f t="shared" si="13"/>
        <v>24063</v>
      </c>
      <c r="AL30" s="174">
        <f t="shared" si="13"/>
        <v>21244</v>
      </c>
      <c r="AM30" s="141">
        <f t="shared" si="13"/>
        <v>20814</v>
      </c>
      <c r="AN30" s="141">
        <f t="shared" si="13"/>
        <v>13532</v>
      </c>
      <c r="AO30" s="141">
        <f t="shared" si="13"/>
        <v>13532</v>
      </c>
      <c r="AP30" s="141">
        <f t="shared" si="13"/>
        <v>12827</v>
      </c>
      <c r="AQ30" s="141">
        <f t="shared" si="13"/>
        <v>12827</v>
      </c>
      <c r="AR30" s="141">
        <f t="shared" si="13"/>
        <v>12827</v>
      </c>
      <c r="AS30" s="141">
        <f t="shared" si="13"/>
        <v>13532</v>
      </c>
      <c r="AT30" s="141">
        <f t="shared" si="13"/>
        <v>13532</v>
      </c>
      <c r="AU30" s="141">
        <f t="shared" si="13"/>
        <v>13532</v>
      </c>
      <c r="AV30" s="141">
        <f t="shared" si="13"/>
        <v>14236</v>
      </c>
      <c r="AW30" s="141">
        <f t="shared" si="13"/>
        <v>14236</v>
      </c>
      <c r="AX30" s="141">
        <f t="shared" si="13"/>
        <v>15176</v>
      </c>
      <c r="AY30" s="141">
        <f t="shared" si="13"/>
        <v>16116</v>
      </c>
      <c r="AZ30" s="141">
        <f t="shared" si="13"/>
        <v>16116</v>
      </c>
      <c r="BA30" s="141">
        <f t="shared" si="13"/>
        <v>16116</v>
      </c>
      <c r="BB30" s="141">
        <f t="shared" si="13"/>
        <v>15176</v>
      </c>
      <c r="BC30" s="141">
        <f t="shared" si="13"/>
        <v>17995</v>
      </c>
      <c r="BD30" s="141">
        <f t="shared" si="13"/>
        <v>17995</v>
      </c>
      <c r="BE30" s="141">
        <f t="shared" si="13"/>
        <v>19874</v>
      </c>
      <c r="BF30" s="141">
        <f t="shared" si="13"/>
        <v>21753</v>
      </c>
      <c r="BG30" s="141">
        <f t="shared" si="13"/>
        <v>21753</v>
      </c>
      <c r="BH30" s="141">
        <f t="shared" si="13"/>
        <v>18934</v>
      </c>
      <c r="BI30" s="141">
        <f t="shared" si="13"/>
        <v>18934</v>
      </c>
      <c r="BJ30" s="141">
        <f t="shared" si="13"/>
        <v>12122</v>
      </c>
      <c r="BK30" s="141">
        <f t="shared" si="13"/>
        <v>13532</v>
      </c>
      <c r="BL30" s="141">
        <f t="shared" si="13"/>
        <v>12827</v>
      </c>
      <c r="BM30" s="141">
        <f t="shared" si="13"/>
        <v>10008</v>
      </c>
      <c r="BN30" s="141">
        <f t="shared" si="13"/>
        <v>8521</v>
      </c>
      <c r="BO30" s="141">
        <f t="shared" ref="BO30:BZ30" si="14">ROUND(BO11*0.87,)+25</f>
        <v>9460</v>
      </c>
      <c r="BP30" s="141">
        <f t="shared" si="14"/>
        <v>8521</v>
      </c>
      <c r="BQ30" s="141">
        <f t="shared" si="14"/>
        <v>9460</v>
      </c>
      <c r="BR30" s="141">
        <f t="shared" si="14"/>
        <v>8521</v>
      </c>
      <c r="BS30" s="141">
        <f t="shared" si="14"/>
        <v>7972</v>
      </c>
      <c r="BT30" s="141">
        <f t="shared" si="14"/>
        <v>7189</v>
      </c>
      <c r="BU30" s="141">
        <f t="shared" si="14"/>
        <v>5702</v>
      </c>
      <c r="BV30" s="141">
        <f t="shared" si="14"/>
        <v>6172</v>
      </c>
      <c r="BW30" s="141">
        <f t="shared" si="14"/>
        <v>5702</v>
      </c>
      <c r="BX30" s="141">
        <f t="shared" si="14"/>
        <v>6172</v>
      </c>
      <c r="BY30" s="141">
        <f t="shared" si="14"/>
        <v>5702</v>
      </c>
      <c r="BZ30" s="141">
        <f t="shared" si="14"/>
        <v>6798</v>
      </c>
    </row>
    <row r="31" spans="1:78" ht="11.45" customHeight="1" x14ac:dyDescent="0.2">
      <c r="A31" s="3">
        <v>2</v>
      </c>
      <c r="B31" s="141" t="e">
        <f t="shared" ref="B31" si="15">ROUND(B12*0.87,)+25</f>
        <v>#REF!</v>
      </c>
      <c r="C31" s="141" t="e">
        <f t="shared" ref="C31:BN31" si="16">ROUND(C12*0.87,)+25</f>
        <v>#REF!</v>
      </c>
      <c r="D31" s="141" t="e">
        <f t="shared" si="16"/>
        <v>#REF!</v>
      </c>
      <c r="E31" s="141" t="e">
        <f t="shared" si="16"/>
        <v>#REF!</v>
      </c>
      <c r="F31" s="141" t="e">
        <f t="shared" si="16"/>
        <v>#REF!</v>
      </c>
      <c r="G31" s="141" t="e">
        <f t="shared" si="16"/>
        <v>#REF!</v>
      </c>
      <c r="H31" s="141" t="e">
        <f t="shared" si="16"/>
        <v>#REF!</v>
      </c>
      <c r="I31" s="141">
        <f t="shared" si="16"/>
        <v>6994</v>
      </c>
      <c r="J31" s="141">
        <f t="shared" si="16"/>
        <v>6994</v>
      </c>
      <c r="K31" s="141">
        <f t="shared" si="16"/>
        <v>6524</v>
      </c>
      <c r="L31" s="141">
        <f t="shared" si="16"/>
        <v>6837</v>
      </c>
      <c r="M31" s="141">
        <f t="shared" si="16"/>
        <v>6837</v>
      </c>
      <c r="N31" s="141">
        <f t="shared" si="16"/>
        <v>8716</v>
      </c>
      <c r="O31" s="141">
        <f t="shared" si="16"/>
        <v>6681</v>
      </c>
      <c r="P31" s="141">
        <f t="shared" si="16"/>
        <v>6524</v>
      </c>
      <c r="Q31" s="141">
        <f t="shared" si="16"/>
        <v>6681</v>
      </c>
      <c r="R31" s="141">
        <f t="shared" si="16"/>
        <v>6524</v>
      </c>
      <c r="S31" s="141">
        <f t="shared" si="16"/>
        <v>6524</v>
      </c>
      <c r="T31" s="141">
        <f t="shared" si="16"/>
        <v>6837</v>
      </c>
      <c r="U31" s="141">
        <f t="shared" si="16"/>
        <v>6681</v>
      </c>
      <c r="V31" s="141">
        <f t="shared" si="16"/>
        <v>7777</v>
      </c>
      <c r="W31" s="141">
        <f t="shared" si="16"/>
        <v>9343</v>
      </c>
      <c r="X31" s="141">
        <f t="shared" si="16"/>
        <v>9343</v>
      </c>
      <c r="Y31" s="141">
        <f t="shared" si="16"/>
        <v>9813</v>
      </c>
      <c r="Z31" s="141">
        <f t="shared" si="16"/>
        <v>9813</v>
      </c>
      <c r="AA31" s="141">
        <f t="shared" si="16"/>
        <v>10282</v>
      </c>
      <c r="AB31" s="141">
        <f t="shared" si="16"/>
        <v>9813</v>
      </c>
      <c r="AC31" s="141">
        <f t="shared" si="16"/>
        <v>9813</v>
      </c>
      <c r="AD31" s="174">
        <f t="shared" si="16"/>
        <v>15685</v>
      </c>
      <c r="AE31" s="174">
        <f t="shared" si="16"/>
        <v>21558</v>
      </c>
      <c r="AF31" s="174">
        <f t="shared" si="16"/>
        <v>24690</v>
      </c>
      <c r="AG31" s="174">
        <f t="shared" si="16"/>
        <v>24690</v>
      </c>
      <c r="AH31" s="174">
        <f t="shared" si="16"/>
        <v>24690</v>
      </c>
      <c r="AI31" s="174">
        <f t="shared" si="16"/>
        <v>25629</v>
      </c>
      <c r="AJ31" s="174">
        <f t="shared" si="16"/>
        <v>25629</v>
      </c>
      <c r="AK31" s="174">
        <f t="shared" si="16"/>
        <v>25629</v>
      </c>
      <c r="AL31" s="174">
        <f t="shared" si="16"/>
        <v>22810</v>
      </c>
      <c r="AM31" s="141">
        <f t="shared" si="16"/>
        <v>22262</v>
      </c>
      <c r="AN31" s="141">
        <f t="shared" si="16"/>
        <v>14980</v>
      </c>
      <c r="AO31" s="141">
        <f t="shared" si="16"/>
        <v>14980</v>
      </c>
      <c r="AP31" s="141">
        <f t="shared" si="16"/>
        <v>14276</v>
      </c>
      <c r="AQ31" s="141">
        <f t="shared" si="16"/>
        <v>14276</v>
      </c>
      <c r="AR31" s="141">
        <f t="shared" si="16"/>
        <v>14276</v>
      </c>
      <c r="AS31" s="141">
        <f t="shared" si="16"/>
        <v>14980</v>
      </c>
      <c r="AT31" s="141">
        <f t="shared" si="16"/>
        <v>14980</v>
      </c>
      <c r="AU31" s="141">
        <f t="shared" si="16"/>
        <v>14980</v>
      </c>
      <c r="AV31" s="141">
        <f t="shared" si="16"/>
        <v>15685</v>
      </c>
      <c r="AW31" s="141">
        <f t="shared" si="16"/>
        <v>15685</v>
      </c>
      <c r="AX31" s="141">
        <f t="shared" si="16"/>
        <v>16625</v>
      </c>
      <c r="AY31" s="141">
        <f t="shared" si="16"/>
        <v>17564</v>
      </c>
      <c r="AZ31" s="141">
        <f t="shared" si="16"/>
        <v>17564</v>
      </c>
      <c r="BA31" s="141">
        <f t="shared" si="16"/>
        <v>17564</v>
      </c>
      <c r="BB31" s="141">
        <f t="shared" si="16"/>
        <v>16625</v>
      </c>
      <c r="BC31" s="141">
        <f t="shared" si="16"/>
        <v>19443</v>
      </c>
      <c r="BD31" s="141">
        <f t="shared" si="16"/>
        <v>19443</v>
      </c>
      <c r="BE31" s="141">
        <f t="shared" si="16"/>
        <v>21323</v>
      </c>
      <c r="BF31" s="141">
        <f t="shared" si="16"/>
        <v>23202</v>
      </c>
      <c r="BG31" s="141">
        <f t="shared" si="16"/>
        <v>23202</v>
      </c>
      <c r="BH31" s="141">
        <f t="shared" si="16"/>
        <v>20383</v>
      </c>
      <c r="BI31" s="141">
        <f t="shared" si="16"/>
        <v>20383</v>
      </c>
      <c r="BJ31" s="141">
        <f t="shared" si="16"/>
        <v>13571</v>
      </c>
      <c r="BK31" s="141">
        <f t="shared" si="16"/>
        <v>14980</v>
      </c>
      <c r="BL31" s="141">
        <f t="shared" si="16"/>
        <v>14276</v>
      </c>
      <c r="BM31" s="141">
        <f t="shared" si="16"/>
        <v>11457</v>
      </c>
      <c r="BN31" s="141">
        <f t="shared" si="16"/>
        <v>9969</v>
      </c>
      <c r="BO31" s="141">
        <f t="shared" ref="BO31:BZ31" si="17">ROUND(BO12*0.87,)+25</f>
        <v>10909</v>
      </c>
      <c r="BP31" s="141">
        <f t="shared" si="17"/>
        <v>9969</v>
      </c>
      <c r="BQ31" s="141">
        <f t="shared" si="17"/>
        <v>10909</v>
      </c>
      <c r="BR31" s="141">
        <f t="shared" si="17"/>
        <v>9969</v>
      </c>
      <c r="BS31" s="141">
        <f t="shared" si="17"/>
        <v>9264</v>
      </c>
      <c r="BT31" s="141">
        <f t="shared" si="17"/>
        <v>8481</v>
      </c>
      <c r="BU31" s="141">
        <f t="shared" si="17"/>
        <v>6994</v>
      </c>
      <c r="BV31" s="141">
        <f t="shared" si="17"/>
        <v>7464</v>
      </c>
      <c r="BW31" s="141">
        <f t="shared" si="17"/>
        <v>6994</v>
      </c>
      <c r="BX31" s="141">
        <f t="shared" si="17"/>
        <v>7464</v>
      </c>
      <c r="BY31" s="141">
        <f t="shared" si="17"/>
        <v>6994</v>
      </c>
      <c r="BZ31" s="141">
        <f t="shared" si="17"/>
        <v>8090</v>
      </c>
    </row>
    <row r="32" spans="1:78" ht="11.45" customHeight="1" x14ac:dyDescent="0.2">
      <c r="A32" s="120" t="s">
        <v>86</v>
      </c>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74"/>
      <c r="AE32" s="174"/>
      <c r="AF32" s="174"/>
      <c r="AG32" s="174"/>
      <c r="AH32" s="174"/>
      <c r="AI32" s="174"/>
      <c r="AJ32" s="174"/>
      <c r="AK32" s="174"/>
      <c r="AL32" s="174"/>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row>
    <row r="33" spans="1:78" ht="11.45" customHeight="1" x14ac:dyDescent="0.2">
      <c r="A33" s="3">
        <v>1</v>
      </c>
      <c r="B33" s="141" t="e">
        <f t="shared" ref="B33" si="18">ROUND(B14*0.87,)+25</f>
        <v>#REF!</v>
      </c>
      <c r="C33" s="141" t="e">
        <f t="shared" ref="C33:BN33" si="19">ROUND(C14*0.87,)+25</f>
        <v>#REF!</v>
      </c>
      <c r="D33" s="141" t="e">
        <f t="shared" si="19"/>
        <v>#REF!</v>
      </c>
      <c r="E33" s="141" t="e">
        <f t="shared" si="19"/>
        <v>#REF!</v>
      </c>
      <c r="F33" s="141" t="e">
        <f t="shared" si="19"/>
        <v>#REF!</v>
      </c>
      <c r="G33" s="141" t="e">
        <f t="shared" si="19"/>
        <v>#REF!</v>
      </c>
      <c r="H33" s="141" t="e">
        <f t="shared" si="19"/>
        <v>#REF!</v>
      </c>
      <c r="I33" s="141">
        <f t="shared" si="19"/>
        <v>7464</v>
      </c>
      <c r="J33" s="141">
        <f t="shared" si="19"/>
        <v>7464</v>
      </c>
      <c r="K33" s="141">
        <f t="shared" si="19"/>
        <v>6994</v>
      </c>
      <c r="L33" s="141">
        <f t="shared" si="19"/>
        <v>7307</v>
      </c>
      <c r="M33" s="141">
        <f t="shared" si="19"/>
        <v>7307</v>
      </c>
      <c r="N33" s="141">
        <f t="shared" si="19"/>
        <v>9186</v>
      </c>
      <c r="O33" s="141">
        <f t="shared" si="19"/>
        <v>7150</v>
      </c>
      <c r="P33" s="141">
        <f t="shared" si="19"/>
        <v>6994</v>
      </c>
      <c r="Q33" s="141">
        <f t="shared" si="19"/>
        <v>7150</v>
      </c>
      <c r="R33" s="141">
        <f t="shared" si="19"/>
        <v>6994</v>
      </c>
      <c r="S33" s="141">
        <f t="shared" si="19"/>
        <v>6994</v>
      </c>
      <c r="T33" s="141">
        <f t="shared" si="19"/>
        <v>7307</v>
      </c>
      <c r="U33" s="141">
        <f t="shared" si="19"/>
        <v>7150</v>
      </c>
      <c r="V33" s="141">
        <f t="shared" si="19"/>
        <v>8247</v>
      </c>
      <c r="W33" s="141">
        <f t="shared" si="19"/>
        <v>9813</v>
      </c>
      <c r="X33" s="141">
        <f t="shared" si="19"/>
        <v>9813</v>
      </c>
      <c r="Y33" s="141">
        <f t="shared" si="19"/>
        <v>10282</v>
      </c>
      <c r="Z33" s="141">
        <f t="shared" si="19"/>
        <v>10282</v>
      </c>
      <c r="AA33" s="141">
        <f t="shared" si="19"/>
        <v>10752</v>
      </c>
      <c r="AB33" s="141">
        <f t="shared" si="19"/>
        <v>10282</v>
      </c>
      <c r="AC33" s="141">
        <f t="shared" si="19"/>
        <v>10282</v>
      </c>
      <c r="AD33" s="174">
        <f t="shared" si="19"/>
        <v>15685</v>
      </c>
      <c r="AE33" s="174">
        <f t="shared" si="19"/>
        <v>21558</v>
      </c>
      <c r="AF33" s="174">
        <f t="shared" si="19"/>
        <v>24690</v>
      </c>
      <c r="AG33" s="174">
        <f t="shared" si="19"/>
        <v>24690</v>
      </c>
      <c r="AH33" s="174">
        <f t="shared" si="19"/>
        <v>24690</v>
      </c>
      <c r="AI33" s="174">
        <f t="shared" si="19"/>
        <v>25629</v>
      </c>
      <c r="AJ33" s="174">
        <f t="shared" si="19"/>
        <v>25629</v>
      </c>
      <c r="AK33" s="174">
        <f t="shared" si="19"/>
        <v>25629</v>
      </c>
      <c r="AL33" s="174">
        <f t="shared" si="19"/>
        <v>22810</v>
      </c>
      <c r="AM33" s="141">
        <f t="shared" si="19"/>
        <v>22536</v>
      </c>
      <c r="AN33" s="141">
        <f t="shared" si="19"/>
        <v>15254</v>
      </c>
      <c r="AO33" s="141">
        <f t="shared" si="19"/>
        <v>15254</v>
      </c>
      <c r="AP33" s="141">
        <f t="shared" si="19"/>
        <v>14550</v>
      </c>
      <c r="AQ33" s="141">
        <f t="shared" si="19"/>
        <v>14550</v>
      </c>
      <c r="AR33" s="141">
        <f t="shared" si="19"/>
        <v>14550</v>
      </c>
      <c r="AS33" s="141">
        <f t="shared" si="19"/>
        <v>15254</v>
      </c>
      <c r="AT33" s="141">
        <f t="shared" si="19"/>
        <v>15254</v>
      </c>
      <c r="AU33" s="141">
        <f t="shared" si="19"/>
        <v>15254</v>
      </c>
      <c r="AV33" s="141">
        <f t="shared" si="19"/>
        <v>15959</v>
      </c>
      <c r="AW33" s="141">
        <f t="shared" si="19"/>
        <v>15959</v>
      </c>
      <c r="AX33" s="141">
        <f t="shared" si="19"/>
        <v>16899</v>
      </c>
      <c r="AY33" s="141">
        <f t="shared" si="19"/>
        <v>17838</v>
      </c>
      <c r="AZ33" s="141">
        <f t="shared" si="19"/>
        <v>17838</v>
      </c>
      <c r="BA33" s="141">
        <f t="shared" si="19"/>
        <v>17838</v>
      </c>
      <c r="BB33" s="141">
        <f t="shared" si="19"/>
        <v>16899</v>
      </c>
      <c r="BC33" s="141">
        <f t="shared" si="19"/>
        <v>19717</v>
      </c>
      <c r="BD33" s="141">
        <f t="shared" si="19"/>
        <v>19717</v>
      </c>
      <c r="BE33" s="141">
        <f t="shared" si="19"/>
        <v>21597</v>
      </c>
      <c r="BF33" s="141">
        <f t="shared" si="19"/>
        <v>23476</v>
      </c>
      <c r="BG33" s="141">
        <f t="shared" si="19"/>
        <v>23476</v>
      </c>
      <c r="BH33" s="141">
        <f t="shared" si="19"/>
        <v>20657</v>
      </c>
      <c r="BI33" s="141">
        <f t="shared" si="19"/>
        <v>20657</v>
      </c>
      <c r="BJ33" s="141">
        <f t="shared" si="19"/>
        <v>13845</v>
      </c>
      <c r="BK33" s="141">
        <f t="shared" si="19"/>
        <v>15254</v>
      </c>
      <c r="BL33" s="141">
        <f t="shared" si="19"/>
        <v>14550</v>
      </c>
      <c r="BM33" s="141">
        <f t="shared" si="19"/>
        <v>11574</v>
      </c>
      <c r="BN33" s="141">
        <f t="shared" si="19"/>
        <v>10087</v>
      </c>
      <c r="BO33" s="141">
        <f t="shared" ref="BO33:BZ33" si="20">ROUND(BO14*0.87,)+25</f>
        <v>11026</v>
      </c>
      <c r="BP33" s="141">
        <f t="shared" si="20"/>
        <v>10087</v>
      </c>
      <c r="BQ33" s="141">
        <f t="shared" si="20"/>
        <v>11026</v>
      </c>
      <c r="BR33" s="141">
        <f t="shared" si="20"/>
        <v>10087</v>
      </c>
      <c r="BS33" s="141">
        <f t="shared" si="20"/>
        <v>9930</v>
      </c>
      <c r="BT33" s="141">
        <f t="shared" si="20"/>
        <v>9147</v>
      </c>
      <c r="BU33" s="141">
        <f t="shared" si="20"/>
        <v>7659</v>
      </c>
      <c r="BV33" s="141">
        <f t="shared" si="20"/>
        <v>8129</v>
      </c>
      <c r="BW33" s="141">
        <f t="shared" si="20"/>
        <v>7659</v>
      </c>
      <c r="BX33" s="141">
        <f t="shared" si="20"/>
        <v>8129</v>
      </c>
      <c r="BY33" s="141">
        <f t="shared" si="20"/>
        <v>7659</v>
      </c>
      <c r="BZ33" s="141">
        <f t="shared" si="20"/>
        <v>8755</v>
      </c>
    </row>
    <row r="34" spans="1:78" ht="11.45" customHeight="1" x14ac:dyDescent="0.2">
      <c r="A34" s="3">
        <v>2</v>
      </c>
      <c r="B34" s="141" t="e">
        <f t="shared" ref="B34" si="21">ROUND(B15*0.87,)+25</f>
        <v>#REF!</v>
      </c>
      <c r="C34" s="141" t="e">
        <f t="shared" ref="C34:BN34" si="22">ROUND(C15*0.87,)+25</f>
        <v>#REF!</v>
      </c>
      <c r="D34" s="141" t="e">
        <f t="shared" si="22"/>
        <v>#REF!</v>
      </c>
      <c r="E34" s="141" t="e">
        <f t="shared" si="22"/>
        <v>#REF!</v>
      </c>
      <c r="F34" s="141" t="e">
        <f t="shared" si="22"/>
        <v>#REF!</v>
      </c>
      <c r="G34" s="141" t="e">
        <f t="shared" si="22"/>
        <v>#REF!</v>
      </c>
      <c r="H34" s="141" t="e">
        <f t="shared" si="22"/>
        <v>#REF!</v>
      </c>
      <c r="I34" s="141">
        <f t="shared" si="22"/>
        <v>8560</v>
      </c>
      <c r="J34" s="141">
        <f t="shared" si="22"/>
        <v>8560</v>
      </c>
      <c r="K34" s="141">
        <f t="shared" si="22"/>
        <v>8090</v>
      </c>
      <c r="L34" s="141">
        <f t="shared" si="22"/>
        <v>8403</v>
      </c>
      <c r="M34" s="141">
        <f t="shared" si="22"/>
        <v>8403</v>
      </c>
      <c r="N34" s="141">
        <f t="shared" si="22"/>
        <v>10282</v>
      </c>
      <c r="O34" s="141">
        <f t="shared" si="22"/>
        <v>8247</v>
      </c>
      <c r="P34" s="141">
        <f t="shared" si="22"/>
        <v>8090</v>
      </c>
      <c r="Q34" s="141">
        <f t="shared" si="22"/>
        <v>8247</v>
      </c>
      <c r="R34" s="141">
        <f t="shared" si="22"/>
        <v>8090</v>
      </c>
      <c r="S34" s="141">
        <f t="shared" si="22"/>
        <v>8090</v>
      </c>
      <c r="T34" s="141">
        <f t="shared" si="22"/>
        <v>8403</v>
      </c>
      <c r="U34" s="141">
        <f t="shared" si="22"/>
        <v>8247</v>
      </c>
      <c r="V34" s="141">
        <f t="shared" si="22"/>
        <v>9343</v>
      </c>
      <c r="W34" s="141">
        <f t="shared" si="22"/>
        <v>10909</v>
      </c>
      <c r="X34" s="141">
        <f t="shared" si="22"/>
        <v>10909</v>
      </c>
      <c r="Y34" s="141">
        <f t="shared" si="22"/>
        <v>11379</v>
      </c>
      <c r="Z34" s="141">
        <f t="shared" si="22"/>
        <v>11379</v>
      </c>
      <c r="AA34" s="141">
        <f t="shared" si="22"/>
        <v>11848</v>
      </c>
      <c r="AB34" s="141">
        <f t="shared" si="22"/>
        <v>11379</v>
      </c>
      <c r="AC34" s="141">
        <f t="shared" si="22"/>
        <v>11379</v>
      </c>
      <c r="AD34" s="174">
        <f t="shared" si="22"/>
        <v>17251</v>
      </c>
      <c r="AE34" s="174">
        <f t="shared" si="22"/>
        <v>23124</v>
      </c>
      <c r="AF34" s="174">
        <f t="shared" si="22"/>
        <v>26256</v>
      </c>
      <c r="AG34" s="174">
        <f t="shared" si="22"/>
        <v>26256</v>
      </c>
      <c r="AH34" s="174">
        <f t="shared" si="22"/>
        <v>26256</v>
      </c>
      <c r="AI34" s="174">
        <f t="shared" si="22"/>
        <v>27195</v>
      </c>
      <c r="AJ34" s="174">
        <f t="shared" si="22"/>
        <v>27195</v>
      </c>
      <c r="AK34" s="174">
        <f t="shared" si="22"/>
        <v>27195</v>
      </c>
      <c r="AL34" s="174">
        <f t="shared" si="22"/>
        <v>24376</v>
      </c>
      <c r="AM34" s="141">
        <f t="shared" si="22"/>
        <v>23985</v>
      </c>
      <c r="AN34" s="141">
        <f t="shared" si="22"/>
        <v>16703</v>
      </c>
      <c r="AO34" s="141">
        <f t="shared" si="22"/>
        <v>16703</v>
      </c>
      <c r="AP34" s="141">
        <f t="shared" si="22"/>
        <v>15998</v>
      </c>
      <c r="AQ34" s="141">
        <f t="shared" si="22"/>
        <v>15998</v>
      </c>
      <c r="AR34" s="141">
        <f t="shared" si="22"/>
        <v>15998</v>
      </c>
      <c r="AS34" s="141">
        <f t="shared" si="22"/>
        <v>16703</v>
      </c>
      <c r="AT34" s="141">
        <f t="shared" si="22"/>
        <v>16703</v>
      </c>
      <c r="AU34" s="141">
        <f t="shared" si="22"/>
        <v>16703</v>
      </c>
      <c r="AV34" s="141">
        <f t="shared" si="22"/>
        <v>17408</v>
      </c>
      <c r="AW34" s="141">
        <f t="shared" si="22"/>
        <v>17408</v>
      </c>
      <c r="AX34" s="141">
        <f t="shared" si="22"/>
        <v>18347</v>
      </c>
      <c r="AY34" s="141">
        <f t="shared" si="22"/>
        <v>19287</v>
      </c>
      <c r="AZ34" s="141">
        <f t="shared" si="22"/>
        <v>19287</v>
      </c>
      <c r="BA34" s="141">
        <f t="shared" si="22"/>
        <v>19287</v>
      </c>
      <c r="BB34" s="141">
        <f t="shared" si="22"/>
        <v>18347</v>
      </c>
      <c r="BC34" s="141">
        <f t="shared" si="22"/>
        <v>21166</v>
      </c>
      <c r="BD34" s="141">
        <f t="shared" si="22"/>
        <v>21166</v>
      </c>
      <c r="BE34" s="141">
        <f t="shared" si="22"/>
        <v>23045</v>
      </c>
      <c r="BF34" s="141">
        <f t="shared" si="22"/>
        <v>24924</v>
      </c>
      <c r="BG34" s="141">
        <f t="shared" si="22"/>
        <v>24924</v>
      </c>
      <c r="BH34" s="141">
        <f t="shared" si="22"/>
        <v>22106</v>
      </c>
      <c r="BI34" s="141">
        <f t="shared" si="22"/>
        <v>22106</v>
      </c>
      <c r="BJ34" s="141">
        <f t="shared" si="22"/>
        <v>15294</v>
      </c>
      <c r="BK34" s="141">
        <f t="shared" si="22"/>
        <v>16703</v>
      </c>
      <c r="BL34" s="141">
        <f t="shared" si="22"/>
        <v>15998</v>
      </c>
      <c r="BM34" s="141">
        <f t="shared" si="22"/>
        <v>13023</v>
      </c>
      <c r="BN34" s="141">
        <f t="shared" si="22"/>
        <v>11535</v>
      </c>
      <c r="BO34" s="141">
        <f t="shared" ref="BO34:BZ34" si="23">ROUND(BO15*0.87,)+25</f>
        <v>12475</v>
      </c>
      <c r="BP34" s="141">
        <f t="shared" si="23"/>
        <v>11535</v>
      </c>
      <c r="BQ34" s="141">
        <f t="shared" si="23"/>
        <v>12475</v>
      </c>
      <c r="BR34" s="141">
        <f t="shared" si="23"/>
        <v>11535</v>
      </c>
      <c r="BS34" s="141">
        <f t="shared" si="23"/>
        <v>11222</v>
      </c>
      <c r="BT34" s="141">
        <f t="shared" si="23"/>
        <v>10439</v>
      </c>
      <c r="BU34" s="141">
        <f t="shared" si="23"/>
        <v>8951</v>
      </c>
      <c r="BV34" s="141">
        <f t="shared" si="23"/>
        <v>9421</v>
      </c>
      <c r="BW34" s="141">
        <f t="shared" si="23"/>
        <v>8951</v>
      </c>
      <c r="BX34" s="141">
        <f t="shared" si="23"/>
        <v>9421</v>
      </c>
      <c r="BY34" s="141">
        <f t="shared" si="23"/>
        <v>8951</v>
      </c>
      <c r="BZ34" s="141">
        <f t="shared" si="23"/>
        <v>10047</v>
      </c>
    </row>
    <row r="35" spans="1:78" ht="11.45" customHeight="1" x14ac:dyDescent="0.2">
      <c r="A35" s="122" t="s">
        <v>91</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74"/>
      <c r="AE35" s="174"/>
      <c r="AF35" s="174"/>
      <c r="AG35" s="174"/>
      <c r="AH35" s="174"/>
      <c r="AI35" s="174"/>
      <c r="AJ35" s="174"/>
      <c r="AK35" s="174"/>
      <c r="AL35" s="174"/>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row>
    <row r="36" spans="1:78" ht="11.45" customHeight="1" x14ac:dyDescent="0.2">
      <c r="A36" s="3">
        <v>1</v>
      </c>
      <c r="B36" s="141" t="e">
        <f t="shared" ref="B36" si="24">ROUND(B17*0.87,)+25</f>
        <v>#REF!</v>
      </c>
      <c r="C36" s="141" t="e">
        <f t="shared" ref="C36:BN36" si="25">ROUND(C17*0.87,)+25</f>
        <v>#REF!</v>
      </c>
      <c r="D36" s="141" t="e">
        <f t="shared" si="25"/>
        <v>#REF!</v>
      </c>
      <c r="E36" s="141" t="e">
        <f t="shared" si="25"/>
        <v>#REF!</v>
      </c>
      <c r="F36" s="141" t="e">
        <f t="shared" si="25"/>
        <v>#REF!</v>
      </c>
      <c r="G36" s="141" t="e">
        <f t="shared" si="25"/>
        <v>#REF!</v>
      </c>
      <c r="H36" s="141" t="e">
        <f t="shared" si="25"/>
        <v>#REF!</v>
      </c>
      <c r="I36" s="141">
        <f t="shared" si="25"/>
        <v>8247</v>
      </c>
      <c r="J36" s="141">
        <f t="shared" si="25"/>
        <v>8247</v>
      </c>
      <c r="K36" s="141">
        <f t="shared" si="25"/>
        <v>7777</v>
      </c>
      <c r="L36" s="141">
        <f t="shared" si="25"/>
        <v>8090</v>
      </c>
      <c r="M36" s="141">
        <f t="shared" si="25"/>
        <v>8090</v>
      </c>
      <c r="N36" s="141">
        <f t="shared" si="25"/>
        <v>9969</v>
      </c>
      <c r="O36" s="141">
        <f t="shared" si="25"/>
        <v>7933</v>
      </c>
      <c r="P36" s="141">
        <f t="shared" si="25"/>
        <v>7777</v>
      </c>
      <c r="Q36" s="141">
        <f t="shared" si="25"/>
        <v>7933</v>
      </c>
      <c r="R36" s="141">
        <f t="shared" si="25"/>
        <v>7777</v>
      </c>
      <c r="S36" s="141">
        <f t="shared" si="25"/>
        <v>7777</v>
      </c>
      <c r="T36" s="141">
        <f t="shared" si="25"/>
        <v>8090</v>
      </c>
      <c r="U36" s="141">
        <f t="shared" si="25"/>
        <v>7933</v>
      </c>
      <c r="V36" s="141">
        <f t="shared" si="25"/>
        <v>9030</v>
      </c>
      <c r="W36" s="141">
        <f t="shared" si="25"/>
        <v>10596</v>
      </c>
      <c r="X36" s="141">
        <f t="shared" si="25"/>
        <v>10596</v>
      </c>
      <c r="Y36" s="141">
        <f t="shared" si="25"/>
        <v>11065</v>
      </c>
      <c r="Z36" s="141">
        <f t="shared" si="25"/>
        <v>11065</v>
      </c>
      <c r="AA36" s="141">
        <f t="shared" si="25"/>
        <v>11535</v>
      </c>
      <c r="AB36" s="141">
        <f t="shared" si="25"/>
        <v>11065</v>
      </c>
      <c r="AC36" s="141">
        <f t="shared" si="25"/>
        <v>11065</v>
      </c>
      <c r="AD36" s="174">
        <f t="shared" si="25"/>
        <v>17251</v>
      </c>
      <c r="AE36" s="174">
        <f t="shared" si="25"/>
        <v>23124</v>
      </c>
      <c r="AF36" s="174">
        <f t="shared" si="25"/>
        <v>26256</v>
      </c>
      <c r="AG36" s="174">
        <f t="shared" si="25"/>
        <v>26256</v>
      </c>
      <c r="AH36" s="174">
        <f t="shared" si="25"/>
        <v>26256</v>
      </c>
      <c r="AI36" s="174">
        <f t="shared" si="25"/>
        <v>27195</v>
      </c>
      <c r="AJ36" s="174">
        <f t="shared" si="25"/>
        <v>27195</v>
      </c>
      <c r="AK36" s="174">
        <f t="shared" si="25"/>
        <v>27195</v>
      </c>
      <c r="AL36" s="174">
        <f t="shared" si="25"/>
        <v>24376</v>
      </c>
      <c r="AM36" s="141">
        <f t="shared" si="25"/>
        <v>24102</v>
      </c>
      <c r="AN36" s="141">
        <f t="shared" si="25"/>
        <v>16820</v>
      </c>
      <c r="AO36" s="141">
        <f t="shared" si="25"/>
        <v>16820</v>
      </c>
      <c r="AP36" s="141">
        <f t="shared" si="25"/>
        <v>16116</v>
      </c>
      <c r="AQ36" s="141">
        <f t="shared" si="25"/>
        <v>16116</v>
      </c>
      <c r="AR36" s="141">
        <f t="shared" si="25"/>
        <v>16116</v>
      </c>
      <c r="AS36" s="141">
        <f t="shared" si="25"/>
        <v>16820</v>
      </c>
      <c r="AT36" s="141">
        <f t="shared" si="25"/>
        <v>16820</v>
      </c>
      <c r="AU36" s="141">
        <f t="shared" si="25"/>
        <v>16820</v>
      </c>
      <c r="AV36" s="141">
        <f t="shared" si="25"/>
        <v>17525</v>
      </c>
      <c r="AW36" s="141">
        <f t="shared" si="25"/>
        <v>17525</v>
      </c>
      <c r="AX36" s="141">
        <f t="shared" si="25"/>
        <v>18465</v>
      </c>
      <c r="AY36" s="141">
        <f t="shared" si="25"/>
        <v>19404</v>
      </c>
      <c r="AZ36" s="141">
        <f t="shared" si="25"/>
        <v>19404</v>
      </c>
      <c r="BA36" s="141">
        <f t="shared" si="25"/>
        <v>19404</v>
      </c>
      <c r="BB36" s="141">
        <f t="shared" si="25"/>
        <v>18465</v>
      </c>
      <c r="BC36" s="141">
        <f t="shared" si="25"/>
        <v>21283</v>
      </c>
      <c r="BD36" s="141">
        <f t="shared" si="25"/>
        <v>21283</v>
      </c>
      <c r="BE36" s="141">
        <f t="shared" si="25"/>
        <v>23163</v>
      </c>
      <c r="BF36" s="141">
        <f t="shared" si="25"/>
        <v>25042</v>
      </c>
      <c r="BG36" s="141">
        <f t="shared" si="25"/>
        <v>25042</v>
      </c>
      <c r="BH36" s="141">
        <f t="shared" si="25"/>
        <v>22223</v>
      </c>
      <c r="BI36" s="141">
        <f t="shared" si="25"/>
        <v>22223</v>
      </c>
      <c r="BJ36" s="141">
        <f t="shared" si="25"/>
        <v>15411</v>
      </c>
      <c r="BK36" s="141">
        <f t="shared" si="25"/>
        <v>16820</v>
      </c>
      <c r="BL36" s="141">
        <f t="shared" si="25"/>
        <v>16116</v>
      </c>
      <c r="BM36" s="141">
        <f t="shared" si="25"/>
        <v>12749</v>
      </c>
      <c r="BN36" s="141">
        <f t="shared" si="25"/>
        <v>11261</v>
      </c>
      <c r="BO36" s="141">
        <f t="shared" ref="BO36:BZ36" si="26">ROUND(BO17*0.87,)+25</f>
        <v>12201</v>
      </c>
      <c r="BP36" s="141">
        <f t="shared" si="26"/>
        <v>11261</v>
      </c>
      <c r="BQ36" s="141">
        <f t="shared" si="26"/>
        <v>12201</v>
      </c>
      <c r="BR36" s="141">
        <f t="shared" si="26"/>
        <v>11261</v>
      </c>
      <c r="BS36" s="141">
        <f t="shared" si="26"/>
        <v>10713</v>
      </c>
      <c r="BT36" s="141">
        <f t="shared" si="26"/>
        <v>9930</v>
      </c>
      <c r="BU36" s="141">
        <f t="shared" si="26"/>
        <v>8442</v>
      </c>
      <c r="BV36" s="141">
        <f t="shared" si="26"/>
        <v>8912</v>
      </c>
      <c r="BW36" s="141">
        <f t="shared" si="26"/>
        <v>8442</v>
      </c>
      <c r="BX36" s="141">
        <f t="shared" si="26"/>
        <v>8912</v>
      </c>
      <c r="BY36" s="141">
        <f t="shared" si="26"/>
        <v>8442</v>
      </c>
      <c r="BZ36" s="141">
        <f t="shared" si="26"/>
        <v>9538</v>
      </c>
    </row>
    <row r="37" spans="1:78" ht="11.45" customHeight="1" x14ac:dyDescent="0.2">
      <c r="A37" s="3">
        <v>2</v>
      </c>
      <c r="B37" s="141" t="e">
        <f t="shared" ref="B37" si="27">ROUND(B18*0.87,)+25</f>
        <v>#REF!</v>
      </c>
      <c r="C37" s="141" t="e">
        <f t="shared" ref="C37:BN37" si="28">ROUND(C18*0.87,)+25</f>
        <v>#REF!</v>
      </c>
      <c r="D37" s="141" t="e">
        <f t="shared" si="28"/>
        <v>#REF!</v>
      </c>
      <c r="E37" s="141" t="e">
        <f t="shared" si="28"/>
        <v>#REF!</v>
      </c>
      <c r="F37" s="141" t="e">
        <f t="shared" si="28"/>
        <v>#REF!</v>
      </c>
      <c r="G37" s="141" t="e">
        <f t="shared" si="28"/>
        <v>#REF!</v>
      </c>
      <c r="H37" s="141" t="e">
        <f t="shared" si="28"/>
        <v>#REF!</v>
      </c>
      <c r="I37" s="141">
        <f t="shared" si="28"/>
        <v>9343</v>
      </c>
      <c r="J37" s="141">
        <f t="shared" si="28"/>
        <v>9343</v>
      </c>
      <c r="K37" s="141">
        <f t="shared" si="28"/>
        <v>8873</v>
      </c>
      <c r="L37" s="141">
        <f t="shared" si="28"/>
        <v>9186</v>
      </c>
      <c r="M37" s="141">
        <f t="shared" si="28"/>
        <v>9186</v>
      </c>
      <c r="N37" s="141">
        <f t="shared" si="28"/>
        <v>11065</v>
      </c>
      <c r="O37" s="141">
        <f t="shared" si="28"/>
        <v>9030</v>
      </c>
      <c r="P37" s="141">
        <f t="shared" si="28"/>
        <v>8873</v>
      </c>
      <c r="Q37" s="141">
        <f t="shared" si="28"/>
        <v>9030</v>
      </c>
      <c r="R37" s="141">
        <f t="shared" si="28"/>
        <v>8873</v>
      </c>
      <c r="S37" s="141">
        <f t="shared" si="28"/>
        <v>8873</v>
      </c>
      <c r="T37" s="141">
        <f t="shared" si="28"/>
        <v>9186</v>
      </c>
      <c r="U37" s="141">
        <f t="shared" si="28"/>
        <v>9030</v>
      </c>
      <c r="V37" s="141">
        <f t="shared" si="28"/>
        <v>10126</v>
      </c>
      <c r="W37" s="141">
        <f t="shared" si="28"/>
        <v>11692</v>
      </c>
      <c r="X37" s="141">
        <f t="shared" si="28"/>
        <v>11692</v>
      </c>
      <c r="Y37" s="141">
        <f t="shared" si="28"/>
        <v>12162</v>
      </c>
      <c r="Z37" s="141">
        <f t="shared" si="28"/>
        <v>12162</v>
      </c>
      <c r="AA37" s="141">
        <f t="shared" si="28"/>
        <v>12631</v>
      </c>
      <c r="AB37" s="141">
        <f t="shared" si="28"/>
        <v>12162</v>
      </c>
      <c r="AC37" s="141">
        <f t="shared" si="28"/>
        <v>12162</v>
      </c>
      <c r="AD37" s="174">
        <f t="shared" si="28"/>
        <v>18817</v>
      </c>
      <c r="AE37" s="174">
        <f t="shared" si="28"/>
        <v>24690</v>
      </c>
      <c r="AF37" s="174">
        <f t="shared" si="28"/>
        <v>27822</v>
      </c>
      <c r="AG37" s="174">
        <f t="shared" si="28"/>
        <v>27822</v>
      </c>
      <c r="AH37" s="174">
        <f t="shared" si="28"/>
        <v>27822</v>
      </c>
      <c r="AI37" s="174">
        <f t="shared" si="28"/>
        <v>28761</v>
      </c>
      <c r="AJ37" s="174">
        <f t="shared" si="28"/>
        <v>28761</v>
      </c>
      <c r="AK37" s="174">
        <f t="shared" si="28"/>
        <v>28761</v>
      </c>
      <c r="AL37" s="174">
        <f t="shared" si="28"/>
        <v>25942</v>
      </c>
      <c r="AM37" s="141">
        <f t="shared" si="28"/>
        <v>25551</v>
      </c>
      <c r="AN37" s="141">
        <f t="shared" si="28"/>
        <v>18269</v>
      </c>
      <c r="AO37" s="141">
        <f t="shared" si="28"/>
        <v>18269</v>
      </c>
      <c r="AP37" s="141">
        <f t="shared" si="28"/>
        <v>17564</v>
      </c>
      <c r="AQ37" s="141">
        <f t="shared" si="28"/>
        <v>17564</v>
      </c>
      <c r="AR37" s="141">
        <f t="shared" si="28"/>
        <v>17564</v>
      </c>
      <c r="AS37" s="141">
        <f t="shared" si="28"/>
        <v>18269</v>
      </c>
      <c r="AT37" s="141">
        <f t="shared" si="28"/>
        <v>18269</v>
      </c>
      <c r="AU37" s="141">
        <f t="shared" si="28"/>
        <v>18269</v>
      </c>
      <c r="AV37" s="141">
        <f t="shared" si="28"/>
        <v>18974</v>
      </c>
      <c r="AW37" s="141">
        <f t="shared" si="28"/>
        <v>18974</v>
      </c>
      <c r="AX37" s="141">
        <f t="shared" si="28"/>
        <v>19913</v>
      </c>
      <c r="AY37" s="141">
        <f t="shared" si="28"/>
        <v>20853</v>
      </c>
      <c r="AZ37" s="141">
        <f t="shared" si="28"/>
        <v>20853</v>
      </c>
      <c r="BA37" s="141">
        <f t="shared" si="28"/>
        <v>20853</v>
      </c>
      <c r="BB37" s="141">
        <f t="shared" si="28"/>
        <v>19913</v>
      </c>
      <c r="BC37" s="141">
        <f t="shared" si="28"/>
        <v>22732</v>
      </c>
      <c r="BD37" s="141">
        <f t="shared" si="28"/>
        <v>22732</v>
      </c>
      <c r="BE37" s="141">
        <f t="shared" si="28"/>
        <v>24611</v>
      </c>
      <c r="BF37" s="141">
        <f t="shared" si="28"/>
        <v>26490</v>
      </c>
      <c r="BG37" s="141">
        <f t="shared" si="28"/>
        <v>26490</v>
      </c>
      <c r="BH37" s="141">
        <f t="shared" si="28"/>
        <v>23672</v>
      </c>
      <c r="BI37" s="141">
        <f t="shared" si="28"/>
        <v>23672</v>
      </c>
      <c r="BJ37" s="141">
        <f t="shared" si="28"/>
        <v>16860</v>
      </c>
      <c r="BK37" s="141">
        <f t="shared" si="28"/>
        <v>18269</v>
      </c>
      <c r="BL37" s="141">
        <f t="shared" si="28"/>
        <v>17564</v>
      </c>
      <c r="BM37" s="141">
        <f t="shared" si="28"/>
        <v>14197</v>
      </c>
      <c r="BN37" s="141">
        <f t="shared" si="28"/>
        <v>12710</v>
      </c>
      <c r="BO37" s="141">
        <f t="shared" ref="BO37:BZ37" si="29">ROUND(BO18*0.87,)+25</f>
        <v>13649</v>
      </c>
      <c r="BP37" s="141">
        <f t="shared" si="29"/>
        <v>12710</v>
      </c>
      <c r="BQ37" s="141">
        <f t="shared" si="29"/>
        <v>13649</v>
      </c>
      <c r="BR37" s="141">
        <f t="shared" si="29"/>
        <v>12710</v>
      </c>
      <c r="BS37" s="141">
        <f t="shared" si="29"/>
        <v>12005</v>
      </c>
      <c r="BT37" s="141">
        <f t="shared" si="29"/>
        <v>11222</v>
      </c>
      <c r="BU37" s="141">
        <f t="shared" si="29"/>
        <v>9734</v>
      </c>
      <c r="BV37" s="141">
        <f t="shared" si="29"/>
        <v>10204</v>
      </c>
      <c r="BW37" s="141">
        <f t="shared" si="29"/>
        <v>9734</v>
      </c>
      <c r="BX37" s="141">
        <f t="shared" si="29"/>
        <v>10204</v>
      </c>
      <c r="BY37" s="141">
        <f t="shared" si="29"/>
        <v>9734</v>
      </c>
      <c r="BZ37" s="141">
        <f t="shared" si="29"/>
        <v>10830</v>
      </c>
    </row>
    <row r="38" spans="1:78" ht="11.45" customHeight="1" x14ac:dyDescent="0.2">
      <c r="A38" s="119" t="s">
        <v>92</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74"/>
      <c r="AE38" s="174"/>
      <c r="AF38" s="174"/>
      <c r="AG38" s="174"/>
      <c r="AH38" s="174"/>
      <c r="AI38" s="174"/>
      <c r="AJ38" s="174"/>
      <c r="AK38" s="174"/>
      <c r="AL38" s="174"/>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row>
    <row r="39" spans="1:78" ht="11.45" customHeight="1" x14ac:dyDescent="0.2">
      <c r="A39" s="3">
        <v>1</v>
      </c>
      <c r="B39" s="141" t="e">
        <f t="shared" ref="B39" si="30">ROUND(B20*0.87,)+25</f>
        <v>#REF!</v>
      </c>
      <c r="C39" s="141" t="e">
        <f t="shared" ref="C39:BN39" si="31">ROUND(C20*0.87,)+25</f>
        <v>#REF!</v>
      </c>
      <c r="D39" s="141" t="e">
        <f t="shared" si="31"/>
        <v>#REF!</v>
      </c>
      <c r="E39" s="141" t="e">
        <f t="shared" si="31"/>
        <v>#REF!</v>
      </c>
      <c r="F39" s="141" t="e">
        <f t="shared" si="31"/>
        <v>#REF!</v>
      </c>
      <c r="G39" s="141" t="e">
        <f t="shared" si="31"/>
        <v>#REF!</v>
      </c>
      <c r="H39" s="141" t="e">
        <f t="shared" si="31"/>
        <v>#REF!</v>
      </c>
      <c r="I39" s="141">
        <f t="shared" si="31"/>
        <v>9421</v>
      </c>
      <c r="J39" s="141">
        <f t="shared" si="31"/>
        <v>9421</v>
      </c>
      <c r="K39" s="141">
        <f t="shared" si="31"/>
        <v>8951</v>
      </c>
      <c r="L39" s="141">
        <f t="shared" si="31"/>
        <v>9264</v>
      </c>
      <c r="M39" s="141">
        <f t="shared" si="31"/>
        <v>9264</v>
      </c>
      <c r="N39" s="141">
        <f t="shared" si="31"/>
        <v>11144</v>
      </c>
      <c r="O39" s="141">
        <f t="shared" si="31"/>
        <v>9108</v>
      </c>
      <c r="P39" s="141">
        <f t="shared" si="31"/>
        <v>8951</v>
      </c>
      <c r="Q39" s="141">
        <f t="shared" si="31"/>
        <v>9108</v>
      </c>
      <c r="R39" s="141">
        <f t="shared" si="31"/>
        <v>8951</v>
      </c>
      <c r="S39" s="141">
        <f t="shared" si="31"/>
        <v>8951</v>
      </c>
      <c r="T39" s="141">
        <f t="shared" si="31"/>
        <v>9264</v>
      </c>
      <c r="U39" s="141">
        <f t="shared" si="31"/>
        <v>9108</v>
      </c>
      <c r="V39" s="141">
        <f t="shared" si="31"/>
        <v>10204</v>
      </c>
      <c r="W39" s="141">
        <f t="shared" si="31"/>
        <v>11770</v>
      </c>
      <c r="X39" s="141">
        <f t="shared" si="31"/>
        <v>11770</v>
      </c>
      <c r="Y39" s="141">
        <f t="shared" si="31"/>
        <v>12240</v>
      </c>
      <c r="Z39" s="141">
        <f t="shared" si="31"/>
        <v>12240</v>
      </c>
      <c r="AA39" s="141">
        <f t="shared" si="31"/>
        <v>12710</v>
      </c>
      <c r="AB39" s="141">
        <f t="shared" si="31"/>
        <v>12240</v>
      </c>
      <c r="AC39" s="141">
        <f t="shared" si="31"/>
        <v>12240</v>
      </c>
      <c r="AD39" s="174">
        <f t="shared" si="31"/>
        <v>18817</v>
      </c>
      <c r="AE39" s="174">
        <f t="shared" si="31"/>
        <v>24690</v>
      </c>
      <c r="AF39" s="174">
        <f t="shared" si="31"/>
        <v>27822</v>
      </c>
      <c r="AG39" s="174">
        <f t="shared" si="31"/>
        <v>27822</v>
      </c>
      <c r="AH39" s="174">
        <f t="shared" si="31"/>
        <v>27822</v>
      </c>
      <c r="AI39" s="174">
        <f t="shared" si="31"/>
        <v>28761</v>
      </c>
      <c r="AJ39" s="174">
        <f t="shared" si="31"/>
        <v>28761</v>
      </c>
      <c r="AK39" s="174">
        <f t="shared" si="31"/>
        <v>28761</v>
      </c>
      <c r="AL39" s="174">
        <f t="shared" si="31"/>
        <v>25942</v>
      </c>
      <c r="AM39" s="141">
        <f t="shared" si="31"/>
        <v>25668</v>
      </c>
      <c r="AN39" s="141">
        <f t="shared" si="31"/>
        <v>18386</v>
      </c>
      <c r="AO39" s="141">
        <f t="shared" si="31"/>
        <v>18386</v>
      </c>
      <c r="AP39" s="141">
        <f t="shared" si="31"/>
        <v>17682</v>
      </c>
      <c r="AQ39" s="141">
        <f t="shared" si="31"/>
        <v>17682</v>
      </c>
      <c r="AR39" s="141">
        <f t="shared" si="31"/>
        <v>17682</v>
      </c>
      <c r="AS39" s="141">
        <f t="shared" si="31"/>
        <v>18386</v>
      </c>
      <c r="AT39" s="141">
        <f t="shared" si="31"/>
        <v>18386</v>
      </c>
      <c r="AU39" s="141">
        <f t="shared" si="31"/>
        <v>18386</v>
      </c>
      <c r="AV39" s="141">
        <f t="shared" si="31"/>
        <v>19091</v>
      </c>
      <c r="AW39" s="141">
        <f t="shared" si="31"/>
        <v>19091</v>
      </c>
      <c r="AX39" s="141">
        <f t="shared" si="31"/>
        <v>20031</v>
      </c>
      <c r="AY39" s="141">
        <f t="shared" si="31"/>
        <v>20970</v>
      </c>
      <c r="AZ39" s="141">
        <f t="shared" si="31"/>
        <v>20970</v>
      </c>
      <c r="BA39" s="141">
        <f t="shared" si="31"/>
        <v>20970</v>
      </c>
      <c r="BB39" s="141">
        <f t="shared" si="31"/>
        <v>20031</v>
      </c>
      <c r="BC39" s="141">
        <f t="shared" si="31"/>
        <v>22849</v>
      </c>
      <c r="BD39" s="141">
        <f t="shared" si="31"/>
        <v>22849</v>
      </c>
      <c r="BE39" s="141">
        <f t="shared" si="31"/>
        <v>24729</v>
      </c>
      <c r="BF39" s="141">
        <f t="shared" si="31"/>
        <v>26608</v>
      </c>
      <c r="BG39" s="141">
        <f t="shared" si="31"/>
        <v>26608</v>
      </c>
      <c r="BH39" s="141">
        <f t="shared" si="31"/>
        <v>23789</v>
      </c>
      <c r="BI39" s="141">
        <f t="shared" si="31"/>
        <v>23789</v>
      </c>
      <c r="BJ39" s="141">
        <f t="shared" si="31"/>
        <v>16977</v>
      </c>
      <c r="BK39" s="141">
        <f t="shared" si="31"/>
        <v>18386</v>
      </c>
      <c r="BL39" s="141">
        <f t="shared" si="31"/>
        <v>17682</v>
      </c>
      <c r="BM39" s="141">
        <f t="shared" si="31"/>
        <v>13532</v>
      </c>
      <c r="BN39" s="141">
        <f t="shared" si="31"/>
        <v>12044</v>
      </c>
      <c r="BO39" s="141">
        <f t="shared" ref="BO39:BZ39" si="32">ROUND(BO20*0.87,)+25</f>
        <v>12984</v>
      </c>
      <c r="BP39" s="141">
        <f t="shared" si="32"/>
        <v>12044</v>
      </c>
      <c r="BQ39" s="141">
        <f t="shared" si="32"/>
        <v>12984</v>
      </c>
      <c r="BR39" s="141">
        <f t="shared" si="32"/>
        <v>12044</v>
      </c>
      <c r="BS39" s="141">
        <f t="shared" si="32"/>
        <v>11887</v>
      </c>
      <c r="BT39" s="141">
        <f t="shared" si="32"/>
        <v>11104</v>
      </c>
      <c r="BU39" s="141">
        <f t="shared" si="32"/>
        <v>9617</v>
      </c>
      <c r="BV39" s="141">
        <f t="shared" si="32"/>
        <v>10087</v>
      </c>
      <c r="BW39" s="141">
        <f t="shared" si="32"/>
        <v>9617</v>
      </c>
      <c r="BX39" s="141">
        <f t="shared" si="32"/>
        <v>10087</v>
      </c>
      <c r="BY39" s="141">
        <f t="shared" si="32"/>
        <v>9617</v>
      </c>
      <c r="BZ39" s="141">
        <f t="shared" si="32"/>
        <v>10713</v>
      </c>
    </row>
    <row r="40" spans="1:78" ht="11.45" customHeight="1" x14ac:dyDescent="0.2">
      <c r="A40" s="3">
        <v>2</v>
      </c>
      <c r="B40" s="141" t="e">
        <f t="shared" ref="B40" si="33">ROUND(B21*0.87,)+25</f>
        <v>#REF!</v>
      </c>
      <c r="C40" s="141" t="e">
        <f t="shared" ref="C40:BN40" si="34">ROUND(C21*0.87,)+25</f>
        <v>#REF!</v>
      </c>
      <c r="D40" s="141" t="e">
        <f t="shared" si="34"/>
        <v>#REF!</v>
      </c>
      <c r="E40" s="141" t="e">
        <f t="shared" si="34"/>
        <v>#REF!</v>
      </c>
      <c r="F40" s="141" t="e">
        <f t="shared" si="34"/>
        <v>#REF!</v>
      </c>
      <c r="G40" s="141" t="e">
        <f t="shared" si="34"/>
        <v>#REF!</v>
      </c>
      <c r="H40" s="141" t="e">
        <f t="shared" si="34"/>
        <v>#REF!</v>
      </c>
      <c r="I40" s="141">
        <f t="shared" si="34"/>
        <v>10517</v>
      </c>
      <c r="J40" s="141">
        <f t="shared" si="34"/>
        <v>10517</v>
      </c>
      <c r="K40" s="141">
        <f t="shared" si="34"/>
        <v>10047</v>
      </c>
      <c r="L40" s="141">
        <f t="shared" si="34"/>
        <v>10361</v>
      </c>
      <c r="M40" s="141">
        <f t="shared" si="34"/>
        <v>10361</v>
      </c>
      <c r="N40" s="141">
        <f t="shared" si="34"/>
        <v>12240</v>
      </c>
      <c r="O40" s="141">
        <f t="shared" si="34"/>
        <v>10204</v>
      </c>
      <c r="P40" s="141">
        <f t="shared" si="34"/>
        <v>10047</v>
      </c>
      <c r="Q40" s="141">
        <f t="shared" si="34"/>
        <v>10204</v>
      </c>
      <c r="R40" s="141">
        <f t="shared" si="34"/>
        <v>10047</v>
      </c>
      <c r="S40" s="141">
        <f t="shared" si="34"/>
        <v>10047</v>
      </c>
      <c r="T40" s="141">
        <f t="shared" si="34"/>
        <v>10361</v>
      </c>
      <c r="U40" s="141">
        <f t="shared" si="34"/>
        <v>10204</v>
      </c>
      <c r="V40" s="141">
        <f t="shared" si="34"/>
        <v>11300</v>
      </c>
      <c r="W40" s="141">
        <f t="shared" si="34"/>
        <v>12866</v>
      </c>
      <c r="X40" s="141">
        <f t="shared" si="34"/>
        <v>12866</v>
      </c>
      <c r="Y40" s="141">
        <f t="shared" si="34"/>
        <v>13336</v>
      </c>
      <c r="Z40" s="141">
        <f t="shared" si="34"/>
        <v>13336</v>
      </c>
      <c r="AA40" s="141">
        <f t="shared" si="34"/>
        <v>13806</v>
      </c>
      <c r="AB40" s="141">
        <f t="shared" si="34"/>
        <v>13336</v>
      </c>
      <c r="AC40" s="141">
        <f t="shared" si="34"/>
        <v>13336</v>
      </c>
      <c r="AD40" s="174">
        <f t="shared" si="34"/>
        <v>20383</v>
      </c>
      <c r="AE40" s="174">
        <f t="shared" si="34"/>
        <v>26256</v>
      </c>
      <c r="AF40" s="174">
        <f t="shared" si="34"/>
        <v>29388</v>
      </c>
      <c r="AG40" s="174">
        <f t="shared" si="34"/>
        <v>29388</v>
      </c>
      <c r="AH40" s="174">
        <f t="shared" si="34"/>
        <v>29388</v>
      </c>
      <c r="AI40" s="174">
        <f t="shared" si="34"/>
        <v>30327</v>
      </c>
      <c r="AJ40" s="174">
        <f t="shared" si="34"/>
        <v>30327</v>
      </c>
      <c r="AK40" s="174">
        <f t="shared" si="34"/>
        <v>30327</v>
      </c>
      <c r="AL40" s="174">
        <f t="shared" si="34"/>
        <v>27508</v>
      </c>
      <c r="AM40" s="141">
        <f t="shared" si="34"/>
        <v>27117</v>
      </c>
      <c r="AN40" s="141">
        <f t="shared" si="34"/>
        <v>19835</v>
      </c>
      <c r="AO40" s="141">
        <f t="shared" si="34"/>
        <v>19835</v>
      </c>
      <c r="AP40" s="141">
        <f t="shared" si="34"/>
        <v>19130</v>
      </c>
      <c r="AQ40" s="141">
        <f t="shared" si="34"/>
        <v>19130</v>
      </c>
      <c r="AR40" s="141">
        <f t="shared" si="34"/>
        <v>19130</v>
      </c>
      <c r="AS40" s="141">
        <f t="shared" si="34"/>
        <v>19835</v>
      </c>
      <c r="AT40" s="141">
        <f t="shared" si="34"/>
        <v>19835</v>
      </c>
      <c r="AU40" s="141">
        <f t="shared" si="34"/>
        <v>19835</v>
      </c>
      <c r="AV40" s="141">
        <f t="shared" si="34"/>
        <v>20540</v>
      </c>
      <c r="AW40" s="141">
        <f t="shared" si="34"/>
        <v>20540</v>
      </c>
      <c r="AX40" s="141">
        <f t="shared" si="34"/>
        <v>21479</v>
      </c>
      <c r="AY40" s="141">
        <f t="shared" si="34"/>
        <v>22419</v>
      </c>
      <c r="AZ40" s="141">
        <f t="shared" si="34"/>
        <v>22419</v>
      </c>
      <c r="BA40" s="141">
        <f t="shared" si="34"/>
        <v>22419</v>
      </c>
      <c r="BB40" s="141">
        <f t="shared" si="34"/>
        <v>21479</v>
      </c>
      <c r="BC40" s="141">
        <f t="shared" si="34"/>
        <v>24298</v>
      </c>
      <c r="BD40" s="141">
        <f t="shared" si="34"/>
        <v>24298</v>
      </c>
      <c r="BE40" s="141">
        <f t="shared" si="34"/>
        <v>26177</v>
      </c>
      <c r="BF40" s="141">
        <f t="shared" si="34"/>
        <v>28056</v>
      </c>
      <c r="BG40" s="141">
        <f t="shared" si="34"/>
        <v>28056</v>
      </c>
      <c r="BH40" s="141">
        <f t="shared" si="34"/>
        <v>25238</v>
      </c>
      <c r="BI40" s="141">
        <f t="shared" si="34"/>
        <v>25238</v>
      </c>
      <c r="BJ40" s="141">
        <f t="shared" si="34"/>
        <v>18426</v>
      </c>
      <c r="BK40" s="141">
        <f t="shared" si="34"/>
        <v>19835</v>
      </c>
      <c r="BL40" s="141">
        <f t="shared" si="34"/>
        <v>19130</v>
      </c>
      <c r="BM40" s="141">
        <f t="shared" si="34"/>
        <v>14980</v>
      </c>
      <c r="BN40" s="141">
        <f t="shared" si="34"/>
        <v>13493</v>
      </c>
      <c r="BO40" s="141">
        <f t="shared" ref="BO40:BZ40" si="35">ROUND(BO21*0.87,)+25</f>
        <v>14432</v>
      </c>
      <c r="BP40" s="141">
        <f t="shared" si="35"/>
        <v>13493</v>
      </c>
      <c r="BQ40" s="141">
        <f t="shared" si="35"/>
        <v>14432</v>
      </c>
      <c r="BR40" s="141">
        <f t="shared" si="35"/>
        <v>13493</v>
      </c>
      <c r="BS40" s="141">
        <f t="shared" si="35"/>
        <v>13179</v>
      </c>
      <c r="BT40" s="141">
        <f t="shared" si="35"/>
        <v>12396</v>
      </c>
      <c r="BU40" s="141">
        <f t="shared" si="35"/>
        <v>10909</v>
      </c>
      <c r="BV40" s="141">
        <f t="shared" si="35"/>
        <v>11379</v>
      </c>
      <c r="BW40" s="141">
        <f t="shared" si="35"/>
        <v>10909</v>
      </c>
      <c r="BX40" s="141">
        <f t="shared" si="35"/>
        <v>11379</v>
      </c>
      <c r="BY40" s="141">
        <f t="shared" si="35"/>
        <v>10909</v>
      </c>
      <c r="BZ40" s="141">
        <f t="shared" si="35"/>
        <v>12005</v>
      </c>
    </row>
    <row r="41" spans="1:78" ht="11.45" customHeight="1" x14ac:dyDescent="0.2">
      <c r="A41" s="24"/>
    </row>
    <row r="42" spans="1:78" x14ac:dyDescent="0.2">
      <c r="A42" s="41" t="s">
        <v>18</v>
      </c>
    </row>
    <row r="43" spans="1:78" x14ac:dyDescent="0.2">
      <c r="A43" s="38" t="s">
        <v>22</v>
      </c>
    </row>
    <row r="44" spans="1:78" x14ac:dyDescent="0.2">
      <c r="A44" s="22"/>
    </row>
    <row r="45" spans="1:78" x14ac:dyDescent="0.2">
      <c r="A45" s="41" t="s">
        <v>3</v>
      </c>
    </row>
    <row r="46" spans="1:78" x14ac:dyDescent="0.2">
      <c r="A46" s="42" t="s">
        <v>4</v>
      </c>
    </row>
    <row r="47" spans="1:78" x14ac:dyDescent="0.2">
      <c r="A47" s="42" t="s">
        <v>5</v>
      </c>
    </row>
    <row r="48" spans="1:78"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71" t="s">
        <v>195</v>
      </c>
    </row>
  </sheetData>
  <pageMargins left="0.7" right="0.7" top="0.75" bottom="0.75" header="0.3" footer="0.3"/>
  <pageSetup paperSize="9" orientation="portrait" horizontalDpi="4294967295" verticalDpi="4294967295"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0"/>
  </sheetPr>
  <dimension ref="A1:BZ55"/>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38" width="9.85546875" style="172" bestFit="1" customWidth="1"/>
    <col min="39" max="78" width="9.85546875" style="118" bestFit="1" customWidth="1"/>
    <col min="79" max="16384" width="8.5703125" style="118"/>
  </cols>
  <sheetData>
    <row r="1" spans="1:78" ht="11.45" customHeight="1" x14ac:dyDescent="0.2">
      <c r="A1" s="9" t="s">
        <v>172</v>
      </c>
    </row>
    <row r="2" spans="1:78" ht="11.45" customHeight="1" x14ac:dyDescent="0.2">
      <c r="A2" s="19" t="s">
        <v>16</v>
      </c>
    </row>
    <row r="3" spans="1:78" ht="11.45" customHeight="1" x14ac:dyDescent="0.2">
      <c r="A3" s="9"/>
    </row>
    <row r="4" spans="1:78" ht="11.25" customHeight="1" x14ac:dyDescent="0.2">
      <c r="A4" s="95" t="s">
        <v>1</v>
      </c>
    </row>
    <row r="5" spans="1:78" s="168" customFormat="1" ht="25.5" customHeight="1" x14ac:dyDescent="0.2">
      <c r="A5" s="8" t="s">
        <v>0</v>
      </c>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29">
        <f>'C завтраками| Bed and breakfast'!U5</f>
        <v>46017</v>
      </c>
      <c r="AC5" s="129">
        <f>'C завтраками| Bed and breakfast'!V5</f>
        <v>46019</v>
      </c>
      <c r="AD5" s="173">
        <f>'C завтраками| Bed and breakfast'!W5</f>
        <v>46020</v>
      </c>
      <c r="AE5" s="173">
        <f>'C завтраками| Bed and breakfast'!X5</f>
        <v>46021</v>
      </c>
      <c r="AF5" s="173">
        <f>'C завтраками| Bed and breakfast'!Y5</f>
        <v>46022</v>
      </c>
      <c r="AG5" s="173">
        <f>'C завтраками| Bed and breakfast'!Z5</f>
        <v>46023</v>
      </c>
      <c r="AH5" s="173">
        <f>'C завтраками| Bed and breakfast'!AA5</f>
        <v>46026</v>
      </c>
      <c r="AI5" s="173">
        <f>'C завтраками| Bed and breakfast'!AB5</f>
        <v>46027</v>
      </c>
      <c r="AJ5" s="173">
        <f>'C завтраками| Bed and breakfast'!AC5</f>
        <v>46028</v>
      </c>
      <c r="AK5" s="173">
        <f>'C завтраками| Bed and breakfast'!AD5</f>
        <v>46029</v>
      </c>
      <c r="AL5" s="173">
        <f>'C завтраками| Bed and breakfast'!AE5</f>
        <v>46030</v>
      </c>
      <c r="AM5" s="129">
        <f>'C завтраками| Bed and breakfast'!AF5</f>
        <v>46031</v>
      </c>
      <c r="AN5" s="129">
        <f>'C завтраками| Bed and breakfast'!AG5</f>
        <v>46032</v>
      </c>
      <c r="AO5" s="129">
        <f>'C завтраками| Bed and breakfast'!AH5</f>
        <v>46033</v>
      </c>
      <c r="AP5" s="129">
        <f>'C завтраками| Bed and breakfast'!AI5</f>
        <v>46036</v>
      </c>
      <c r="AQ5" s="129">
        <f>'C завтраками| Bed and breakfast'!AJ5</f>
        <v>46038</v>
      </c>
      <c r="AR5" s="129">
        <f>'C завтраками| Bed and breakfast'!AK5</f>
        <v>46040</v>
      </c>
      <c r="AS5" s="129">
        <f>'C завтраками| Bed and breakfast'!AL5</f>
        <v>46042</v>
      </c>
      <c r="AT5" s="129">
        <f>'C завтраками| Bed and breakfast'!AM5</f>
        <v>46043</v>
      </c>
      <c r="AU5" s="129">
        <f>'C завтраками| Bed and breakfast'!AN5</f>
        <v>46045</v>
      </c>
      <c r="AV5" s="129">
        <f>'C завтраками| Bed and breakfast'!AO5</f>
        <v>46047</v>
      </c>
      <c r="AW5" s="129">
        <f>'C завтраками| Bed and breakfast'!AP5</f>
        <v>46052</v>
      </c>
      <c r="AX5" s="129">
        <f>'C завтраками| Bed and breakfast'!AQ5</f>
        <v>46054</v>
      </c>
      <c r="AY5" s="129">
        <f>'C завтраками| Bed and breakfast'!AR5</f>
        <v>46058</v>
      </c>
      <c r="AZ5" s="129">
        <f>'C завтраками| Bed and breakfast'!AS5</f>
        <v>46059</v>
      </c>
      <c r="BA5" s="129">
        <f>'C завтраками| Bed and breakfast'!AT5</f>
        <v>46060</v>
      </c>
      <c r="BB5" s="129">
        <f>'C завтраками| Bed and breakfast'!AU5</f>
        <v>46061</v>
      </c>
      <c r="BC5" s="129">
        <f>'C завтраками| Bed and breakfast'!AV5</f>
        <v>46066</v>
      </c>
      <c r="BD5" s="129">
        <f>'C завтраками| Bed and breakfast'!AW5</f>
        <v>46068</v>
      </c>
      <c r="BE5" s="129">
        <f>'C завтраками| Bed and breakfast'!AX5</f>
        <v>46069</v>
      </c>
      <c r="BF5" s="129">
        <f>'C завтраками| Bed and breakfast'!AY5</f>
        <v>46073</v>
      </c>
      <c r="BG5" s="129">
        <f>'C завтраками| Bed and breakfast'!AZ5</f>
        <v>46076</v>
      </c>
      <c r="BH5" s="129">
        <f>'C завтраками| Bed and breakfast'!BA5</f>
        <v>46077</v>
      </c>
      <c r="BI5" s="129">
        <f>'C завтраками| Bed and breakfast'!BB5</f>
        <v>46080</v>
      </c>
      <c r="BJ5" s="129">
        <f>'C завтраками| Bed and breakfast'!BC5</f>
        <v>46082</v>
      </c>
      <c r="BK5" s="129">
        <f>'C завтраками| Bed and breakfast'!BD5</f>
        <v>46087</v>
      </c>
      <c r="BL5" s="129">
        <f>'C завтраками| Bed and breakfast'!BE5</f>
        <v>46090</v>
      </c>
      <c r="BM5" s="129">
        <f>'C завтраками| Bed and breakfast'!BF5</f>
        <v>46091</v>
      </c>
      <c r="BN5" s="129">
        <f>'C завтраками| Bed and breakfast'!BG5</f>
        <v>46097</v>
      </c>
      <c r="BO5" s="129">
        <f>'C завтраками| Bed and breakfast'!BH5</f>
        <v>46101</v>
      </c>
      <c r="BP5" s="129">
        <f>'C завтраками| Bed and breakfast'!BI5</f>
        <v>46103</v>
      </c>
      <c r="BQ5" s="129">
        <f>'C завтраками| Bed and breakfast'!BJ5</f>
        <v>46108</v>
      </c>
      <c r="BR5" s="129">
        <f>'C завтраками| Bed and breakfast'!BK5</f>
        <v>46110</v>
      </c>
      <c r="BS5" s="129">
        <f>'C завтраками| Bed and breakfast'!BL5</f>
        <v>46113</v>
      </c>
      <c r="BT5" s="129">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s="168" customFormat="1" ht="25.5" customHeight="1" x14ac:dyDescent="0.2">
      <c r="A6" s="37"/>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29">
        <f>'C завтраками| Bed and breakfast'!U6</f>
        <v>46018</v>
      </c>
      <c r="AC6" s="129">
        <f>'C завтраками| Bed and breakfast'!V6</f>
        <v>46019</v>
      </c>
      <c r="AD6" s="173">
        <f>'C завтраками| Bed and breakfast'!W6</f>
        <v>46020</v>
      </c>
      <c r="AE6" s="173">
        <f>'C завтраками| Bed and breakfast'!X6</f>
        <v>46021</v>
      </c>
      <c r="AF6" s="173">
        <f>'C завтраками| Bed and breakfast'!Y6</f>
        <v>46022</v>
      </c>
      <c r="AG6" s="173">
        <f>'C завтраками| Bed and breakfast'!Z6</f>
        <v>46025</v>
      </c>
      <c r="AH6" s="173">
        <f>'C завтраками| Bed and breakfast'!AA6</f>
        <v>46026</v>
      </c>
      <c r="AI6" s="173">
        <f>'C завтраками| Bed and breakfast'!AB6</f>
        <v>46027</v>
      </c>
      <c r="AJ6" s="173">
        <f>'C завтраками| Bed and breakfast'!AC6</f>
        <v>46028</v>
      </c>
      <c r="AK6" s="173">
        <f>'C завтраками| Bed and breakfast'!AD6</f>
        <v>46029</v>
      </c>
      <c r="AL6" s="173">
        <f>'C завтраками| Bed and breakfast'!AE6</f>
        <v>46030</v>
      </c>
      <c r="AM6" s="129">
        <f>'C завтраками| Bed and breakfast'!AF6</f>
        <v>46031</v>
      </c>
      <c r="AN6" s="129">
        <f>'C завтраками| Bed and breakfast'!AG6</f>
        <v>46032</v>
      </c>
      <c r="AO6" s="129">
        <f>'C завтраками| Bed and breakfast'!AH6</f>
        <v>46035</v>
      </c>
      <c r="AP6" s="129">
        <f>'C завтраками| Bed and breakfast'!AI6</f>
        <v>46037</v>
      </c>
      <c r="AQ6" s="129">
        <f>'C завтраками| Bed and breakfast'!AJ6</f>
        <v>46039</v>
      </c>
      <c r="AR6" s="129">
        <f>'C завтраками| Bed and breakfast'!AK6</f>
        <v>46041</v>
      </c>
      <c r="AS6" s="129">
        <f>'C завтраками| Bed and breakfast'!AL6</f>
        <v>46042</v>
      </c>
      <c r="AT6" s="129">
        <f>'C завтраками| Bed and breakfast'!AM6</f>
        <v>46044</v>
      </c>
      <c r="AU6" s="129">
        <f>'C завтраками| Bed and breakfast'!AN6</f>
        <v>46046</v>
      </c>
      <c r="AV6" s="129">
        <f>'C завтраками| Bed and breakfast'!AO6</f>
        <v>46051</v>
      </c>
      <c r="AW6" s="129">
        <f>'C завтраками| Bed and breakfast'!AP6</f>
        <v>46053</v>
      </c>
      <c r="AX6" s="129">
        <f>'C завтраками| Bed and breakfast'!AQ6</f>
        <v>46057</v>
      </c>
      <c r="AY6" s="129">
        <f>'C завтраками| Bed and breakfast'!AR6</f>
        <v>46058</v>
      </c>
      <c r="AZ6" s="129">
        <f>'C завтраками| Bed and breakfast'!AS6</f>
        <v>46059</v>
      </c>
      <c r="BA6" s="129">
        <f>'C завтраками| Bed and breakfast'!AT6</f>
        <v>46060</v>
      </c>
      <c r="BB6" s="129">
        <f>'C завтраками| Bed and breakfast'!AU6</f>
        <v>46065</v>
      </c>
      <c r="BC6" s="129">
        <f>'C завтраками| Bed and breakfast'!AV6</f>
        <v>46067</v>
      </c>
      <c r="BD6" s="129">
        <f>'C завтраками| Bed and breakfast'!AW6</f>
        <v>46068</v>
      </c>
      <c r="BE6" s="129">
        <f>'C завтраками| Bed and breakfast'!AX6</f>
        <v>46072</v>
      </c>
      <c r="BF6" s="129">
        <f>'C завтраками| Bed and breakfast'!AY6</f>
        <v>46075</v>
      </c>
      <c r="BG6" s="129">
        <f>'C завтраками| Bed and breakfast'!AZ6</f>
        <v>46076</v>
      </c>
      <c r="BH6" s="129">
        <f>'C завтраками| Bed and breakfast'!BA6</f>
        <v>46079</v>
      </c>
      <c r="BI6" s="129">
        <f>'C завтраками| Bed and breakfast'!BB6</f>
        <v>46081</v>
      </c>
      <c r="BJ6" s="129">
        <f>'C завтраками| Bed and breakfast'!BC6</f>
        <v>46086</v>
      </c>
      <c r="BK6" s="129">
        <f>'C завтраками| Bed and breakfast'!BD6</f>
        <v>46089</v>
      </c>
      <c r="BL6" s="129">
        <f>'C завтраками| Bed and breakfast'!BE6</f>
        <v>46090</v>
      </c>
      <c r="BM6" s="129">
        <f>'C завтраками| Bed and breakfast'!BF6</f>
        <v>46096</v>
      </c>
      <c r="BN6" s="129">
        <f>'C завтраками| Bed and breakfast'!BG6</f>
        <v>46100</v>
      </c>
      <c r="BO6" s="129">
        <f>'C завтраками| Bed and breakfast'!BH6</f>
        <v>46102</v>
      </c>
      <c r="BP6" s="129">
        <f>'C завтраками| Bed and breakfast'!BI6</f>
        <v>46107</v>
      </c>
      <c r="BQ6" s="129">
        <f>'C завтраками| Bed and breakfast'!BJ6</f>
        <v>46109</v>
      </c>
      <c r="BR6" s="129">
        <f>'C завтраками| Bed and breakfast'!BK6</f>
        <v>46112</v>
      </c>
      <c r="BS6" s="129">
        <f>'C завтраками| Bed and breakfast'!BL6</f>
        <v>46116</v>
      </c>
      <c r="BT6" s="129">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ht="11.45" customHeight="1" x14ac:dyDescent="0.2">
      <c r="A7" s="167"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row>
    <row r="8" spans="1:78" ht="11.45" customHeight="1" x14ac:dyDescent="0.2">
      <c r="A8" s="3">
        <v>1</v>
      </c>
      <c r="B8" s="141" t="e">
        <f>'C завтраками| Bed and breakfast'!#REF!*0.9</f>
        <v>#REF!</v>
      </c>
      <c r="C8" s="141" t="e">
        <f>'C завтраками| Bed and breakfast'!#REF!*0.9</f>
        <v>#REF!</v>
      </c>
      <c r="D8" s="141" t="e">
        <f>'C завтраками| Bed and breakfast'!#REF!*0.9</f>
        <v>#REF!</v>
      </c>
      <c r="E8" s="141" t="e">
        <f>'C завтраками| Bed and breakfast'!#REF!*0.9</f>
        <v>#REF!</v>
      </c>
      <c r="F8" s="141" t="e">
        <f>'C завтраками| Bed and breakfast'!#REF!*0.9</f>
        <v>#REF!</v>
      </c>
      <c r="G8" s="141" t="e">
        <f>'C завтраками| Bed and breakfast'!#REF!*0.9</f>
        <v>#REF!</v>
      </c>
      <c r="H8" s="141" t="e">
        <f>'C завтраками| Bed and breakfast'!#REF!*0.9</f>
        <v>#REF!</v>
      </c>
      <c r="I8" s="141">
        <f>'C завтраками| Bed and breakfast'!B8*0.9</f>
        <v>5400</v>
      </c>
      <c r="J8" s="141">
        <f>'C завтраками| Bed and breakfast'!C8*0.9</f>
        <v>5400</v>
      </c>
      <c r="K8" s="141">
        <f>'C завтраками| Bed and breakfast'!D8*0.9</f>
        <v>4860</v>
      </c>
      <c r="L8" s="141">
        <f>'C завтраками| Bed and breakfast'!E8*0.9</f>
        <v>5220</v>
      </c>
      <c r="M8" s="141">
        <f>'C завтраками| Bed and breakfast'!F8*0.9</f>
        <v>5220</v>
      </c>
      <c r="N8" s="141">
        <f>'C завтраками| Bed and breakfast'!G8*0.9</f>
        <v>7380</v>
      </c>
      <c r="O8" s="141">
        <f>'C завтраками| Bed and breakfast'!H8*0.9</f>
        <v>5040</v>
      </c>
      <c r="P8" s="141">
        <f>'C завтраками| Bed and breakfast'!I8*0.9</f>
        <v>4860</v>
      </c>
      <c r="Q8" s="141">
        <f>'C завтраками| Bed and breakfast'!J8*0.9</f>
        <v>5040</v>
      </c>
      <c r="R8" s="141">
        <f>'C завтраками| Bed and breakfast'!K8*0.9</f>
        <v>4860</v>
      </c>
      <c r="S8" s="141">
        <f>'C завтраками| Bed and breakfast'!L8*0.9</f>
        <v>4860</v>
      </c>
      <c r="T8" s="141">
        <f>'C завтраками| Bed and breakfast'!M8*0.9</f>
        <v>5220</v>
      </c>
      <c r="U8" s="141">
        <f>'C завтраками| Bed and breakfast'!N8*0.9</f>
        <v>5040</v>
      </c>
      <c r="V8" s="141">
        <f>'C завтраками| Bed and breakfast'!O8*0.9</f>
        <v>6300</v>
      </c>
      <c r="W8" s="141">
        <f>'C завтраками| Bed and breakfast'!P8*0.9</f>
        <v>8100</v>
      </c>
      <c r="X8" s="141">
        <f>'C завтраками| Bed and breakfast'!Q8*0.9</f>
        <v>8100</v>
      </c>
      <c r="Y8" s="141">
        <f>'C завтраками| Bed and breakfast'!R8*0.9</f>
        <v>8640</v>
      </c>
      <c r="Z8" s="141">
        <f>'C завтраками| Bed and breakfast'!S8*0.9</f>
        <v>8640</v>
      </c>
      <c r="AA8" s="141">
        <f>'C завтраками| Bed and breakfast'!T8*0.9</f>
        <v>9180</v>
      </c>
      <c r="AB8" s="141">
        <f>'C завтраками| Bed and breakfast'!U8*0.9</f>
        <v>8640</v>
      </c>
      <c r="AC8" s="141">
        <f>'C завтраками| Bed and breakfast'!V8*0.9</f>
        <v>8640</v>
      </c>
      <c r="AD8" s="174">
        <f>'C завтраками| Bed and breakfast'!W8*0.9</f>
        <v>14400</v>
      </c>
      <c r="AE8" s="174">
        <f>'C завтраками| Bed and breakfast'!X8*0.9</f>
        <v>21150</v>
      </c>
      <c r="AF8" s="174">
        <f>'C завтраками| Bed and breakfast'!Y8*0.9</f>
        <v>24750</v>
      </c>
      <c r="AG8" s="174">
        <f>'C завтраками| Bed and breakfast'!Z8*0.9</f>
        <v>24750</v>
      </c>
      <c r="AH8" s="174">
        <f>'C завтраками| Bed and breakfast'!AA8*0.9</f>
        <v>24750</v>
      </c>
      <c r="AI8" s="174">
        <f>'C завтраками| Bed and breakfast'!AB8*0.9</f>
        <v>25830</v>
      </c>
      <c r="AJ8" s="174">
        <f>'C завтраками| Bed and breakfast'!AC8*0.9</f>
        <v>25830</v>
      </c>
      <c r="AK8" s="174">
        <f>'C завтраками| Bed and breakfast'!AD8*0.9</f>
        <v>25830</v>
      </c>
      <c r="AL8" s="174">
        <f>'C завтраками| Bed and breakfast'!AE8*0.9</f>
        <v>22590</v>
      </c>
      <c r="AM8" s="141">
        <f>'C завтраками| Bed and breakfast'!AF8*0.9</f>
        <v>22275</v>
      </c>
      <c r="AN8" s="141">
        <f>'C завтраками| Bed and breakfast'!AG8*0.9</f>
        <v>13905</v>
      </c>
      <c r="AO8" s="141">
        <f>'C завтраками| Bed and breakfast'!AH8*0.9</f>
        <v>13905</v>
      </c>
      <c r="AP8" s="141">
        <f>'C завтраками| Bed and breakfast'!AI8*0.9</f>
        <v>13095</v>
      </c>
      <c r="AQ8" s="141">
        <f>'C завтраками| Bed and breakfast'!AJ8*0.9</f>
        <v>13095</v>
      </c>
      <c r="AR8" s="141">
        <f>'C завтраками| Bed and breakfast'!AK8*0.9</f>
        <v>13095</v>
      </c>
      <c r="AS8" s="141">
        <f>'C завтраками| Bed and breakfast'!AL8*0.9</f>
        <v>13905</v>
      </c>
      <c r="AT8" s="141">
        <f>'C завтраками| Bed and breakfast'!AM8*0.9</f>
        <v>13905</v>
      </c>
      <c r="AU8" s="141">
        <f>'C завтраками| Bed and breakfast'!AN8*0.9</f>
        <v>13905</v>
      </c>
      <c r="AV8" s="141">
        <f>'C завтраками| Bed and breakfast'!AO8*0.9</f>
        <v>14715</v>
      </c>
      <c r="AW8" s="141">
        <f>'C завтраками| Bed and breakfast'!AP8*0.9</f>
        <v>14715</v>
      </c>
      <c r="AX8" s="141">
        <f>'C завтраками| Bed and breakfast'!AQ8*0.9</f>
        <v>15795</v>
      </c>
      <c r="AY8" s="141">
        <f>'C завтраками| Bed and breakfast'!AR8*0.9</f>
        <v>16875</v>
      </c>
      <c r="AZ8" s="141">
        <f>'C завтраками| Bed and breakfast'!AS8*0.9</f>
        <v>16875</v>
      </c>
      <c r="BA8" s="141">
        <f>'C завтраками| Bed and breakfast'!AT8*0.9</f>
        <v>16875</v>
      </c>
      <c r="BB8" s="141">
        <f>'C завтраками| Bed and breakfast'!AU8*0.9</f>
        <v>15795</v>
      </c>
      <c r="BC8" s="141">
        <f>'C завтраками| Bed and breakfast'!AV8*0.9</f>
        <v>19035</v>
      </c>
      <c r="BD8" s="141">
        <f>'C завтраками| Bed and breakfast'!AW8*0.9</f>
        <v>19035</v>
      </c>
      <c r="BE8" s="141">
        <f>'C завтраками| Bed and breakfast'!AX8*0.9</f>
        <v>21195</v>
      </c>
      <c r="BF8" s="141">
        <f>'C завтраками| Bed and breakfast'!AY8*0.9</f>
        <v>23355</v>
      </c>
      <c r="BG8" s="141">
        <f>'C завтраками| Bed and breakfast'!AZ8*0.9</f>
        <v>23355</v>
      </c>
      <c r="BH8" s="141">
        <f>'C завтраками| Bed and breakfast'!BA8*0.9</f>
        <v>20115</v>
      </c>
      <c r="BI8" s="141">
        <f>'C завтраками| Bed and breakfast'!BB8*0.9</f>
        <v>20115</v>
      </c>
      <c r="BJ8" s="141">
        <f>'C завтраками| Bed and breakfast'!BC8*0.9</f>
        <v>12285</v>
      </c>
      <c r="BK8" s="141">
        <f>'C завтраками| Bed and breakfast'!BD8*0.9</f>
        <v>13905</v>
      </c>
      <c r="BL8" s="141">
        <f>'C завтраками| Bed and breakfast'!BE8*0.9</f>
        <v>13095</v>
      </c>
      <c r="BM8" s="141">
        <f>'C завтраками| Bed and breakfast'!BF8*0.9</f>
        <v>10125</v>
      </c>
      <c r="BN8" s="141">
        <f>'C завтраками| Bed and breakfast'!BG8*0.9</f>
        <v>8415</v>
      </c>
      <c r="BO8" s="141">
        <f>'C завтраками| Bed and breakfast'!BH8*0.9</f>
        <v>9495</v>
      </c>
      <c r="BP8" s="141">
        <f>'C завтраками| Bed and breakfast'!BI8*0.9</f>
        <v>8415</v>
      </c>
      <c r="BQ8" s="141">
        <f>'C завтраками| Bed and breakfast'!BJ8*0.9</f>
        <v>9495</v>
      </c>
      <c r="BR8" s="141">
        <f>'C завтраками| Bed and breakfast'!BK8*0.9</f>
        <v>8415</v>
      </c>
      <c r="BS8" s="141">
        <f>'C завтраками| Bed and breakfast'!BL8*0.9</f>
        <v>8235</v>
      </c>
      <c r="BT8" s="141">
        <f>'C завтраками| Bed and breakfast'!BM8*0.9</f>
        <v>7335</v>
      </c>
      <c r="BU8" s="141">
        <f>'C завтраками| Bed and breakfast'!BN8*0.9</f>
        <v>5625</v>
      </c>
      <c r="BV8" s="141">
        <f>'C завтраками| Bed and breakfast'!BO8*0.9</f>
        <v>6165</v>
      </c>
      <c r="BW8" s="141">
        <f>'C завтраками| Bed and breakfast'!BP8*0.9</f>
        <v>5625</v>
      </c>
      <c r="BX8" s="141">
        <f>'C завтраками| Bed and breakfast'!BQ8*0.9</f>
        <v>6165</v>
      </c>
      <c r="BY8" s="141">
        <f>'C завтраками| Bed and breakfast'!BR8*0.9</f>
        <v>5625</v>
      </c>
      <c r="BZ8" s="141">
        <f>'C завтраками| Bed and breakfast'!BS8*0.9</f>
        <v>6885</v>
      </c>
    </row>
    <row r="9" spans="1:78" ht="11.45" customHeight="1" x14ac:dyDescent="0.2">
      <c r="A9" s="3">
        <v>2</v>
      </c>
      <c r="B9" s="141" t="e">
        <f>'C завтраками| Bed and breakfast'!#REF!*0.9</f>
        <v>#REF!</v>
      </c>
      <c r="C9" s="141" t="e">
        <f>'C завтраками| Bed and breakfast'!#REF!*0.9</f>
        <v>#REF!</v>
      </c>
      <c r="D9" s="141" t="e">
        <f>'C завтраками| Bed and breakfast'!#REF!*0.9</f>
        <v>#REF!</v>
      </c>
      <c r="E9" s="141" t="e">
        <f>'C завтраками| Bed and breakfast'!#REF!*0.9</f>
        <v>#REF!</v>
      </c>
      <c r="F9" s="141" t="e">
        <f>'C завтраками| Bed and breakfast'!#REF!*0.9</f>
        <v>#REF!</v>
      </c>
      <c r="G9" s="141" t="e">
        <f>'C завтраками| Bed and breakfast'!#REF!*0.9</f>
        <v>#REF!</v>
      </c>
      <c r="H9" s="141" t="e">
        <f>'C завтраками| Bed and breakfast'!#REF!*0.9</f>
        <v>#REF!</v>
      </c>
      <c r="I9" s="141">
        <f>'C завтраками| Bed and breakfast'!B9*0.9</f>
        <v>6660</v>
      </c>
      <c r="J9" s="141">
        <f>'C завтраками| Bed and breakfast'!C9*0.9</f>
        <v>6660</v>
      </c>
      <c r="K9" s="141">
        <f>'C завтраками| Bed and breakfast'!D9*0.9</f>
        <v>6120</v>
      </c>
      <c r="L9" s="141">
        <f>'C завтраками| Bed and breakfast'!E9*0.9</f>
        <v>6480</v>
      </c>
      <c r="M9" s="141">
        <f>'C завтраками| Bed and breakfast'!F9*0.9</f>
        <v>6480</v>
      </c>
      <c r="N9" s="141">
        <f>'C завтраками| Bed and breakfast'!G9*0.9</f>
        <v>8640</v>
      </c>
      <c r="O9" s="141">
        <f>'C завтраками| Bed and breakfast'!H9*0.9</f>
        <v>6300</v>
      </c>
      <c r="P9" s="141">
        <f>'C завтраками| Bed and breakfast'!I9*0.9</f>
        <v>6120</v>
      </c>
      <c r="Q9" s="141">
        <f>'C завтраками| Bed and breakfast'!J9*0.9</f>
        <v>6300</v>
      </c>
      <c r="R9" s="141">
        <f>'C завтраками| Bed and breakfast'!K9*0.9</f>
        <v>6120</v>
      </c>
      <c r="S9" s="141">
        <f>'C завтраками| Bed and breakfast'!L9*0.9</f>
        <v>6120</v>
      </c>
      <c r="T9" s="141">
        <f>'C завтраками| Bed and breakfast'!M9*0.9</f>
        <v>6480</v>
      </c>
      <c r="U9" s="141">
        <f>'C завтраками| Bed and breakfast'!N9*0.9</f>
        <v>6300</v>
      </c>
      <c r="V9" s="141">
        <f>'C завтраками| Bed and breakfast'!O9*0.9</f>
        <v>7560</v>
      </c>
      <c r="W9" s="141">
        <f>'C завтраками| Bed and breakfast'!P9*0.9</f>
        <v>9360</v>
      </c>
      <c r="X9" s="141">
        <f>'C завтраками| Bed and breakfast'!Q9*0.9</f>
        <v>9360</v>
      </c>
      <c r="Y9" s="141">
        <f>'C завтраками| Bed and breakfast'!R9*0.9</f>
        <v>9900</v>
      </c>
      <c r="Z9" s="141">
        <f>'C завтраками| Bed and breakfast'!S9*0.9</f>
        <v>9900</v>
      </c>
      <c r="AA9" s="141">
        <f>'C завтраками| Bed and breakfast'!T9*0.9</f>
        <v>10440</v>
      </c>
      <c r="AB9" s="141">
        <f>'C завтраками| Bed and breakfast'!U9*0.9</f>
        <v>9900</v>
      </c>
      <c r="AC9" s="141">
        <f>'C завтраками| Bed and breakfast'!V9*0.9</f>
        <v>9900</v>
      </c>
      <c r="AD9" s="174">
        <f>'C завтраками| Bed and breakfast'!W9*0.9</f>
        <v>16200</v>
      </c>
      <c r="AE9" s="174">
        <f>'C завтраками| Bed and breakfast'!X9*0.9</f>
        <v>22950</v>
      </c>
      <c r="AF9" s="174">
        <f>'C завтраками| Bed and breakfast'!Y9*0.9</f>
        <v>26550</v>
      </c>
      <c r="AG9" s="174">
        <f>'C завтраками| Bed and breakfast'!Z9*0.9</f>
        <v>26550</v>
      </c>
      <c r="AH9" s="174">
        <f>'C завтраками| Bed and breakfast'!AA9*0.9</f>
        <v>26550</v>
      </c>
      <c r="AI9" s="174">
        <f>'C завтраками| Bed and breakfast'!AB9*0.9</f>
        <v>27630</v>
      </c>
      <c r="AJ9" s="174">
        <f>'C завтраками| Bed and breakfast'!AC9*0.9</f>
        <v>27630</v>
      </c>
      <c r="AK9" s="174">
        <f>'C завтраками| Bed and breakfast'!AD9*0.9</f>
        <v>27630</v>
      </c>
      <c r="AL9" s="174">
        <f>'C завтраками| Bed and breakfast'!AE9*0.9</f>
        <v>24390</v>
      </c>
      <c r="AM9" s="141">
        <f>'C завтраками| Bed and breakfast'!AF9*0.9</f>
        <v>23940</v>
      </c>
      <c r="AN9" s="141">
        <f>'C завтраками| Bed and breakfast'!AG9*0.9</f>
        <v>15570</v>
      </c>
      <c r="AO9" s="141">
        <f>'C завтраками| Bed and breakfast'!AH9*0.9</f>
        <v>15570</v>
      </c>
      <c r="AP9" s="141">
        <f>'C завтраками| Bed and breakfast'!AI9*0.9</f>
        <v>14760</v>
      </c>
      <c r="AQ9" s="141">
        <f>'C завтраками| Bed and breakfast'!AJ9*0.9</f>
        <v>14760</v>
      </c>
      <c r="AR9" s="141">
        <f>'C завтраками| Bed and breakfast'!AK9*0.9</f>
        <v>14760</v>
      </c>
      <c r="AS9" s="141">
        <f>'C завтраками| Bed and breakfast'!AL9*0.9</f>
        <v>15570</v>
      </c>
      <c r="AT9" s="141">
        <f>'C завтраками| Bed and breakfast'!AM9*0.9</f>
        <v>15570</v>
      </c>
      <c r="AU9" s="141">
        <f>'C завтраками| Bed and breakfast'!AN9*0.9</f>
        <v>15570</v>
      </c>
      <c r="AV9" s="141">
        <f>'C завтраками| Bed and breakfast'!AO9*0.9</f>
        <v>16380</v>
      </c>
      <c r="AW9" s="141">
        <f>'C завтраками| Bed and breakfast'!AP9*0.9</f>
        <v>16380</v>
      </c>
      <c r="AX9" s="141">
        <f>'C завтраками| Bed and breakfast'!AQ9*0.9</f>
        <v>17460</v>
      </c>
      <c r="AY9" s="141">
        <f>'C завтраками| Bed and breakfast'!AR9*0.9</f>
        <v>18540</v>
      </c>
      <c r="AZ9" s="141">
        <f>'C завтраками| Bed and breakfast'!AS9*0.9</f>
        <v>18540</v>
      </c>
      <c r="BA9" s="141">
        <f>'C завтраками| Bed and breakfast'!AT9*0.9</f>
        <v>18540</v>
      </c>
      <c r="BB9" s="141">
        <f>'C завтраками| Bed and breakfast'!AU9*0.9</f>
        <v>17460</v>
      </c>
      <c r="BC9" s="141">
        <f>'C завтраками| Bed and breakfast'!AV9*0.9</f>
        <v>20700</v>
      </c>
      <c r="BD9" s="141">
        <f>'C завтраками| Bed and breakfast'!AW9*0.9</f>
        <v>20700</v>
      </c>
      <c r="BE9" s="141">
        <f>'C завтраками| Bed and breakfast'!AX9*0.9</f>
        <v>22860</v>
      </c>
      <c r="BF9" s="141">
        <f>'C завтраками| Bed and breakfast'!AY9*0.9</f>
        <v>25020</v>
      </c>
      <c r="BG9" s="141">
        <f>'C завтраками| Bed and breakfast'!AZ9*0.9</f>
        <v>25020</v>
      </c>
      <c r="BH9" s="141">
        <f>'C завтраками| Bed and breakfast'!BA9*0.9</f>
        <v>21780</v>
      </c>
      <c r="BI9" s="141">
        <f>'C завтраками| Bed and breakfast'!BB9*0.9</f>
        <v>21780</v>
      </c>
      <c r="BJ9" s="141">
        <f>'C завтраками| Bed and breakfast'!BC9*0.9</f>
        <v>13950</v>
      </c>
      <c r="BK9" s="141">
        <f>'C завтраками| Bed and breakfast'!BD9*0.9</f>
        <v>15570</v>
      </c>
      <c r="BL9" s="141">
        <f>'C завтраками| Bed and breakfast'!BE9*0.9</f>
        <v>14760</v>
      </c>
      <c r="BM9" s="141">
        <f>'C завтраками| Bed and breakfast'!BF9*0.9</f>
        <v>11790</v>
      </c>
      <c r="BN9" s="141">
        <f>'C завтраками| Bed and breakfast'!BG9*0.9</f>
        <v>10080</v>
      </c>
      <c r="BO9" s="141">
        <f>'C завтраками| Bed and breakfast'!BH9*0.9</f>
        <v>11160</v>
      </c>
      <c r="BP9" s="141">
        <f>'C завтраками| Bed and breakfast'!BI9*0.9</f>
        <v>10080</v>
      </c>
      <c r="BQ9" s="141">
        <f>'C завтраками| Bed and breakfast'!BJ9*0.9</f>
        <v>11160</v>
      </c>
      <c r="BR9" s="141">
        <f>'C завтраками| Bed and breakfast'!BK9*0.9</f>
        <v>10080</v>
      </c>
      <c r="BS9" s="141">
        <f>'C завтраками| Bed and breakfast'!BL9*0.9</f>
        <v>9720</v>
      </c>
      <c r="BT9" s="141">
        <f>'C завтраками| Bed and breakfast'!BM9*0.9</f>
        <v>8820</v>
      </c>
      <c r="BU9" s="141">
        <f>'C завтраками| Bed and breakfast'!BN9*0.9</f>
        <v>7110</v>
      </c>
      <c r="BV9" s="141">
        <f>'C завтраками| Bed and breakfast'!BO9*0.9</f>
        <v>7650</v>
      </c>
      <c r="BW9" s="141">
        <f>'C завтраками| Bed and breakfast'!BP9*0.9</f>
        <v>7110</v>
      </c>
      <c r="BX9" s="141">
        <f>'C завтраками| Bed and breakfast'!BQ9*0.9</f>
        <v>7650</v>
      </c>
      <c r="BY9" s="141">
        <f>'C завтраками| Bed and breakfast'!BR9*0.9</f>
        <v>7110</v>
      </c>
      <c r="BZ9" s="141">
        <f>'C завтраками| Bed and breakfast'!BS9*0.9</f>
        <v>8370</v>
      </c>
    </row>
    <row r="10" spans="1:78"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74"/>
      <c r="AE10" s="174"/>
      <c r="AF10" s="174"/>
      <c r="AG10" s="174"/>
      <c r="AH10" s="174"/>
      <c r="AI10" s="174"/>
      <c r="AJ10" s="174"/>
      <c r="AK10" s="174"/>
      <c r="AL10" s="174"/>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row>
    <row r="11" spans="1:78" ht="11.45" customHeight="1" x14ac:dyDescent="0.2">
      <c r="A11" s="3">
        <v>1</v>
      </c>
      <c r="B11" s="141" t="e">
        <f>'C завтраками| Bed and breakfast'!#REF!*0.9</f>
        <v>#REF!</v>
      </c>
      <c r="C11" s="141" t="e">
        <f>'C завтраками| Bed and breakfast'!#REF!*0.9</f>
        <v>#REF!</v>
      </c>
      <c r="D11" s="141" t="e">
        <f>'C завтраками| Bed and breakfast'!#REF!*0.9</f>
        <v>#REF!</v>
      </c>
      <c r="E11" s="141" t="e">
        <f>'C завтраками| Bed and breakfast'!#REF!*0.9</f>
        <v>#REF!</v>
      </c>
      <c r="F11" s="141" t="e">
        <f>'C завтраками| Bed and breakfast'!#REF!*0.9</f>
        <v>#REF!</v>
      </c>
      <c r="G11" s="141" t="e">
        <f>'C завтраками| Bed and breakfast'!#REF!*0.9</f>
        <v>#REF!</v>
      </c>
      <c r="H11" s="141" t="e">
        <f>'C завтраками| Bed and breakfast'!#REF!*0.9</f>
        <v>#REF!</v>
      </c>
      <c r="I11" s="141">
        <f>'C завтраками| Bed and breakfast'!B11*0.9</f>
        <v>6750</v>
      </c>
      <c r="J11" s="141">
        <f>'C завтраками| Bed and breakfast'!C11*0.9</f>
        <v>6750</v>
      </c>
      <c r="K11" s="141">
        <f>'C завтраками| Bed and breakfast'!D11*0.9</f>
        <v>6210</v>
      </c>
      <c r="L11" s="141">
        <f>'C завтраками| Bed and breakfast'!E11*0.9</f>
        <v>6570</v>
      </c>
      <c r="M11" s="141">
        <f>'C завтраками| Bed and breakfast'!F11*0.9</f>
        <v>6570</v>
      </c>
      <c r="N11" s="141">
        <f>'C завтраками| Bed and breakfast'!G11*0.9</f>
        <v>8730</v>
      </c>
      <c r="O11" s="141">
        <f>'C завтраками| Bed and breakfast'!H11*0.9</f>
        <v>6390</v>
      </c>
      <c r="P11" s="141">
        <f>'C завтраками| Bed and breakfast'!I11*0.9</f>
        <v>6210</v>
      </c>
      <c r="Q11" s="141">
        <f>'C завтраками| Bed and breakfast'!J11*0.9</f>
        <v>6390</v>
      </c>
      <c r="R11" s="141">
        <f>'C завтраками| Bed and breakfast'!K11*0.9</f>
        <v>6210</v>
      </c>
      <c r="S11" s="141">
        <f>'C завтраками| Bed and breakfast'!L11*0.9</f>
        <v>6210</v>
      </c>
      <c r="T11" s="141">
        <f>'C завтраками| Bed and breakfast'!M11*0.9</f>
        <v>6570</v>
      </c>
      <c r="U11" s="141">
        <f>'C завтраками| Bed and breakfast'!N11*0.9</f>
        <v>6390</v>
      </c>
      <c r="V11" s="141">
        <f>'C завтраками| Bed and breakfast'!O11*0.9</f>
        <v>7650</v>
      </c>
      <c r="W11" s="141">
        <f>'C завтраками| Bed and breakfast'!P11*0.9</f>
        <v>9450</v>
      </c>
      <c r="X11" s="141">
        <f>'C завтраками| Bed and breakfast'!Q11*0.9</f>
        <v>9450</v>
      </c>
      <c r="Y11" s="141">
        <f>'C завтраками| Bed and breakfast'!R11*0.9</f>
        <v>9990</v>
      </c>
      <c r="Z11" s="141">
        <f>'C завтраками| Bed and breakfast'!S11*0.9</f>
        <v>9990</v>
      </c>
      <c r="AA11" s="141">
        <f>'C завтраками| Bed and breakfast'!T11*0.9</f>
        <v>10530</v>
      </c>
      <c r="AB11" s="141">
        <f>'C завтраками| Bed and breakfast'!U11*0.9</f>
        <v>9990</v>
      </c>
      <c r="AC11" s="141">
        <f>'C завтраками| Bed and breakfast'!V11*0.9</f>
        <v>9990</v>
      </c>
      <c r="AD11" s="174">
        <f>'C завтраками| Bed and breakfast'!W11*0.9</f>
        <v>16200</v>
      </c>
      <c r="AE11" s="174">
        <f>'C завтраками| Bed and breakfast'!X11*0.9</f>
        <v>22950</v>
      </c>
      <c r="AF11" s="174">
        <f>'C завтраками| Bed and breakfast'!Y11*0.9</f>
        <v>26550</v>
      </c>
      <c r="AG11" s="174">
        <f>'C завтраками| Bed and breakfast'!Z11*0.9</f>
        <v>26550</v>
      </c>
      <c r="AH11" s="174">
        <f>'C завтраками| Bed and breakfast'!AA11*0.9</f>
        <v>26550</v>
      </c>
      <c r="AI11" s="174">
        <f>'C завтраками| Bed and breakfast'!AB11*0.9</f>
        <v>27630</v>
      </c>
      <c r="AJ11" s="174">
        <f>'C завтраками| Bed and breakfast'!AC11*0.9</f>
        <v>27630</v>
      </c>
      <c r="AK11" s="174">
        <f>'C завтраками| Bed and breakfast'!AD11*0.9</f>
        <v>27630</v>
      </c>
      <c r="AL11" s="174">
        <f>'C завтраками| Bed and breakfast'!AE11*0.9</f>
        <v>24390</v>
      </c>
      <c r="AM11" s="141">
        <f>'C завтраками| Bed and breakfast'!AF11*0.9</f>
        <v>23895</v>
      </c>
      <c r="AN11" s="141">
        <f>'C завтраками| Bed and breakfast'!AG11*0.9</f>
        <v>15525</v>
      </c>
      <c r="AO11" s="141">
        <f>'C завтраками| Bed and breakfast'!AH11*0.9</f>
        <v>15525</v>
      </c>
      <c r="AP11" s="141">
        <f>'C завтраками| Bed and breakfast'!AI11*0.9</f>
        <v>14715</v>
      </c>
      <c r="AQ11" s="141">
        <f>'C завтраками| Bed and breakfast'!AJ11*0.9</f>
        <v>14715</v>
      </c>
      <c r="AR11" s="141">
        <f>'C завтраками| Bed and breakfast'!AK11*0.9</f>
        <v>14715</v>
      </c>
      <c r="AS11" s="141">
        <f>'C завтраками| Bed and breakfast'!AL11*0.9</f>
        <v>15525</v>
      </c>
      <c r="AT11" s="141">
        <f>'C завтраками| Bed and breakfast'!AM11*0.9</f>
        <v>15525</v>
      </c>
      <c r="AU11" s="141">
        <f>'C завтраками| Bed and breakfast'!AN11*0.9</f>
        <v>15525</v>
      </c>
      <c r="AV11" s="141">
        <f>'C завтраками| Bed and breakfast'!AO11*0.9</f>
        <v>16335</v>
      </c>
      <c r="AW11" s="141">
        <f>'C завтраками| Bed and breakfast'!AP11*0.9</f>
        <v>16335</v>
      </c>
      <c r="AX11" s="141">
        <f>'C завтраками| Bed and breakfast'!AQ11*0.9</f>
        <v>17415</v>
      </c>
      <c r="AY11" s="141">
        <f>'C завтраками| Bed and breakfast'!AR11*0.9</f>
        <v>18495</v>
      </c>
      <c r="AZ11" s="141">
        <f>'C завтраками| Bed and breakfast'!AS11*0.9</f>
        <v>18495</v>
      </c>
      <c r="BA11" s="141">
        <f>'C завтраками| Bed and breakfast'!AT11*0.9</f>
        <v>18495</v>
      </c>
      <c r="BB11" s="141">
        <f>'C завтраками| Bed and breakfast'!AU11*0.9</f>
        <v>17415</v>
      </c>
      <c r="BC11" s="141">
        <f>'C завтраками| Bed and breakfast'!AV11*0.9</f>
        <v>20655</v>
      </c>
      <c r="BD11" s="141">
        <f>'C завтраками| Bed and breakfast'!AW11*0.9</f>
        <v>20655</v>
      </c>
      <c r="BE11" s="141">
        <f>'C завтраками| Bed and breakfast'!AX11*0.9</f>
        <v>22815</v>
      </c>
      <c r="BF11" s="141">
        <f>'C завтраками| Bed and breakfast'!AY11*0.9</f>
        <v>24975</v>
      </c>
      <c r="BG11" s="141">
        <f>'C завтраками| Bed and breakfast'!AZ11*0.9</f>
        <v>24975</v>
      </c>
      <c r="BH11" s="141">
        <f>'C завтраками| Bed and breakfast'!BA11*0.9</f>
        <v>21735</v>
      </c>
      <c r="BI11" s="141">
        <f>'C завтраками| Bed and breakfast'!BB11*0.9</f>
        <v>21735</v>
      </c>
      <c r="BJ11" s="141">
        <f>'C завтраками| Bed and breakfast'!BC11*0.9</f>
        <v>13905</v>
      </c>
      <c r="BK11" s="141">
        <f>'C завтраками| Bed and breakfast'!BD11*0.9</f>
        <v>15525</v>
      </c>
      <c r="BL11" s="141">
        <f>'C завтраками| Bed and breakfast'!BE11*0.9</f>
        <v>14715</v>
      </c>
      <c r="BM11" s="141">
        <f>'C завтраками| Bed and breakfast'!BF11*0.9</f>
        <v>11475</v>
      </c>
      <c r="BN11" s="141">
        <f>'C завтраками| Bed and breakfast'!BG11*0.9</f>
        <v>9765</v>
      </c>
      <c r="BO11" s="141">
        <f>'C завтраками| Bed and breakfast'!BH11*0.9</f>
        <v>10845</v>
      </c>
      <c r="BP11" s="141">
        <f>'C завтраками| Bed and breakfast'!BI11*0.9</f>
        <v>9765</v>
      </c>
      <c r="BQ11" s="141">
        <f>'C завтраками| Bed and breakfast'!BJ11*0.9</f>
        <v>10845</v>
      </c>
      <c r="BR11" s="141">
        <f>'C завтраками| Bed and breakfast'!BK11*0.9</f>
        <v>9765</v>
      </c>
      <c r="BS11" s="141">
        <f>'C завтраками| Bed and breakfast'!BL11*0.9</f>
        <v>9135</v>
      </c>
      <c r="BT11" s="141">
        <f>'C завтраками| Bed and breakfast'!BM11*0.9</f>
        <v>8235</v>
      </c>
      <c r="BU11" s="141">
        <f>'C завтраками| Bed and breakfast'!BN11*0.9</f>
        <v>6525</v>
      </c>
      <c r="BV11" s="141">
        <f>'C завтраками| Bed and breakfast'!BO11*0.9</f>
        <v>7065</v>
      </c>
      <c r="BW11" s="141">
        <f>'C завтраками| Bed and breakfast'!BP11*0.9</f>
        <v>6525</v>
      </c>
      <c r="BX11" s="141">
        <f>'C завтраками| Bed and breakfast'!BQ11*0.9</f>
        <v>7065</v>
      </c>
      <c r="BY11" s="141">
        <f>'C завтраками| Bed and breakfast'!BR11*0.9</f>
        <v>6525</v>
      </c>
      <c r="BZ11" s="141">
        <f>'C завтраками| Bed and breakfast'!BS11*0.9</f>
        <v>7785</v>
      </c>
    </row>
    <row r="12" spans="1:78" ht="11.45" customHeight="1" x14ac:dyDescent="0.2">
      <c r="A12" s="3">
        <v>2</v>
      </c>
      <c r="B12" s="141" t="e">
        <f>'C завтраками| Bed and breakfast'!#REF!*0.9</f>
        <v>#REF!</v>
      </c>
      <c r="C12" s="141" t="e">
        <f>'C завтраками| Bed and breakfast'!#REF!*0.9</f>
        <v>#REF!</v>
      </c>
      <c r="D12" s="141" t="e">
        <f>'C завтраками| Bed and breakfast'!#REF!*0.9</f>
        <v>#REF!</v>
      </c>
      <c r="E12" s="141" t="e">
        <f>'C завтраками| Bed and breakfast'!#REF!*0.9</f>
        <v>#REF!</v>
      </c>
      <c r="F12" s="141" t="e">
        <f>'C завтраками| Bed and breakfast'!#REF!*0.9</f>
        <v>#REF!</v>
      </c>
      <c r="G12" s="141" t="e">
        <f>'C завтраками| Bed and breakfast'!#REF!*0.9</f>
        <v>#REF!</v>
      </c>
      <c r="H12" s="141" t="e">
        <f>'C завтраками| Bed and breakfast'!#REF!*0.9</f>
        <v>#REF!</v>
      </c>
      <c r="I12" s="141">
        <f>'C завтраками| Bed and breakfast'!B12*0.9</f>
        <v>8010</v>
      </c>
      <c r="J12" s="141">
        <f>'C завтраками| Bed and breakfast'!C12*0.9</f>
        <v>8010</v>
      </c>
      <c r="K12" s="141">
        <f>'C завтраками| Bed and breakfast'!D12*0.9</f>
        <v>7470</v>
      </c>
      <c r="L12" s="141">
        <f>'C завтраками| Bed and breakfast'!E12*0.9</f>
        <v>7830</v>
      </c>
      <c r="M12" s="141">
        <f>'C завтраками| Bed and breakfast'!F12*0.9</f>
        <v>7830</v>
      </c>
      <c r="N12" s="141">
        <f>'C завтраками| Bed and breakfast'!G12*0.9</f>
        <v>9990</v>
      </c>
      <c r="O12" s="141">
        <f>'C завтраками| Bed and breakfast'!H12*0.9</f>
        <v>7650</v>
      </c>
      <c r="P12" s="141">
        <f>'C завтраками| Bed and breakfast'!I12*0.9</f>
        <v>7470</v>
      </c>
      <c r="Q12" s="141">
        <f>'C завтраками| Bed and breakfast'!J12*0.9</f>
        <v>7650</v>
      </c>
      <c r="R12" s="141">
        <f>'C завтраками| Bed and breakfast'!K12*0.9</f>
        <v>7470</v>
      </c>
      <c r="S12" s="141">
        <f>'C завтраками| Bed and breakfast'!L12*0.9</f>
        <v>7470</v>
      </c>
      <c r="T12" s="141">
        <f>'C завтраками| Bed and breakfast'!M12*0.9</f>
        <v>7830</v>
      </c>
      <c r="U12" s="141">
        <f>'C завтраками| Bed and breakfast'!N12*0.9</f>
        <v>7650</v>
      </c>
      <c r="V12" s="141">
        <f>'C завтраками| Bed and breakfast'!O12*0.9</f>
        <v>8910</v>
      </c>
      <c r="W12" s="141">
        <f>'C завтраками| Bed and breakfast'!P12*0.9</f>
        <v>10710</v>
      </c>
      <c r="X12" s="141">
        <f>'C завтраками| Bed and breakfast'!Q12*0.9</f>
        <v>10710</v>
      </c>
      <c r="Y12" s="141">
        <f>'C завтраками| Bed and breakfast'!R12*0.9</f>
        <v>11250</v>
      </c>
      <c r="Z12" s="141">
        <f>'C завтраками| Bed and breakfast'!S12*0.9</f>
        <v>11250</v>
      </c>
      <c r="AA12" s="141">
        <f>'C завтраками| Bed and breakfast'!T12*0.9</f>
        <v>11790</v>
      </c>
      <c r="AB12" s="141">
        <f>'C завтраками| Bed and breakfast'!U12*0.9</f>
        <v>11250</v>
      </c>
      <c r="AC12" s="141">
        <f>'C завтраками| Bed and breakfast'!V12*0.9</f>
        <v>11250</v>
      </c>
      <c r="AD12" s="174">
        <f>'C завтраками| Bed and breakfast'!W12*0.9</f>
        <v>18000</v>
      </c>
      <c r="AE12" s="174">
        <f>'C завтраками| Bed and breakfast'!X12*0.9</f>
        <v>24750</v>
      </c>
      <c r="AF12" s="174">
        <f>'C завтраками| Bed and breakfast'!Y12*0.9</f>
        <v>28350</v>
      </c>
      <c r="AG12" s="174">
        <f>'C завтраками| Bed and breakfast'!Z12*0.9</f>
        <v>28350</v>
      </c>
      <c r="AH12" s="174">
        <f>'C завтраками| Bed and breakfast'!AA12*0.9</f>
        <v>28350</v>
      </c>
      <c r="AI12" s="174">
        <f>'C завтраками| Bed and breakfast'!AB12*0.9</f>
        <v>29430</v>
      </c>
      <c r="AJ12" s="174">
        <f>'C завтраками| Bed and breakfast'!AC12*0.9</f>
        <v>29430</v>
      </c>
      <c r="AK12" s="174">
        <f>'C завтраками| Bed and breakfast'!AD12*0.9</f>
        <v>29430</v>
      </c>
      <c r="AL12" s="174">
        <f>'C завтраками| Bed and breakfast'!AE12*0.9</f>
        <v>26190</v>
      </c>
      <c r="AM12" s="141">
        <f>'C завтраками| Bed and breakfast'!AF12*0.9</f>
        <v>25560</v>
      </c>
      <c r="AN12" s="141">
        <f>'C завтраками| Bed and breakfast'!AG12*0.9</f>
        <v>17190</v>
      </c>
      <c r="AO12" s="141">
        <f>'C завтраками| Bed and breakfast'!AH12*0.9</f>
        <v>17190</v>
      </c>
      <c r="AP12" s="141">
        <f>'C завтраками| Bed and breakfast'!AI12*0.9</f>
        <v>16380</v>
      </c>
      <c r="AQ12" s="141">
        <f>'C завтраками| Bed and breakfast'!AJ12*0.9</f>
        <v>16380</v>
      </c>
      <c r="AR12" s="141">
        <f>'C завтраками| Bed and breakfast'!AK12*0.9</f>
        <v>16380</v>
      </c>
      <c r="AS12" s="141">
        <f>'C завтраками| Bed and breakfast'!AL12*0.9</f>
        <v>17190</v>
      </c>
      <c r="AT12" s="141">
        <f>'C завтраками| Bed and breakfast'!AM12*0.9</f>
        <v>17190</v>
      </c>
      <c r="AU12" s="141">
        <f>'C завтраками| Bed and breakfast'!AN12*0.9</f>
        <v>17190</v>
      </c>
      <c r="AV12" s="141">
        <f>'C завтраками| Bed and breakfast'!AO12*0.9</f>
        <v>18000</v>
      </c>
      <c r="AW12" s="141">
        <f>'C завтраками| Bed and breakfast'!AP12*0.9</f>
        <v>18000</v>
      </c>
      <c r="AX12" s="141">
        <f>'C завтраками| Bed and breakfast'!AQ12*0.9</f>
        <v>19080</v>
      </c>
      <c r="AY12" s="141">
        <f>'C завтраками| Bed and breakfast'!AR12*0.9</f>
        <v>20160</v>
      </c>
      <c r="AZ12" s="141">
        <f>'C завтраками| Bed and breakfast'!AS12*0.9</f>
        <v>20160</v>
      </c>
      <c r="BA12" s="141">
        <f>'C завтраками| Bed and breakfast'!AT12*0.9</f>
        <v>20160</v>
      </c>
      <c r="BB12" s="141">
        <f>'C завтраками| Bed and breakfast'!AU12*0.9</f>
        <v>19080</v>
      </c>
      <c r="BC12" s="141">
        <f>'C завтраками| Bed and breakfast'!AV12*0.9</f>
        <v>22320</v>
      </c>
      <c r="BD12" s="141">
        <f>'C завтраками| Bed and breakfast'!AW12*0.9</f>
        <v>22320</v>
      </c>
      <c r="BE12" s="141">
        <f>'C завтраками| Bed and breakfast'!AX12*0.9</f>
        <v>24480</v>
      </c>
      <c r="BF12" s="141">
        <f>'C завтраками| Bed and breakfast'!AY12*0.9</f>
        <v>26640</v>
      </c>
      <c r="BG12" s="141">
        <f>'C завтраками| Bed and breakfast'!AZ12*0.9</f>
        <v>26640</v>
      </c>
      <c r="BH12" s="141">
        <f>'C завтраками| Bed and breakfast'!BA12*0.9</f>
        <v>23400</v>
      </c>
      <c r="BI12" s="141">
        <f>'C завтраками| Bed and breakfast'!BB12*0.9</f>
        <v>23400</v>
      </c>
      <c r="BJ12" s="141">
        <f>'C завтраками| Bed and breakfast'!BC12*0.9</f>
        <v>15570</v>
      </c>
      <c r="BK12" s="141">
        <f>'C завтраками| Bed and breakfast'!BD12*0.9</f>
        <v>17190</v>
      </c>
      <c r="BL12" s="141">
        <f>'C завтраками| Bed and breakfast'!BE12*0.9</f>
        <v>16380</v>
      </c>
      <c r="BM12" s="141">
        <f>'C завтраками| Bed and breakfast'!BF12*0.9</f>
        <v>13140</v>
      </c>
      <c r="BN12" s="141">
        <f>'C завтраками| Bed and breakfast'!BG12*0.9</f>
        <v>11430</v>
      </c>
      <c r="BO12" s="141">
        <f>'C завтраками| Bed and breakfast'!BH12*0.9</f>
        <v>12510</v>
      </c>
      <c r="BP12" s="141">
        <f>'C завтраками| Bed and breakfast'!BI12*0.9</f>
        <v>11430</v>
      </c>
      <c r="BQ12" s="141">
        <f>'C завтраками| Bed and breakfast'!BJ12*0.9</f>
        <v>12510</v>
      </c>
      <c r="BR12" s="141">
        <f>'C завтраками| Bed and breakfast'!BK12*0.9</f>
        <v>11430</v>
      </c>
      <c r="BS12" s="141">
        <f>'C завтраками| Bed and breakfast'!BL12*0.9</f>
        <v>10620</v>
      </c>
      <c r="BT12" s="141">
        <f>'C завтраками| Bed and breakfast'!BM12*0.9</f>
        <v>9720</v>
      </c>
      <c r="BU12" s="141">
        <f>'C завтраками| Bed and breakfast'!BN12*0.9</f>
        <v>8010</v>
      </c>
      <c r="BV12" s="141">
        <f>'C завтраками| Bed and breakfast'!BO12*0.9</f>
        <v>8550</v>
      </c>
      <c r="BW12" s="141">
        <f>'C завтраками| Bed and breakfast'!BP12*0.9</f>
        <v>8010</v>
      </c>
      <c r="BX12" s="141">
        <f>'C завтраками| Bed and breakfast'!BQ12*0.9</f>
        <v>8550</v>
      </c>
      <c r="BY12" s="141">
        <f>'C завтраками| Bed and breakfast'!BR12*0.9</f>
        <v>8010</v>
      </c>
      <c r="BZ12" s="141">
        <f>'C завтраками| Bed and breakfast'!BS12*0.9</f>
        <v>9270</v>
      </c>
    </row>
    <row r="13" spans="1:78" ht="11.45" customHeight="1" x14ac:dyDescent="0.2">
      <c r="A13" s="120"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74"/>
      <c r="AE13" s="174"/>
      <c r="AF13" s="174"/>
      <c r="AG13" s="174"/>
      <c r="AH13" s="174"/>
      <c r="AI13" s="174"/>
      <c r="AJ13" s="174"/>
      <c r="AK13" s="174"/>
      <c r="AL13" s="174"/>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row>
    <row r="14" spans="1:78" ht="11.45" customHeight="1" x14ac:dyDescent="0.2">
      <c r="A14" s="3">
        <v>1</v>
      </c>
      <c r="B14" s="141" t="e">
        <f>'C завтраками| Bed and breakfast'!#REF!*0.9</f>
        <v>#REF!</v>
      </c>
      <c r="C14" s="141" t="e">
        <f>'C завтраками| Bed and breakfast'!#REF!*0.9</f>
        <v>#REF!</v>
      </c>
      <c r="D14" s="141" t="e">
        <f>'C завтраками| Bed and breakfast'!#REF!*0.9</f>
        <v>#REF!</v>
      </c>
      <c r="E14" s="141" t="e">
        <f>'C завтраками| Bed and breakfast'!#REF!*0.9</f>
        <v>#REF!</v>
      </c>
      <c r="F14" s="141" t="e">
        <f>'C завтраками| Bed and breakfast'!#REF!*0.9</f>
        <v>#REF!</v>
      </c>
      <c r="G14" s="141" t="e">
        <f>'C завтраками| Bed and breakfast'!#REF!*0.9</f>
        <v>#REF!</v>
      </c>
      <c r="H14" s="141" t="e">
        <f>'C завтраками| Bed and breakfast'!#REF!*0.9</f>
        <v>#REF!</v>
      </c>
      <c r="I14" s="141">
        <f>'C завтраками| Bed and breakfast'!B14*0.9</f>
        <v>8550</v>
      </c>
      <c r="J14" s="141">
        <f>'C завтраками| Bed and breakfast'!C14*0.9</f>
        <v>8550</v>
      </c>
      <c r="K14" s="141">
        <f>'C завтраками| Bed and breakfast'!D14*0.9</f>
        <v>8010</v>
      </c>
      <c r="L14" s="141">
        <f>'C завтраками| Bed and breakfast'!E14*0.9</f>
        <v>8370</v>
      </c>
      <c r="M14" s="141">
        <f>'C завтраками| Bed and breakfast'!F14*0.9</f>
        <v>8370</v>
      </c>
      <c r="N14" s="141">
        <f>'C завтраками| Bed and breakfast'!G14*0.9</f>
        <v>10530</v>
      </c>
      <c r="O14" s="141">
        <f>'C завтраками| Bed and breakfast'!H14*0.9</f>
        <v>8190</v>
      </c>
      <c r="P14" s="141">
        <f>'C завтраками| Bed and breakfast'!I14*0.9</f>
        <v>8010</v>
      </c>
      <c r="Q14" s="141">
        <f>'C завтраками| Bed and breakfast'!J14*0.9</f>
        <v>8190</v>
      </c>
      <c r="R14" s="141">
        <f>'C завтраками| Bed and breakfast'!K14*0.9</f>
        <v>8010</v>
      </c>
      <c r="S14" s="141">
        <f>'C завтраками| Bed and breakfast'!L14*0.9</f>
        <v>8010</v>
      </c>
      <c r="T14" s="141">
        <f>'C завтраками| Bed and breakfast'!M14*0.9</f>
        <v>8370</v>
      </c>
      <c r="U14" s="141">
        <f>'C завтраками| Bed and breakfast'!N14*0.9</f>
        <v>8190</v>
      </c>
      <c r="V14" s="141">
        <f>'C завтраками| Bed and breakfast'!O14*0.9</f>
        <v>9450</v>
      </c>
      <c r="W14" s="141">
        <f>'C завтраками| Bed and breakfast'!P14*0.9</f>
        <v>11250</v>
      </c>
      <c r="X14" s="141">
        <f>'C завтраками| Bed and breakfast'!Q14*0.9</f>
        <v>11250</v>
      </c>
      <c r="Y14" s="141">
        <f>'C завтраками| Bed and breakfast'!R14*0.9</f>
        <v>11790</v>
      </c>
      <c r="Z14" s="141">
        <f>'C завтраками| Bed and breakfast'!S14*0.9</f>
        <v>11790</v>
      </c>
      <c r="AA14" s="141">
        <f>'C завтраками| Bed and breakfast'!T14*0.9</f>
        <v>12330</v>
      </c>
      <c r="AB14" s="141">
        <f>'C завтраками| Bed and breakfast'!U14*0.9</f>
        <v>11790</v>
      </c>
      <c r="AC14" s="141">
        <f>'C завтраками| Bed and breakfast'!V14*0.9</f>
        <v>11790</v>
      </c>
      <c r="AD14" s="174">
        <f>'C завтраками| Bed and breakfast'!W14*0.9</f>
        <v>18000</v>
      </c>
      <c r="AE14" s="174">
        <f>'C завтраками| Bed and breakfast'!X14*0.9</f>
        <v>24750</v>
      </c>
      <c r="AF14" s="174">
        <f>'C завтраками| Bed and breakfast'!Y14*0.9</f>
        <v>28350</v>
      </c>
      <c r="AG14" s="174">
        <f>'C завтраками| Bed and breakfast'!Z14*0.9</f>
        <v>28350</v>
      </c>
      <c r="AH14" s="174">
        <f>'C завтраками| Bed and breakfast'!AA14*0.9</f>
        <v>28350</v>
      </c>
      <c r="AI14" s="174">
        <f>'C завтраками| Bed and breakfast'!AB14*0.9</f>
        <v>29430</v>
      </c>
      <c r="AJ14" s="174">
        <f>'C завтраками| Bed and breakfast'!AC14*0.9</f>
        <v>29430</v>
      </c>
      <c r="AK14" s="174">
        <f>'C завтраками| Bed and breakfast'!AD14*0.9</f>
        <v>29430</v>
      </c>
      <c r="AL14" s="174">
        <f>'C завтраками| Bed and breakfast'!AE14*0.9</f>
        <v>26190</v>
      </c>
      <c r="AM14" s="141">
        <f>'C завтраками| Bed and breakfast'!AF14*0.9</f>
        <v>25875</v>
      </c>
      <c r="AN14" s="141">
        <f>'C завтраками| Bed and breakfast'!AG14*0.9</f>
        <v>17505</v>
      </c>
      <c r="AO14" s="141">
        <f>'C завтраками| Bed and breakfast'!AH14*0.9</f>
        <v>17505</v>
      </c>
      <c r="AP14" s="141">
        <f>'C завтраками| Bed and breakfast'!AI14*0.9</f>
        <v>16695</v>
      </c>
      <c r="AQ14" s="141">
        <f>'C завтраками| Bed and breakfast'!AJ14*0.9</f>
        <v>16695</v>
      </c>
      <c r="AR14" s="141">
        <f>'C завтраками| Bed and breakfast'!AK14*0.9</f>
        <v>16695</v>
      </c>
      <c r="AS14" s="141">
        <f>'C завтраками| Bed and breakfast'!AL14*0.9</f>
        <v>17505</v>
      </c>
      <c r="AT14" s="141">
        <f>'C завтраками| Bed and breakfast'!AM14*0.9</f>
        <v>17505</v>
      </c>
      <c r="AU14" s="141">
        <f>'C завтраками| Bed and breakfast'!AN14*0.9</f>
        <v>17505</v>
      </c>
      <c r="AV14" s="141">
        <f>'C завтраками| Bed and breakfast'!AO14*0.9</f>
        <v>18315</v>
      </c>
      <c r="AW14" s="141">
        <f>'C завтраками| Bed and breakfast'!AP14*0.9</f>
        <v>18315</v>
      </c>
      <c r="AX14" s="141">
        <f>'C завтраками| Bed and breakfast'!AQ14*0.9</f>
        <v>19395</v>
      </c>
      <c r="AY14" s="141">
        <f>'C завтраками| Bed and breakfast'!AR14*0.9</f>
        <v>20475</v>
      </c>
      <c r="AZ14" s="141">
        <f>'C завтраками| Bed and breakfast'!AS14*0.9</f>
        <v>20475</v>
      </c>
      <c r="BA14" s="141">
        <f>'C завтраками| Bed and breakfast'!AT14*0.9</f>
        <v>20475</v>
      </c>
      <c r="BB14" s="141">
        <f>'C завтраками| Bed and breakfast'!AU14*0.9</f>
        <v>19395</v>
      </c>
      <c r="BC14" s="141">
        <f>'C завтраками| Bed and breakfast'!AV14*0.9</f>
        <v>22635</v>
      </c>
      <c r="BD14" s="141">
        <f>'C завтраками| Bed and breakfast'!AW14*0.9</f>
        <v>22635</v>
      </c>
      <c r="BE14" s="141">
        <f>'C завтраками| Bed and breakfast'!AX14*0.9</f>
        <v>24795</v>
      </c>
      <c r="BF14" s="141">
        <f>'C завтраками| Bed and breakfast'!AY14*0.9</f>
        <v>26955</v>
      </c>
      <c r="BG14" s="141">
        <f>'C завтраками| Bed and breakfast'!AZ14*0.9</f>
        <v>26955</v>
      </c>
      <c r="BH14" s="141">
        <f>'C завтраками| Bed and breakfast'!BA14*0.9</f>
        <v>23715</v>
      </c>
      <c r="BI14" s="141">
        <f>'C завтраками| Bed and breakfast'!BB14*0.9</f>
        <v>23715</v>
      </c>
      <c r="BJ14" s="141">
        <f>'C завтраками| Bed and breakfast'!BC14*0.9</f>
        <v>15885</v>
      </c>
      <c r="BK14" s="141">
        <f>'C завтраками| Bed and breakfast'!BD14*0.9</f>
        <v>17505</v>
      </c>
      <c r="BL14" s="141">
        <f>'C завтраками| Bed and breakfast'!BE14*0.9</f>
        <v>16695</v>
      </c>
      <c r="BM14" s="141">
        <f>'C завтраками| Bed and breakfast'!BF14*0.9</f>
        <v>13275</v>
      </c>
      <c r="BN14" s="141">
        <f>'C завтраками| Bed and breakfast'!BG14*0.9</f>
        <v>11565</v>
      </c>
      <c r="BO14" s="141">
        <f>'C завтраками| Bed and breakfast'!BH14*0.9</f>
        <v>12645</v>
      </c>
      <c r="BP14" s="141">
        <f>'C завтраками| Bed and breakfast'!BI14*0.9</f>
        <v>11565</v>
      </c>
      <c r="BQ14" s="141">
        <f>'C завтраками| Bed and breakfast'!BJ14*0.9</f>
        <v>12645</v>
      </c>
      <c r="BR14" s="141">
        <f>'C завтраками| Bed and breakfast'!BK14*0.9</f>
        <v>11565</v>
      </c>
      <c r="BS14" s="141">
        <f>'C завтраками| Bed and breakfast'!BL14*0.9</f>
        <v>11385</v>
      </c>
      <c r="BT14" s="141">
        <f>'C завтраками| Bed and breakfast'!BM14*0.9</f>
        <v>10485</v>
      </c>
      <c r="BU14" s="141">
        <f>'C завтраками| Bed and breakfast'!BN14*0.9</f>
        <v>8775</v>
      </c>
      <c r="BV14" s="141">
        <f>'C завтраками| Bed and breakfast'!BO14*0.9</f>
        <v>9315</v>
      </c>
      <c r="BW14" s="141">
        <f>'C завтраками| Bed and breakfast'!BP14*0.9</f>
        <v>8775</v>
      </c>
      <c r="BX14" s="141">
        <f>'C завтраками| Bed and breakfast'!BQ14*0.9</f>
        <v>9315</v>
      </c>
      <c r="BY14" s="141">
        <f>'C завтраками| Bed and breakfast'!BR14*0.9</f>
        <v>8775</v>
      </c>
      <c r="BZ14" s="141">
        <f>'C завтраками| Bed and breakfast'!BS14*0.9</f>
        <v>10035</v>
      </c>
    </row>
    <row r="15" spans="1:78" ht="11.45" customHeight="1" x14ac:dyDescent="0.2">
      <c r="A15" s="3">
        <v>2</v>
      </c>
      <c r="B15" s="141" t="e">
        <f>'C завтраками| Bed and breakfast'!#REF!*0.9</f>
        <v>#REF!</v>
      </c>
      <c r="C15" s="141" t="e">
        <f>'C завтраками| Bed and breakfast'!#REF!*0.9</f>
        <v>#REF!</v>
      </c>
      <c r="D15" s="141" t="e">
        <f>'C завтраками| Bed and breakfast'!#REF!*0.9</f>
        <v>#REF!</v>
      </c>
      <c r="E15" s="141" t="e">
        <f>'C завтраками| Bed and breakfast'!#REF!*0.9</f>
        <v>#REF!</v>
      </c>
      <c r="F15" s="141" t="e">
        <f>'C завтраками| Bed and breakfast'!#REF!*0.9</f>
        <v>#REF!</v>
      </c>
      <c r="G15" s="141" t="e">
        <f>'C завтраками| Bed and breakfast'!#REF!*0.9</f>
        <v>#REF!</v>
      </c>
      <c r="H15" s="141" t="e">
        <f>'C завтраками| Bed and breakfast'!#REF!*0.9</f>
        <v>#REF!</v>
      </c>
      <c r="I15" s="141">
        <f>'C завтраками| Bed and breakfast'!B15*0.9</f>
        <v>9810</v>
      </c>
      <c r="J15" s="141">
        <f>'C завтраками| Bed and breakfast'!C15*0.9</f>
        <v>9810</v>
      </c>
      <c r="K15" s="141">
        <f>'C завтраками| Bed and breakfast'!D15*0.9</f>
        <v>9270</v>
      </c>
      <c r="L15" s="141">
        <f>'C завтраками| Bed and breakfast'!E15*0.9</f>
        <v>9630</v>
      </c>
      <c r="M15" s="141">
        <f>'C завтраками| Bed and breakfast'!F15*0.9</f>
        <v>9630</v>
      </c>
      <c r="N15" s="141">
        <f>'C завтраками| Bed and breakfast'!G15*0.9</f>
        <v>11790</v>
      </c>
      <c r="O15" s="141">
        <f>'C завтраками| Bed and breakfast'!H15*0.9</f>
        <v>9450</v>
      </c>
      <c r="P15" s="141">
        <f>'C завтраками| Bed and breakfast'!I15*0.9</f>
        <v>9270</v>
      </c>
      <c r="Q15" s="141">
        <f>'C завтраками| Bed and breakfast'!J15*0.9</f>
        <v>9450</v>
      </c>
      <c r="R15" s="141">
        <f>'C завтраками| Bed and breakfast'!K15*0.9</f>
        <v>9270</v>
      </c>
      <c r="S15" s="141">
        <f>'C завтраками| Bed and breakfast'!L15*0.9</f>
        <v>9270</v>
      </c>
      <c r="T15" s="141">
        <f>'C завтраками| Bed and breakfast'!M15*0.9</f>
        <v>9630</v>
      </c>
      <c r="U15" s="141">
        <f>'C завтраками| Bed and breakfast'!N15*0.9</f>
        <v>9450</v>
      </c>
      <c r="V15" s="141">
        <f>'C завтраками| Bed and breakfast'!O15*0.9</f>
        <v>10710</v>
      </c>
      <c r="W15" s="141">
        <f>'C завтраками| Bed and breakfast'!P15*0.9</f>
        <v>12510</v>
      </c>
      <c r="X15" s="141">
        <f>'C завтраками| Bed and breakfast'!Q15*0.9</f>
        <v>12510</v>
      </c>
      <c r="Y15" s="141">
        <f>'C завтраками| Bed and breakfast'!R15*0.9</f>
        <v>13050</v>
      </c>
      <c r="Z15" s="141">
        <f>'C завтраками| Bed and breakfast'!S15*0.9</f>
        <v>13050</v>
      </c>
      <c r="AA15" s="141">
        <f>'C завтраками| Bed and breakfast'!T15*0.9</f>
        <v>13590</v>
      </c>
      <c r="AB15" s="141">
        <f>'C завтраками| Bed and breakfast'!U15*0.9</f>
        <v>13050</v>
      </c>
      <c r="AC15" s="141">
        <f>'C завтраками| Bed and breakfast'!V15*0.9</f>
        <v>13050</v>
      </c>
      <c r="AD15" s="174">
        <f>'C завтраками| Bed and breakfast'!W15*0.9</f>
        <v>19800</v>
      </c>
      <c r="AE15" s="174">
        <f>'C завтраками| Bed and breakfast'!X15*0.9</f>
        <v>26550</v>
      </c>
      <c r="AF15" s="174">
        <f>'C завтраками| Bed and breakfast'!Y15*0.9</f>
        <v>30150</v>
      </c>
      <c r="AG15" s="174">
        <f>'C завтраками| Bed and breakfast'!Z15*0.9</f>
        <v>30150</v>
      </c>
      <c r="AH15" s="174">
        <f>'C завтраками| Bed and breakfast'!AA15*0.9</f>
        <v>30150</v>
      </c>
      <c r="AI15" s="174">
        <f>'C завтраками| Bed and breakfast'!AB15*0.9</f>
        <v>31230</v>
      </c>
      <c r="AJ15" s="174">
        <f>'C завтраками| Bed and breakfast'!AC15*0.9</f>
        <v>31230</v>
      </c>
      <c r="AK15" s="174">
        <f>'C завтраками| Bed and breakfast'!AD15*0.9</f>
        <v>31230</v>
      </c>
      <c r="AL15" s="174">
        <f>'C завтраками| Bed and breakfast'!AE15*0.9</f>
        <v>27990</v>
      </c>
      <c r="AM15" s="141">
        <f>'C завтраками| Bed and breakfast'!AF15*0.9</f>
        <v>27540</v>
      </c>
      <c r="AN15" s="141">
        <f>'C завтраками| Bed and breakfast'!AG15*0.9</f>
        <v>19170</v>
      </c>
      <c r="AO15" s="141">
        <f>'C завтраками| Bed and breakfast'!AH15*0.9</f>
        <v>19170</v>
      </c>
      <c r="AP15" s="141">
        <f>'C завтраками| Bed and breakfast'!AI15*0.9</f>
        <v>18360</v>
      </c>
      <c r="AQ15" s="141">
        <f>'C завтраками| Bed and breakfast'!AJ15*0.9</f>
        <v>18360</v>
      </c>
      <c r="AR15" s="141">
        <f>'C завтраками| Bed and breakfast'!AK15*0.9</f>
        <v>18360</v>
      </c>
      <c r="AS15" s="141">
        <f>'C завтраками| Bed and breakfast'!AL15*0.9</f>
        <v>19170</v>
      </c>
      <c r="AT15" s="141">
        <f>'C завтраками| Bed and breakfast'!AM15*0.9</f>
        <v>19170</v>
      </c>
      <c r="AU15" s="141">
        <f>'C завтраками| Bed and breakfast'!AN15*0.9</f>
        <v>19170</v>
      </c>
      <c r="AV15" s="141">
        <f>'C завтраками| Bed and breakfast'!AO15*0.9</f>
        <v>19980</v>
      </c>
      <c r="AW15" s="141">
        <f>'C завтраками| Bed and breakfast'!AP15*0.9</f>
        <v>19980</v>
      </c>
      <c r="AX15" s="141">
        <f>'C завтраками| Bed and breakfast'!AQ15*0.9</f>
        <v>21060</v>
      </c>
      <c r="AY15" s="141">
        <f>'C завтраками| Bed and breakfast'!AR15*0.9</f>
        <v>22140</v>
      </c>
      <c r="AZ15" s="141">
        <f>'C завтраками| Bed and breakfast'!AS15*0.9</f>
        <v>22140</v>
      </c>
      <c r="BA15" s="141">
        <f>'C завтраками| Bed and breakfast'!AT15*0.9</f>
        <v>22140</v>
      </c>
      <c r="BB15" s="141">
        <f>'C завтраками| Bed and breakfast'!AU15*0.9</f>
        <v>21060</v>
      </c>
      <c r="BC15" s="141">
        <f>'C завтраками| Bed and breakfast'!AV15*0.9</f>
        <v>24300</v>
      </c>
      <c r="BD15" s="141">
        <f>'C завтраками| Bed and breakfast'!AW15*0.9</f>
        <v>24300</v>
      </c>
      <c r="BE15" s="141">
        <f>'C завтраками| Bed and breakfast'!AX15*0.9</f>
        <v>26460</v>
      </c>
      <c r="BF15" s="141">
        <f>'C завтраками| Bed and breakfast'!AY15*0.9</f>
        <v>28620</v>
      </c>
      <c r="BG15" s="141">
        <f>'C завтраками| Bed and breakfast'!AZ15*0.9</f>
        <v>28620</v>
      </c>
      <c r="BH15" s="141">
        <f>'C завтраками| Bed and breakfast'!BA15*0.9</f>
        <v>25380</v>
      </c>
      <c r="BI15" s="141">
        <f>'C завтраками| Bed and breakfast'!BB15*0.9</f>
        <v>25380</v>
      </c>
      <c r="BJ15" s="141">
        <f>'C завтраками| Bed and breakfast'!BC15*0.9</f>
        <v>17550</v>
      </c>
      <c r="BK15" s="141">
        <f>'C завтраками| Bed and breakfast'!BD15*0.9</f>
        <v>19170</v>
      </c>
      <c r="BL15" s="141">
        <f>'C завтраками| Bed and breakfast'!BE15*0.9</f>
        <v>18360</v>
      </c>
      <c r="BM15" s="141">
        <f>'C завтраками| Bed and breakfast'!BF15*0.9</f>
        <v>14940</v>
      </c>
      <c r="BN15" s="141">
        <f>'C завтраками| Bed and breakfast'!BG15*0.9</f>
        <v>13230</v>
      </c>
      <c r="BO15" s="141">
        <f>'C завтраками| Bed and breakfast'!BH15*0.9</f>
        <v>14310</v>
      </c>
      <c r="BP15" s="141">
        <f>'C завтраками| Bed and breakfast'!BI15*0.9</f>
        <v>13230</v>
      </c>
      <c r="BQ15" s="141">
        <f>'C завтраками| Bed and breakfast'!BJ15*0.9</f>
        <v>14310</v>
      </c>
      <c r="BR15" s="141">
        <f>'C завтраками| Bed and breakfast'!BK15*0.9</f>
        <v>13230</v>
      </c>
      <c r="BS15" s="141">
        <f>'C завтраками| Bed and breakfast'!BL15*0.9</f>
        <v>12870</v>
      </c>
      <c r="BT15" s="141">
        <f>'C завтраками| Bed and breakfast'!BM15*0.9</f>
        <v>11970</v>
      </c>
      <c r="BU15" s="141">
        <f>'C завтраками| Bed and breakfast'!BN15*0.9</f>
        <v>10260</v>
      </c>
      <c r="BV15" s="141">
        <f>'C завтраками| Bed and breakfast'!BO15*0.9</f>
        <v>10800</v>
      </c>
      <c r="BW15" s="141">
        <f>'C завтраками| Bed and breakfast'!BP15*0.9</f>
        <v>10260</v>
      </c>
      <c r="BX15" s="141">
        <f>'C завтраками| Bed and breakfast'!BQ15*0.9</f>
        <v>10800</v>
      </c>
      <c r="BY15" s="141">
        <f>'C завтраками| Bed and breakfast'!BR15*0.9</f>
        <v>10260</v>
      </c>
      <c r="BZ15" s="141">
        <f>'C завтраками| Bed and breakfast'!BS15*0.9</f>
        <v>11520</v>
      </c>
    </row>
    <row r="16" spans="1:78" ht="11.45" customHeight="1" x14ac:dyDescent="0.2">
      <c r="A16" s="122"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74"/>
      <c r="AE16" s="174"/>
      <c r="AF16" s="174"/>
      <c r="AG16" s="174"/>
      <c r="AH16" s="174"/>
      <c r="AI16" s="174"/>
      <c r="AJ16" s="174"/>
      <c r="AK16" s="174"/>
      <c r="AL16" s="174"/>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row>
    <row r="17" spans="1:78" ht="11.45" customHeight="1" x14ac:dyDescent="0.2">
      <c r="A17" s="3">
        <v>1</v>
      </c>
      <c r="B17" s="141" t="e">
        <f>'C завтраками| Bed and breakfast'!#REF!*0.9</f>
        <v>#REF!</v>
      </c>
      <c r="C17" s="141" t="e">
        <f>'C завтраками| Bed and breakfast'!#REF!*0.9</f>
        <v>#REF!</v>
      </c>
      <c r="D17" s="141" t="e">
        <f>'C завтраками| Bed and breakfast'!#REF!*0.9</f>
        <v>#REF!</v>
      </c>
      <c r="E17" s="141" t="e">
        <f>'C завтраками| Bed and breakfast'!#REF!*0.9</f>
        <v>#REF!</v>
      </c>
      <c r="F17" s="141" t="e">
        <f>'C завтраками| Bed and breakfast'!#REF!*0.9</f>
        <v>#REF!</v>
      </c>
      <c r="G17" s="141" t="e">
        <f>'C завтраками| Bed and breakfast'!#REF!*0.9</f>
        <v>#REF!</v>
      </c>
      <c r="H17" s="141" t="e">
        <f>'C завтраками| Bed and breakfast'!#REF!*0.9</f>
        <v>#REF!</v>
      </c>
      <c r="I17" s="141">
        <f>'C завтраками| Bed and breakfast'!B17*0.9</f>
        <v>9450</v>
      </c>
      <c r="J17" s="141">
        <f>'C завтраками| Bed and breakfast'!C17*0.9</f>
        <v>9450</v>
      </c>
      <c r="K17" s="141">
        <f>'C завтраками| Bed and breakfast'!D17*0.9</f>
        <v>8910</v>
      </c>
      <c r="L17" s="141">
        <f>'C завтраками| Bed and breakfast'!E17*0.9</f>
        <v>9270</v>
      </c>
      <c r="M17" s="141">
        <f>'C завтраками| Bed and breakfast'!F17*0.9</f>
        <v>9270</v>
      </c>
      <c r="N17" s="141">
        <f>'C завтраками| Bed and breakfast'!G17*0.9</f>
        <v>11430</v>
      </c>
      <c r="O17" s="141">
        <f>'C завтраками| Bed and breakfast'!H17*0.9</f>
        <v>9090</v>
      </c>
      <c r="P17" s="141">
        <f>'C завтраками| Bed and breakfast'!I17*0.9</f>
        <v>8910</v>
      </c>
      <c r="Q17" s="141">
        <f>'C завтраками| Bed and breakfast'!J17*0.9</f>
        <v>9090</v>
      </c>
      <c r="R17" s="141">
        <f>'C завтраками| Bed and breakfast'!K17*0.9</f>
        <v>8910</v>
      </c>
      <c r="S17" s="141">
        <f>'C завтраками| Bed and breakfast'!L17*0.9</f>
        <v>8910</v>
      </c>
      <c r="T17" s="141">
        <f>'C завтраками| Bed and breakfast'!M17*0.9</f>
        <v>9270</v>
      </c>
      <c r="U17" s="141">
        <f>'C завтраками| Bed and breakfast'!N17*0.9</f>
        <v>9090</v>
      </c>
      <c r="V17" s="141">
        <f>'C завтраками| Bed and breakfast'!O17*0.9</f>
        <v>10350</v>
      </c>
      <c r="W17" s="141">
        <f>'C завтраками| Bed and breakfast'!P17*0.9</f>
        <v>12150</v>
      </c>
      <c r="X17" s="141">
        <f>'C завтраками| Bed and breakfast'!Q17*0.9</f>
        <v>12150</v>
      </c>
      <c r="Y17" s="141">
        <f>'C завтраками| Bed and breakfast'!R17*0.9</f>
        <v>12690</v>
      </c>
      <c r="Z17" s="141">
        <f>'C завтраками| Bed and breakfast'!S17*0.9</f>
        <v>12690</v>
      </c>
      <c r="AA17" s="141">
        <f>'C завтраками| Bed and breakfast'!T17*0.9</f>
        <v>13230</v>
      </c>
      <c r="AB17" s="141">
        <f>'C завтраками| Bed and breakfast'!U17*0.9</f>
        <v>12690</v>
      </c>
      <c r="AC17" s="141">
        <f>'C завтраками| Bed and breakfast'!V17*0.9</f>
        <v>12690</v>
      </c>
      <c r="AD17" s="174">
        <f>'C завтраками| Bed and breakfast'!W17*0.9</f>
        <v>19800</v>
      </c>
      <c r="AE17" s="174">
        <f>'C завтраками| Bed and breakfast'!X17*0.9</f>
        <v>26550</v>
      </c>
      <c r="AF17" s="174">
        <f>'C завтраками| Bed and breakfast'!Y17*0.9</f>
        <v>30150</v>
      </c>
      <c r="AG17" s="174">
        <f>'C завтраками| Bed and breakfast'!Z17*0.9</f>
        <v>30150</v>
      </c>
      <c r="AH17" s="174">
        <f>'C завтраками| Bed and breakfast'!AA17*0.9</f>
        <v>30150</v>
      </c>
      <c r="AI17" s="174">
        <f>'C завтраками| Bed and breakfast'!AB17*0.9</f>
        <v>31230</v>
      </c>
      <c r="AJ17" s="174">
        <f>'C завтраками| Bed and breakfast'!AC17*0.9</f>
        <v>31230</v>
      </c>
      <c r="AK17" s="174">
        <f>'C завтраками| Bed and breakfast'!AD17*0.9</f>
        <v>31230</v>
      </c>
      <c r="AL17" s="174">
        <f>'C завтраками| Bed and breakfast'!AE17*0.9</f>
        <v>27990</v>
      </c>
      <c r="AM17" s="141">
        <f>'C завтраками| Bed and breakfast'!AF17*0.9</f>
        <v>27675</v>
      </c>
      <c r="AN17" s="141">
        <f>'C завтраками| Bed and breakfast'!AG17*0.9</f>
        <v>19305</v>
      </c>
      <c r="AO17" s="141">
        <f>'C завтраками| Bed and breakfast'!AH17*0.9</f>
        <v>19305</v>
      </c>
      <c r="AP17" s="141">
        <f>'C завтраками| Bed and breakfast'!AI17*0.9</f>
        <v>18495</v>
      </c>
      <c r="AQ17" s="141">
        <f>'C завтраками| Bed and breakfast'!AJ17*0.9</f>
        <v>18495</v>
      </c>
      <c r="AR17" s="141">
        <f>'C завтраками| Bed and breakfast'!AK17*0.9</f>
        <v>18495</v>
      </c>
      <c r="AS17" s="141">
        <f>'C завтраками| Bed and breakfast'!AL17*0.9</f>
        <v>19305</v>
      </c>
      <c r="AT17" s="141">
        <f>'C завтраками| Bed and breakfast'!AM17*0.9</f>
        <v>19305</v>
      </c>
      <c r="AU17" s="141">
        <f>'C завтраками| Bed and breakfast'!AN17*0.9</f>
        <v>19305</v>
      </c>
      <c r="AV17" s="141">
        <f>'C завтраками| Bed and breakfast'!AO17*0.9</f>
        <v>20115</v>
      </c>
      <c r="AW17" s="141">
        <f>'C завтраками| Bed and breakfast'!AP17*0.9</f>
        <v>20115</v>
      </c>
      <c r="AX17" s="141">
        <f>'C завтраками| Bed and breakfast'!AQ17*0.9</f>
        <v>21195</v>
      </c>
      <c r="AY17" s="141">
        <f>'C завтраками| Bed and breakfast'!AR17*0.9</f>
        <v>22275</v>
      </c>
      <c r="AZ17" s="141">
        <f>'C завтраками| Bed and breakfast'!AS17*0.9</f>
        <v>22275</v>
      </c>
      <c r="BA17" s="141">
        <f>'C завтраками| Bed and breakfast'!AT17*0.9</f>
        <v>22275</v>
      </c>
      <c r="BB17" s="141">
        <f>'C завтраками| Bed and breakfast'!AU17*0.9</f>
        <v>21195</v>
      </c>
      <c r="BC17" s="141">
        <f>'C завтраками| Bed and breakfast'!AV17*0.9</f>
        <v>24435</v>
      </c>
      <c r="BD17" s="141">
        <f>'C завтраками| Bed and breakfast'!AW17*0.9</f>
        <v>24435</v>
      </c>
      <c r="BE17" s="141">
        <f>'C завтраками| Bed and breakfast'!AX17*0.9</f>
        <v>26595</v>
      </c>
      <c r="BF17" s="141">
        <f>'C завтраками| Bed and breakfast'!AY17*0.9</f>
        <v>28755</v>
      </c>
      <c r="BG17" s="141">
        <f>'C завтраками| Bed and breakfast'!AZ17*0.9</f>
        <v>28755</v>
      </c>
      <c r="BH17" s="141">
        <f>'C завтраками| Bed and breakfast'!BA17*0.9</f>
        <v>25515</v>
      </c>
      <c r="BI17" s="141">
        <f>'C завтраками| Bed and breakfast'!BB17*0.9</f>
        <v>25515</v>
      </c>
      <c r="BJ17" s="141">
        <f>'C завтраками| Bed and breakfast'!BC17*0.9</f>
        <v>17685</v>
      </c>
      <c r="BK17" s="141">
        <f>'C завтраками| Bed and breakfast'!BD17*0.9</f>
        <v>19305</v>
      </c>
      <c r="BL17" s="141">
        <f>'C завтраками| Bed and breakfast'!BE17*0.9</f>
        <v>18495</v>
      </c>
      <c r="BM17" s="141">
        <f>'C завтраками| Bed and breakfast'!BF17*0.9</f>
        <v>14625</v>
      </c>
      <c r="BN17" s="141">
        <f>'C завтраками| Bed and breakfast'!BG17*0.9</f>
        <v>12915</v>
      </c>
      <c r="BO17" s="141">
        <f>'C завтраками| Bed and breakfast'!BH17*0.9</f>
        <v>13995</v>
      </c>
      <c r="BP17" s="141">
        <f>'C завтраками| Bed and breakfast'!BI17*0.9</f>
        <v>12915</v>
      </c>
      <c r="BQ17" s="141">
        <f>'C завтраками| Bed and breakfast'!BJ17*0.9</f>
        <v>13995</v>
      </c>
      <c r="BR17" s="141">
        <f>'C завтраками| Bed and breakfast'!BK17*0.9</f>
        <v>12915</v>
      </c>
      <c r="BS17" s="141">
        <f>'C завтраками| Bed and breakfast'!BL17*0.9</f>
        <v>12285</v>
      </c>
      <c r="BT17" s="141">
        <f>'C завтраками| Bed and breakfast'!BM17*0.9</f>
        <v>11385</v>
      </c>
      <c r="BU17" s="141">
        <f>'C завтраками| Bed and breakfast'!BN17*0.9</f>
        <v>9675</v>
      </c>
      <c r="BV17" s="141">
        <f>'C завтраками| Bed and breakfast'!BO17*0.9</f>
        <v>10215</v>
      </c>
      <c r="BW17" s="141">
        <f>'C завтраками| Bed and breakfast'!BP17*0.9</f>
        <v>9675</v>
      </c>
      <c r="BX17" s="141">
        <f>'C завтраками| Bed and breakfast'!BQ17*0.9</f>
        <v>10215</v>
      </c>
      <c r="BY17" s="141">
        <f>'C завтраками| Bed and breakfast'!BR17*0.9</f>
        <v>9675</v>
      </c>
      <c r="BZ17" s="141">
        <f>'C завтраками| Bed and breakfast'!BS17*0.9</f>
        <v>10935</v>
      </c>
    </row>
    <row r="18" spans="1:78" ht="11.45" customHeight="1" x14ac:dyDescent="0.2">
      <c r="A18" s="3">
        <v>2</v>
      </c>
      <c r="B18" s="141" t="e">
        <f>'C завтраками| Bed and breakfast'!#REF!*0.9</f>
        <v>#REF!</v>
      </c>
      <c r="C18" s="141" t="e">
        <f>'C завтраками| Bed and breakfast'!#REF!*0.9</f>
        <v>#REF!</v>
      </c>
      <c r="D18" s="141" t="e">
        <f>'C завтраками| Bed and breakfast'!#REF!*0.9</f>
        <v>#REF!</v>
      </c>
      <c r="E18" s="141" t="e">
        <f>'C завтраками| Bed and breakfast'!#REF!*0.9</f>
        <v>#REF!</v>
      </c>
      <c r="F18" s="141" t="e">
        <f>'C завтраками| Bed and breakfast'!#REF!*0.9</f>
        <v>#REF!</v>
      </c>
      <c r="G18" s="141" t="e">
        <f>'C завтраками| Bed and breakfast'!#REF!*0.9</f>
        <v>#REF!</v>
      </c>
      <c r="H18" s="141" t="e">
        <f>'C завтраками| Bed and breakfast'!#REF!*0.9</f>
        <v>#REF!</v>
      </c>
      <c r="I18" s="141">
        <f>'C завтраками| Bed and breakfast'!B18*0.9</f>
        <v>10710</v>
      </c>
      <c r="J18" s="141">
        <f>'C завтраками| Bed and breakfast'!C18*0.9</f>
        <v>10710</v>
      </c>
      <c r="K18" s="141">
        <f>'C завтраками| Bed and breakfast'!D18*0.9</f>
        <v>10170</v>
      </c>
      <c r="L18" s="141">
        <f>'C завтраками| Bed and breakfast'!E18*0.9</f>
        <v>10530</v>
      </c>
      <c r="M18" s="141">
        <f>'C завтраками| Bed and breakfast'!F18*0.9</f>
        <v>10530</v>
      </c>
      <c r="N18" s="141">
        <f>'C завтраками| Bed and breakfast'!G18*0.9</f>
        <v>12690</v>
      </c>
      <c r="O18" s="141">
        <f>'C завтраками| Bed and breakfast'!H18*0.9</f>
        <v>10350</v>
      </c>
      <c r="P18" s="141">
        <f>'C завтраками| Bed and breakfast'!I18*0.9</f>
        <v>10170</v>
      </c>
      <c r="Q18" s="141">
        <f>'C завтраками| Bed and breakfast'!J18*0.9</f>
        <v>10350</v>
      </c>
      <c r="R18" s="141">
        <f>'C завтраками| Bed and breakfast'!K18*0.9</f>
        <v>10170</v>
      </c>
      <c r="S18" s="141">
        <f>'C завтраками| Bed and breakfast'!L18*0.9</f>
        <v>10170</v>
      </c>
      <c r="T18" s="141">
        <f>'C завтраками| Bed and breakfast'!M18*0.9</f>
        <v>10530</v>
      </c>
      <c r="U18" s="141">
        <f>'C завтраками| Bed and breakfast'!N18*0.9</f>
        <v>10350</v>
      </c>
      <c r="V18" s="141">
        <f>'C завтраками| Bed and breakfast'!O18*0.9</f>
        <v>11610</v>
      </c>
      <c r="W18" s="141">
        <f>'C завтраками| Bed and breakfast'!P18*0.9</f>
        <v>13410</v>
      </c>
      <c r="X18" s="141">
        <f>'C завтраками| Bed and breakfast'!Q18*0.9</f>
        <v>13410</v>
      </c>
      <c r="Y18" s="141">
        <f>'C завтраками| Bed and breakfast'!R18*0.9</f>
        <v>13950</v>
      </c>
      <c r="Z18" s="141">
        <f>'C завтраками| Bed and breakfast'!S18*0.9</f>
        <v>13950</v>
      </c>
      <c r="AA18" s="141">
        <f>'C завтраками| Bed and breakfast'!T18*0.9</f>
        <v>14490</v>
      </c>
      <c r="AB18" s="141">
        <f>'C завтраками| Bed and breakfast'!U18*0.9</f>
        <v>13950</v>
      </c>
      <c r="AC18" s="141">
        <f>'C завтраками| Bed and breakfast'!V18*0.9</f>
        <v>13950</v>
      </c>
      <c r="AD18" s="174">
        <f>'C завтраками| Bed and breakfast'!W18*0.9</f>
        <v>21600</v>
      </c>
      <c r="AE18" s="174">
        <f>'C завтраками| Bed and breakfast'!X18*0.9</f>
        <v>28350</v>
      </c>
      <c r="AF18" s="174">
        <f>'C завтраками| Bed and breakfast'!Y18*0.9</f>
        <v>31950</v>
      </c>
      <c r="AG18" s="174">
        <f>'C завтраками| Bed and breakfast'!Z18*0.9</f>
        <v>31950</v>
      </c>
      <c r="AH18" s="174">
        <f>'C завтраками| Bed and breakfast'!AA18*0.9</f>
        <v>31950</v>
      </c>
      <c r="AI18" s="174">
        <f>'C завтраками| Bed and breakfast'!AB18*0.9</f>
        <v>33030</v>
      </c>
      <c r="AJ18" s="174">
        <f>'C завтраками| Bed and breakfast'!AC18*0.9</f>
        <v>33030</v>
      </c>
      <c r="AK18" s="174">
        <f>'C завтраками| Bed and breakfast'!AD18*0.9</f>
        <v>33030</v>
      </c>
      <c r="AL18" s="174">
        <f>'C завтраками| Bed and breakfast'!AE18*0.9</f>
        <v>29790</v>
      </c>
      <c r="AM18" s="141">
        <f>'C завтраками| Bed and breakfast'!AF18*0.9</f>
        <v>29340</v>
      </c>
      <c r="AN18" s="141">
        <f>'C завтраками| Bed and breakfast'!AG18*0.9</f>
        <v>20970</v>
      </c>
      <c r="AO18" s="141">
        <f>'C завтраками| Bed and breakfast'!AH18*0.9</f>
        <v>20970</v>
      </c>
      <c r="AP18" s="141">
        <f>'C завтраками| Bed and breakfast'!AI18*0.9</f>
        <v>20160</v>
      </c>
      <c r="AQ18" s="141">
        <f>'C завтраками| Bed and breakfast'!AJ18*0.9</f>
        <v>20160</v>
      </c>
      <c r="AR18" s="141">
        <f>'C завтраками| Bed and breakfast'!AK18*0.9</f>
        <v>20160</v>
      </c>
      <c r="AS18" s="141">
        <f>'C завтраками| Bed and breakfast'!AL18*0.9</f>
        <v>20970</v>
      </c>
      <c r="AT18" s="141">
        <f>'C завтраками| Bed and breakfast'!AM18*0.9</f>
        <v>20970</v>
      </c>
      <c r="AU18" s="141">
        <f>'C завтраками| Bed and breakfast'!AN18*0.9</f>
        <v>20970</v>
      </c>
      <c r="AV18" s="141">
        <f>'C завтраками| Bed and breakfast'!AO18*0.9</f>
        <v>21780</v>
      </c>
      <c r="AW18" s="141">
        <f>'C завтраками| Bed and breakfast'!AP18*0.9</f>
        <v>21780</v>
      </c>
      <c r="AX18" s="141">
        <f>'C завтраками| Bed and breakfast'!AQ18*0.9</f>
        <v>22860</v>
      </c>
      <c r="AY18" s="141">
        <f>'C завтраками| Bed and breakfast'!AR18*0.9</f>
        <v>23940</v>
      </c>
      <c r="AZ18" s="141">
        <f>'C завтраками| Bed and breakfast'!AS18*0.9</f>
        <v>23940</v>
      </c>
      <c r="BA18" s="141">
        <f>'C завтраками| Bed and breakfast'!AT18*0.9</f>
        <v>23940</v>
      </c>
      <c r="BB18" s="141">
        <f>'C завтраками| Bed and breakfast'!AU18*0.9</f>
        <v>22860</v>
      </c>
      <c r="BC18" s="141">
        <f>'C завтраками| Bed and breakfast'!AV18*0.9</f>
        <v>26100</v>
      </c>
      <c r="BD18" s="141">
        <f>'C завтраками| Bed and breakfast'!AW18*0.9</f>
        <v>26100</v>
      </c>
      <c r="BE18" s="141">
        <f>'C завтраками| Bed and breakfast'!AX18*0.9</f>
        <v>28260</v>
      </c>
      <c r="BF18" s="141">
        <f>'C завтраками| Bed and breakfast'!AY18*0.9</f>
        <v>30420</v>
      </c>
      <c r="BG18" s="141">
        <f>'C завтраками| Bed and breakfast'!AZ18*0.9</f>
        <v>30420</v>
      </c>
      <c r="BH18" s="141">
        <f>'C завтраками| Bed and breakfast'!BA18*0.9</f>
        <v>27180</v>
      </c>
      <c r="BI18" s="141">
        <f>'C завтраками| Bed and breakfast'!BB18*0.9</f>
        <v>27180</v>
      </c>
      <c r="BJ18" s="141">
        <f>'C завтраками| Bed and breakfast'!BC18*0.9</f>
        <v>19350</v>
      </c>
      <c r="BK18" s="141">
        <f>'C завтраками| Bed and breakfast'!BD18*0.9</f>
        <v>20970</v>
      </c>
      <c r="BL18" s="141">
        <f>'C завтраками| Bed and breakfast'!BE18*0.9</f>
        <v>20160</v>
      </c>
      <c r="BM18" s="141">
        <f>'C завтраками| Bed and breakfast'!BF18*0.9</f>
        <v>16290</v>
      </c>
      <c r="BN18" s="141">
        <f>'C завтраками| Bed and breakfast'!BG18*0.9</f>
        <v>14580</v>
      </c>
      <c r="BO18" s="141">
        <f>'C завтраками| Bed and breakfast'!BH18*0.9</f>
        <v>15660</v>
      </c>
      <c r="BP18" s="141">
        <f>'C завтраками| Bed and breakfast'!BI18*0.9</f>
        <v>14580</v>
      </c>
      <c r="BQ18" s="141">
        <f>'C завтраками| Bed and breakfast'!BJ18*0.9</f>
        <v>15660</v>
      </c>
      <c r="BR18" s="141">
        <f>'C завтраками| Bed and breakfast'!BK18*0.9</f>
        <v>14580</v>
      </c>
      <c r="BS18" s="141">
        <f>'C завтраками| Bed and breakfast'!BL18*0.9</f>
        <v>13770</v>
      </c>
      <c r="BT18" s="141">
        <f>'C завтраками| Bed and breakfast'!BM18*0.9</f>
        <v>12870</v>
      </c>
      <c r="BU18" s="141">
        <f>'C завтраками| Bed and breakfast'!BN18*0.9</f>
        <v>11160</v>
      </c>
      <c r="BV18" s="141">
        <f>'C завтраками| Bed and breakfast'!BO18*0.9</f>
        <v>11700</v>
      </c>
      <c r="BW18" s="141">
        <f>'C завтраками| Bed and breakfast'!BP18*0.9</f>
        <v>11160</v>
      </c>
      <c r="BX18" s="141">
        <f>'C завтраками| Bed and breakfast'!BQ18*0.9</f>
        <v>11700</v>
      </c>
      <c r="BY18" s="141">
        <f>'C завтраками| Bed and breakfast'!BR18*0.9</f>
        <v>11160</v>
      </c>
      <c r="BZ18" s="141">
        <f>'C завтраками| Bed and breakfast'!BS18*0.9</f>
        <v>12420</v>
      </c>
    </row>
    <row r="19" spans="1:78" ht="11.45" customHeight="1" x14ac:dyDescent="0.2">
      <c r="A19" s="119"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74"/>
      <c r="AE19" s="174"/>
      <c r="AF19" s="174"/>
      <c r="AG19" s="174"/>
      <c r="AH19" s="174"/>
      <c r="AI19" s="174"/>
      <c r="AJ19" s="174"/>
      <c r="AK19" s="174"/>
      <c r="AL19" s="174"/>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row>
    <row r="20" spans="1:78" ht="11.45" customHeight="1" x14ac:dyDescent="0.2">
      <c r="A20" s="3">
        <v>1</v>
      </c>
      <c r="B20" s="141" t="e">
        <f>'C завтраками| Bed and breakfast'!#REF!*0.9</f>
        <v>#REF!</v>
      </c>
      <c r="C20" s="141" t="e">
        <f>'C завтраками| Bed and breakfast'!#REF!*0.9</f>
        <v>#REF!</v>
      </c>
      <c r="D20" s="141" t="e">
        <f>'C завтраками| Bed and breakfast'!#REF!*0.9</f>
        <v>#REF!</v>
      </c>
      <c r="E20" s="141" t="e">
        <f>'C завтраками| Bed and breakfast'!#REF!*0.9</f>
        <v>#REF!</v>
      </c>
      <c r="F20" s="141" t="e">
        <f>'C завтраками| Bed and breakfast'!#REF!*0.9</f>
        <v>#REF!</v>
      </c>
      <c r="G20" s="141" t="e">
        <f>'C завтраками| Bed and breakfast'!#REF!*0.9</f>
        <v>#REF!</v>
      </c>
      <c r="H20" s="141" t="e">
        <f>'C завтраками| Bed and breakfast'!#REF!*0.9</f>
        <v>#REF!</v>
      </c>
      <c r="I20" s="141">
        <f>'C завтраками| Bed and breakfast'!B20*0.9</f>
        <v>10800</v>
      </c>
      <c r="J20" s="141">
        <f>'C завтраками| Bed and breakfast'!C20*0.9</f>
        <v>10800</v>
      </c>
      <c r="K20" s="141">
        <f>'C завтраками| Bed and breakfast'!D20*0.9</f>
        <v>10260</v>
      </c>
      <c r="L20" s="141">
        <f>'C завтраками| Bed and breakfast'!E20*0.9</f>
        <v>10620</v>
      </c>
      <c r="M20" s="141">
        <f>'C завтраками| Bed and breakfast'!F20*0.9</f>
        <v>10620</v>
      </c>
      <c r="N20" s="141">
        <f>'C завтраками| Bed and breakfast'!G20*0.9</f>
        <v>12780</v>
      </c>
      <c r="O20" s="141">
        <f>'C завтраками| Bed and breakfast'!H20*0.9</f>
        <v>10440</v>
      </c>
      <c r="P20" s="141">
        <f>'C завтраками| Bed and breakfast'!I20*0.9</f>
        <v>10260</v>
      </c>
      <c r="Q20" s="141">
        <f>'C завтраками| Bed and breakfast'!J20*0.9</f>
        <v>10440</v>
      </c>
      <c r="R20" s="141">
        <f>'C завтраками| Bed and breakfast'!K20*0.9</f>
        <v>10260</v>
      </c>
      <c r="S20" s="141">
        <f>'C завтраками| Bed and breakfast'!L20*0.9</f>
        <v>10260</v>
      </c>
      <c r="T20" s="141">
        <f>'C завтраками| Bed and breakfast'!M20*0.9</f>
        <v>10620</v>
      </c>
      <c r="U20" s="141">
        <f>'C завтраками| Bed and breakfast'!N20*0.9</f>
        <v>10440</v>
      </c>
      <c r="V20" s="141">
        <f>'C завтраками| Bed and breakfast'!O20*0.9</f>
        <v>11700</v>
      </c>
      <c r="W20" s="141">
        <f>'C завтраками| Bed and breakfast'!P20*0.9</f>
        <v>13500</v>
      </c>
      <c r="X20" s="141">
        <f>'C завтраками| Bed and breakfast'!Q20*0.9</f>
        <v>13500</v>
      </c>
      <c r="Y20" s="141">
        <f>'C завтраками| Bed and breakfast'!R20*0.9</f>
        <v>14040</v>
      </c>
      <c r="Z20" s="141">
        <f>'C завтраками| Bed and breakfast'!S20*0.9</f>
        <v>14040</v>
      </c>
      <c r="AA20" s="141">
        <f>'C завтраками| Bed and breakfast'!T20*0.9</f>
        <v>14580</v>
      </c>
      <c r="AB20" s="141">
        <f>'C завтраками| Bed and breakfast'!U20*0.9</f>
        <v>14040</v>
      </c>
      <c r="AC20" s="141">
        <f>'C завтраками| Bed and breakfast'!V20*0.9</f>
        <v>14040</v>
      </c>
      <c r="AD20" s="174">
        <f>'C завтраками| Bed and breakfast'!W20*0.9</f>
        <v>21600</v>
      </c>
      <c r="AE20" s="174">
        <f>'C завтраками| Bed and breakfast'!X20*0.9</f>
        <v>28350</v>
      </c>
      <c r="AF20" s="174">
        <f>'C завтраками| Bed and breakfast'!Y20*0.9</f>
        <v>31950</v>
      </c>
      <c r="AG20" s="174">
        <f>'C завтраками| Bed and breakfast'!Z20*0.9</f>
        <v>31950</v>
      </c>
      <c r="AH20" s="174">
        <f>'C завтраками| Bed and breakfast'!AA20*0.9</f>
        <v>31950</v>
      </c>
      <c r="AI20" s="174">
        <f>'C завтраками| Bed and breakfast'!AB20*0.9</f>
        <v>33030</v>
      </c>
      <c r="AJ20" s="174">
        <f>'C завтраками| Bed and breakfast'!AC20*0.9</f>
        <v>33030</v>
      </c>
      <c r="AK20" s="174">
        <f>'C завтраками| Bed and breakfast'!AD20*0.9</f>
        <v>33030</v>
      </c>
      <c r="AL20" s="174">
        <f>'C завтраками| Bed and breakfast'!AE20*0.9</f>
        <v>29790</v>
      </c>
      <c r="AM20" s="141">
        <f>'C завтраками| Bed and breakfast'!AF20*0.9</f>
        <v>29475</v>
      </c>
      <c r="AN20" s="141">
        <f>'C завтраками| Bed and breakfast'!AG20*0.9</f>
        <v>21105</v>
      </c>
      <c r="AO20" s="141">
        <f>'C завтраками| Bed and breakfast'!AH20*0.9</f>
        <v>21105</v>
      </c>
      <c r="AP20" s="141">
        <f>'C завтраками| Bed and breakfast'!AI20*0.9</f>
        <v>20295</v>
      </c>
      <c r="AQ20" s="141">
        <f>'C завтраками| Bed and breakfast'!AJ20*0.9</f>
        <v>20295</v>
      </c>
      <c r="AR20" s="141">
        <f>'C завтраками| Bed and breakfast'!AK20*0.9</f>
        <v>20295</v>
      </c>
      <c r="AS20" s="141">
        <f>'C завтраками| Bed and breakfast'!AL20*0.9</f>
        <v>21105</v>
      </c>
      <c r="AT20" s="141">
        <f>'C завтраками| Bed and breakfast'!AM20*0.9</f>
        <v>21105</v>
      </c>
      <c r="AU20" s="141">
        <f>'C завтраками| Bed and breakfast'!AN20*0.9</f>
        <v>21105</v>
      </c>
      <c r="AV20" s="141">
        <f>'C завтраками| Bed and breakfast'!AO20*0.9</f>
        <v>21915</v>
      </c>
      <c r="AW20" s="141">
        <f>'C завтраками| Bed and breakfast'!AP20*0.9</f>
        <v>21915</v>
      </c>
      <c r="AX20" s="141">
        <f>'C завтраками| Bed and breakfast'!AQ20*0.9</f>
        <v>22995</v>
      </c>
      <c r="AY20" s="141">
        <f>'C завтраками| Bed and breakfast'!AR20*0.9</f>
        <v>24075</v>
      </c>
      <c r="AZ20" s="141">
        <f>'C завтраками| Bed and breakfast'!AS20*0.9</f>
        <v>24075</v>
      </c>
      <c r="BA20" s="141">
        <f>'C завтраками| Bed and breakfast'!AT20*0.9</f>
        <v>24075</v>
      </c>
      <c r="BB20" s="141">
        <f>'C завтраками| Bed and breakfast'!AU20*0.9</f>
        <v>22995</v>
      </c>
      <c r="BC20" s="141">
        <f>'C завтраками| Bed and breakfast'!AV20*0.9</f>
        <v>26235</v>
      </c>
      <c r="BD20" s="141">
        <f>'C завтраками| Bed and breakfast'!AW20*0.9</f>
        <v>26235</v>
      </c>
      <c r="BE20" s="141">
        <f>'C завтраками| Bed and breakfast'!AX20*0.9</f>
        <v>28395</v>
      </c>
      <c r="BF20" s="141">
        <f>'C завтраками| Bed and breakfast'!AY20*0.9</f>
        <v>30555</v>
      </c>
      <c r="BG20" s="141">
        <f>'C завтраками| Bed and breakfast'!AZ20*0.9</f>
        <v>30555</v>
      </c>
      <c r="BH20" s="141">
        <f>'C завтраками| Bed and breakfast'!BA20*0.9</f>
        <v>27315</v>
      </c>
      <c r="BI20" s="141">
        <f>'C завтраками| Bed and breakfast'!BB20*0.9</f>
        <v>27315</v>
      </c>
      <c r="BJ20" s="141">
        <f>'C завтраками| Bed and breakfast'!BC20*0.9</f>
        <v>19485</v>
      </c>
      <c r="BK20" s="141">
        <f>'C завтраками| Bed and breakfast'!BD20*0.9</f>
        <v>21105</v>
      </c>
      <c r="BL20" s="141">
        <f>'C завтраками| Bed and breakfast'!BE20*0.9</f>
        <v>20295</v>
      </c>
      <c r="BM20" s="141">
        <f>'C завтраками| Bed and breakfast'!BF20*0.9</f>
        <v>15525</v>
      </c>
      <c r="BN20" s="141">
        <f>'C завтраками| Bed and breakfast'!BG20*0.9</f>
        <v>13815</v>
      </c>
      <c r="BO20" s="141">
        <f>'C завтраками| Bed and breakfast'!BH20*0.9</f>
        <v>14895</v>
      </c>
      <c r="BP20" s="141">
        <f>'C завтраками| Bed and breakfast'!BI20*0.9</f>
        <v>13815</v>
      </c>
      <c r="BQ20" s="141">
        <f>'C завтраками| Bed and breakfast'!BJ20*0.9</f>
        <v>14895</v>
      </c>
      <c r="BR20" s="141">
        <f>'C завтраками| Bed and breakfast'!BK20*0.9</f>
        <v>13815</v>
      </c>
      <c r="BS20" s="141">
        <f>'C завтраками| Bed and breakfast'!BL20*0.9</f>
        <v>13635</v>
      </c>
      <c r="BT20" s="141">
        <f>'C завтраками| Bed and breakfast'!BM20*0.9</f>
        <v>12735</v>
      </c>
      <c r="BU20" s="141">
        <f>'C завтраками| Bed and breakfast'!BN20*0.9</f>
        <v>11025</v>
      </c>
      <c r="BV20" s="141">
        <f>'C завтраками| Bed and breakfast'!BO20*0.9</f>
        <v>11565</v>
      </c>
      <c r="BW20" s="141">
        <f>'C завтраками| Bed and breakfast'!BP20*0.9</f>
        <v>11025</v>
      </c>
      <c r="BX20" s="141">
        <f>'C завтраками| Bed and breakfast'!BQ20*0.9</f>
        <v>11565</v>
      </c>
      <c r="BY20" s="141">
        <f>'C завтраками| Bed and breakfast'!BR20*0.9</f>
        <v>11025</v>
      </c>
      <c r="BZ20" s="141">
        <f>'C завтраками| Bed and breakfast'!BS20*0.9</f>
        <v>12285</v>
      </c>
    </row>
    <row r="21" spans="1:78" ht="11.45" customHeight="1" x14ac:dyDescent="0.2">
      <c r="A21" s="3">
        <v>2</v>
      </c>
      <c r="B21" s="141" t="e">
        <f>'C завтраками| Bed and breakfast'!#REF!*0.9</f>
        <v>#REF!</v>
      </c>
      <c r="C21" s="141" t="e">
        <f>'C завтраками| Bed and breakfast'!#REF!*0.9</f>
        <v>#REF!</v>
      </c>
      <c r="D21" s="141" t="e">
        <f>'C завтраками| Bed and breakfast'!#REF!*0.9</f>
        <v>#REF!</v>
      </c>
      <c r="E21" s="141" t="e">
        <f>'C завтраками| Bed and breakfast'!#REF!*0.9</f>
        <v>#REF!</v>
      </c>
      <c r="F21" s="141" t="e">
        <f>'C завтраками| Bed and breakfast'!#REF!*0.9</f>
        <v>#REF!</v>
      </c>
      <c r="G21" s="141" t="e">
        <f>'C завтраками| Bed and breakfast'!#REF!*0.9</f>
        <v>#REF!</v>
      </c>
      <c r="H21" s="141" t="e">
        <f>'C завтраками| Bed and breakfast'!#REF!*0.9</f>
        <v>#REF!</v>
      </c>
      <c r="I21" s="141">
        <f>'C завтраками| Bed and breakfast'!B21*0.9</f>
        <v>12060</v>
      </c>
      <c r="J21" s="141">
        <f>'C завтраками| Bed and breakfast'!C21*0.9</f>
        <v>12060</v>
      </c>
      <c r="K21" s="141">
        <f>'C завтраками| Bed and breakfast'!D21*0.9</f>
        <v>11520</v>
      </c>
      <c r="L21" s="141">
        <f>'C завтраками| Bed and breakfast'!E21*0.9</f>
        <v>11880</v>
      </c>
      <c r="M21" s="141">
        <f>'C завтраками| Bed and breakfast'!F21*0.9</f>
        <v>11880</v>
      </c>
      <c r="N21" s="141">
        <f>'C завтраками| Bed and breakfast'!G21*0.9</f>
        <v>14040</v>
      </c>
      <c r="O21" s="141">
        <f>'C завтраками| Bed and breakfast'!H21*0.9</f>
        <v>11700</v>
      </c>
      <c r="P21" s="141">
        <f>'C завтраками| Bed and breakfast'!I21*0.9</f>
        <v>11520</v>
      </c>
      <c r="Q21" s="141">
        <f>'C завтраками| Bed and breakfast'!J21*0.9</f>
        <v>11700</v>
      </c>
      <c r="R21" s="141">
        <f>'C завтраками| Bed and breakfast'!K21*0.9</f>
        <v>11520</v>
      </c>
      <c r="S21" s="141">
        <f>'C завтраками| Bed and breakfast'!L21*0.9</f>
        <v>11520</v>
      </c>
      <c r="T21" s="141">
        <f>'C завтраками| Bed and breakfast'!M21*0.9</f>
        <v>11880</v>
      </c>
      <c r="U21" s="141">
        <f>'C завтраками| Bed and breakfast'!N21*0.9</f>
        <v>11700</v>
      </c>
      <c r="V21" s="141">
        <f>'C завтраками| Bed and breakfast'!O21*0.9</f>
        <v>12960</v>
      </c>
      <c r="W21" s="141">
        <f>'C завтраками| Bed and breakfast'!P21*0.9</f>
        <v>14760</v>
      </c>
      <c r="X21" s="141">
        <f>'C завтраками| Bed and breakfast'!Q21*0.9</f>
        <v>14760</v>
      </c>
      <c r="Y21" s="141">
        <f>'C завтраками| Bed and breakfast'!R21*0.9</f>
        <v>15300</v>
      </c>
      <c r="Z21" s="141">
        <f>'C завтраками| Bed and breakfast'!S21*0.9</f>
        <v>15300</v>
      </c>
      <c r="AA21" s="141">
        <f>'C завтраками| Bed and breakfast'!T21*0.9</f>
        <v>15840</v>
      </c>
      <c r="AB21" s="141">
        <f>'C завтраками| Bed and breakfast'!U21*0.9</f>
        <v>15300</v>
      </c>
      <c r="AC21" s="141">
        <f>'C завтраками| Bed and breakfast'!V21*0.9</f>
        <v>15300</v>
      </c>
      <c r="AD21" s="174">
        <f>'C завтраками| Bed and breakfast'!W21*0.9</f>
        <v>23400</v>
      </c>
      <c r="AE21" s="174">
        <f>'C завтраками| Bed and breakfast'!X21*0.9</f>
        <v>30150</v>
      </c>
      <c r="AF21" s="174">
        <f>'C завтраками| Bed and breakfast'!Y21*0.9</f>
        <v>33750</v>
      </c>
      <c r="AG21" s="174">
        <f>'C завтраками| Bed and breakfast'!Z21*0.9</f>
        <v>33750</v>
      </c>
      <c r="AH21" s="174">
        <f>'C завтраками| Bed and breakfast'!AA21*0.9</f>
        <v>33750</v>
      </c>
      <c r="AI21" s="174">
        <f>'C завтраками| Bed and breakfast'!AB21*0.9</f>
        <v>34830</v>
      </c>
      <c r="AJ21" s="174">
        <f>'C завтраками| Bed and breakfast'!AC21*0.9</f>
        <v>34830</v>
      </c>
      <c r="AK21" s="174">
        <f>'C завтраками| Bed and breakfast'!AD21*0.9</f>
        <v>34830</v>
      </c>
      <c r="AL21" s="174">
        <f>'C завтраками| Bed and breakfast'!AE21*0.9</f>
        <v>31590</v>
      </c>
      <c r="AM21" s="141">
        <f>'C завтраками| Bed and breakfast'!AF21*0.9</f>
        <v>31140</v>
      </c>
      <c r="AN21" s="141">
        <f>'C завтраками| Bed and breakfast'!AG21*0.9</f>
        <v>22770</v>
      </c>
      <c r="AO21" s="141">
        <f>'C завтраками| Bed and breakfast'!AH21*0.9</f>
        <v>22770</v>
      </c>
      <c r="AP21" s="141">
        <f>'C завтраками| Bed and breakfast'!AI21*0.9</f>
        <v>21960</v>
      </c>
      <c r="AQ21" s="141">
        <f>'C завтраками| Bed and breakfast'!AJ21*0.9</f>
        <v>21960</v>
      </c>
      <c r="AR21" s="141">
        <f>'C завтраками| Bed and breakfast'!AK21*0.9</f>
        <v>21960</v>
      </c>
      <c r="AS21" s="141">
        <f>'C завтраками| Bed and breakfast'!AL21*0.9</f>
        <v>22770</v>
      </c>
      <c r="AT21" s="141">
        <f>'C завтраками| Bed and breakfast'!AM21*0.9</f>
        <v>22770</v>
      </c>
      <c r="AU21" s="141">
        <f>'C завтраками| Bed and breakfast'!AN21*0.9</f>
        <v>22770</v>
      </c>
      <c r="AV21" s="141">
        <f>'C завтраками| Bed and breakfast'!AO21*0.9</f>
        <v>23580</v>
      </c>
      <c r="AW21" s="141">
        <f>'C завтраками| Bed and breakfast'!AP21*0.9</f>
        <v>23580</v>
      </c>
      <c r="AX21" s="141">
        <f>'C завтраками| Bed and breakfast'!AQ21*0.9</f>
        <v>24660</v>
      </c>
      <c r="AY21" s="141">
        <f>'C завтраками| Bed and breakfast'!AR21*0.9</f>
        <v>25740</v>
      </c>
      <c r="AZ21" s="141">
        <f>'C завтраками| Bed and breakfast'!AS21*0.9</f>
        <v>25740</v>
      </c>
      <c r="BA21" s="141">
        <f>'C завтраками| Bed and breakfast'!AT21*0.9</f>
        <v>25740</v>
      </c>
      <c r="BB21" s="141">
        <f>'C завтраками| Bed and breakfast'!AU21*0.9</f>
        <v>24660</v>
      </c>
      <c r="BC21" s="141">
        <f>'C завтраками| Bed and breakfast'!AV21*0.9</f>
        <v>27900</v>
      </c>
      <c r="BD21" s="141">
        <f>'C завтраками| Bed and breakfast'!AW21*0.9</f>
        <v>27900</v>
      </c>
      <c r="BE21" s="141">
        <f>'C завтраками| Bed and breakfast'!AX21*0.9</f>
        <v>30060</v>
      </c>
      <c r="BF21" s="141">
        <f>'C завтраками| Bed and breakfast'!AY21*0.9</f>
        <v>32220</v>
      </c>
      <c r="BG21" s="141">
        <f>'C завтраками| Bed and breakfast'!AZ21*0.9</f>
        <v>32220</v>
      </c>
      <c r="BH21" s="141">
        <f>'C завтраками| Bed and breakfast'!BA21*0.9</f>
        <v>28980</v>
      </c>
      <c r="BI21" s="141">
        <f>'C завтраками| Bed and breakfast'!BB21*0.9</f>
        <v>28980</v>
      </c>
      <c r="BJ21" s="141">
        <f>'C завтраками| Bed and breakfast'!BC21*0.9</f>
        <v>21150</v>
      </c>
      <c r="BK21" s="141">
        <f>'C завтраками| Bed and breakfast'!BD21*0.9</f>
        <v>22770</v>
      </c>
      <c r="BL21" s="141">
        <f>'C завтраками| Bed and breakfast'!BE21*0.9</f>
        <v>21960</v>
      </c>
      <c r="BM21" s="141">
        <f>'C завтраками| Bed and breakfast'!BF21*0.9</f>
        <v>17190</v>
      </c>
      <c r="BN21" s="141">
        <f>'C завтраками| Bed and breakfast'!BG21*0.9</f>
        <v>15480</v>
      </c>
      <c r="BO21" s="141">
        <f>'C завтраками| Bed and breakfast'!BH21*0.9</f>
        <v>16560</v>
      </c>
      <c r="BP21" s="141">
        <f>'C завтраками| Bed and breakfast'!BI21*0.9</f>
        <v>15480</v>
      </c>
      <c r="BQ21" s="141">
        <f>'C завтраками| Bed and breakfast'!BJ21*0.9</f>
        <v>16560</v>
      </c>
      <c r="BR21" s="141">
        <f>'C завтраками| Bed and breakfast'!BK21*0.9</f>
        <v>15480</v>
      </c>
      <c r="BS21" s="141">
        <f>'C завтраками| Bed and breakfast'!BL21*0.9</f>
        <v>15120</v>
      </c>
      <c r="BT21" s="141">
        <f>'C завтраками| Bed and breakfast'!BM21*0.9</f>
        <v>14220</v>
      </c>
      <c r="BU21" s="141">
        <f>'C завтраками| Bed and breakfast'!BN21*0.9</f>
        <v>12510</v>
      </c>
      <c r="BV21" s="141">
        <f>'C завтраками| Bed and breakfast'!BO21*0.9</f>
        <v>13050</v>
      </c>
      <c r="BW21" s="141">
        <f>'C завтраками| Bed and breakfast'!BP21*0.9</f>
        <v>12510</v>
      </c>
      <c r="BX21" s="141">
        <f>'C завтраками| Bed and breakfast'!BQ21*0.9</f>
        <v>13050</v>
      </c>
      <c r="BY21" s="141">
        <f>'C завтраками| Bed and breakfast'!BR21*0.9</f>
        <v>12510</v>
      </c>
      <c r="BZ21" s="141">
        <f>'C завтраками| Bed and breakfast'!BS21*0.9</f>
        <v>13770</v>
      </c>
    </row>
    <row r="22" spans="1:78" ht="11.45" customHeight="1" x14ac:dyDescent="0.2">
      <c r="A22" s="24"/>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75"/>
      <c r="AE22" s="175"/>
      <c r="AF22" s="175"/>
      <c r="AG22" s="175"/>
      <c r="AH22" s="175"/>
      <c r="AI22" s="175"/>
      <c r="AJ22" s="175"/>
      <c r="AK22" s="175"/>
      <c r="AL22" s="175"/>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row>
    <row r="23" spans="1:78" ht="11.45" customHeight="1" x14ac:dyDescent="0.2">
      <c r="A23" s="97" t="s">
        <v>2</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75"/>
      <c r="AE23" s="175"/>
      <c r="AF23" s="175"/>
      <c r="AG23" s="175"/>
      <c r="AH23" s="175"/>
      <c r="AI23" s="175"/>
      <c r="AJ23" s="175"/>
      <c r="AK23" s="175"/>
      <c r="AL23" s="175"/>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row>
    <row r="24" spans="1:78" ht="24.6" customHeight="1" x14ac:dyDescent="0.2">
      <c r="A24" s="8" t="s">
        <v>0</v>
      </c>
      <c r="B24" s="129" t="e">
        <f t="shared" ref="B24" si="0">B5</f>
        <v>#REF!</v>
      </c>
      <c r="C24" s="129" t="e">
        <f t="shared" ref="C24:BN24" si="1">C5</f>
        <v>#REF!</v>
      </c>
      <c r="D24" s="129" t="e">
        <f t="shared" si="1"/>
        <v>#REF!</v>
      </c>
      <c r="E24" s="129" t="e">
        <f t="shared" si="1"/>
        <v>#REF!</v>
      </c>
      <c r="F24" s="129" t="e">
        <f t="shared" si="1"/>
        <v>#REF!</v>
      </c>
      <c r="G24" s="129" t="e">
        <f t="shared" si="1"/>
        <v>#REF!</v>
      </c>
      <c r="H24" s="129" t="e">
        <f t="shared" si="1"/>
        <v>#REF!</v>
      </c>
      <c r="I24" s="129">
        <f t="shared" si="1"/>
        <v>45966</v>
      </c>
      <c r="J24" s="129">
        <f t="shared" si="1"/>
        <v>45968</v>
      </c>
      <c r="K24" s="129">
        <f t="shared" si="1"/>
        <v>45970</v>
      </c>
      <c r="L24" s="129">
        <f t="shared" si="1"/>
        <v>45975</v>
      </c>
      <c r="M24" s="129">
        <f t="shared" si="1"/>
        <v>45977</v>
      </c>
      <c r="N24" s="129">
        <f t="shared" si="1"/>
        <v>45978</v>
      </c>
      <c r="O24" s="129">
        <f t="shared" si="1"/>
        <v>45982</v>
      </c>
      <c r="P24" s="129">
        <f t="shared" si="1"/>
        <v>45984</v>
      </c>
      <c r="Q24" s="129">
        <f t="shared" si="1"/>
        <v>45989</v>
      </c>
      <c r="R24" s="129">
        <f t="shared" si="1"/>
        <v>45991</v>
      </c>
      <c r="S24" s="129">
        <f t="shared" si="1"/>
        <v>45992</v>
      </c>
      <c r="T24" s="129">
        <f t="shared" si="1"/>
        <v>45996</v>
      </c>
      <c r="U24" s="129">
        <f t="shared" si="1"/>
        <v>45998</v>
      </c>
      <c r="V24" s="129">
        <f t="shared" si="1"/>
        <v>46003</v>
      </c>
      <c r="W24" s="129">
        <f t="shared" si="1"/>
        <v>46010</v>
      </c>
      <c r="X24" s="129">
        <f t="shared" si="1"/>
        <v>46012</v>
      </c>
      <c r="Y24" s="129">
        <f t="shared" si="1"/>
        <v>46013</v>
      </c>
      <c r="Z24" s="129">
        <f t="shared" si="1"/>
        <v>46014</v>
      </c>
      <c r="AA24" s="129">
        <f t="shared" si="1"/>
        <v>46015</v>
      </c>
      <c r="AB24" s="129">
        <f t="shared" si="1"/>
        <v>46017</v>
      </c>
      <c r="AC24" s="129">
        <f t="shared" si="1"/>
        <v>46019</v>
      </c>
      <c r="AD24" s="173">
        <f t="shared" si="1"/>
        <v>46020</v>
      </c>
      <c r="AE24" s="173">
        <f t="shared" si="1"/>
        <v>46021</v>
      </c>
      <c r="AF24" s="173">
        <f t="shared" si="1"/>
        <v>46022</v>
      </c>
      <c r="AG24" s="173">
        <f t="shared" si="1"/>
        <v>46023</v>
      </c>
      <c r="AH24" s="173">
        <f t="shared" si="1"/>
        <v>46026</v>
      </c>
      <c r="AI24" s="173">
        <f t="shared" si="1"/>
        <v>46027</v>
      </c>
      <c r="AJ24" s="173">
        <f t="shared" si="1"/>
        <v>46028</v>
      </c>
      <c r="AK24" s="173">
        <f t="shared" si="1"/>
        <v>46029</v>
      </c>
      <c r="AL24" s="173">
        <f t="shared" si="1"/>
        <v>46030</v>
      </c>
      <c r="AM24" s="129">
        <f t="shared" si="1"/>
        <v>46031</v>
      </c>
      <c r="AN24" s="129">
        <f t="shared" si="1"/>
        <v>46032</v>
      </c>
      <c r="AO24" s="129">
        <f t="shared" si="1"/>
        <v>46033</v>
      </c>
      <c r="AP24" s="129">
        <f t="shared" si="1"/>
        <v>46036</v>
      </c>
      <c r="AQ24" s="129">
        <f t="shared" si="1"/>
        <v>46038</v>
      </c>
      <c r="AR24" s="129">
        <f t="shared" si="1"/>
        <v>46040</v>
      </c>
      <c r="AS24" s="129">
        <f t="shared" si="1"/>
        <v>46042</v>
      </c>
      <c r="AT24" s="129">
        <f t="shared" si="1"/>
        <v>46043</v>
      </c>
      <c r="AU24" s="129">
        <f t="shared" si="1"/>
        <v>46045</v>
      </c>
      <c r="AV24" s="129">
        <f t="shared" si="1"/>
        <v>46047</v>
      </c>
      <c r="AW24" s="129">
        <f t="shared" si="1"/>
        <v>46052</v>
      </c>
      <c r="AX24" s="129">
        <f t="shared" si="1"/>
        <v>46054</v>
      </c>
      <c r="AY24" s="129">
        <f t="shared" si="1"/>
        <v>46058</v>
      </c>
      <c r="AZ24" s="129">
        <f t="shared" si="1"/>
        <v>46059</v>
      </c>
      <c r="BA24" s="129">
        <f t="shared" si="1"/>
        <v>46060</v>
      </c>
      <c r="BB24" s="129">
        <f t="shared" si="1"/>
        <v>46061</v>
      </c>
      <c r="BC24" s="129">
        <f t="shared" si="1"/>
        <v>46066</v>
      </c>
      <c r="BD24" s="129">
        <f t="shared" si="1"/>
        <v>46068</v>
      </c>
      <c r="BE24" s="129">
        <f t="shared" si="1"/>
        <v>46069</v>
      </c>
      <c r="BF24" s="129">
        <f t="shared" si="1"/>
        <v>46073</v>
      </c>
      <c r="BG24" s="129">
        <f t="shared" si="1"/>
        <v>46076</v>
      </c>
      <c r="BH24" s="129">
        <f t="shared" si="1"/>
        <v>46077</v>
      </c>
      <c r="BI24" s="129">
        <f t="shared" si="1"/>
        <v>46080</v>
      </c>
      <c r="BJ24" s="129">
        <f t="shared" si="1"/>
        <v>46082</v>
      </c>
      <c r="BK24" s="129">
        <f t="shared" si="1"/>
        <v>46087</v>
      </c>
      <c r="BL24" s="129">
        <f t="shared" si="1"/>
        <v>46090</v>
      </c>
      <c r="BM24" s="129">
        <f t="shared" si="1"/>
        <v>46091</v>
      </c>
      <c r="BN24" s="129">
        <f t="shared" si="1"/>
        <v>46097</v>
      </c>
      <c r="BO24" s="129">
        <f t="shared" ref="BO24:BZ24" si="2">BO5</f>
        <v>46101</v>
      </c>
      <c r="BP24" s="129">
        <f t="shared" si="2"/>
        <v>46103</v>
      </c>
      <c r="BQ24" s="129">
        <f t="shared" si="2"/>
        <v>46108</v>
      </c>
      <c r="BR24" s="129">
        <f t="shared" si="2"/>
        <v>46110</v>
      </c>
      <c r="BS24" s="129">
        <f t="shared" si="2"/>
        <v>46113</v>
      </c>
      <c r="BT24" s="129">
        <f t="shared" si="2"/>
        <v>46117</v>
      </c>
      <c r="BU24" s="129">
        <f t="shared" si="2"/>
        <v>46124</v>
      </c>
      <c r="BV24" s="129">
        <f t="shared" si="2"/>
        <v>46129</v>
      </c>
      <c r="BW24" s="129">
        <f t="shared" si="2"/>
        <v>46131</v>
      </c>
      <c r="BX24" s="129">
        <f t="shared" si="2"/>
        <v>46136</v>
      </c>
      <c r="BY24" s="129">
        <f t="shared" si="2"/>
        <v>46138</v>
      </c>
      <c r="BZ24" s="129">
        <f t="shared" si="2"/>
        <v>46142</v>
      </c>
    </row>
    <row r="25" spans="1:78" ht="24.6" customHeight="1" x14ac:dyDescent="0.2">
      <c r="A25" s="37"/>
      <c r="B25" s="129" t="e">
        <f t="shared" ref="B25" si="3">B6</f>
        <v>#REF!</v>
      </c>
      <c r="C25" s="129" t="e">
        <f t="shared" ref="C25:BN25" si="4">C6</f>
        <v>#REF!</v>
      </c>
      <c r="D25" s="129" t="e">
        <f t="shared" si="4"/>
        <v>#REF!</v>
      </c>
      <c r="E25" s="129" t="e">
        <f t="shared" si="4"/>
        <v>#REF!</v>
      </c>
      <c r="F25" s="129" t="e">
        <f t="shared" si="4"/>
        <v>#REF!</v>
      </c>
      <c r="G25" s="129" t="e">
        <f t="shared" si="4"/>
        <v>#REF!</v>
      </c>
      <c r="H25" s="129" t="e">
        <f t="shared" si="4"/>
        <v>#REF!</v>
      </c>
      <c r="I25" s="129">
        <f t="shared" si="4"/>
        <v>45967</v>
      </c>
      <c r="J25" s="129">
        <f t="shared" si="4"/>
        <v>45969</v>
      </c>
      <c r="K25" s="129">
        <f t="shared" si="4"/>
        <v>45974</v>
      </c>
      <c r="L25" s="129">
        <f t="shared" si="4"/>
        <v>45976</v>
      </c>
      <c r="M25" s="129">
        <f t="shared" si="4"/>
        <v>45977</v>
      </c>
      <c r="N25" s="129">
        <f t="shared" si="4"/>
        <v>45981</v>
      </c>
      <c r="O25" s="129">
        <f t="shared" si="4"/>
        <v>45983</v>
      </c>
      <c r="P25" s="129">
        <f t="shared" si="4"/>
        <v>45988</v>
      </c>
      <c r="Q25" s="129">
        <f t="shared" si="4"/>
        <v>45990</v>
      </c>
      <c r="R25" s="129">
        <f t="shared" si="4"/>
        <v>45991</v>
      </c>
      <c r="S25" s="129">
        <f t="shared" si="4"/>
        <v>45995</v>
      </c>
      <c r="T25" s="129">
        <f t="shared" si="4"/>
        <v>45997</v>
      </c>
      <c r="U25" s="129">
        <f t="shared" si="4"/>
        <v>46002</v>
      </c>
      <c r="V25" s="129">
        <f t="shared" si="4"/>
        <v>46009</v>
      </c>
      <c r="W25" s="129">
        <f t="shared" si="4"/>
        <v>46011</v>
      </c>
      <c r="X25" s="129">
        <f t="shared" si="4"/>
        <v>46012</v>
      </c>
      <c r="Y25" s="129">
        <f t="shared" si="4"/>
        <v>46013</v>
      </c>
      <c r="Z25" s="129">
        <f t="shared" si="4"/>
        <v>46014</v>
      </c>
      <c r="AA25" s="129">
        <f t="shared" si="4"/>
        <v>46016</v>
      </c>
      <c r="AB25" s="129">
        <f t="shared" si="4"/>
        <v>46018</v>
      </c>
      <c r="AC25" s="129">
        <f t="shared" si="4"/>
        <v>46019</v>
      </c>
      <c r="AD25" s="173">
        <f t="shared" si="4"/>
        <v>46020</v>
      </c>
      <c r="AE25" s="173">
        <f t="shared" si="4"/>
        <v>46021</v>
      </c>
      <c r="AF25" s="173">
        <f t="shared" si="4"/>
        <v>46022</v>
      </c>
      <c r="AG25" s="173">
        <f t="shared" si="4"/>
        <v>46025</v>
      </c>
      <c r="AH25" s="173">
        <f t="shared" si="4"/>
        <v>46026</v>
      </c>
      <c r="AI25" s="173">
        <f t="shared" si="4"/>
        <v>46027</v>
      </c>
      <c r="AJ25" s="173">
        <f t="shared" si="4"/>
        <v>46028</v>
      </c>
      <c r="AK25" s="173">
        <f t="shared" si="4"/>
        <v>46029</v>
      </c>
      <c r="AL25" s="173">
        <f t="shared" si="4"/>
        <v>46030</v>
      </c>
      <c r="AM25" s="129">
        <f t="shared" si="4"/>
        <v>46031</v>
      </c>
      <c r="AN25" s="129">
        <f t="shared" si="4"/>
        <v>46032</v>
      </c>
      <c r="AO25" s="129">
        <f t="shared" si="4"/>
        <v>46035</v>
      </c>
      <c r="AP25" s="129">
        <f t="shared" si="4"/>
        <v>46037</v>
      </c>
      <c r="AQ25" s="129">
        <f t="shared" si="4"/>
        <v>46039</v>
      </c>
      <c r="AR25" s="129">
        <f t="shared" si="4"/>
        <v>46041</v>
      </c>
      <c r="AS25" s="129">
        <f t="shared" si="4"/>
        <v>46042</v>
      </c>
      <c r="AT25" s="129">
        <f t="shared" si="4"/>
        <v>46044</v>
      </c>
      <c r="AU25" s="129">
        <f t="shared" si="4"/>
        <v>46046</v>
      </c>
      <c r="AV25" s="129">
        <f t="shared" si="4"/>
        <v>46051</v>
      </c>
      <c r="AW25" s="129">
        <f t="shared" si="4"/>
        <v>46053</v>
      </c>
      <c r="AX25" s="129">
        <f t="shared" si="4"/>
        <v>46057</v>
      </c>
      <c r="AY25" s="129">
        <f t="shared" si="4"/>
        <v>46058</v>
      </c>
      <c r="AZ25" s="129">
        <f t="shared" si="4"/>
        <v>46059</v>
      </c>
      <c r="BA25" s="129">
        <f t="shared" si="4"/>
        <v>46060</v>
      </c>
      <c r="BB25" s="129">
        <f t="shared" si="4"/>
        <v>46065</v>
      </c>
      <c r="BC25" s="129">
        <f t="shared" si="4"/>
        <v>46067</v>
      </c>
      <c r="BD25" s="129">
        <f t="shared" si="4"/>
        <v>46068</v>
      </c>
      <c r="BE25" s="129">
        <f t="shared" si="4"/>
        <v>46072</v>
      </c>
      <c r="BF25" s="129">
        <f t="shared" si="4"/>
        <v>46075</v>
      </c>
      <c r="BG25" s="129">
        <f t="shared" si="4"/>
        <v>46076</v>
      </c>
      <c r="BH25" s="129">
        <f t="shared" si="4"/>
        <v>46079</v>
      </c>
      <c r="BI25" s="129">
        <f t="shared" si="4"/>
        <v>46081</v>
      </c>
      <c r="BJ25" s="129">
        <f t="shared" si="4"/>
        <v>46086</v>
      </c>
      <c r="BK25" s="129">
        <f t="shared" si="4"/>
        <v>46089</v>
      </c>
      <c r="BL25" s="129">
        <f t="shared" si="4"/>
        <v>46090</v>
      </c>
      <c r="BM25" s="129">
        <f t="shared" si="4"/>
        <v>46096</v>
      </c>
      <c r="BN25" s="129">
        <f t="shared" si="4"/>
        <v>46100</v>
      </c>
      <c r="BO25" s="129">
        <f t="shared" ref="BO25:BZ25" si="5">BO6</f>
        <v>46102</v>
      </c>
      <c r="BP25" s="129">
        <f t="shared" si="5"/>
        <v>46107</v>
      </c>
      <c r="BQ25" s="129">
        <f t="shared" si="5"/>
        <v>46109</v>
      </c>
      <c r="BR25" s="129">
        <f t="shared" si="5"/>
        <v>46112</v>
      </c>
      <c r="BS25" s="129">
        <f t="shared" si="5"/>
        <v>46116</v>
      </c>
      <c r="BT25" s="129">
        <f t="shared" si="5"/>
        <v>46123</v>
      </c>
      <c r="BU25" s="129">
        <f t="shared" si="5"/>
        <v>46128</v>
      </c>
      <c r="BV25" s="129">
        <f t="shared" si="5"/>
        <v>46130</v>
      </c>
      <c r="BW25" s="129">
        <f t="shared" si="5"/>
        <v>46135</v>
      </c>
      <c r="BX25" s="129">
        <f t="shared" si="5"/>
        <v>46137</v>
      </c>
      <c r="BY25" s="129">
        <f t="shared" si="5"/>
        <v>46141</v>
      </c>
      <c r="BZ25" s="129">
        <f t="shared" si="5"/>
        <v>46142</v>
      </c>
    </row>
    <row r="26" spans="1:78" ht="11.45" customHeight="1" x14ac:dyDescent="0.2">
      <c r="A26" s="167" t="s">
        <v>11</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row>
    <row r="27" spans="1:78" ht="11.45" customHeight="1" x14ac:dyDescent="0.2">
      <c r="A27" s="3">
        <v>1</v>
      </c>
      <c r="B27" s="141" t="e">
        <f t="shared" ref="B27" si="6">ROUND(B8*0.87,)</f>
        <v>#REF!</v>
      </c>
      <c r="C27" s="141" t="e">
        <f t="shared" ref="C27:BN27" si="7">ROUND(C8*0.87,)</f>
        <v>#REF!</v>
      </c>
      <c r="D27" s="141" t="e">
        <f t="shared" si="7"/>
        <v>#REF!</v>
      </c>
      <c r="E27" s="141" t="e">
        <f t="shared" si="7"/>
        <v>#REF!</v>
      </c>
      <c r="F27" s="141" t="e">
        <f t="shared" si="7"/>
        <v>#REF!</v>
      </c>
      <c r="G27" s="141" t="e">
        <f t="shared" si="7"/>
        <v>#REF!</v>
      </c>
      <c r="H27" s="141" t="e">
        <f t="shared" si="7"/>
        <v>#REF!</v>
      </c>
      <c r="I27" s="141">
        <f t="shared" si="7"/>
        <v>4698</v>
      </c>
      <c r="J27" s="141">
        <f t="shared" si="7"/>
        <v>4698</v>
      </c>
      <c r="K27" s="141">
        <f t="shared" si="7"/>
        <v>4228</v>
      </c>
      <c r="L27" s="141">
        <f t="shared" si="7"/>
        <v>4541</v>
      </c>
      <c r="M27" s="141">
        <f t="shared" si="7"/>
        <v>4541</v>
      </c>
      <c r="N27" s="141">
        <f t="shared" si="7"/>
        <v>6421</v>
      </c>
      <c r="O27" s="141">
        <f t="shared" si="7"/>
        <v>4385</v>
      </c>
      <c r="P27" s="141">
        <f t="shared" si="7"/>
        <v>4228</v>
      </c>
      <c r="Q27" s="141">
        <f t="shared" si="7"/>
        <v>4385</v>
      </c>
      <c r="R27" s="141">
        <f t="shared" si="7"/>
        <v>4228</v>
      </c>
      <c r="S27" s="141">
        <f t="shared" si="7"/>
        <v>4228</v>
      </c>
      <c r="T27" s="141">
        <f t="shared" si="7"/>
        <v>4541</v>
      </c>
      <c r="U27" s="141">
        <f t="shared" si="7"/>
        <v>4385</v>
      </c>
      <c r="V27" s="141">
        <f t="shared" si="7"/>
        <v>5481</v>
      </c>
      <c r="W27" s="141">
        <f t="shared" si="7"/>
        <v>7047</v>
      </c>
      <c r="X27" s="141">
        <f t="shared" si="7"/>
        <v>7047</v>
      </c>
      <c r="Y27" s="141">
        <f t="shared" si="7"/>
        <v>7517</v>
      </c>
      <c r="Z27" s="141">
        <f t="shared" si="7"/>
        <v>7517</v>
      </c>
      <c r="AA27" s="141">
        <f t="shared" si="7"/>
        <v>7987</v>
      </c>
      <c r="AB27" s="141">
        <f t="shared" si="7"/>
        <v>7517</v>
      </c>
      <c r="AC27" s="141">
        <f t="shared" si="7"/>
        <v>7517</v>
      </c>
      <c r="AD27" s="174">
        <f t="shared" si="7"/>
        <v>12528</v>
      </c>
      <c r="AE27" s="174">
        <f t="shared" si="7"/>
        <v>18401</v>
      </c>
      <c r="AF27" s="174">
        <f t="shared" si="7"/>
        <v>21533</v>
      </c>
      <c r="AG27" s="174">
        <f t="shared" si="7"/>
        <v>21533</v>
      </c>
      <c r="AH27" s="174">
        <f t="shared" si="7"/>
        <v>21533</v>
      </c>
      <c r="AI27" s="174">
        <f t="shared" si="7"/>
        <v>22472</v>
      </c>
      <c r="AJ27" s="174">
        <f t="shared" si="7"/>
        <v>22472</v>
      </c>
      <c r="AK27" s="174">
        <f t="shared" si="7"/>
        <v>22472</v>
      </c>
      <c r="AL27" s="174">
        <f t="shared" si="7"/>
        <v>19653</v>
      </c>
      <c r="AM27" s="141">
        <f t="shared" si="7"/>
        <v>19379</v>
      </c>
      <c r="AN27" s="141">
        <f t="shared" si="7"/>
        <v>12097</v>
      </c>
      <c r="AO27" s="141">
        <f t="shared" si="7"/>
        <v>12097</v>
      </c>
      <c r="AP27" s="141">
        <f t="shared" si="7"/>
        <v>11393</v>
      </c>
      <c r="AQ27" s="141">
        <f t="shared" si="7"/>
        <v>11393</v>
      </c>
      <c r="AR27" s="141">
        <f t="shared" si="7"/>
        <v>11393</v>
      </c>
      <c r="AS27" s="141">
        <f t="shared" si="7"/>
        <v>12097</v>
      </c>
      <c r="AT27" s="141">
        <f t="shared" si="7"/>
        <v>12097</v>
      </c>
      <c r="AU27" s="141">
        <f t="shared" si="7"/>
        <v>12097</v>
      </c>
      <c r="AV27" s="141">
        <f t="shared" si="7"/>
        <v>12802</v>
      </c>
      <c r="AW27" s="141">
        <f t="shared" si="7"/>
        <v>12802</v>
      </c>
      <c r="AX27" s="141">
        <f t="shared" si="7"/>
        <v>13742</v>
      </c>
      <c r="AY27" s="141">
        <f t="shared" si="7"/>
        <v>14681</v>
      </c>
      <c r="AZ27" s="141">
        <f t="shared" si="7"/>
        <v>14681</v>
      </c>
      <c r="BA27" s="141">
        <f t="shared" si="7"/>
        <v>14681</v>
      </c>
      <c r="BB27" s="141">
        <f t="shared" si="7"/>
        <v>13742</v>
      </c>
      <c r="BC27" s="141">
        <f t="shared" si="7"/>
        <v>16560</v>
      </c>
      <c r="BD27" s="141">
        <f t="shared" si="7"/>
        <v>16560</v>
      </c>
      <c r="BE27" s="141">
        <f t="shared" si="7"/>
        <v>18440</v>
      </c>
      <c r="BF27" s="141">
        <f t="shared" si="7"/>
        <v>20319</v>
      </c>
      <c r="BG27" s="141">
        <f t="shared" si="7"/>
        <v>20319</v>
      </c>
      <c r="BH27" s="141">
        <f t="shared" si="7"/>
        <v>17500</v>
      </c>
      <c r="BI27" s="141">
        <f t="shared" si="7"/>
        <v>17500</v>
      </c>
      <c r="BJ27" s="141">
        <f t="shared" si="7"/>
        <v>10688</v>
      </c>
      <c r="BK27" s="141">
        <f t="shared" si="7"/>
        <v>12097</v>
      </c>
      <c r="BL27" s="141">
        <f t="shared" si="7"/>
        <v>11393</v>
      </c>
      <c r="BM27" s="141">
        <f t="shared" si="7"/>
        <v>8809</v>
      </c>
      <c r="BN27" s="141">
        <f t="shared" si="7"/>
        <v>7321</v>
      </c>
      <c r="BO27" s="141">
        <f t="shared" ref="BO27:BZ27" si="8">ROUND(BO8*0.87,)</f>
        <v>8261</v>
      </c>
      <c r="BP27" s="141">
        <f t="shared" si="8"/>
        <v>7321</v>
      </c>
      <c r="BQ27" s="141">
        <f t="shared" si="8"/>
        <v>8261</v>
      </c>
      <c r="BR27" s="141">
        <f t="shared" si="8"/>
        <v>7321</v>
      </c>
      <c r="BS27" s="141">
        <f t="shared" si="8"/>
        <v>7164</v>
      </c>
      <c r="BT27" s="141">
        <f t="shared" si="8"/>
        <v>6381</v>
      </c>
      <c r="BU27" s="141">
        <f t="shared" si="8"/>
        <v>4894</v>
      </c>
      <c r="BV27" s="141">
        <f t="shared" si="8"/>
        <v>5364</v>
      </c>
      <c r="BW27" s="141">
        <f t="shared" si="8"/>
        <v>4894</v>
      </c>
      <c r="BX27" s="141">
        <f t="shared" si="8"/>
        <v>5364</v>
      </c>
      <c r="BY27" s="141">
        <f t="shared" si="8"/>
        <v>4894</v>
      </c>
      <c r="BZ27" s="141">
        <f t="shared" si="8"/>
        <v>5990</v>
      </c>
    </row>
    <row r="28" spans="1:78" ht="11.45" customHeight="1" x14ac:dyDescent="0.2">
      <c r="A28" s="3">
        <v>2</v>
      </c>
      <c r="B28" s="141" t="e">
        <f t="shared" ref="B28" si="9">ROUND(B9*0.87,)</f>
        <v>#REF!</v>
      </c>
      <c r="C28" s="141" t="e">
        <f t="shared" ref="C28:BN28" si="10">ROUND(C9*0.87,)</f>
        <v>#REF!</v>
      </c>
      <c r="D28" s="141" t="e">
        <f t="shared" si="10"/>
        <v>#REF!</v>
      </c>
      <c r="E28" s="141" t="e">
        <f t="shared" si="10"/>
        <v>#REF!</v>
      </c>
      <c r="F28" s="141" t="e">
        <f t="shared" si="10"/>
        <v>#REF!</v>
      </c>
      <c r="G28" s="141" t="e">
        <f t="shared" si="10"/>
        <v>#REF!</v>
      </c>
      <c r="H28" s="141" t="e">
        <f t="shared" si="10"/>
        <v>#REF!</v>
      </c>
      <c r="I28" s="141">
        <f t="shared" si="10"/>
        <v>5794</v>
      </c>
      <c r="J28" s="141">
        <f t="shared" si="10"/>
        <v>5794</v>
      </c>
      <c r="K28" s="141">
        <f t="shared" si="10"/>
        <v>5324</v>
      </c>
      <c r="L28" s="141">
        <f t="shared" si="10"/>
        <v>5638</v>
      </c>
      <c r="M28" s="141">
        <f t="shared" si="10"/>
        <v>5638</v>
      </c>
      <c r="N28" s="141">
        <f t="shared" si="10"/>
        <v>7517</v>
      </c>
      <c r="O28" s="141">
        <f t="shared" si="10"/>
        <v>5481</v>
      </c>
      <c r="P28" s="141">
        <f t="shared" si="10"/>
        <v>5324</v>
      </c>
      <c r="Q28" s="141">
        <f t="shared" si="10"/>
        <v>5481</v>
      </c>
      <c r="R28" s="141">
        <f t="shared" si="10"/>
        <v>5324</v>
      </c>
      <c r="S28" s="141">
        <f t="shared" si="10"/>
        <v>5324</v>
      </c>
      <c r="T28" s="141">
        <f t="shared" si="10"/>
        <v>5638</v>
      </c>
      <c r="U28" s="141">
        <f t="shared" si="10"/>
        <v>5481</v>
      </c>
      <c r="V28" s="141">
        <f t="shared" si="10"/>
        <v>6577</v>
      </c>
      <c r="W28" s="141">
        <f t="shared" si="10"/>
        <v>8143</v>
      </c>
      <c r="X28" s="141">
        <f t="shared" si="10"/>
        <v>8143</v>
      </c>
      <c r="Y28" s="141">
        <f t="shared" si="10"/>
        <v>8613</v>
      </c>
      <c r="Z28" s="141">
        <f t="shared" si="10"/>
        <v>8613</v>
      </c>
      <c r="AA28" s="141">
        <f t="shared" si="10"/>
        <v>9083</v>
      </c>
      <c r="AB28" s="141">
        <f t="shared" si="10"/>
        <v>8613</v>
      </c>
      <c r="AC28" s="141">
        <f t="shared" si="10"/>
        <v>8613</v>
      </c>
      <c r="AD28" s="174">
        <f t="shared" si="10"/>
        <v>14094</v>
      </c>
      <c r="AE28" s="174">
        <f t="shared" si="10"/>
        <v>19967</v>
      </c>
      <c r="AF28" s="174">
        <f t="shared" si="10"/>
        <v>23099</v>
      </c>
      <c r="AG28" s="174">
        <f t="shared" si="10"/>
        <v>23099</v>
      </c>
      <c r="AH28" s="174">
        <f t="shared" si="10"/>
        <v>23099</v>
      </c>
      <c r="AI28" s="174">
        <f t="shared" si="10"/>
        <v>24038</v>
      </c>
      <c r="AJ28" s="174">
        <f t="shared" si="10"/>
        <v>24038</v>
      </c>
      <c r="AK28" s="174">
        <f t="shared" si="10"/>
        <v>24038</v>
      </c>
      <c r="AL28" s="174">
        <f t="shared" si="10"/>
        <v>21219</v>
      </c>
      <c r="AM28" s="141">
        <f t="shared" si="10"/>
        <v>20828</v>
      </c>
      <c r="AN28" s="141">
        <f t="shared" si="10"/>
        <v>13546</v>
      </c>
      <c r="AO28" s="141">
        <f t="shared" si="10"/>
        <v>13546</v>
      </c>
      <c r="AP28" s="141">
        <f t="shared" si="10"/>
        <v>12841</v>
      </c>
      <c r="AQ28" s="141">
        <f t="shared" si="10"/>
        <v>12841</v>
      </c>
      <c r="AR28" s="141">
        <f t="shared" si="10"/>
        <v>12841</v>
      </c>
      <c r="AS28" s="141">
        <f t="shared" si="10"/>
        <v>13546</v>
      </c>
      <c r="AT28" s="141">
        <f t="shared" si="10"/>
        <v>13546</v>
      </c>
      <c r="AU28" s="141">
        <f t="shared" si="10"/>
        <v>13546</v>
      </c>
      <c r="AV28" s="141">
        <f t="shared" si="10"/>
        <v>14251</v>
      </c>
      <c r="AW28" s="141">
        <f t="shared" si="10"/>
        <v>14251</v>
      </c>
      <c r="AX28" s="141">
        <f t="shared" si="10"/>
        <v>15190</v>
      </c>
      <c r="AY28" s="141">
        <f t="shared" si="10"/>
        <v>16130</v>
      </c>
      <c r="AZ28" s="141">
        <f t="shared" si="10"/>
        <v>16130</v>
      </c>
      <c r="BA28" s="141">
        <f t="shared" si="10"/>
        <v>16130</v>
      </c>
      <c r="BB28" s="141">
        <f t="shared" si="10"/>
        <v>15190</v>
      </c>
      <c r="BC28" s="141">
        <f t="shared" si="10"/>
        <v>18009</v>
      </c>
      <c r="BD28" s="141">
        <f t="shared" si="10"/>
        <v>18009</v>
      </c>
      <c r="BE28" s="141">
        <f t="shared" si="10"/>
        <v>19888</v>
      </c>
      <c r="BF28" s="141">
        <f t="shared" si="10"/>
        <v>21767</v>
      </c>
      <c r="BG28" s="141">
        <f t="shared" si="10"/>
        <v>21767</v>
      </c>
      <c r="BH28" s="141">
        <f t="shared" si="10"/>
        <v>18949</v>
      </c>
      <c r="BI28" s="141">
        <f t="shared" si="10"/>
        <v>18949</v>
      </c>
      <c r="BJ28" s="141">
        <f t="shared" si="10"/>
        <v>12137</v>
      </c>
      <c r="BK28" s="141">
        <f t="shared" si="10"/>
        <v>13546</v>
      </c>
      <c r="BL28" s="141">
        <f t="shared" si="10"/>
        <v>12841</v>
      </c>
      <c r="BM28" s="141">
        <f t="shared" si="10"/>
        <v>10257</v>
      </c>
      <c r="BN28" s="141">
        <f t="shared" si="10"/>
        <v>8770</v>
      </c>
      <c r="BO28" s="141">
        <f t="shared" ref="BO28:BZ28" si="11">ROUND(BO9*0.87,)</f>
        <v>9709</v>
      </c>
      <c r="BP28" s="141">
        <f t="shared" si="11"/>
        <v>8770</v>
      </c>
      <c r="BQ28" s="141">
        <f t="shared" si="11"/>
        <v>9709</v>
      </c>
      <c r="BR28" s="141">
        <f t="shared" si="11"/>
        <v>8770</v>
      </c>
      <c r="BS28" s="141">
        <f t="shared" si="11"/>
        <v>8456</v>
      </c>
      <c r="BT28" s="141">
        <f t="shared" si="11"/>
        <v>7673</v>
      </c>
      <c r="BU28" s="141">
        <f t="shared" si="11"/>
        <v>6186</v>
      </c>
      <c r="BV28" s="141">
        <f t="shared" si="11"/>
        <v>6656</v>
      </c>
      <c r="BW28" s="141">
        <f t="shared" si="11"/>
        <v>6186</v>
      </c>
      <c r="BX28" s="141">
        <f t="shared" si="11"/>
        <v>6656</v>
      </c>
      <c r="BY28" s="141">
        <f t="shared" si="11"/>
        <v>6186</v>
      </c>
      <c r="BZ28" s="141">
        <f t="shared" si="11"/>
        <v>7282</v>
      </c>
    </row>
    <row r="29" spans="1:78" ht="11.45" customHeight="1" x14ac:dyDescent="0.2">
      <c r="A29" s="120" t="s">
        <v>107</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74"/>
      <c r="AE29" s="174"/>
      <c r="AF29" s="174"/>
      <c r="AG29" s="174"/>
      <c r="AH29" s="174"/>
      <c r="AI29" s="174"/>
      <c r="AJ29" s="174"/>
      <c r="AK29" s="174"/>
      <c r="AL29" s="174"/>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row>
    <row r="30" spans="1:78" ht="11.45" customHeight="1" x14ac:dyDescent="0.2">
      <c r="A30" s="3">
        <v>1</v>
      </c>
      <c r="B30" s="141" t="e">
        <f t="shared" ref="B30" si="12">ROUND(B11*0.87,)</f>
        <v>#REF!</v>
      </c>
      <c r="C30" s="141" t="e">
        <f t="shared" ref="C30:BN30" si="13">ROUND(C11*0.87,)</f>
        <v>#REF!</v>
      </c>
      <c r="D30" s="141" t="e">
        <f t="shared" si="13"/>
        <v>#REF!</v>
      </c>
      <c r="E30" s="141" t="e">
        <f t="shared" si="13"/>
        <v>#REF!</v>
      </c>
      <c r="F30" s="141" t="e">
        <f t="shared" si="13"/>
        <v>#REF!</v>
      </c>
      <c r="G30" s="141" t="e">
        <f t="shared" si="13"/>
        <v>#REF!</v>
      </c>
      <c r="H30" s="141" t="e">
        <f t="shared" si="13"/>
        <v>#REF!</v>
      </c>
      <c r="I30" s="141">
        <f t="shared" si="13"/>
        <v>5873</v>
      </c>
      <c r="J30" s="141">
        <f t="shared" si="13"/>
        <v>5873</v>
      </c>
      <c r="K30" s="141">
        <f t="shared" si="13"/>
        <v>5403</v>
      </c>
      <c r="L30" s="141">
        <f t="shared" si="13"/>
        <v>5716</v>
      </c>
      <c r="M30" s="141">
        <f t="shared" si="13"/>
        <v>5716</v>
      </c>
      <c r="N30" s="141">
        <f t="shared" si="13"/>
        <v>7595</v>
      </c>
      <c r="O30" s="141">
        <f t="shared" si="13"/>
        <v>5559</v>
      </c>
      <c r="P30" s="141">
        <f t="shared" si="13"/>
        <v>5403</v>
      </c>
      <c r="Q30" s="141">
        <f t="shared" si="13"/>
        <v>5559</v>
      </c>
      <c r="R30" s="141">
        <f t="shared" si="13"/>
        <v>5403</v>
      </c>
      <c r="S30" s="141">
        <f t="shared" si="13"/>
        <v>5403</v>
      </c>
      <c r="T30" s="141">
        <f t="shared" si="13"/>
        <v>5716</v>
      </c>
      <c r="U30" s="141">
        <f t="shared" si="13"/>
        <v>5559</v>
      </c>
      <c r="V30" s="141">
        <f t="shared" si="13"/>
        <v>6656</v>
      </c>
      <c r="W30" s="141">
        <f t="shared" si="13"/>
        <v>8222</v>
      </c>
      <c r="X30" s="141">
        <f t="shared" si="13"/>
        <v>8222</v>
      </c>
      <c r="Y30" s="141">
        <f t="shared" si="13"/>
        <v>8691</v>
      </c>
      <c r="Z30" s="141">
        <f t="shared" si="13"/>
        <v>8691</v>
      </c>
      <c r="AA30" s="141">
        <f t="shared" si="13"/>
        <v>9161</v>
      </c>
      <c r="AB30" s="141">
        <f t="shared" si="13"/>
        <v>8691</v>
      </c>
      <c r="AC30" s="141">
        <f t="shared" si="13"/>
        <v>8691</v>
      </c>
      <c r="AD30" s="174">
        <f t="shared" si="13"/>
        <v>14094</v>
      </c>
      <c r="AE30" s="174">
        <f t="shared" si="13"/>
        <v>19967</v>
      </c>
      <c r="AF30" s="174">
        <f t="shared" si="13"/>
        <v>23099</v>
      </c>
      <c r="AG30" s="174">
        <f t="shared" si="13"/>
        <v>23099</v>
      </c>
      <c r="AH30" s="174">
        <f t="shared" si="13"/>
        <v>23099</v>
      </c>
      <c r="AI30" s="174">
        <f t="shared" si="13"/>
        <v>24038</v>
      </c>
      <c r="AJ30" s="174">
        <f t="shared" si="13"/>
        <v>24038</v>
      </c>
      <c r="AK30" s="174">
        <f t="shared" si="13"/>
        <v>24038</v>
      </c>
      <c r="AL30" s="174">
        <f t="shared" si="13"/>
        <v>21219</v>
      </c>
      <c r="AM30" s="141">
        <f t="shared" si="13"/>
        <v>20789</v>
      </c>
      <c r="AN30" s="141">
        <f t="shared" si="13"/>
        <v>13507</v>
      </c>
      <c r="AO30" s="141">
        <f t="shared" si="13"/>
        <v>13507</v>
      </c>
      <c r="AP30" s="141">
        <f t="shared" si="13"/>
        <v>12802</v>
      </c>
      <c r="AQ30" s="141">
        <f t="shared" si="13"/>
        <v>12802</v>
      </c>
      <c r="AR30" s="141">
        <f t="shared" si="13"/>
        <v>12802</v>
      </c>
      <c r="AS30" s="141">
        <f t="shared" si="13"/>
        <v>13507</v>
      </c>
      <c r="AT30" s="141">
        <f t="shared" si="13"/>
        <v>13507</v>
      </c>
      <c r="AU30" s="141">
        <f t="shared" si="13"/>
        <v>13507</v>
      </c>
      <c r="AV30" s="141">
        <f t="shared" si="13"/>
        <v>14211</v>
      </c>
      <c r="AW30" s="141">
        <f t="shared" si="13"/>
        <v>14211</v>
      </c>
      <c r="AX30" s="141">
        <f t="shared" si="13"/>
        <v>15151</v>
      </c>
      <c r="AY30" s="141">
        <f t="shared" si="13"/>
        <v>16091</v>
      </c>
      <c r="AZ30" s="141">
        <f t="shared" si="13"/>
        <v>16091</v>
      </c>
      <c r="BA30" s="141">
        <f t="shared" si="13"/>
        <v>16091</v>
      </c>
      <c r="BB30" s="141">
        <f t="shared" si="13"/>
        <v>15151</v>
      </c>
      <c r="BC30" s="141">
        <f t="shared" si="13"/>
        <v>17970</v>
      </c>
      <c r="BD30" s="141">
        <f t="shared" si="13"/>
        <v>17970</v>
      </c>
      <c r="BE30" s="141">
        <f t="shared" si="13"/>
        <v>19849</v>
      </c>
      <c r="BF30" s="141">
        <f t="shared" si="13"/>
        <v>21728</v>
      </c>
      <c r="BG30" s="141">
        <f t="shared" si="13"/>
        <v>21728</v>
      </c>
      <c r="BH30" s="141">
        <f t="shared" si="13"/>
        <v>18909</v>
      </c>
      <c r="BI30" s="141">
        <f t="shared" si="13"/>
        <v>18909</v>
      </c>
      <c r="BJ30" s="141">
        <f t="shared" si="13"/>
        <v>12097</v>
      </c>
      <c r="BK30" s="141">
        <f t="shared" si="13"/>
        <v>13507</v>
      </c>
      <c r="BL30" s="141">
        <f t="shared" si="13"/>
        <v>12802</v>
      </c>
      <c r="BM30" s="141">
        <f t="shared" si="13"/>
        <v>9983</v>
      </c>
      <c r="BN30" s="141">
        <f t="shared" si="13"/>
        <v>8496</v>
      </c>
      <c r="BO30" s="141">
        <f t="shared" ref="BO30:BZ30" si="14">ROUND(BO11*0.87,)</f>
        <v>9435</v>
      </c>
      <c r="BP30" s="141">
        <f t="shared" si="14"/>
        <v>8496</v>
      </c>
      <c r="BQ30" s="141">
        <f t="shared" si="14"/>
        <v>9435</v>
      </c>
      <c r="BR30" s="141">
        <f t="shared" si="14"/>
        <v>8496</v>
      </c>
      <c r="BS30" s="141">
        <f t="shared" si="14"/>
        <v>7947</v>
      </c>
      <c r="BT30" s="141">
        <f t="shared" si="14"/>
        <v>7164</v>
      </c>
      <c r="BU30" s="141">
        <f t="shared" si="14"/>
        <v>5677</v>
      </c>
      <c r="BV30" s="141">
        <f t="shared" si="14"/>
        <v>6147</v>
      </c>
      <c r="BW30" s="141">
        <f t="shared" si="14"/>
        <v>5677</v>
      </c>
      <c r="BX30" s="141">
        <f t="shared" si="14"/>
        <v>6147</v>
      </c>
      <c r="BY30" s="141">
        <f t="shared" si="14"/>
        <v>5677</v>
      </c>
      <c r="BZ30" s="141">
        <f t="shared" si="14"/>
        <v>6773</v>
      </c>
    </row>
    <row r="31" spans="1:78" ht="11.45" customHeight="1" x14ac:dyDescent="0.2">
      <c r="A31" s="3">
        <v>2</v>
      </c>
      <c r="B31" s="141" t="e">
        <f t="shared" ref="B31" si="15">ROUND(B12*0.87,)</f>
        <v>#REF!</v>
      </c>
      <c r="C31" s="141" t="e">
        <f t="shared" ref="C31:BN31" si="16">ROUND(C12*0.87,)</f>
        <v>#REF!</v>
      </c>
      <c r="D31" s="141" t="e">
        <f t="shared" si="16"/>
        <v>#REF!</v>
      </c>
      <c r="E31" s="141" t="e">
        <f t="shared" si="16"/>
        <v>#REF!</v>
      </c>
      <c r="F31" s="141" t="e">
        <f t="shared" si="16"/>
        <v>#REF!</v>
      </c>
      <c r="G31" s="141" t="e">
        <f t="shared" si="16"/>
        <v>#REF!</v>
      </c>
      <c r="H31" s="141" t="e">
        <f t="shared" si="16"/>
        <v>#REF!</v>
      </c>
      <c r="I31" s="141">
        <f t="shared" si="16"/>
        <v>6969</v>
      </c>
      <c r="J31" s="141">
        <f t="shared" si="16"/>
        <v>6969</v>
      </c>
      <c r="K31" s="141">
        <f t="shared" si="16"/>
        <v>6499</v>
      </c>
      <c r="L31" s="141">
        <f t="shared" si="16"/>
        <v>6812</v>
      </c>
      <c r="M31" s="141">
        <f t="shared" si="16"/>
        <v>6812</v>
      </c>
      <c r="N31" s="141">
        <f t="shared" si="16"/>
        <v>8691</v>
      </c>
      <c r="O31" s="141">
        <f t="shared" si="16"/>
        <v>6656</v>
      </c>
      <c r="P31" s="141">
        <f t="shared" si="16"/>
        <v>6499</v>
      </c>
      <c r="Q31" s="141">
        <f t="shared" si="16"/>
        <v>6656</v>
      </c>
      <c r="R31" s="141">
        <f t="shared" si="16"/>
        <v>6499</v>
      </c>
      <c r="S31" s="141">
        <f t="shared" si="16"/>
        <v>6499</v>
      </c>
      <c r="T31" s="141">
        <f t="shared" si="16"/>
        <v>6812</v>
      </c>
      <c r="U31" s="141">
        <f t="shared" si="16"/>
        <v>6656</v>
      </c>
      <c r="V31" s="141">
        <f t="shared" si="16"/>
        <v>7752</v>
      </c>
      <c r="W31" s="141">
        <f t="shared" si="16"/>
        <v>9318</v>
      </c>
      <c r="X31" s="141">
        <f t="shared" si="16"/>
        <v>9318</v>
      </c>
      <c r="Y31" s="141">
        <f t="shared" si="16"/>
        <v>9788</v>
      </c>
      <c r="Z31" s="141">
        <f t="shared" si="16"/>
        <v>9788</v>
      </c>
      <c r="AA31" s="141">
        <f t="shared" si="16"/>
        <v>10257</v>
      </c>
      <c r="AB31" s="141">
        <f t="shared" si="16"/>
        <v>9788</v>
      </c>
      <c r="AC31" s="141">
        <f t="shared" si="16"/>
        <v>9788</v>
      </c>
      <c r="AD31" s="174">
        <f t="shared" si="16"/>
        <v>15660</v>
      </c>
      <c r="AE31" s="174">
        <f t="shared" si="16"/>
        <v>21533</v>
      </c>
      <c r="AF31" s="174">
        <f t="shared" si="16"/>
        <v>24665</v>
      </c>
      <c r="AG31" s="174">
        <f t="shared" si="16"/>
        <v>24665</v>
      </c>
      <c r="AH31" s="174">
        <f t="shared" si="16"/>
        <v>24665</v>
      </c>
      <c r="AI31" s="174">
        <f t="shared" si="16"/>
        <v>25604</v>
      </c>
      <c r="AJ31" s="174">
        <f t="shared" si="16"/>
        <v>25604</v>
      </c>
      <c r="AK31" s="174">
        <f t="shared" si="16"/>
        <v>25604</v>
      </c>
      <c r="AL31" s="174">
        <f t="shared" si="16"/>
        <v>22785</v>
      </c>
      <c r="AM31" s="141">
        <f t="shared" si="16"/>
        <v>22237</v>
      </c>
      <c r="AN31" s="141">
        <f t="shared" si="16"/>
        <v>14955</v>
      </c>
      <c r="AO31" s="141">
        <f t="shared" si="16"/>
        <v>14955</v>
      </c>
      <c r="AP31" s="141">
        <f t="shared" si="16"/>
        <v>14251</v>
      </c>
      <c r="AQ31" s="141">
        <f t="shared" si="16"/>
        <v>14251</v>
      </c>
      <c r="AR31" s="141">
        <f t="shared" si="16"/>
        <v>14251</v>
      </c>
      <c r="AS31" s="141">
        <f t="shared" si="16"/>
        <v>14955</v>
      </c>
      <c r="AT31" s="141">
        <f t="shared" si="16"/>
        <v>14955</v>
      </c>
      <c r="AU31" s="141">
        <f t="shared" si="16"/>
        <v>14955</v>
      </c>
      <c r="AV31" s="141">
        <f t="shared" si="16"/>
        <v>15660</v>
      </c>
      <c r="AW31" s="141">
        <f t="shared" si="16"/>
        <v>15660</v>
      </c>
      <c r="AX31" s="141">
        <f t="shared" si="16"/>
        <v>16600</v>
      </c>
      <c r="AY31" s="141">
        <f t="shared" si="16"/>
        <v>17539</v>
      </c>
      <c r="AZ31" s="141">
        <f t="shared" si="16"/>
        <v>17539</v>
      </c>
      <c r="BA31" s="141">
        <f t="shared" si="16"/>
        <v>17539</v>
      </c>
      <c r="BB31" s="141">
        <f t="shared" si="16"/>
        <v>16600</v>
      </c>
      <c r="BC31" s="141">
        <f t="shared" si="16"/>
        <v>19418</v>
      </c>
      <c r="BD31" s="141">
        <f t="shared" si="16"/>
        <v>19418</v>
      </c>
      <c r="BE31" s="141">
        <f t="shared" si="16"/>
        <v>21298</v>
      </c>
      <c r="BF31" s="141">
        <f t="shared" si="16"/>
        <v>23177</v>
      </c>
      <c r="BG31" s="141">
        <f t="shared" si="16"/>
        <v>23177</v>
      </c>
      <c r="BH31" s="141">
        <f t="shared" si="16"/>
        <v>20358</v>
      </c>
      <c r="BI31" s="141">
        <f t="shared" si="16"/>
        <v>20358</v>
      </c>
      <c r="BJ31" s="141">
        <f t="shared" si="16"/>
        <v>13546</v>
      </c>
      <c r="BK31" s="141">
        <f t="shared" si="16"/>
        <v>14955</v>
      </c>
      <c r="BL31" s="141">
        <f t="shared" si="16"/>
        <v>14251</v>
      </c>
      <c r="BM31" s="141">
        <f t="shared" si="16"/>
        <v>11432</v>
      </c>
      <c r="BN31" s="141">
        <f t="shared" si="16"/>
        <v>9944</v>
      </c>
      <c r="BO31" s="141">
        <f t="shared" ref="BO31:BZ31" si="17">ROUND(BO12*0.87,)</f>
        <v>10884</v>
      </c>
      <c r="BP31" s="141">
        <f t="shared" si="17"/>
        <v>9944</v>
      </c>
      <c r="BQ31" s="141">
        <f t="shared" si="17"/>
        <v>10884</v>
      </c>
      <c r="BR31" s="141">
        <f t="shared" si="17"/>
        <v>9944</v>
      </c>
      <c r="BS31" s="141">
        <f t="shared" si="17"/>
        <v>9239</v>
      </c>
      <c r="BT31" s="141">
        <f t="shared" si="17"/>
        <v>8456</v>
      </c>
      <c r="BU31" s="141">
        <f t="shared" si="17"/>
        <v>6969</v>
      </c>
      <c r="BV31" s="141">
        <f t="shared" si="17"/>
        <v>7439</v>
      </c>
      <c r="BW31" s="141">
        <f t="shared" si="17"/>
        <v>6969</v>
      </c>
      <c r="BX31" s="141">
        <f t="shared" si="17"/>
        <v>7439</v>
      </c>
      <c r="BY31" s="141">
        <f t="shared" si="17"/>
        <v>6969</v>
      </c>
      <c r="BZ31" s="141">
        <f t="shared" si="17"/>
        <v>8065</v>
      </c>
    </row>
    <row r="32" spans="1:78" ht="11.45" customHeight="1" x14ac:dyDescent="0.2">
      <c r="A32" s="120" t="s">
        <v>86</v>
      </c>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74"/>
      <c r="AE32" s="174"/>
      <c r="AF32" s="174"/>
      <c r="AG32" s="174"/>
      <c r="AH32" s="174"/>
      <c r="AI32" s="174"/>
      <c r="AJ32" s="174"/>
      <c r="AK32" s="174"/>
      <c r="AL32" s="174"/>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row>
    <row r="33" spans="1:78" ht="11.45" customHeight="1" x14ac:dyDescent="0.2">
      <c r="A33" s="3">
        <v>1</v>
      </c>
      <c r="B33" s="141" t="e">
        <f t="shared" ref="B33" si="18">ROUND(B14*0.87,)</f>
        <v>#REF!</v>
      </c>
      <c r="C33" s="141" t="e">
        <f t="shared" ref="C33:BN33" si="19">ROUND(C14*0.87,)</f>
        <v>#REF!</v>
      </c>
      <c r="D33" s="141" t="e">
        <f t="shared" si="19"/>
        <v>#REF!</v>
      </c>
      <c r="E33" s="141" t="e">
        <f t="shared" si="19"/>
        <v>#REF!</v>
      </c>
      <c r="F33" s="141" t="e">
        <f t="shared" si="19"/>
        <v>#REF!</v>
      </c>
      <c r="G33" s="141" t="e">
        <f t="shared" si="19"/>
        <v>#REF!</v>
      </c>
      <c r="H33" s="141" t="e">
        <f t="shared" si="19"/>
        <v>#REF!</v>
      </c>
      <c r="I33" s="141">
        <f t="shared" si="19"/>
        <v>7439</v>
      </c>
      <c r="J33" s="141">
        <f t="shared" si="19"/>
        <v>7439</v>
      </c>
      <c r="K33" s="141">
        <f t="shared" si="19"/>
        <v>6969</v>
      </c>
      <c r="L33" s="141">
        <f t="shared" si="19"/>
        <v>7282</v>
      </c>
      <c r="M33" s="141">
        <f t="shared" si="19"/>
        <v>7282</v>
      </c>
      <c r="N33" s="141">
        <f t="shared" si="19"/>
        <v>9161</v>
      </c>
      <c r="O33" s="141">
        <f t="shared" si="19"/>
        <v>7125</v>
      </c>
      <c r="P33" s="141">
        <f t="shared" si="19"/>
        <v>6969</v>
      </c>
      <c r="Q33" s="141">
        <f t="shared" si="19"/>
        <v>7125</v>
      </c>
      <c r="R33" s="141">
        <f t="shared" si="19"/>
        <v>6969</v>
      </c>
      <c r="S33" s="141">
        <f t="shared" si="19"/>
        <v>6969</v>
      </c>
      <c r="T33" s="141">
        <f t="shared" si="19"/>
        <v>7282</v>
      </c>
      <c r="U33" s="141">
        <f t="shared" si="19"/>
        <v>7125</v>
      </c>
      <c r="V33" s="141">
        <f t="shared" si="19"/>
        <v>8222</v>
      </c>
      <c r="W33" s="141">
        <f t="shared" si="19"/>
        <v>9788</v>
      </c>
      <c r="X33" s="141">
        <f t="shared" si="19"/>
        <v>9788</v>
      </c>
      <c r="Y33" s="141">
        <f t="shared" si="19"/>
        <v>10257</v>
      </c>
      <c r="Z33" s="141">
        <f t="shared" si="19"/>
        <v>10257</v>
      </c>
      <c r="AA33" s="141">
        <f t="shared" si="19"/>
        <v>10727</v>
      </c>
      <c r="AB33" s="141">
        <f t="shared" si="19"/>
        <v>10257</v>
      </c>
      <c r="AC33" s="141">
        <f t="shared" si="19"/>
        <v>10257</v>
      </c>
      <c r="AD33" s="174">
        <f t="shared" si="19"/>
        <v>15660</v>
      </c>
      <c r="AE33" s="174">
        <f t="shared" si="19"/>
        <v>21533</v>
      </c>
      <c r="AF33" s="174">
        <f t="shared" si="19"/>
        <v>24665</v>
      </c>
      <c r="AG33" s="174">
        <f t="shared" si="19"/>
        <v>24665</v>
      </c>
      <c r="AH33" s="174">
        <f t="shared" si="19"/>
        <v>24665</v>
      </c>
      <c r="AI33" s="174">
        <f t="shared" si="19"/>
        <v>25604</v>
      </c>
      <c r="AJ33" s="174">
        <f t="shared" si="19"/>
        <v>25604</v>
      </c>
      <c r="AK33" s="174">
        <f t="shared" si="19"/>
        <v>25604</v>
      </c>
      <c r="AL33" s="174">
        <f t="shared" si="19"/>
        <v>22785</v>
      </c>
      <c r="AM33" s="141">
        <f t="shared" si="19"/>
        <v>22511</v>
      </c>
      <c r="AN33" s="141">
        <f t="shared" si="19"/>
        <v>15229</v>
      </c>
      <c r="AO33" s="141">
        <f t="shared" si="19"/>
        <v>15229</v>
      </c>
      <c r="AP33" s="141">
        <f t="shared" si="19"/>
        <v>14525</v>
      </c>
      <c r="AQ33" s="141">
        <f t="shared" si="19"/>
        <v>14525</v>
      </c>
      <c r="AR33" s="141">
        <f t="shared" si="19"/>
        <v>14525</v>
      </c>
      <c r="AS33" s="141">
        <f t="shared" si="19"/>
        <v>15229</v>
      </c>
      <c r="AT33" s="141">
        <f t="shared" si="19"/>
        <v>15229</v>
      </c>
      <c r="AU33" s="141">
        <f t="shared" si="19"/>
        <v>15229</v>
      </c>
      <c r="AV33" s="141">
        <f t="shared" si="19"/>
        <v>15934</v>
      </c>
      <c r="AW33" s="141">
        <f t="shared" si="19"/>
        <v>15934</v>
      </c>
      <c r="AX33" s="141">
        <f t="shared" si="19"/>
        <v>16874</v>
      </c>
      <c r="AY33" s="141">
        <f t="shared" si="19"/>
        <v>17813</v>
      </c>
      <c r="AZ33" s="141">
        <f t="shared" si="19"/>
        <v>17813</v>
      </c>
      <c r="BA33" s="141">
        <f t="shared" si="19"/>
        <v>17813</v>
      </c>
      <c r="BB33" s="141">
        <f t="shared" si="19"/>
        <v>16874</v>
      </c>
      <c r="BC33" s="141">
        <f t="shared" si="19"/>
        <v>19692</v>
      </c>
      <c r="BD33" s="141">
        <f t="shared" si="19"/>
        <v>19692</v>
      </c>
      <c r="BE33" s="141">
        <f t="shared" si="19"/>
        <v>21572</v>
      </c>
      <c r="BF33" s="141">
        <f t="shared" si="19"/>
        <v>23451</v>
      </c>
      <c r="BG33" s="141">
        <f t="shared" si="19"/>
        <v>23451</v>
      </c>
      <c r="BH33" s="141">
        <f t="shared" si="19"/>
        <v>20632</v>
      </c>
      <c r="BI33" s="141">
        <f t="shared" si="19"/>
        <v>20632</v>
      </c>
      <c r="BJ33" s="141">
        <f t="shared" si="19"/>
        <v>13820</v>
      </c>
      <c r="BK33" s="141">
        <f t="shared" si="19"/>
        <v>15229</v>
      </c>
      <c r="BL33" s="141">
        <f t="shared" si="19"/>
        <v>14525</v>
      </c>
      <c r="BM33" s="141">
        <f t="shared" si="19"/>
        <v>11549</v>
      </c>
      <c r="BN33" s="141">
        <f t="shared" si="19"/>
        <v>10062</v>
      </c>
      <c r="BO33" s="141">
        <f t="shared" ref="BO33:BZ33" si="20">ROUND(BO14*0.87,)</f>
        <v>11001</v>
      </c>
      <c r="BP33" s="141">
        <f t="shared" si="20"/>
        <v>10062</v>
      </c>
      <c r="BQ33" s="141">
        <f t="shared" si="20"/>
        <v>11001</v>
      </c>
      <c r="BR33" s="141">
        <f t="shared" si="20"/>
        <v>10062</v>
      </c>
      <c r="BS33" s="141">
        <f t="shared" si="20"/>
        <v>9905</v>
      </c>
      <c r="BT33" s="141">
        <f t="shared" si="20"/>
        <v>9122</v>
      </c>
      <c r="BU33" s="141">
        <f t="shared" si="20"/>
        <v>7634</v>
      </c>
      <c r="BV33" s="141">
        <f t="shared" si="20"/>
        <v>8104</v>
      </c>
      <c r="BW33" s="141">
        <f t="shared" si="20"/>
        <v>7634</v>
      </c>
      <c r="BX33" s="141">
        <f t="shared" si="20"/>
        <v>8104</v>
      </c>
      <c r="BY33" s="141">
        <f t="shared" si="20"/>
        <v>7634</v>
      </c>
      <c r="BZ33" s="141">
        <f t="shared" si="20"/>
        <v>8730</v>
      </c>
    </row>
    <row r="34" spans="1:78" ht="11.45" customHeight="1" x14ac:dyDescent="0.2">
      <c r="A34" s="3">
        <v>2</v>
      </c>
      <c r="B34" s="141" t="e">
        <f t="shared" ref="B34" si="21">ROUND(B15*0.87,)</f>
        <v>#REF!</v>
      </c>
      <c r="C34" s="141" t="e">
        <f t="shared" ref="C34:BN34" si="22">ROUND(C15*0.87,)</f>
        <v>#REF!</v>
      </c>
      <c r="D34" s="141" t="e">
        <f t="shared" si="22"/>
        <v>#REF!</v>
      </c>
      <c r="E34" s="141" t="e">
        <f t="shared" si="22"/>
        <v>#REF!</v>
      </c>
      <c r="F34" s="141" t="e">
        <f t="shared" si="22"/>
        <v>#REF!</v>
      </c>
      <c r="G34" s="141" t="e">
        <f t="shared" si="22"/>
        <v>#REF!</v>
      </c>
      <c r="H34" s="141" t="e">
        <f t="shared" si="22"/>
        <v>#REF!</v>
      </c>
      <c r="I34" s="141">
        <f t="shared" si="22"/>
        <v>8535</v>
      </c>
      <c r="J34" s="141">
        <f t="shared" si="22"/>
        <v>8535</v>
      </c>
      <c r="K34" s="141">
        <f t="shared" si="22"/>
        <v>8065</v>
      </c>
      <c r="L34" s="141">
        <f t="shared" si="22"/>
        <v>8378</v>
      </c>
      <c r="M34" s="141">
        <f t="shared" si="22"/>
        <v>8378</v>
      </c>
      <c r="N34" s="141">
        <f t="shared" si="22"/>
        <v>10257</v>
      </c>
      <c r="O34" s="141">
        <f t="shared" si="22"/>
        <v>8222</v>
      </c>
      <c r="P34" s="141">
        <f t="shared" si="22"/>
        <v>8065</v>
      </c>
      <c r="Q34" s="141">
        <f t="shared" si="22"/>
        <v>8222</v>
      </c>
      <c r="R34" s="141">
        <f t="shared" si="22"/>
        <v>8065</v>
      </c>
      <c r="S34" s="141">
        <f t="shared" si="22"/>
        <v>8065</v>
      </c>
      <c r="T34" s="141">
        <f t="shared" si="22"/>
        <v>8378</v>
      </c>
      <c r="U34" s="141">
        <f t="shared" si="22"/>
        <v>8222</v>
      </c>
      <c r="V34" s="141">
        <f t="shared" si="22"/>
        <v>9318</v>
      </c>
      <c r="W34" s="141">
        <f t="shared" si="22"/>
        <v>10884</v>
      </c>
      <c r="X34" s="141">
        <f t="shared" si="22"/>
        <v>10884</v>
      </c>
      <c r="Y34" s="141">
        <f t="shared" si="22"/>
        <v>11354</v>
      </c>
      <c r="Z34" s="141">
        <f t="shared" si="22"/>
        <v>11354</v>
      </c>
      <c r="AA34" s="141">
        <f t="shared" si="22"/>
        <v>11823</v>
      </c>
      <c r="AB34" s="141">
        <f t="shared" si="22"/>
        <v>11354</v>
      </c>
      <c r="AC34" s="141">
        <f t="shared" si="22"/>
        <v>11354</v>
      </c>
      <c r="AD34" s="174">
        <f t="shared" si="22"/>
        <v>17226</v>
      </c>
      <c r="AE34" s="174">
        <f t="shared" si="22"/>
        <v>23099</v>
      </c>
      <c r="AF34" s="174">
        <f t="shared" si="22"/>
        <v>26231</v>
      </c>
      <c r="AG34" s="174">
        <f t="shared" si="22"/>
        <v>26231</v>
      </c>
      <c r="AH34" s="174">
        <f t="shared" si="22"/>
        <v>26231</v>
      </c>
      <c r="AI34" s="174">
        <f t="shared" si="22"/>
        <v>27170</v>
      </c>
      <c r="AJ34" s="174">
        <f t="shared" si="22"/>
        <v>27170</v>
      </c>
      <c r="AK34" s="174">
        <f t="shared" si="22"/>
        <v>27170</v>
      </c>
      <c r="AL34" s="174">
        <f t="shared" si="22"/>
        <v>24351</v>
      </c>
      <c r="AM34" s="141">
        <f t="shared" si="22"/>
        <v>23960</v>
      </c>
      <c r="AN34" s="141">
        <f t="shared" si="22"/>
        <v>16678</v>
      </c>
      <c r="AO34" s="141">
        <f t="shared" si="22"/>
        <v>16678</v>
      </c>
      <c r="AP34" s="141">
        <f t="shared" si="22"/>
        <v>15973</v>
      </c>
      <c r="AQ34" s="141">
        <f t="shared" si="22"/>
        <v>15973</v>
      </c>
      <c r="AR34" s="141">
        <f t="shared" si="22"/>
        <v>15973</v>
      </c>
      <c r="AS34" s="141">
        <f t="shared" si="22"/>
        <v>16678</v>
      </c>
      <c r="AT34" s="141">
        <f t="shared" si="22"/>
        <v>16678</v>
      </c>
      <c r="AU34" s="141">
        <f t="shared" si="22"/>
        <v>16678</v>
      </c>
      <c r="AV34" s="141">
        <f t="shared" si="22"/>
        <v>17383</v>
      </c>
      <c r="AW34" s="141">
        <f t="shared" si="22"/>
        <v>17383</v>
      </c>
      <c r="AX34" s="141">
        <f t="shared" si="22"/>
        <v>18322</v>
      </c>
      <c r="AY34" s="141">
        <f t="shared" si="22"/>
        <v>19262</v>
      </c>
      <c r="AZ34" s="141">
        <f t="shared" si="22"/>
        <v>19262</v>
      </c>
      <c r="BA34" s="141">
        <f t="shared" si="22"/>
        <v>19262</v>
      </c>
      <c r="BB34" s="141">
        <f t="shared" si="22"/>
        <v>18322</v>
      </c>
      <c r="BC34" s="141">
        <f t="shared" si="22"/>
        <v>21141</v>
      </c>
      <c r="BD34" s="141">
        <f t="shared" si="22"/>
        <v>21141</v>
      </c>
      <c r="BE34" s="141">
        <f t="shared" si="22"/>
        <v>23020</v>
      </c>
      <c r="BF34" s="141">
        <f t="shared" si="22"/>
        <v>24899</v>
      </c>
      <c r="BG34" s="141">
        <f t="shared" si="22"/>
        <v>24899</v>
      </c>
      <c r="BH34" s="141">
        <f t="shared" si="22"/>
        <v>22081</v>
      </c>
      <c r="BI34" s="141">
        <f t="shared" si="22"/>
        <v>22081</v>
      </c>
      <c r="BJ34" s="141">
        <f t="shared" si="22"/>
        <v>15269</v>
      </c>
      <c r="BK34" s="141">
        <f t="shared" si="22"/>
        <v>16678</v>
      </c>
      <c r="BL34" s="141">
        <f t="shared" si="22"/>
        <v>15973</v>
      </c>
      <c r="BM34" s="141">
        <f t="shared" si="22"/>
        <v>12998</v>
      </c>
      <c r="BN34" s="141">
        <f t="shared" si="22"/>
        <v>11510</v>
      </c>
      <c r="BO34" s="141">
        <f t="shared" ref="BO34:BZ34" si="23">ROUND(BO15*0.87,)</f>
        <v>12450</v>
      </c>
      <c r="BP34" s="141">
        <f t="shared" si="23"/>
        <v>11510</v>
      </c>
      <c r="BQ34" s="141">
        <f t="shared" si="23"/>
        <v>12450</v>
      </c>
      <c r="BR34" s="141">
        <f t="shared" si="23"/>
        <v>11510</v>
      </c>
      <c r="BS34" s="141">
        <f t="shared" si="23"/>
        <v>11197</v>
      </c>
      <c r="BT34" s="141">
        <f t="shared" si="23"/>
        <v>10414</v>
      </c>
      <c r="BU34" s="141">
        <f t="shared" si="23"/>
        <v>8926</v>
      </c>
      <c r="BV34" s="141">
        <f t="shared" si="23"/>
        <v>9396</v>
      </c>
      <c r="BW34" s="141">
        <f t="shared" si="23"/>
        <v>8926</v>
      </c>
      <c r="BX34" s="141">
        <f t="shared" si="23"/>
        <v>9396</v>
      </c>
      <c r="BY34" s="141">
        <f t="shared" si="23"/>
        <v>8926</v>
      </c>
      <c r="BZ34" s="141">
        <f t="shared" si="23"/>
        <v>10022</v>
      </c>
    </row>
    <row r="35" spans="1:78" ht="11.45" customHeight="1" x14ac:dyDescent="0.2">
      <c r="A35" s="122" t="s">
        <v>91</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74"/>
      <c r="AE35" s="174"/>
      <c r="AF35" s="174"/>
      <c r="AG35" s="174"/>
      <c r="AH35" s="174"/>
      <c r="AI35" s="174"/>
      <c r="AJ35" s="174"/>
      <c r="AK35" s="174"/>
      <c r="AL35" s="174"/>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row>
    <row r="36" spans="1:78" ht="11.45" customHeight="1" x14ac:dyDescent="0.2">
      <c r="A36" s="3">
        <v>1</v>
      </c>
      <c r="B36" s="141" t="e">
        <f t="shared" ref="B36" si="24">ROUND(B17*0.87,)</f>
        <v>#REF!</v>
      </c>
      <c r="C36" s="141" t="e">
        <f t="shared" ref="C36:BN36" si="25">ROUND(C17*0.87,)</f>
        <v>#REF!</v>
      </c>
      <c r="D36" s="141" t="e">
        <f t="shared" si="25"/>
        <v>#REF!</v>
      </c>
      <c r="E36" s="141" t="e">
        <f t="shared" si="25"/>
        <v>#REF!</v>
      </c>
      <c r="F36" s="141" t="e">
        <f t="shared" si="25"/>
        <v>#REF!</v>
      </c>
      <c r="G36" s="141" t="e">
        <f t="shared" si="25"/>
        <v>#REF!</v>
      </c>
      <c r="H36" s="141" t="e">
        <f t="shared" si="25"/>
        <v>#REF!</v>
      </c>
      <c r="I36" s="141">
        <f t="shared" si="25"/>
        <v>8222</v>
      </c>
      <c r="J36" s="141">
        <f t="shared" si="25"/>
        <v>8222</v>
      </c>
      <c r="K36" s="141">
        <f t="shared" si="25"/>
        <v>7752</v>
      </c>
      <c r="L36" s="141">
        <f t="shared" si="25"/>
        <v>8065</v>
      </c>
      <c r="M36" s="141">
        <f t="shared" si="25"/>
        <v>8065</v>
      </c>
      <c r="N36" s="141">
        <f t="shared" si="25"/>
        <v>9944</v>
      </c>
      <c r="O36" s="141">
        <f t="shared" si="25"/>
        <v>7908</v>
      </c>
      <c r="P36" s="141">
        <f t="shared" si="25"/>
        <v>7752</v>
      </c>
      <c r="Q36" s="141">
        <f t="shared" si="25"/>
        <v>7908</v>
      </c>
      <c r="R36" s="141">
        <f t="shared" si="25"/>
        <v>7752</v>
      </c>
      <c r="S36" s="141">
        <f t="shared" si="25"/>
        <v>7752</v>
      </c>
      <c r="T36" s="141">
        <f t="shared" si="25"/>
        <v>8065</v>
      </c>
      <c r="U36" s="141">
        <f t="shared" si="25"/>
        <v>7908</v>
      </c>
      <c r="V36" s="141">
        <f t="shared" si="25"/>
        <v>9005</v>
      </c>
      <c r="W36" s="141">
        <f t="shared" si="25"/>
        <v>10571</v>
      </c>
      <c r="X36" s="141">
        <f t="shared" si="25"/>
        <v>10571</v>
      </c>
      <c r="Y36" s="141">
        <f t="shared" si="25"/>
        <v>11040</v>
      </c>
      <c r="Z36" s="141">
        <f t="shared" si="25"/>
        <v>11040</v>
      </c>
      <c r="AA36" s="141">
        <f t="shared" si="25"/>
        <v>11510</v>
      </c>
      <c r="AB36" s="141">
        <f t="shared" si="25"/>
        <v>11040</v>
      </c>
      <c r="AC36" s="141">
        <f t="shared" si="25"/>
        <v>11040</v>
      </c>
      <c r="AD36" s="174">
        <f t="shared" si="25"/>
        <v>17226</v>
      </c>
      <c r="AE36" s="174">
        <f t="shared" si="25"/>
        <v>23099</v>
      </c>
      <c r="AF36" s="174">
        <f t="shared" si="25"/>
        <v>26231</v>
      </c>
      <c r="AG36" s="174">
        <f t="shared" si="25"/>
        <v>26231</v>
      </c>
      <c r="AH36" s="174">
        <f t="shared" si="25"/>
        <v>26231</v>
      </c>
      <c r="AI36" s="174">
        <f t="shared" si="25"/>
        <v>27170</v>
      </c>
      <c r="AJ36" s="174">
        <f t="shared" si="25"/>
        <v>27170</v>
      </c>
      <c r="AK36" s="174">
        <f t="shared" si="25"/>
        <v>27170</v>
      </c>
      <c r="AL36" s="174">
        <f t="shared" si="25"/>
        <v>24351</v>
      </c>
      <c r="AM36" s="141">
        <f t="shared" si="25"/>
        <v>24077</v>
      </c>
      <c r="AN36" s="141">
        <f t="shared" si="25"/>
        <v>16795</v>
      </c>
      <c r="AO36" s="141">
        <f t="shared" si="25"/>
        <v>16795</v>
      </c>
      <c r="AP36" s="141">
        <f t="shared" si="25"/>
        <v>16091</v>
      </c>
      <c r="AQ36" s="141">
        <f t="shared" si="25"/>
        <v>16091</v>
      </c>
      <c r="AR36" s="141">
        <f t="shared" si="25"/>
        <v>16091</v>
      </c>
      <c r="AS36" s="141">
        <f t="shared" si="25"/>
        <v>16795</v>
      </c>
      <c r="AT36" s="141">
        <f t="shared" si="25"/>
        <v>16795</v>
      </c>
      <c r="AU36" s="141">
        <f t="shared" si="25"/>
        <v>16795</v>
      </c>
      <c r="AV36" s="141">
        <f t="shared" si="25"/>
        <v>17500</v>
      </c>
      <c r="AW36" s="141">
        <f t="shared" si="25"/>
        <v>17500</v>
      </c>
      <c r="AX36" s="141">
        <f t="shared" si="25"/>
        <v>18440</v>
      </c>
      <c r="AY36" s="141">
        <f t="shared" si="25"/>
        <v>19379</v>
      </c>
      <c r="AZ36" s="141">
        <f t="shared" si="25"/>
        <v>19379</v>
      </c>
      <c r="BA36" s="141">
        <f t="shared" si="25"/>
        <v>19379</v>
      </c>
      <c r="BB36" s="141">
        <f t="shared" si="25"/>
        <v>18440</v>
      </c>
      <c r="BC36" s="141">
        <f t="shared" si="25"/>
        <v>21258</v>
      </c>
      <c r="BD36" s="141">
        <f t="shared" si="25"/>
        <v>21258</v>
      </c>
      <c r="BE36" s="141">
        <f t="shared" si="25"/>
        <v>23138</v>
      </c>
      <c r="BF36" s="141">
        <f t="shared" si="25"/>
        <v>25017</v>
      </c>
      <c r="BG36" s="141">
        <f t="shared" si="25"/>
        <v>25017</v>
      </c>
      <c r="BH36" s="141">
        <f t="shared" si="25"/>
        <v>22198</v>
      </c>
      <c r="BI36" s="141">
        <f t="shared" si="25"/>
        <v>22198</v>
      </c>
      <c r="BJ36" s="141">
        <f t="shared" si="25"/>
        <v>15386</v>
      </c>
      <c r="BK36" s="141">
        <f t="shared" si="25"/>
        <v>16795</v>
      </c>
      <c r="BL36" s="141">
        <f t="shared" si="25"/>
        <v>16091</v>
      </c>
      <c r="BM36" s="141">
        <f t="shared" si="25"/>
        <v>12724</v>
      </c>
      <c r="BN36" s="141">
        <f t="shared" si="25"/>
        <v>11236</v>
      </c>
      <c r="BO36" s="141">
        <f t="shared" ref="BO36:BZ36" si="26">ROUND(BO17*0.87,)</f>
        <v>12176</v>
      </c>
      <c r="BP36" s="141">
        <f t="shared" si="26"/>
        <v>11236</v>
      </c>
      <c r="BQ36" s="141">
        <f t="shared" si="26"/>
        <v>12176</v>
      </c>
      <c r="BR36" s="141">
        <f t="shared" si="26"/>
        <v>11236</v>
      </c>
      <c r="BS36" s="141">
        <f t="shared" si="26"/>
        <v>10688</v>
      </c>
      <c r="BT36" s="141">
        <f t="shared" si="26"/>
        <v>9905</v>
      </c>
      <c r="BU36" s="141">
        <f t="shared" si="26"/>
        <v>8417</v>
      </c>
      <c r="BV36" s="141">
        <f t="shared" si="26"/>
        <v>8887</v>
      </c>
      <c r="BW36" s="141">
        <f t="shared" si="26"/>
        <v>8417</v>
      </c>
      <c r="BX36" s="141">
        <f t="shared" si="26"/>
        <v>8887</v>
      </c>
      <c r="BY36" s="141">
        <f t="shared" si="26"/>
        <v>8417</v>
      </c>
      <c r="BZ36" s="141">
        <f t="shared" si="26"/>
        <v>9513</v>
      </c>
    </row>
    <row r="37" spans="1:78" ht="11.45" customHeight="1" x14ac:dyDescent="0.2">
      <c r="A37" s="3">
        <v>2</v>
      </c>
      <c r="B37" s="141" t="e">
        <f t="shared" ref="B37" si="27">ROUND(B18*0.87,)</f>
        <v>#REF!</v>
      </c>
      <c r="C37" s="141" t="e">
        <f t="shared" ref="C37:BN37" si="28">ROUND(C18*0.87,)</f>
        <v>#REF!</v>
      </c>
      <c r="D37" s="141" t="e">
        <f t="shared" si="28"/>
        <v>#REF!</v>
      </c>
      <c r="E37" s="141" t="e">
        <f t="shared" si="28"/>
        <v>#REF!</v>
      </c>
      <c r="F37" s="141" t="e">
        <f t="shared" si="28"/>
        <v>#REF!</v>
      </c>
      <c r="G37" s="141" t="e">
        <f t="shared" si="28"/>
        <v>#REF!</v>
      </c>
      <c r="H37" s="141" t="e">
        <f t="shared" si="28"/>
        <v>#REF!</v>
      </c>
      <c r="I37" s="141">
        <f t="shared" si="28"/>
        <v>9318</v>
      </c>
      <c r="J37" s="141">
        <f t="shared" si="28"/>
        <v>9318</v>
      </c>
      <c r="K37" s="141">
        <f t="shared" si="28"/>
        <v>8848</v>
      </c>
      <c r="L37" s="141">
        <f t="shared" si="28"/>
        <v>9161</v>
      </c>
      <c r="M37" s="141">
        <f t="shared" si="28"/>
        <v>9161</v>
      </c>
      <c r="N37" s="141">
        <f t="shared" si="28"/>
        <v>11040</v>
      </c>
      <c r="O37" s="141">
        <f t="shared" si="28"/>
        <v>9005</v>
      </c>
      <c r="P37" s="141">
        <f t="shared" si="28"/>
        <v>8848</v>
      </c>
      <c r="Q37" s="141">
        <f t="shared" si="28"/>
        <v>9005</v>
      </c>
      <c r="R37" s="141">
        <f t="shared" si="28"/>
        <v>8848</v>
      </c>
      <c r="S37" s="141">
        <f t="shared" si="28"/>
        <v>8848</v>
      </c>
      <c r="T37" s="141">
        <f t="shared" si="28"/>
        <v>9161</v>
      </c>
      <c r="U37" s="141">
        <f t="shared" si="28"/>
        <v>9005</v>
      </c>
      <c r="V37" s="141">
        <f t="shared" si="28"/>
        <v>10101</v>
      </c>
      <c r="W37" s="141">
        <f t="shared" si="28"/>
        <v>11667</v>
      </c>
      <c r="X37" s="141">
        <f t="shared" si="28"/>
        <v>11667</v>
      </c>
      <c r="Y37" s="141">
        <f t="shared" si="28"/>
        <v>12137</v>
      </c>
      <c r="Z37" s="141">
        <f t="shared" si="28"/>
        <v>12137</v>
      </c>
      <c r="AA37" s="141">
        <f t="shared" si="28"/>
        <v>12606</v>
      </c>
      <c r="AB37" s="141">
        <f t="shared" si="28"/>
        <v>12137</v>
      </c>
      <c r="AC37" s="141">
        <f t="shared" si="28"/>
        <v>12137</v>
      </c>
      <c r="AD37" s="174">
        <f t="shared" si="28"/>
        <v>18792</v>
      </c>
      <c r="AE37" s="174">
        <f t="shared" si="28"/>
        <v>24665</v>
      </c>
      <c r="AF37" s="174">
        <f t="shared" si="28"/>
        <v>27797</v>
      </c>
      <c r="AG37" s="174">
        <f t="shared" si="28"/>
        <v>27797</v>
      </c>
      <c r="AH37" s="174">
        <f t="shared" si="28"/>
        <v>27797</v>
      </c>
      <c r="AI37" s="174">
        <f t="shared" si="28"/>
        <v>28736</v>
      </c>
      <c r="AJ37" s="174">
        <f t="shared" si="28"/>
        <v>28736</v>
      </c>
      <c r="AK37" s="174">
        <f t="shared" si="28"/>
        <v>28736</v>
      </c>
      <c r="AL37" s="174">
        <f t="shared" si="28"/>
        <v>25917</v>
      </c>
      <c r="AM37" s="141">
        <f t="shared" si="28"/>
        <v>25526</v>
      </c>
      <c r="AN37" s="141">
        <f t="shared" si="28"/>
        <v>18244</v>
      </c>
      <c r="AO37" s="141">
        <f t="shared" si="28"/>
        <v>18244</v>
      </c>
      <c r="AP37" s="141">
        <f t="shared" si="28"/>
        <v>17539</v>
      </c>
      <c r="AQ37" s="141">
        <f t="shared" si="28"/>
        <v>17539</v>
      </c>
      <c r="AR37" s="141">
        <f t="shared" si="28"/>
        <v>17539</v>
      </c>
      <c r="AS37" s="141">
        <f t="shared" si="28"/>
        <v>18244</v>
      </c>
      <c r="AT37" s="141">
        <f t="shared" si="28"/>
        <v>18244</v>
      </c>
      <c r="AU37" s="141">
        <f t="shared" si="28"/>
        <v>18244</v>
      </c>
      <c r="AV37" s="141">
        <f t="shared" si="28"/>
        <v>18949</v>
      </c>
      <c r="AW37" s="141">
        <f t="shared" si="28"/>
        <v>18949</v>
      </c>
      <c r="AX37" s="141">
        <f t="shared" si="28"/>
        <v>19888</v>
      </c>
      <c r="AY37" s="141">
        <f t="shared" si="28"/>
        <v>20828</v>
      </c>
      <c r="AZ37" s="141">
        <f t="shared" si="28"/>
        <v>20828</v>
      </c>
      <c r="BA37" s="141">
        <f t="shared" si="28"/>
        <v>20828</v>
      </c>
      <c r="BB37" s="141">
        <f t="shared" si="28"/>
        <v>19888</v>
      </c>
      <c r="BC37" s="141">
        <f t="shared" si="28"/>
        <v>22707</v>
      </c>
      <c r="BD37" s="141">
        <f t="shared" si="28"/>
        <v>22707</v>
      </c>
      <c r="BE37" s="141">
        <f t="shared" si="28"/>
        <v>24586</v>
      </c>
      <c r="BF37" s="141">
        <f t="shared" si="28"/>
        <v>26465</v>
      </c>
      <c r="BG37" s="141">
        <f t="shared" si="28"/>
        <v>26465</v>
      </c>
      <c r="BH37" s="141">
        <f t="shared" si="28"/>
        <v>23647</v>
      </c>
      <c r="BI37" s="141">
        <f t="shared" si="28"/>
        <v>23647</v>
      </c>
      <c r="BJ37" s="141">
        <f t="shared" si="28"/>
        <v>16835</v>
      </c>
      <c r="BK37" s="141">
        <f t="shared" si="28"/>
        <v>18244</v>
      </c>
      <c r="BL37" s="141">
        <f t="shared" si="28"/>
        <v>17539</v>
      </c>
      <c r="BM37" s="141">
        <f t="shared" si="28"/>
        <v>14172</v>
      </c>
      <c r="BN37" s="141">
        <f t="shared" si="28"/>
        <v>12685</v>
      </c>
      <c r="BO37" s="141">
        <f t="shared" ref="BO37:BZ37" si="29">ROUND(BO18*0.87,)</f>
        <v>13624</v>
      </c>
      <c r="BP37" s="141">
        <f t="shared" si="29"/>
        <v>12685</v>
      </c>
      <c r="BQ37" s="141">
        <f t="shared" si="29"/>
        <v>13624</v>
      </c>
      <c r="BR37" s="141">
        <f t="shared" si="29"/>
        <v>12685</v>
      </c>
      <c r="BS37" s="141">
        <f t="shared" si="29"/>
        <v>11980</v>
      </c>
      <c r="BT37" s="141">
        <f t="shared" si="29"/>
        <v>11197</v>
      </c>
      <c r="BU37" s="141">
        <f t="shared" si="29"/>
        <v>9709</v>
      </c>
      <c r="BV37" s="141">
        <f t="shared" si="29"/>
        <v>10179</v>
      </c>
      <c r="BW37" s="141">
        <f t="shared" si="29"/>
        <v>9709</v>
      </c>
      <c r="BX37" s="141">
        <f t="shared" si="29"/>
        <v>10179</v>
      </c>
      <c r="BY37" s="141">
        <f t="shared" si="29"/>
        <v>9709</v>
      </c>
      <c r="BZ37" s="141">
        <f t="shared" si="29"/>
        <v>10805</v>
      </c>
    </row>
    <row r="38" spans="1:78" ht="11.45" customHeight="1" x14ac:dyDescent="0.2">
      <c r="A38" s="119" t="s">
        <v>92</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74"/>
      <c r="AE38" s="174"/>
      <c r="AF38" s="174"/>
      <c r="AG38" s="174"/>
      <c r="AH38" s="174"/>
      <c r="AI38" s="174"/>
      <c r="AJ38" s="174"/>
      <c r="AK38" s="174"/>
      <c r="AL38" s="174"/>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row>
    <row r="39" spans="1:78" ht="11.45" customHeight="1" x14ac:dyDescent="0.2">
      <c r="A39" s="3">
        <v>1</v>
      </c>
      <c r="B39" s="141" t="e">
        <f t="shared" ref="B39" si="30">ROUND(B20*0.87,)</f>
        <v>#REF!</v>
      </c>
      <c r="C39" s="141" t="e">
        <f t="shared" ref="C39:BN39" si="31">ROUND(C20*0.87,)</f>
        <v>#REF!</v>
      </c>
      <c r="D39" s="141" t="e">
        <f t="shared" si="31"/>
        <v>#REF!</v>
      </c>
      <c r="E39" s="141" t="e">
        <f t="shared" si="31"/>
        <v>#REF!</v>
      </c>
      <c r="F39" s="141" t="e">
        <f t="shared" si="31"/>
        <v>#REF!</v>
      </c>
      <c r="G39" s="141" t="e">
        <f t="shared" si="31"/>
        <v>#REF!</v>
      </c>
      <c r="H39" s="141" t="e">
        <f t="shared" si="31"/>
        <v>#REF!</v>
      </c>
      <c r="I39" s="141">
        <f t="shared" si="31"/>
        <v>9396</v>
      </c>
      <c r="J39" s="141">
        <f t="shared" si="31"/>
        <v>9396</v>
      </c>
      <c r="K39" s="141">
        <f t="shared" si="31"/>
        <v>8926</v>
      </c>
      <c r="L39" s="141">
        <f t="shared" si="31"/>
        <v>9239</v>
      </c>
      <c r="M39" s="141">
        <f t="shared" si="31"/>
        <v>9239</v>
      </c>
      <c r="N39" s="141">
        <f t="shared" si="31"/>
        <v>11119</v>
      </c>
      <c r="O39" s="141">
        <f t="shared" si="31"/>
        <v>9083</v>
      </c>
      <c r="P39" s="141">
        <f t="shared" si="31"/>
        <v>8926</v>
      </c>
      <c r="Q39" s="141">
        <f t="shared" si="31"/>
        <v>9083</v>
      </c>
      <c r="R39" s="141">
        <f t="shared" si="31"/>
        <v>8926</v>
      </c>
      <c r="S39" s="141">
        <f t="shared" si="31"/>
        <v>8926</v>
      </c>
      <c r="T39" s="141">
        <f t="shared" si="31"/>
        <v>9239</v>
      </c>
      <c r="U39" s="141">
        <f t="shared" si="31"/>
        <v>9083</v>
      </c>
      <c r="V39" s="141">
        <f t="shared" si="31"/>
        <v>10179</v>
      </c>
      <c r="W39" s="141">
        <f t="shared" si="31"/>
        <v>11745</v>
      </c>
      <c r="X39" s="141">
        <f t="shared" si="31"/>
        <v>11745</v>
      </c>
      <c r="Y39" s="141">
        <f t="shared" si="31"/>
        <v>12215</v>
      </c>
      <c r="Z39" s="141">
        <f t="shared" si="31"/>
        <v>12215</v>
      </c>
      <c r="AA39" s="141">
        <f t="shared" si="31"/>
        <v>12685</v>
      </c>
      <c r="AB39" s="141">
        <f t="shared" si="31"/>
        <v>12215</v>
      </c>
      <c r="AC39" s="141">
        <f t="shared" si="31"/>
        <v>12215</v>
      </c>
      <c r="AD39" s="174">
        <f t="shared" si="31"/>
        <v>18792</v>
      </c>
      <c r="AE39" s="174">
        <f t="shared" si="31"/>
        <v>24665</v>
      </c>
      <c r="AF39" s="174">
        <f t="shared" si="31"/>
        <v>27797</v>
      </c>
      <c r="AG39" s="174">
        <f t="shared" si="31"/>
        <v>27797</v>
      </c>
      <c r="AH39" s="174">
        <f t="shared" si="31"/>
        <v>27797</v>
      </c>
      <c r="AI39" s="174">
        <f t="shared" si="31"/>
        <v>28736</v>
      </c>
      <c r="AJ39" s="174">
        <f t="shared" si="31"/>
        <v>28736</v>
      </c>
      <c r="AK39" s="174">
        <f t="shared" si="31"/>
        <v>28736</v>
      </c>
      <c r="AL39" s="174">
        <f t="shared" si="31"/>
        <v>25917</v>
      </c>
      <c r="AM39" s="141">
        <f t="shared" si="31"/>
        <v>25643</v>
      </c>
      <c r="AN39" s="141">
        <f t="shared" si="31"/>
        <v>18361</v>
      </c>
      <c r="AO39" s="141">
        <f t="shared" si="31"/>
        <v>18361</v>
      </c>
      <c r="AP39" s="141">
        <f t="shared" si="31"/>
        <v>17657</v>
      </c>
      <c r="AQ39" s="141">
        <f t="shared" si="31"/>
        <v>17657</v>
      </c>
      <c r="AR39" s="141">
        <f t="shared" si="31"/>
        <v>17657</v>
      </c>
      <c r="AS39" s="141">
        <f t="shared" si="31"/>
        <v>18361</v>
      </c>
      <c r="AT39" s="141">
        <f t="shared" si="31"/>
        <v>18361</v>
      </c>
      <c r="AU39" s="141">
        <f t="shared" si="31"/>
        <v>18361</v>
      </c>
      <c r="AV39" s="141">
        <f t="shared" si="31"/>
        <v>19066</v>
      </c>
      <c r="AW39" s="141">
        <f t="shared" si="31"/>
        <v>19066</v>
      </c>
      <c r="AX39" s="141">
        <f t="shared" si="31"/>
        <v>20006</v>
      </c>
      <c r="AY39" s="141">
        <f t="shared" si="31"/>
        <v>20945</v>
      </c>
      <c r="AZ39" s="141">
        <f t="shared" si="31"/>
        <v>20945</v>
      </c>
      <c r="BA39" s="141">
        <f t="shared" si="31"/>
        <v>20945</v>
      </c>
      <c r="BB39" s="141">
        <f t="shared" si="31"/>
        <v>20006</v>
      </c>
      <c r="BC39" s="141">
        <f t="shared" si="31"/>
        <v>22824</v>
      </c>
      <c r="BD39" s="141">
        <f t="shared" si="31"/>
        <v>22824</v>
      </c>
      <c r="BE39" s="141">
        <f t="shared" si="31"/>
        <v>24704</v>
      </c>
      <c r="BF39" s="141">
        <f t="shared" si="31"/>
        <v>26583</v>
      </c>
      <c r="BG39" s="141">
        <f t="shared" si="31"/>
        <v>26583</v>
      </c>
      <c r="BH39" s="141">
        <f t="shared" si="31"/>
        <v>23764</v>
      </c>
      <c r="BI39" s="141">
        <f t="shared" si="31"/>
        <v>23764</v>
      </c>
      <c r="BJ39" s="141">
        <f t="shared" si="31"/>
        <v>16952</v>
      </c>
      <c r="BK39" s="141">
        <f t="shared" si="31"/>
        <v>18361</v>
      </c>
      <c r="BL39" s="141">
        <f t="shared" si="31"/>
        <v>17657</v>
      </c>
      <c r="BM39" s="141">
        <f t="shared" si="31"/>
        <v>13507</v>
      </c>
      <c r="BN39" s="141">
        <f t="shared" si="31"/>
        <v>12019</v>
      </c>
      <c r="BO39" s="141">
        <f t="shared" ref="BO39:BZ39" si="32">ROUND(BO20*0.87,)</f>
        <v>12959</v>
      </c>
      <c r="BP39" s="141">
        <f t="shared" si="32"/>
        <v>12019</v>
      </c>
      <c r="BQ39" s="141">
        <f t="shared" si="32"/>
        <v>12959</v>
      </c>
      <c r="BR39" s="141">
        <f t="shared" si="32"/>
        <v>12019</v>
      </c>
      <c r="BS39" s="141">
        <f t="shared" si="32"/>
        <v>11862</v>
      </c>
      <c r="BT39" s="141">
        <f t="shared" si="32"/>
        <v>11079</v>
      </c>
      <c r="BU39" s="141">
        <f t="shared" si="32"/>
        <v>9592</v>
      </c>
      <c r="BV39" s="141">
        <f t="shared" si="32"/>
        <v>10062</v>
      </c>
      <c r="BW39" s="141">
        <f t="shared" si="32"/>
        <v>9592</v>
      </c>
      <c r="BX39" s="141">
        <f t="shared" si="32"/>
        <v>10062</v>
      </c>
      <c r="BY39" s="141">
        <f t="shared" si="32"/>
        <v>9592</v>
      </c>
      <c r="BZ39" s="141">
        <f t="shared" si="32"/>
        <v>10688</v>
      </c>
    </row>
    <row r="40" spans="1:78" ht="11.45" customHeight="1" x14ac:dyDescent="0.2">
      <c r="A40" s="3">
        <v>2</v>
      </c>
      <c r="B40" s="141" t="e">
        <f t="shared" ref="B40" si="33">ROUND(B21*0.87,)</f>
        <v>#REF!</v>
      </c>
      <c r="C40" s="141" t="e">
        <f t="shared" ref="C40:BN40" si="34">ROUND(C21*0.87,)</f>
        <v>#REF!</v>
      </c>
      <c r="D40" s="141" t="e">
        <f t="shared" si="34"/>
        <v>#REF!</v>
      </c>
      <c r="E40" s="141" t="e">
        <f t="shared" si="34"/>
        <v>#REF!</v>
      </c>
      <c r="F40" s="141" t="e">
        <f t="shared" si="34"/>
        <v>#REF!</v>
      </c>
      <c r="G40" s="141" t="e">
        <f t="shared" si="34"/>
        <v>#REF!</v>
      </c>
      <c r="H40" s="141" t="e">
        <f t="shared" si="34"/>
        <v>#REF!</v>
      </c>
      <c r="I40" s="141">
        <f t="shared" si="34"/>
        <v>10492</v>
      </c>
      <c r="J40" s="141">
        <f t="shared" si="34"/>
        <v>10492</v>
      </c>
      <c r="K40" s="141">
        <f t="shared" si="34"/>
        <v>10022</v>
      </c>
      <c r="L40" s="141">
        <f t="shared" si="34"/>
        <v>10336</v>
      </c>
      <c r="M40" s="141">
        <f t="shared" si="34"/>
        <v>10336</v>
      </c>
      <c r="N40" s="141">
        <f t="shared" si="34"/>
        <v>12215</v>
      </c>
      <c r="O40" s="141">
        <f t="shared" si="34"/>
        <v>10179</v>
      </c>
      <c r="P40" s="141">
        <f t="shared" si="34"/>
        <v>10022</v>
      </c>
      <c r="Q40" s="141">
        <f t="shared" si="34"/>
        <v>10179</v>
      </c>
      <c r="R40" s="141">
        <f t="shared" si="34"/>
        <v>10022</v>
      </c>
      <c r="S40" s="141">
        <f t="shared" si="34"/>
        <v>10022</v>
      </c>
      <c r="T40" s="141">
        <f t="shared" si="34"/>
        <v>10336</v>
      </c>
      <c r="U40" s="141">
        <f t="shared" si="34"/>
        <v>10179</v>
      </c>
      <c r="V40" s="141">
        <f t="shared" si="34"/>
        <v>11275</v>
      </c>
      <c r="W40" s="141">
        <f t="shared" si="34"/>
        <v>12841</v>
      </c>
      <c r="X40" s="141">
        <f t="shared" si="34"/>
        <v>12841</v>
      </c>
      <c r="Y40" s="141">
        <f t="shared" si="34"/>
        <v>13311</v>
      </c>
      <c r="Z40" s="141">
        <f t="shared" si="34"/>
        <v>13311</v>
      </c>
      <c r="AA40" s="141">
        <f t="shared" si="34"/>
        <v>13781</v>
      </c>
      <c r="AB40" s="141">
        <f t="shared" si="34"/>
        <v>13311</v>
      </c>
      <c r="AC40" s="141">
        <f t="shared" si="34"/>
        <v>13311</v>
      </c>
      <c r="AD40" s="174">
        <f t="shared" si="34"/>
        <v>20358</v>
      </c>
      <c r="AE40" s="174">
        <f t="shared" si="34"/>
        <v>26231</v>
      </c>
      <c r="AF40" s="174">
        <f t="shared" si="34"/>
        <v>29363</v>
      </c>
      <c r="AG40" s="174">
        <f t="shared" si="34"/>
        <v>29363</v>
      </c>
      <c r="AH40" s="174">
        <f t="shared" si="34"/>
        <v>29363</v>
      </c>
      <c r="AI40" s="174">
        <f t="shared" si="34"/>
        <v>30302</v>
      </c>
      <c r="AJ40" s="174">
        <f t="shared" si="34"/>
        <v>30302</v>
      </c>
      <c r="AK40" s="174">
        <f t="shared" si="34"/>
        <v>30302</v>
      </c>
      <c r="AL40" s="174">
        <f t="shared" si="34"/>
        <v>27483</v>
      </c>
      <c r="AM40" s="141">
        <f t="shared" si="34"/>
        <v>27092</v>
      </c>
      <c r="AN40" s="141">
        <f t="shared" si="34"/>
        <v>19810</v>
      </c>
      <c r="AO40" s="141">
        <f t="shared" si="34"/>
        <v>19810</v>
      </c>
      <c r="AP40" s="141">
        <f t="shared" si="34"/>
        <v>19105</v>
      </c>
      <c r="AQ40" s="141">
        <f t="shared" si="34"/>
        <v>19105</v>
      </c>
      <c r="AR40" s="141">
        <f t="shared" si="34"/>
        <v>19105</v>
      </c>
      <c r="AS40" s="141">
        <f t="shared" si="34"/>
        <v>19810</v>
      </c>
      <c r="AT40" s="141">
        <f t="shared" si="34"/>
        <v>19810</v>
      </c>
      <c r="AU40" s="141">
        <f t="shared" si="34"/>
        <v>19810</v>
      </c>
      <c r="AV40" s="141">
        <f t="shared" si="34"/>
        <v>20515</v>
      </c>
      <c r="AW40" s="141">
        <f t="shared" si="34"/>
        <v>20515</v>
      </c>
      <c r="AX40" s="141">
        <f t="shared" si="34"/>
        <v>21454</v>
      </c>
      <c r="AY40" s="141">
        <f t="shared" si="34"/>
        <v>22394</v>
      </c>
      <c r="AZ40" s="141">
        <f t="shared" si="34"/>
        <v>22394</v>
      </c>
      <c r="BA40" s="141">
        <f t="shared" si="34"/>
        <v>22394</v>
      </c>
      <c r="BB40" s="141">
        <f t="shared" si="34"/>
        <v>21454</v>
      </c>
      <c r="BC40" s="141">
        <f t="shared" si="34"/>
        <v>24273</v>
      </c>
      <c r="BD40" s="141">
        <f t="shared" si="34"/>
        <v>24273</v>
      </c>
      <c r="BE40" s="141">
        <f t="shared" si="34"/>
        <v>26152</v>
      </c>
      <c r="BF40" s="141">
        <f t="shared" si="34"/>
        <v>28031</v>
      </c>
      <c r="BG40" s="141">
        <f t="shared" si="34"/>
        <v>28031</v>
      </c>
      <c r="BH40" s="141">
        <f t="shared" si="34"/>
        <v>25213</v>
      </c>
      <c r="BI40" s="141">
        <f t="shared" si="34"/>
        <v>25213</v>
      </c>
      <c r="BJ40" s="141">
        <f t="shared" si="34"/>
        <v>18401</v>
      </c>
      <c r="BK40" s="141">
        <f t="shared" si="34"/>
        <v>19810</v>
      </c>
      <c r="BL40" s="141">
        <f t="shared" si="34"/>
        <v>19105</v>
      </c>
      <c r="BM40" s="141">
        <f t="shared" si="34"/>
        <v>14955</v>
      </c>
      <c r="BN40" s="141">
        <f t="shared" si="34"/>
        <v>13468</v>
      </c>
      <c r="BO40" s="141">
        <f t="shared" ref="BO40:BZ40" si="35">ROUND(BO21*0.87,)</f>
        <v>14407</v>
      </c>
      <c r="BP40" s="141">
        <f t="shared" si="35"/>
        <v>13468</v>
      </c>
      <c r="BQ40" s="141">
        <f t="shared" si="35"/>
        <v>14407</v>
      </c>
      <c r="BR40" s="141">
        <f t="shared" si="35"/>
        <v>13468</v>
      </c>
      <c r="BS40" s="141">
        <f t="shared" si="35"/>
        <v>13154</v>
      </c>
      <c r="BT40" s="141">
        <f t="shared" si="35"/>
        <v>12371</v>
      </c>
      <c r="BU40" s="141">
        <f t="shared" si="35"/>
        <v>10884</v>
      </c>
      <c r="BV40" s="141">
        <f t="shared" si="35"/>
        <v>11354</v>
      </c>
      <c r="BW40" s="141">
        <f t="shared" si="35"/>
        <v>10884</v>
      </c>
      <c r="BX40" s="141">
        <f t="shared" si="35"/>
        <v>11354</v>
      </c>
      <c r="BY40" s="141">
        <f t="shared" si="35"/>
        <v>10884</v>
      </c>
      <c r="BZ40" s="141">
        <f t="shared" si="35"/>
        <v>11980</v>
      </c>
    </row>
    <row r="41" spans="1:78" ht="11.45" customHeight="1" x14ac:dyDescent="0.2">
      <c r="A41" s="24"/>
    </row>
    <row r="42" spans="1:78" x14ac:dyDescent="0.2">
      <c r="A42" s="41" t="s">
        <v>18</v>
      </c>
    </row>
    <row r="43" spans="1:78" x14ac:dyDescent="0.2">
      <c r="A43" s="38" t="s">
        <v>22</v>
      </c>
    </row>
    <row r="44" spans="1:78" x14ac:dyDescent="0.2">
      <c r="A44" s="22"/>
    </row>
    <row r="45" spans="1:78" x14ac:dyDescent="0.2">
      <c r="A45" s="41" t="s">
        <v>3</v>
      </c>
    </row>
    <row r="46" spans="1:78" x14ac:dyDescent="0.2">
      <c r="A46" s="42" t="s">
        <v>4</v>
      </c>
    </row>
    <row r="47" spans="1:78" x14ac:dyDescent="0.2">
      <c r="A47" s="42" t="s">
        <v>5</v>
      </c>
    </row>
    <row r="48" spans="1:78"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71" t="s">
        <v>195</v>
      </c>
    </row>
  </sheetData>
  <pageMargins left="0.7" right="0.7" top="0.75" bottom="0.75" header="0.3" footer="0.3"/>
  <pageSetup paperSize="9" orientation="portrait" horizontalDpi="4294967295" verticalDpi="4294967295"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0"/>
  </sheetPr>
  <dimension ref="A1:BZ55"/>
  <sheetViews>
    <sheetView zoomScaleNormal="100" workbookViewId="0">
      <pane xSplit="1" topLeftCell="B1" activePane="topRight" state="frozen"/>
      <selection activeCell="B8" sqref="B8:B21"/>
      <selection pane="topRight" activeCell="B8" sqref="B8:B21"/>
    </sheetView>
  </sheetViews>
  <sheetFormatPr defaultColWidth="8.5703125" defaultRowHeight="12" x14ac:dyDescent="0.2"/>
  <cols>
    <col min="1" max="1" width="84.85546875" style="1" customWidth="1"/>
    <col min="2" max="38" width="9.85546875" style="172" bestFit="1" customWidth="1"/>
    <col min="39" max="78" width="9.85546875" style="118" bestFit="1" customWidth="1"/>
    <col min="79" max="16384" width="8.5703125" style="118"/>
  </cols>
  <sheetData>
    <row r="1" spans="1:78" ht="11.45" customHeight="1" x14ac:dyDescent="0.2">
      <c r="A1" s="9" t="s">
        <v>172</v>
      </c>
    </row>
    <row r="2" spans="1:78" ht="11.45" customHeight="1" x14ac:dyDescent="0.2">
      <c r="A2" s="19" t="s">
        <v>16</v>
      </c>
    </row>
    <row r="3" spans="1:78" ht="11.45" customHeight="1" x14ac:dyDescent="0.2">
      <c r="A3" s="9"/>
    </row>
    <row r="4" spans="1:78" ht="11.25" customHeight="1" x14ac:dyDescent="0.2">
      <c r="A4" s="95" t="s">
        <v>1</v>
      </c>
    </row>
    <row r="5" spans="1:78" s="168" customFormat="1" ht="25.5" customHeight="1" x14ac:dyDescent="0.2">
      <c r="A5" s="8" t="s">
        <v>0</v>
      </c>
      <c r="B5" s="129" t="e">
        <f>'C завтраками| Bed and breakfast'!#REF!</f>
        <v>#REF!</v>
      </c>
      <c r="C5" s="129" t="e">
        <f>'C завтраками| Bed and breakfast'!#REF!</f>
        <v>#REF!</v>
      </c>
      <c r="D5" s="129" t="e">
        <f>'C завтраками| Bed and breakfast'!#REF!</f>
        <v>#REF!</v>
      </c>
      <c r="E5" s="129" t="e">
        <f>'C завтраками| Bed and breakfast'!#REF!</f>
        <v>#REF!</v>
      </c>
      <c r="F5" s="129" t="e">
        <f>'C завтраками| Bed and breakfast'!#REF!</f>
        <v>#REF!</v>
      </c>
      <c r="G5" s="129" t="e">
        <f>'C завтраками| Bed and breakfast'!#REF!</f>
        <v>#REF!</v>
      </c>
      <c r="H5" s="129" t="e">
        <f>'C завтраками| Bed and breakfast'!#REF!</f>
        <v>#REF!</v>
      </c>
      <c r="I5" s="129">
        <f>'C завтраками| Bed and breakfast'!B5</f>
        <v>45966</v>
      </c>
      <c r="J5" s="129">
        <f>'C завтраками| Bed and breakfast'!C5</f>
        <v>45968</v>
      </c>
      <c r="K5" s="129">
        <f>'C завтраками| Bed and breakfast'!D5</f>
        <v>45970</v>
      </c>
      <c r="L5" s="129">
        <f>'C завтраками| Bed and breakfast'!E5</f>
        <v>45975</v>
      </c>
      <c r="M5" s="129">
        <f>'C завтраками| Bed and breakfast'!F5</f>
        <v>45977</v>
      </c>
      <c r="N5" s="129">
        <f>'C завтраками| Bed and breakfast'!G5</f>
        <v>45978</v>
      </c>
      <c r="O5" s="129">
        <f>'C завтраками| Bed and breakfast'!H5</f>
        <v>45982</v>
      </c>
      <c r="P5" s="129">
        <f>'C завтраками| Bed and breakfast'!I5</f>
        <v>45984</v>
      </c>
      <c r="Q5" s="129">
        <f>'C завтраками| Bed and breakfast'!J5</f>
        <v>45989</v>
      </c>
      <c r="R5" s="129">
        <f>'C завтраками| Bed and breakfast'!K5</f>
        <v>45991</v>
      </c>
      <c r="S5" s="129">
        <f>'C завтраками| Bed and breakfast'!L5</f>
        <v>45992</v>
      </c>
      <c r="T5" s="129">
        <f>'C завтраками| Bed and breakfast'!M5</f>
        <v>45996</v>
      </c>
      <c r="U5" s="129">
        <f>'C завтраками| Bed and breakfast'!N5</f>
        <v>45998</v>
      </c>
      <c r="V5" s="129">
        <f>'C завтраками| Bed and breakfast'!O5</f>
        <v>46003</v>
      </c>
      <c r="W5" s="129">
        <f>'C завтраками| Bed and breakfast'!P5</f>
        <v>46010</v>
      </c>
      <c r="X5" s="129">
        <f>'C завтраками| Bed and breakfast'!Q5</f>
        <v>46012</v>
      </c>
      <c r="Y5" s="129">
        <f>'C завтраками| Bed and breakfast'!R5</f>
        <v>46013</v>
      </c>
      <c r="Z5" s="129">
        <f>'C завтраками| Bed and breakfast'!S5</f>
        <v>46014</v>
      </c>
      <c r="AA5" s="129">
        <f>'C завтраками| Bed and breakfast'!T5</f>
        <v>46015</v>
      </c>
      <c r="AB5" s="129">
        <f>'C завтраками| Bed and breakfast'!U5</f>
        <v>46017</v>
      </c>
      <c r="AC5" s="129">
        <f>'C завтраками| Bed and breakfast'!V5</f>
        <v>46019</v>
      </c>
      <c r="AD5" s="173">
        <f>'C завтраками| Bed and breakfast'!W5</f>
        <v>46020</v>
      </c>
      <c r="AE5" s="173">
        <f>'C завтраками| Bed and breakfast'!X5</f>
        <v>46021</v>
      </c>
      <c r="AF5" s="173">
        <f>'C завтраками| Bed and breakfast'!Y5</f>
        <v>46022</v>
      </c>
      <c r="AG5" s="173">
        <f>'C завтраками| Bed and breakfast'!Z5</f>
        <v>46023</v>
      </c>
      <c r="AH5" s="173">
        <f>'C завтраками| Bed and breakfast'!AA5</f>
        <v>46026</v>
      </c>
      <c r="AI5" s="173">
        <f>'C завтраками| Bed and breakfast'!AB5</f>
        <v>46027</v>
      </c>
      <c r="AJ5" s="173">
        <f>'C завтраками| Bed and breakfast'!AC5</f>
        <v>46028</v>
      </c>
      <c r="AK5" s="173">
        <f>'C завтраками| Bed and breakfast'!AD5</f>
        <v>46029</v>
      </c>
      <c r="AL5" s="173">
        <f>'C завтраками| Bed and breakfast'!AE5</f>
        <v>46030</v>
      </c>
      <c r="AM5" s="129">
        <f>'C завтраками| Bed and breakfast'!AF5</f>
        <v>46031</v>
      </c>
      <c r="AN5" s="129">
        <f>'C завтраками| Bed and breakfast'!AG5</f>
        <v>46032</v>
      </c>
      <c r="AO5" s="129">
        <f>'C завтраками| Bed and breakfast'!AH5</f>
        <v>46033</v>
      </c>
      <c r="AP5" s="129">
        <f>'C завтраками| Bed and breakfast'!AI5</f>
        <v>46036</v>
      </c>
      <c r="AQ5" s="129">
        <f>'C завтраками| Bed and breakfast'!AJ5</f>
        <v>46038</v>
      </c>
      <c r="AR5" s="129">
        <f>'C завтраками| Bed and breakfast'!AK5</f>
        <v>46040</v>
      </c>
      <c r="AS5" s="129">
        <f>'C завтраками| Bed and breakfast'!AL5</f>
        <v>46042</v>
      </c>
      <c r="AT5" s="129">
        <f>'C завтраками| Bed and breakfast'!AM5</f>
        <v>46043</v>
      </c>
      <c r="AU5" s="129">
        <f>'C завтраками| Bed and breakfast'!AN5</f>
        <v>46045</v>
      </c>
      <c r="AV5" s="129">
        <f>'C завтраками| Bed and breakfast'!AO5</f>
        <v>46047</v>
      </c>
      <c r="AW5" s="129">
        <f>'C завтраками| Bed and breakfast'!AP5</f>
        <v>46052</v>
      </c>
      <c r="AX5" s="129">
        <f>'C завтраками| Bed and breakfast'!AQ5</f>
        <v>46054</v>
      </c>
      <c r="AY5" s="129">
        <f>'C завтраками| Bed and breakfast'!AR5</f>
        <v>46058</v>
      </c>
      <c r="AZ5" s="129">
        <f>'C завтраками| Bed and breakfast'!AS5</f>
        <v>46059</v>
      </c>
      <c r="BA5" s="129">
        <f>'C завтраками| Bed and breakfast'!AT5</f>
        <v>46060</v>
      </c>
      <c r="BB5" s="129">
        <f>'C завтраками| Bed and breakfast'!AU5</f>
        <v>46061</v>
      </c>
      <c r="BC5" s="129">
        <f>'C завтраками| Bed and breakfast'!AV5</f>
        <v>46066</v>
      </c>
      <c r="BD5" s="129">
        <f>'C завтраками| Bed and breakfast'!AW5</f>
        <v>46068</v>
      </c>
      <c r="BE5" s="129">
        <f>'C завтраками| Bed and breakfast'!AX5</f>
        <v>46069</v>
      </c>
      <c r="BF5" s="129">
        <f>'C завтраками| Bed and breakfast'!AY5</f>
        <v>46073</v>
      </c>
      <c r="BG5" s="129">
        <f>'C завтраками| Bed and breakfast'!AZ5</f>
        <v>46076</v>
      </c>
      <c r="BH5" s="129">
        <f>'C завтраками| Bed and breakfast'!BA5</f>
        <v>46077</v>
      </c>
      <c r="BI5" s="129">
        <f>'C завтраками| Bed and breakfast'!BB5</f>
        <v>46080</v>
      </c>
      <c r="BJ5" s="129">
        <f>'C завтраками| Bed and breakfast'!BC5</f>
        <v>46082</v>
      </c>
      <c r="BK5" s="129">
        <f>'C завтраками| Bed and breakfast'!BD5</f>
        <v>46087</v>
      </c>
      <c r="BL5" s="129">
        <f>'C завтраками| Bed and breakfast'!BE5</f>
        <v>46090</v>
      </c>
      <c r="BM5" s="129">
        <f>'C завтраками| Bed and breakfast'!BF5</f>
        <v>46091</v>
      </c>
      <c r="BN5" s="129">
        <f>'C завтраками| Bed and breakfast'!BG5</f>
        <v>46097</v>
      </c>
      <c r="BO5" s="129">
        <f>'C завтраками| Bed and breakfast'!BH5</f>
        <v>46101</v>
      </c>
      <c r="BP5" s="129">
        <f>'C завтраками| Bed and breakfast'!BI5</f>
        <v>46103</v>
      </c>
      <c r="BQ5" s="129">
        <f>'C завтраками| Bed and breakfast'!BJ5</f>
        <v>46108</v>
      </c>
      <c r="BR5" s="129">
        <f>'C завтраками| Bed and breakfast'!BK5</f>
        <v>46110</v>
      </c>
      <c r="BS5" s="129">
        <f>'C завтраками| Bed and breakfast'!BL5</f>
        <v>46113</v>
      </c>
      <c r="BT5" s="129">
        <f>'C завтраками| Bed and breakfast'!BM5</f>
        <v>46117</v>
      </c>
      <c r="BU5" s="129">
        <f>'C завтраками| Bed and breakfast'!BN5</f>
        <v>46124</v>
      </c>
      <c r="BV5" s="129">
        <f>'C завтраками| Bed and breakfast'!BO5</f>
        <v>46129</v>
      </c>
      <c r="BW5" s="129">
        <f>'C завтраками| Bed and breakfast'!BP5</f>
        <v>46131</v>
      </c>
      <c r="BX5" s="129">
        <f>'C завтраками| Bed and breakfast'!BQ5</f>
        <v>46136</v>
      </c>
      <c r="BY5" s="129">
        <f>'C завтраками| Bed and breakfast'!BR5</f>
        <v>46138</v>
      </c>
      <c r="BZ5" s="129">
        <f>'C завтраками| Bed and breakfast'!BS5</f>
        <v>46142</v>
      </c>
    </row>
    <row r="6" spans="1:78" s="168" customFormat="1" ht="25.5" customHeight="1" x14ac:dyDescent="0.2">
      <c r="A6" s="37"/>
      <c r="B6" s="129" t="e">
        <f>'C завтраками| Bed and breakfast'!#REF!</f>
        <v>#REF!</v>
      </c>
      <c r="C6" s="129" t="e">
        <f>'C завтраками| Bed and breakfast'!#REF!</f>
        <v>#REF!</v>
      </c>
      <c r="D6" s="129" t="e">
        <f>'C завтраками| Bed and breakfast'!#REF!</f>
        <v>#REF!</v>
      </c>
      <c r="E6" s="129" t="e">
        <f>'C завтраками| Bed and breakfast'!#REF!</f>
        <v>#REF!</v>
      </c>
      <c r="F6" s="129" t="e">
        <f>'C завтраками| Bed and breakfast'!#REF!</f>
        <v>#REF!</v>
      </c>
      <c r="G6" s="129" t="e">
        <f>'C завтраками| Bed and breakfast'!#REF!</f>
        <v>#REF!</v>
      </c>
      <c r="H6" s="129" t="e">
        <f>'C завтраками| Bed and breakfast'!#REF!</f>
        <v>#REF!</v>
      </c>
      <c r="I6" s="129">
        <f>'C завтраками| Bed and breakfast'!B6</f>
        <v>45967</v>
      </c>
      <c r="J6" s="129">
        <f>'C завтраками| Bed and breakfast'!C6</f>
        <v>45969</v>
      </c>
      <c r="K6" s="129">
        <f>'C завтраками| Bed and breakfast'!D6</f>
        <v>45974</v>
      </c>
      <c r="L6" s="129">
        <f>'C завтраками| Bed and breakfast'!E6</f>
        <v>45976</v>
      </c>
      <c r="M6" s="129">
        <f>'C завтраками| Bed and breakfast'!F6</f>
        <v>45977</v>
      </c>
      <c r="N6" s="129">
        <f>'C завтраками| Bed and breakfast'!G6</f>
        <v>45981</v>
      </c>
      <c r="O6" s="129">
        <f>'C завтраками| Bed and breakfast'!H6</f>
        <v>45983</v>
      </c>
      <c r="P6" s="129">
        <f>'C завтраками| Bed and breakfast'!I6</f>
        <v>45988</v>
      </c>
      <c r="Q6" s="129">
        <f>'C завтраками| Bed and breakfast'!J6</f>
        <v>45990</v>
      </c>
      <c r="R6" s="129">
        <f>'C завтраками| Bed and breakfast'!K6</f>
        <v>45991</v>
      </c>
      <c r="S6" s="129">
        <f>'C завтраками| Bed and breakfast'!L6</f>
        <v>45995</v>
      </c>
      <c r="T6" s="129">
        <f>'C завтраками| Bed and breakfast'!M6</f>
        <v>45997</v>
      </c>
      <c r="U6" s="129">
        <f>'C завтраками| Bed and breakfast'!N6</f>
        <v>46002</v>
      </c>
      <c r="V6" s="129">
        <f>'C завтраками| Bed and breakfast'!O6</f>
        <v>46009</v>
      </c>
      <c r="W6" s="129">
        <f>'C завтраками| Bed and breakfast'!P6</f>
        <v>46011</v>
      </c>
      <c r="X6" s="129">
        <f>'C завтраками| Bed and breakfast'!Q6</f>
        <v>46012</v>
      </c>
      <c r="Y6" s="129">
        <f>'C завтраками| Bed and breakfast'!R6</f>
        <v>46013</v>
      </c>
      <c r="Z6" s="129">
        <f>'C завтраками| Bed and breakfast'!S6</f>
        <v>46014</v>
      </c>
      <c r="AA6" s="129">
        <f>'C завтраками| Bed and breakfast'!T6</f>
        <v>46016</v>
      </c>
      <c r="AB6" s="129">
        <f>'C завтраками| Bed and breakfast'!U6</f>
        <v>46018</v>
      </c>
      <c r="AC6" s="129">
        <f>'C завтраками| Bed and breakfast'!V6</f>
        <v>46019</v>
      </c>
      <c r="AD6" s="173">
        <f>'C завтраками| Bed and breakfast'!W6</f>
        <v>46020</v>
      </c>
      <c r="AE6" s="173">
        <f>'C завтраками| Bed and breakfast'!X6</f>
        <v>46021</v>
      </c>
      <c r="AF6" s="173">
        <f>'C завтраками| Bed and breakfast'!Y6</f>
        <v>46022</v>
      </c>
      <c r="AG6" s="173">
        <f>'C завтраками| Bed and breakfast'!Z6</f>
        <v>46025</v>
      </c>
      <c r="AH6" s="173">
        <f>'C завтраками| Bed and breakfast'!AA6</f>
        <v>46026</v>
      </c>
      <c r="AI6" s="173">
        <f>'C завтраками| Bed and breakfast'!AB6</f>
        <v>46027</v>
      </c>
      <c r="AJ6" s="173">
        <f>'C завтраками| Bed and breakfast'!AC6</f>
        <v>46028</v>
      </c>
      <c r="AK6" s="173">
        <f>'C завтраками| Bed and breakfast'!AD6</f>
        <v>46029</v>
      </c>
      <c r="AL6" s="173">
        <f>'C завтраками| Bed and breakfast'!AE6</f>
        <v>46030</v>
      </c>
      <c r="AM6" s="129">
        <f>'C завтраками| Bed and breakfast'!AF6</f>
        <v>46031</v>
      </c>
      <c r="AN6" s="129">
        <f>'C завтраками| Bed and breakfast'!AG6</f>
        <v>46032</v>
      </c>
      <c r="AO6" s="129">
        <f>'C завтраками| Bed and breakfast'!AH6</f>
        <v>46035</v>
      </c>
      <c r="AP6" s="129">
        <f>'C завтраками| Bed and breakfast'!AI6</f>
        <v>46037</v>
      </c>
      <c r="AQ6" s="129">
        <f>'C завтраками| Bed and breakfast'!AJ6</f>
        <v>46039</v>
      </c>
      <c r="AR6" s="129">
        <f>'C завтраками| Bed and breakfast'!AK6</f>
        <v>46041</v>
      </c>
      <c r="AS6" s="129">
        <f>'C завтраками| Bed and breakfast'!AL6</f>
        <v>46042</v>
      </c>
      <c r="AT6" s="129">
        <f>'C завтраками| Bed and breakfast'!AM6</f>
        <v>46044</v>
      </c>
      <c r="AU6" s="129">
        <f>'C завтраками| Bed and breakfast'!AN6</f>
        <v>46046</v>
      </c>
      <c r="AV6" s="129">
        <f>'C завтраками| Bed and breakfast'!AO6</f>
        <v>46051</v>
      </c>
      <c r="AW6" s="129">
        <f>'C завтраками| Bed and breakfast'!AP6</f>
        <v>46053</v>
      </c>
      <c r="AX6" s="129">
        <f>'C завтраками| Bed and breakfast'!AQ6</f>
        <v>46057</v>
      </c>
      <c r="AY6" s="129">
        <f>'C завтраками| Bed and breakfast'!AR6</f>
        <v>46058</v>
      </c>
      <c r="AZ6" s="129">
        <f>'C завтраками| Bed and breakfast'!AS6</f>
        <v>46059</v>
      </c>
      <c r="BA6" s="129">
        <f>'C завтраками| Bed and breakfast'!AT6</f>
        <v>46060</v>
      </c>
      <c r="BB6" s="129">
        <f>'C завтраками| Bed and breakfast'!AU6</f>
        <v>46065</v>
      </c>
      <c r="BC6" s="129">
        <f>'C завтраками| Bed and breakfast'!AV6</f>
        <v>46067</v>
      </c>
      <c r="BD6" s="129">
        <f>'C завтраками| Bed and breakfast'!AW6</f>
        <v>46068</v>
      </c>
      <c r="BE6" s="129">
        <f>'C завтраками| Bed and breakfast'!AX6</f>
        <v>46072</v>
      </c>
      <c r="BF6" s="129">
        <f>'C завтраками| Bed and breakfast'!AY6</f>
        <v>46075</v>
      </c>
      <c r="BG6" s="129">
        <f>'C завтраками| Bed and breakfast'!AZ6</f>
        <v>46076</v>
      </c>
      <c r="BH6" s="129">
        <f>'C завтраками| Bed and breakfast'!BA6</f>
        <v>46079</v>
      </c>
      <c r="BI6" s="129">
        <f>'C завтраками| Bed and breakfast'!BB6</f>
        <v>46081</v>
      </c>
      <c r="BJ6" s="129">
        <f>'C завтраками| Bed and breakfast'!BC6</f>
        <v>46086</v>
      </c>
      <c r="BK6" s="129">
        <f>'C завтраками| Bed and breakfast'!BD6</f>
        <v>46089</v>
      </c>
      <c r="BL6" s="129">
        <f>'C завтраками| Bed and breakfast'!BE6</f>
        <v>46090</v>
      </c>
      <c r="BM6" s="129">
        <f>'C завтраками| Bed and breakfast'!BF6</f>
        <v>46096</v>
      </c>
      <c r="BN6" s="129">
        <f>'C завтраками| Bed and breakfast'!BG6</f>
        <v>46100</v>
      </c>
      <c r="BO6" s="129">
        <f>'C завтраками| Bed and breakfast'!BH6</f>
        <v>46102</v>
      </c>
      <c r="BP6" s="129">
        <f>'C завтраками| Bed and breakfast'!BI6</f>
        <v>46107</v>
      </c>
      <c r="BQ6" s="129">
        <f>'C завтраками| Bed and breakfast'!BJ6</f>
        <v>46109</v>
      </c>
      <c r="BR6" s="129">
        <f>'C завтраками| Bed and breakfast'!BK6</f>
        <v>46112</v>
      </c>
      <c r="BS6" s="129">
        <f>'C завтраками| Bed and breakfast'!BL6</f>
        <v>46116</v>
      </c>
      <c r="BT6" s="129">
        <f>'C завтраками| Bed and breakfast'!BM6</f>
        <v>46123</v>
      </c>
      <c r="BU6" s="129">
        <f>'C завтраками| Bed and breakfast'!BN6</f>
        <v>46128</v>
      </c>
      <c r="BV6" s="129">
        <f>'C завтраками| Bed and breakfast'!BO6</f>
        <v>46130</v>
      </c>
      <c r="BW6" s="129">
        <f>'C завтраками| Bed and breakfast'!BP6</f>
        <v>46135</v>
      </c>
      <c r="BX6" s="129">
        <f>'C завтраками| Bed and breakfast'!BQ6</f>
        <v>46137</v>
      </c>
      <c r="BY6" s="129">
        <f>'C завтраками| Bed and breakfast'!BR6</f>
        <v>46141</v>
      </c>
      <c r="BZ6" s="129">
        <f>'C завтраками| Bed and breakfast'!BS6</f>
        <v>46142</v>
      </c>
    </row>
    <row r="7" spans="1:78" ht="11.45" customHeight="1" x14ac:dyDescent="0.2">
      <c r="A7" s="167"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row>
    <row r="8" spans="1:78" ht="11.45" customHeight="1" x14ac:dyDescent="0.2">
      <c r="A8" s="3">
        <v>1</v>
      </c>
      <c r="B8" s="141" t="e">
        <f>'C завтраками| Bed and breakfast'!#REF!*0.9</f>
        <v>#REF!</v>
      </c>
      <c r="C8" s="141" t="e">
        <f>'C завтраками| Bed and breakfast'!#REF!*0.9</f>
        <v>#REF!</v>
      </c>
      <c r="D8" s="141" t="e">
        <f>'C завтраками| Bed and breakfast'!#REF!*0.9</f>
        <v>#REF!</v>
      </c>
      <c r="E8" s="141" t="e">
        <f>'C завтраками| Bed and breakfast'!#REF!*0.9</f>
        <v>#REF!</v>
      </c>
      <c r="F8" s="141" t="e">
        <f>'C завтраками| Bed and breakfast'!#REF!*0.9</f>
        <v>#REF!</v>
      </c>
      <c r="G8" s="141" t="e">
        <f>'C завтраками| Bed and breakfast'!#REF!*0.9</f>
        <v>#REF!</v>
      </c>
      <c r="H8" s="141" t="e">
        <f>'C завтраками| Bed and breakfast'!#REF!*0.9</f>
        <v>#REF!</v>
      </c>
      <c r="I8" s="141">
        <f>'C завтраками| Bed and breakfast'!B8*0.9</f>
        <v>5400</v>
      </c>
      <c r="J8" s="141">
        <f>'C завтраками| Bed and breakfast'!C8*0.9</f>
        <v>5400</v>
      </c>
      <c r="K8" s="141">
        <f>'C завтраками| Bed and breakfast'!D8*0.9</f>
        <v>4860</v>
      </c>
      <c r="L8" s="141">
        <f>'C завтраками| Bed and breakfast'!E8*0.9</f>
        <v>5220</v>
      </c>
      <c r="M8" s="141">
        <f>'C завтраками| Bed and breakfast'!F8*0.9</f>
        <v>5220</v>
      </c>
      <c r="N8" s="141">
        <f>'C завтраками| Bed and breakfast'!G8*0.9</f>
        <v>7380</v>
      </c>
      <c r="O8" s="141">
        <f>'C завтраками| Bed and breakfast'!H8*0.9</f>
        <v>5040</v>
      </c>
      <c r="P8" s="141">
        <f>'C завтраками| Bed and breakfast'!I8*0.9</f>
        <v>4860</v>
      </c>
      <c r="Q8" s="141">
        <f>'C завтраками| Bed and breakfast'!J8*0.9</f>
        <v>5040</v>
      </c>
      <c r="R8" s="141">
        <f>'C завтраками| Bed and breakfast'!K8*0.9</f>
        <v>4860</v>
      </c>
      <c r="S8" s="141">
        <f>'C завтраками| Bed and breakfast'!L8*0.9</f>
        <v>4860</v>
      </c>
      <c r="T8" s="141">
        <f>'C завтраками| Bed and breakfast'!M8*0.9</f>
        <v>5220</v>
      </c>
      <c r="U8" s="141">
        <f>'C завтраками| Bed and breakfast'!N8*0.9</f>
        <v>5040</v>
      </c>
      <c r="V8" s="141">
        <f>'C завтраками| Bed and breakfast'!O8*0.9</f>
        <v>6300</v>
      </c>
      <c r="W8" s="141">
        <f>'C завтраками| Bed and breakfast'!P8*0.9</f>
        <v>8100</v>
      </c>
      <c r="X8" s="141">
        <f>'C завтраками| Bed and breakfast'!Q8*0.9</f>
        <v>8100</v>
      </c>
      <c r="Y8" s="141">
        <f>'C завтраками| Bed and breakfast'!R8*0.9</f>
        <v>8640</v>
      </c>
      <c r="Z8" s="141">
        <f>'C завтраками| Bed and breakfast'!S8*0.9</f>
        <v>8640</v>
      </c>
      <c r="AA8" s="141">
        <f>'C завтраками| Bed and breakfast'!T8*0.9</f>
        <v>9180</v>
      </c>
      <c r="AB8" s="141">
        <f>'C завтраками| Bed and breakfast'!U8*0.9</f>
        <v>8640</v>
      </c>
      <c r="AC8" s="141">
        <f>'C завтраками| Bed and breakfast'!V8*0.9</f>
        <v>8640</v>
      </c>
      <c r="AD8" s="174">
        <f>'C завтраками| Bed and breakfast'!W8*0.9</f>
        <v>14400</v>
      </c>
      <c r="AE8" s="174">
        <f>'C завтраками| Bed and breakfast'!X8*0.9</f>
        <v>21150</v>
      </c>
      <c r="AF8" s="174">
        <f>'C завтраками| Bed and breakfast'!Y8*0.9</f>
        <v>24750</v>
      </c>
      <c r="AG8" s="174">
        <f>'C завтраками| Bed and breakfast'!Z8*0.9</f>
        <v>24750</v>
      </c>
      <c r="AH8" s="174">
        <f>'C завтраками| Bed and breakfast'!AA8*0.9</f>
        <v>24750</v>
      </c>
      <c r="AI8" s="174">
        <f>'C завтраками| Bed and breakfast'!AB8*0.9</f>
        <v>25830</v>
      </c>
      <c r="AJ8" s="174">
        <f>'C завтраками| Bed and breakfast'!AC8*0.9</f>
        <v>25830</v>
      </c>
      <c r="AK8" s="174">
        <f>'C завтраками| Bed and breakfast'!AD8*0.9</f>
        <v>25830</v>
      </c>
      <c r="AL8" s="174">
        <f>'C завтраками| Bed and breakfast'!AE8*0.9</f>
        <v>22590</v>
      </c>
      <c r="AM8" s="141">
        <f>'C завтраками| Bed and breakfast'!AF8*0.9</f>
        <v>22275</v>
      </c>
      <c r="AN8" s="141">
        <f>'C завтраками| Bed and breakfast'!AG8*0.9</f>
        <v>13905</v>
      </c>
      <c r="AO8" s="141">
        <f>'C завтраками| Bed and breakfast'!AH8*0.9</f>
        <v>13905</v>
      </c>
      <c r="AP8" s="141">
        <f>'C завтраками| Bed and breakfast'!AI8*0.9</f>
        <v>13095</v>
      </c>
      <c r="AQ8" s="141">
        <f>'C завтраками| Bed and breakfast'!AJ8*0.9</f>
        <v>13095</v>
      </c>
      <c r="AR8" s="141">
        <f>'C завтраками| Bed and breakfast'!AK8*0.9</f>
        <v>13095</v>
      </c>
      <c r="AS8" s="141">
        <f>'C завтраками| Bed and breakfast'!AL8*0.9</f>
        <v>13905</v>
      </c>
      <c r="AT8" s="141">
        <f>'C завтраками| Bed and breakfast'!AM8*0.9</f>
        <v>13905</v>
      </c>
      <c r="AU8" s="141">
        <f>'C завтраками| Bed and breakfast'!AN8*0.9</f>
        <v>13905</v>
      </c>
      <c r="AV8" s="141">
        <f>'C завтраками| Bed and breakfast'!AO8*0.9</f>
        <v>14715</v>
      </c>
      <c r="AW8" s="141">
        <f>'C завтраками| Bed and breakfast'!AP8*0.9</f>
        <v>14715</v>
      </c>
      <c r="AX8" s="141">
        <f>'C завтраками| Bed and breakfast'!AQ8*0.9</f>
        <v>15795</v>
      </c>
      <c r="AY8" s="141">
        <f>'C завтраками| Bed and breakfast'!AR8*0.9</f>
        <v>16875</v>
      </c>
      <c r="AZ8" s="141">
        <f>'C завтраками| Bed and breakfast'!AS8*0.9</f>
        <v>16875</v>
      </c>
      <c r="BA8" s="141">
        <f>'C завтраками| Bed and breakfast'!AT8*0.9</f>
        <v>16875</v>
      </c>
      <c r="BB8" s="141">
        <f>'C завтраками| Bed and breakfast'!AU8*0.9</f>
        <v>15795</v>
      </c>
      <c r="BC8" s="141">
        <f>'C завтраками| Bed and breakfast'!AV8*0.9</f>
        <v>19035</v>
      </c>
      <c r="BD8" s="141">
        <f>'C завтраками| Bed and breakfast'!AW8*0.9</f>
        <v>19035</v>
      </c>
      <c r="BE8" s="141">
        <f>'C завтраками| Bed and breakfast'!AX8*0.9</f>
        <v>21195</v>
      </c>
      <c r="BF8" s="141">
        <f>'C завтраками| Bed and breakfast'!AY8*0.9</f>
        <v>23355</v>
      </c>
      <c r="BG8" s="141">
        <f>'C завтраками| Bed and breakfast'!AZ8*0.9</f>
        <v>23355</v>
      </c>
      <c r="BH8" s="141">
        <f>'C завтраками| Bed and breakfast'!BA8*0.9</f>
        <v>20115</v>
      </c>
      <c r="BI8" s="141">
        <f>'C завтраками| Bed and breakfast'!BB8*0.9</f>
        <v>20115</v>
      </c>
      <c r="BJ8" s="141">
        <f>'C завтраками| Bed and breakfast'!BC8*0.9</f>
        <v>12285</v>
      </c>
      <c r="BK8" s="141">
        <f>'C завтраками| Bed and breakfast'!BD8*0.9</f>
        <v>13905</v>
      </c>
      <c r="BL8" s="141">
        <f>'C завтраками| Bed and breakfast'!BE8*0.9</f>
        <v>13095</v>
      </c>
      <c r="BM8" s="141">
        <f>'C завтраками| Bed and breakfast'!BF8*0.9</f>
        <v>10125</v>
      </c>
      <c r="BN8" s="141">
        <f>'C завтраками| Bed and breakfast'!BG8*0.9</f>
        <v>8415</v>
      </c>
      <c r="BO8" s="141">
        <f>'C завтраками| Bed and breakfast'!BH8*0.9</f>
        <v>9495</v>
      </c>
      <c r="BP8" s="141">
        <f>'C завтраками| Bed and breakfast'!BI8*0.9</f>
        <v>8415</v>
      </c>
      <c r="BQ8" s="141">
        <f>'C завтраками| Bed and breakfast'!BJ8*0.9</f>
        <v>9495</v>
      </c>
      <c r="BR8" s="141">
        <f>'C завтраками| Bed and breakfast'!BK8*0.9</f>
        <v>8415</v>
      </c>
      <c r="BS8" s="141">
        <f>'C завтраками| Bed and breakfast'!BL8*0.9</f>
        <v>8235</v>
      </c>
      <c r="BT8" s="141">
        <f>'C завтраками| Bed and breakfast'!BM8*0.9</f>
        <v>7335</v>
      </c>
      <c r="BU8" s="141">
        <f>'C завтраками| Bed and breakfast'!BN8*0.9</f>
        <v>5625</v>
      </c>
      <c r="BV8" s="141">
        <f>'C завтраками| Bed and breakfast'!BO8*0.9</f>
        <v>6165</v>
      </c>
      <c r="BW8" s="141">
        <f>'C завтраками| Bed and breakfast'!BP8*0.9</f>
        <v>5625</v>
      </c>
      <c r="BX8" s="141">
        <f>'C завтраками| Bed and breakfast'!BQ8*0.9</f>
        <v>6165</v>
      </c>
      <c r="BY8" s="141">
        <f>'C завтраками| Bed and breakfast'!BR8*0.9</f>
        <v>5625</v>
      </c>
      <c r="BZ8" s="141">
        <f>'C завтраками| Bed and breakfast'!BS8*0.9</f>
        <v>6885</v>
      </c>
    </row>
    <row r="9" spans="1:78" ht="11.45" customHeight="1" x14ac:dyDescent="0.2">
      <c r="A9" s="3">
        <v>2</v>
      </c>
      <c r="B9" s="141" t="e">
        <f>'C завтраками| Bed and breakfast'!#REF!*0.9</f>
        <v>#REF!</v>
      </c>
      <c r="C9" s="141" t="e">
        <f>'C завтраками| Bed and breakfast'!#REF!*0.9</f>
        <v>#REF!</v>
      </c>
      <c r="D9" s="141" t="e">
        <f>'C завтраками| Bed and breakfast'!#REF!*0.9</f>
        <v>#REF!</v>
      </c>
      <c r="E9" s="141" t="e">
        <f>'C завтраками| Bed and breakfast'!#REF!*0.9</f>
        <v>#REF!</v>
      </c>
      <c r="F9" s="141" t="e">
        <f>'C завтраками| Bed and breakfast'!#REF!*0.9</f>
        <v>#REF!</v>
      </c>
      <c r="G9" s="141" t="e">
        <f>'C завтраками| Bed and breakfast'!#REF!*0.9</f>
        <v>#REF!</v>
      </c>
      <c r="H9" s="141" t="e">
        <f>'C завтраками| Bed and breakfast'!#REF!*0.9</f>
        <v>#REF!</v>
      </c>
      <c r="I9" s="141">
        <f>'C завтраками| Bed and breakfast'!B9*0.9</f>
        <v>6660</v>
      </c>
      <c r="J9" s="141">
        <f>'C завтраками| Bed and breakfast'!C9*0.9</f>
        <v>6660</v>
      </c>
      <c r="K9" s="141">
        <f>'C завтраками| Bed and breakfast'!D9*0.9</f>
        <v>6120</v>
      </c>
      <c r="L9" s="141">
        <f>'C завтраками| Bed and breakfast'!E9*0.9</f>
        <v>6480</v>
      </c>
      <c r="M9" s="141">
        <f>'C завтраками| Bed and breakfast'!F9*0.9</f>
        <v>6480</v>
      </c>
      <c r="N9" s="141">
        <f>'C завтраками| Bed and breakfast'!G9*0.9</f>
        <v>8640</v>
      </c>
      <c r="O9" s="141">
        <f>'C завтраками| Bed and breakfast'!H9*0.9</f>
        <v>6300</v>
      </c>
      <c r="P9" s="141">
        <f>'C завтраками| Bed and breakfast'!I9*0.9</f>
        <v>6120</v>
      </c>
      <c r="Q9" s="141">
        <f>'C завтраками| Bed and breakfast'!J9*0.9</f>
        <v>6300</v>
      </c>
      <c r="R9" s="141">
        <f>'C завтраками| Bed and breakfast'!K9*0.9</f>
        <v>6120</v>
      </c>
      <c r="S9" s="141">
        <f>'C завтраками| Bed and breakfast'!L9*0.9</f>
        <v>6120</v>
      </c>
      <c r="T9" s="141">
        <f>'C завтраками| Bed and breakfast'!M9*0.9</f>
        <v>6480</v>
      </c>
      <c r="U9" s="141">
        <f>'C завтраками| Bed and breakfast'!N9*0.9</f>
        <v>6300</v>
      </c>
      <c r="V9" s="141">
        <f>'C завтраками| Bed and breakfast'!O9*0.9</f>
        <v>7560</v>
      </c>
      <c r="W9" s="141">
        <f>'C завтраками| Bed and breakfast'!P9*0.9</f>
        <v>9360</v>
      </c>
      <c r="X9" s="141">
        <f>'C завтраками| Bed and breakfast'!Q9*0.9</f>
        <v>9360</v>
      </c>
      <c r="Y9" s="141">
        <f>'C завтраками| Bed and breakfast'!R9*0.9</f>
        <v>9900</v>
      </c>
      <c r="Z9" s="141">
        <f>'C завтраками| Bed and breakfast'!S9*0.9</f>
        <v>9900</v>
      </c>
      <c r="AA9" s="141">
        <f>'C завтраками| Bed and breakfast'!T9*0.9</f>
        <v>10440</v>
      </c>
      <c r="AB9" s="141">
        <f>'C завтраками| Bed and breakfast'!U9*0.9</f>
        <v>9900</v>
      </c>
      <c r="AC9" s="141">
        <f>'C завтраками| Bed and breakfast'!V9*0.9</f>
        <v>9900</v>
      </c>
      <c r="AD9" s="174">
        <f>'C завтраками| Bed and breakfast'!W9*0.9</f>
        <v>16200</v>
      </c>
      <c r="AE9" s="174">
        <f>'C завтраками| Bed and breakfast'!X9*0.9</f>
        <v>22950</v>
      </c>
      <c r="AF9" s="174">
        <f>'C завтраками| Bed and breakfast'!Y9*0.9</f>
        <v>26550</v>
      </c>
      <c r="AG9" s="174">
        <f>'C завтраками| Bed and breakfast'!Z9*0.9</f>
        <v>26550</v>
      </c>
      <c r="AH9" s="174">
        <f>'C завтраками| Bed and breakfast'!AA9*0.9</f>
        <v>26550</v>
      </c>
      <c r="AI9" s="174">
        <f>'C завтраками| Bed and breakfast'!AB9*0.9</f>
        <v>27630</v>
      </c>
      <c r="AJ9" s="174">
        <f>'C завтраками| Bed and breakfast'!AC9*0.9</f>
        <v>27630</v>
      </c>
      <c r="AK9" s="174">
        <f>'C завтраками| Bed and breakfast'!AD9*0.9</f>
        <v>27630</v>
      </c>
      <c r="AL9" s="174">
        <f>'C завтраками| Bed and breakfast'!AE9*0.9</f>
        <v>24390</v>
      </c>
      <c r="AM9" s="141">
        <f>'C завтраками| Bed and breakfast'!AF9*0.9</f>
        <v>23940</v>
      </c>
      <c r="AN9" s="141">
        <f>'C завтраками| Bed and breakfast'!AG9*0.9</f>
        <v>15570</v>
      </c>
      <c r="AO9" s="141">
        <f>'C завтраками| Bed and breakfast'!AH9*0.9</f>
        <v>15570</v>
      </c>
      <c r="AP9" s="141">
        <f>'C завтраками| Bed and breakfast'!AI9*0.9</f>
        <v>14760</v>
      </c>
      <c r="AQ9" s="141">
        <f>'C завтраками| Bed and breakfast'!AJ9*0.9</f>
        <v>14760</v>
      </c>
      <c r="AR9" s="141">
        <f>'C завтраками| Bed and breakfast'!AK9*0.9</f>
        <v>14760</v>
      </c>
      <c r="AS9" s="141">
        <f>'C завтраками| Bed and breakfast'!AL9*0.9</f>
        <v>15570</v>
      </c>
      <c r="AT9" s="141">
        <f>'C завтраками| Bed and breakfast'!AM9*0.9</f>
        <v>15570</v>
      </c>
      <c r="AU9" s="141">
        <f>'C завтраками| Bed and breakfast'!AN9*0.9</f>
        <v>15570</v>
      </c>
      <c r="AV9" s="141">
        <f>'C завтраками| Bed and breakfast'!AO9*0.9</f>
        <v>16380</v>
      </c>
      <c r="AW9" s="141">
        <f>'C завтраками| Bed and breakfast'!AP9*0.9</f>
        <v>16380</v>
      </c>
      <c r="AX9" s="141">
        <f>'C завтраками| Bed and breakfast'!AQ9*0.9</f>
        <v>17460</v>
      </c>
      <c r="AY9" s="141">
        <f>'C завтраками| Bed and breakfast'!AR9*0.9</f>
        <v>18540</v>
      </c>
      <c r="AZ9" s="141">
        <f>'C завтраками| Bed and breakfast'!AS9*0.9</f>
        <v>18540</v>
      </c>
      <c r="BA9" s="141">
        <f>'C завтраками| Bed and breakfast'!AT9*0.9</f>
        <v>18540</v>
      </c>
      <c r="BB9" s="141">
        <f>'C завтраками| Bed and breakfast'!AU9*0.9</f>
        <v>17460</v>
      </c>
      <c r="BC9" s="141">
        <f>'C завтраками| Bed and breakfast'!AV9*0.9</f>
        <v>20700</v>
      </c>
      <c r="BD9" s="141">
        <f>'C завтраками| Bed and breakfast'!AW9*0.9</f>
        <v>20700</v>
      </c>
      <c r="BE9" s="141">
        <f>'C завтраками| Bed and breakfast'!AX9*0.9</f>
        <v>22860</v>
      </c>
      <c r="BF9" s="141">
        <f>'C завтраками| Bed and breakfast'!AY9*0.9</f>
        <v>25020</v>
      </c>
      <c r="BG9" s="141">
        <f>'C завтраками| Bed and breakfast'!AZ9*0.9</f>
        <v>25020</v>
      </c>
      <c r="BH9" s="141">
        <f>'C завтраками| Bed and breakfast'!BA9*0.9</f>
        <v>21780</v>
      </c>
      <c r="BI9" s="141">
        <f>'C завтраками| Bed and breakfast'!BB9*0.9</f>
        <v>21780</v>
      </c>
      <c r="BJ9" s="141">
        <f>'C завтраками| Bed and breakfast'!BC9*0.9</f>
        <v>13950</v>
      </c>
      <c r="BK9" s="141">
        <f>'C завтраками| Bed and breakfast'!BD9*0.9</f>
        <v>15570</v>
      </c>
      <c r="BL9" s="141">
        <f>'C завтраками| Bed and breakfast'!BE9*0.9</f>
        <v>14760</v>
      </c>
      <c r="BM9" s="141">
        <f>'C завтраками| Bed and breakfast'!BF9*0.9</f>
        <v>11790</v>
      </c>
      <c r="BN9" s="141">
        <f>'C завтраками| Bed and breakfast'!BG9*0.9</f>
        <v>10080</v>
      </c>
      <c r="BO9" s="141">
        <f>'C завтраками| Bed and breakfast'!BH9*0.9</f>
        <v>11160</v>
      </c>
      <c r="BP9" s="141">
        <f>'C завтраками| Bed and breakfast'!BI9*0.9</f>
        <v>10080</v>
      </c>
      <c r="BQ9" s="141">
        <f>'C завтраками| Bed and breakfast'!BJ9*0.9</f>
        <v>11160</v>
      </c>
      <c r="BR9" s="141">
        <f>'C завтраками| Bed and breakfast'!BK9*0.9</f>
        <v>10080</v>
      </c>
      <c r="BS9" s="141">
        <f>'C завтраками| Bed and breakfast'!BL9*0.9</f>
        <v>9720</v>
      </c>
      <c r="BT9" s="141">
        <f>'C завтраками| Bed and breakfast'!BM9*0.9</f>
        <v>8820</v>
      </c>
      <c r="BU9" s="141">
        <f>'C завтраками| Bed and breakfast'!BN9*0.9</f>
        <v>7110</v>
      </c>
      <c r="BV9" s="141">
        <f>'C завтраками| Bed and breakfast'!BO9*0.9</f>
        <v>7650</v>
      </c>
      <c r="BW9" s="141">
        <f>'C завтраками| Bed and breakfast'!BP9*0.9</f>
        <v>7110</v>
      </c>
      <c r="BX9" s="141">
        <f>'C завтраками| Bed and breakfast'!BQ9*0.9</f>
        <v>7650</v>
      </c>
      <c r="BY9" s="141">
        <f>'C завтраками| Bed and breakfast'!BR9*0.9</f>
        <v>7110</v>
      </c>
      <c r="BZ9" s="141">
        <f>'C завтраками| Bed and breakfast'!BS9*0.9</f>
        <v>8370</v>
      </c>
    </row>
    <row r="10" spans="1:78"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74"/>
      <c r="AE10" s="174"/>
      <c r="AF10" s="174"/>
      <c r="AG10" s="174"/>
      <c r="AH10" s="174"/>
      <c r="AI10" s="174"/>
      <c r="AJ10" s="174"/>
      <c r="AK10" s="174"/>
      <c r="AL10" s="174"/>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row>
    <row r="11" spans="1:78" ht="11.45" customHeight="1" x14ac:dyDescent="0.2">
      <c r="A11" s="3">
        <v>1</v>
      </c>
      <c r="B11" s="141" t="e">
        <f>'C завтраками| Bed and breakfast'!#REF!*0.9</f>
        <v>#REF!</v>
      </c>
      <c r="C11" s="141" t="e">
        <f>'C завтраками| Bed and breakfast'!#REF!*0.9</f>
        <v>#REF!</v>
      </c>
      <c r="D11" s="141" t="e">
        <f>'C завтраками| Bed and breakfast'!#REF!*0.9</f>
        <v>#REF!</v>
      </c>
      <c r="E11" s="141" t="e">
        <f>'C завтраками| Bed and breakfast'!#REF!*0.9</f>
        <v>#REF!</v>
      </c>
      <c r="F11" s="141" t="e">
        <f>'C завтраками| Bed and breakfast'!#REF!*0.9</f>
        <v>#REF!</v>
      </c>
      <c r="G11" s="141" t="e">
        <f>'C завтраками| Bed and breakfast'!#REF!*0.9</f>
        <v>#REF!</v>
      </c>
      <c r="H11" s="141" t="e">
        <f>'C завтраками| Bed and breakfast'!#REF!*0.9</f>
        <v>#REF!</v>
      </c>
      <c r="I11" s="141">
        <f>'C завтраками| Bed and breakfast'!B11*0.9</f>
        <v>6750</v>
      </c>
      <c r="J11" s="141">
        <f>'C завтраками| Bed and breakfast'!C11*0.9</f>
        <v>6750</v>
      </c>
      <c r="K11" s="141">
        <f>'C завтраками| Bed and breakfast'!D11*0.9</f>
        <v>6210</v>
      </c>
      <c r="L11" s="141">
        <f>'C завтраками| Bed and breakfast'!E11*0.9</f>
        <v>6570</v>
      </c>
      <c r="M11" s="141">
        <f>'C завтраками| Bed and breakfast'!F11*0.9</f>
        <v>6570</v>
      </c>
      <c r="N11" s="141">
        <f>'C завтраками| Bed and breakfast'!G11*0.9</f>
        <v>8730</v>
      </c>
      <c r="O11" s="141">
        <f>'C завтраками| Bed and breakfast'!H11*0.9</f>
        <v>6390</v>
      </c>
      <c r="P11" s="141">
        <f>'C завтраками| Bed and breakfast'!I11*0.9</f>
        <v>6210</v>
      </c>
      <c r="Q11" s="141">
        <f>'C завтраками| Bed and breakfast'!J11*0.9</f>
        <v>6390</v>
      </c>
      <c r="R11" s="141">
        <f>'C завтраками| Bed and breakfast'!K11*0.9</f>
        <v>6210</v>
      </c>
      <c r="S11" s="141">
        <f>'C завтраками| Bed and breakfast'!L11*0.9</f>
        <v>6210</v>
      </c>
      <c r="T11" s="141">
        <f>'C завтраками| Bed and breakfast'!M11*0.9</f>
        <v>6570</v>
      </c>
      <c r="U11" s="141">
        <f>'C завтраками| Bed and breakfast'!N11*0.9</f>
        <v>6390</v>
      </c>
      <c r="V11" s="141">
        <f>'C завтраками| Bed and breakfast'!O11*0.9</f>
        <v>7650</v>
      </c>
      <c r="W11" s="141">
        <f>'C завтраками| Bed and breakfast'!P11*0.9</f>
        <v>9450</v>
      </c>
      <c r="X11" s="141">
        <f>'C завтраками| Bed and breakfast'!Q11*0.9</f>
        <v>9450</v>
      </c>
      <c r="Y11" s="141">
        <f>'C завтраками| Bed and breakfast'!R11*0.9</f>
        <v>9990</v>
      </c>
      <c r="Z11" s="141">
        <f>'C завтраками| Bed and breakfast'!S11*0.9</f>
        <v>9990</v>
      </c>
      <c r="AA11" s="141">
        <f>'C завтраками| Bed and breakfast'!T11*0.9</f>
        <v>10530</v>
      </c>
      <c r="AB11" s="141">
        <f>'C завтраками| Bed and breakfast'!U11*0.9</f>
        <v>9990</v>
      </c>
      <c r="AC11" s="141">
        <f>'C завтраками| Bed and breakfast'!V11*0.9</f>
        <v>9990</v>
      </c>
      <c r="AD11" s="174">
        <f>'C завтраками| Bed and breakfast'!W11*0.9</f>
        <v>16200</v>
      </c>
      <c r="AE11" s="174">
        <f>'C завтраками| Bed and breakfast'!X11*0.9</f>
        <v>22950</v>
      </c>
      <c r="AF11" s="174">
        <f>'C завтраками| Bed and breakfast'!Y11*0.9</f>
        <v>26550</v>
      </c>
      <c r="AG11" s="174">
        <f>'C завтраками| Bed and breakfast'!Z11*0.9</f>
        <v>26550</v>
      </c>
      <c r="AH11" s="174">
        <f>'C завтраками| Bed and breakfast'!AA11*0.9</f>
        <v>26550</v>
      </c>
      <c r="AI11" s="174">
        <f>'C завтраками| Bed and breakfast'!AB11*0.9</f>
        <v>27630</v>
      </c>
      <c r="AJ11" s="174">
        <f>'C завтраками| Bed and breakfast'!AC11*0.9</f>
        <v>27630</v>
      </c>
      <c r="AK11" s="174">
        <f>'C завтраками| Bed and breakfast'!AD11*0.9</f>
        <v>27630</v>
      </c>
      <c r="AL11" s="174">
        <f>'C завтраками| Bed and breakfast'!AE11*0.9</f>
        <v>24390</v>
      </c>
      <c r="AM11" s="141">
        <f>'C завтраками| Bed and breakfast'!AF11*0.9</f>
        <v>23895</v>
      </c>
      <c r="AN11" s="141">
        <f>'C завтраками| Bed and breakfast'!AG11*0.9</f>
        <v>15525</v>
      </c>
      <c r="AO11" s="141">
        <f>'C завтраками| Bed and breakfast'!AH11*0.9</f>
        <v>15525</v>
      </c>
      <c r="AP11" s="141">
        <f>'C завтраками| Bed and breakfast'!AI11*0.9</f>
        <v>14715</v>
      </c>
      <c r="AQ11" s="141">
        <f>'C завтраками| Bed and breakfast'!AJ11*0.9</f>
        <v>14715</v>
      </c>
      <c r="AR11" s="141">
        <f>'C завтраками| Bed and breakfast'!AK11*0.9</f>
        <v>14715</v>
      </c>
      <c r="AS11" s="141">
        <f>'C завтраками| Bed and breakfast'!AL11*0.9</f>
        <v>15525</v>
      </c>
      <c r="AT11" s="141">
        <f>'C завтраками| Bed and breakfast'!AM11*0.9</f>
        <v>15525</v>
      </c>
      <c r="AU11" s="141">
        <f>'C завтраками| Bed and breakfast'!AN11*0.9</f>
        <v>15525</v>
      </c>
      <c r="AV11" s="141">
        <f>'C завтраками| Bed and breakfast'!AO11*0.9</f>
        <v>16335</v>
      </c>
      <c r="AW11" s="141">
        <f>'C завтраками| Bed and breakfast'!AP11*0.9</f>
        <v>16335</v>
      </c>
      <c r="AX11" s="141">
        <f>'C завтраками| Bed and breakfast'!AQ11*0.9</f>
        <v>17415</v>
      </c>
      <c r="AY11" s="141">
        <f>'C завтраками| Bed and breakfast'!AR11*0.9</f>
        <v>18495</v>
      </c>
      <c r="AZ11" s="141">
        <f>'C завтраками| Bed and breakfast'!AS11*0.9</f>
        <v>18495</v>
      </c>
      <c r="BA11" s="141">
        <f>'C завтраками| Bed and breakfast'!AT11*0.9</f>
        <v>18495</v>
      </c>
      <c r="BB11" s="141">
        <f>'C завтраками| Bed and breakfast'!AU11*0.9</f>
        <v>17415</v>
      </c>
      <c r="BC11" s="141">
        <f>'C завтраками| Bed and breakfast'!AV11*0.9</f>
        <v>20655</v>
      </c>
      <c r="BD11" s="141">
        <f>'C завтраками| Bed and breakfast'!AW11*0.9</f>
        <v>20655</v>
      </c>
      <c r="BE11" s="141">
        <f>'C завтраками| Bed and breakfast'!AX11*0.9</f>
        <v>22815</v>
      </c>
      <c r="BF11" s="141">
        <f>'C завтраками| Bed and breakfast'!AY11*0.9</f>
        <v>24975</v>
      </c>
      <c r="BG11" s="141">
        <f>'C завтраками| Bed and breakfast'!AZ11*0.9</f>
        <v>24975</v>
      </c>
      <c r="BH11" s="141">
        <f>'C завтраками| Bed and breakfast'!BA11*0.9</f>
        <v>21735</v>
      </c>
      <c r="BI11" s="141">
        <f>'C завтраками| Bed and breakfast'!BB11*0.9</f>
        <v>21735</v>
      </c>
      <c r="BJ11" s="141">
        <f>'C завтраками| Bed and breakfast'!BC11*0.9</f>
        <v>13905</v>
      </c>
      <c r="BK11" s="141">
        <f>'C завтраками| Bed and breakfast'!BD11*0.9</f>
        <v>15525</v>
      </c>
      <c r="BL11" s="141">
        <f>'C завтраками| Bed and breakfast'!BE11*0.9</f>
        <v>14715</v>
      </c>
      <c r="BM11" s="141">
        <f>'C завтраками| Bed and breakfast'!BF11*0.9</f>
        <v>11475</v>
      </c>
      <c r="BN11" s="141">
        <f>'C завтраками| Bed and breakfast'!BG11*0.9</f>
        <v>9765</v>
      </c>
      <c r="BO11" s="141">
        <f>'C завтраками| Bed and breakfast'!BH11*0.9</f>
        <v>10845</v>
      </c>
      <c r="BP11" s="141">
        <f>'C завтраками| Bed and breakfast'!BI11*0.9</f>
        <v>9765</v>
      </c>
      <c r="BQ11" s="141">
        <f>'C завтраками| Bed and breakfast'!BJ11*0.9</f>
        <v>10845</v>
      </c>
      <c r="BR11" s="141">
        <f>'C завтраками| Bed and breakfast'!BK11*0.9</f>
        <v>9765</v>
      </c>
      <c r="BS11" s="141">
        <f>'C завтраками| Bed and breakfast'!BL11*0.9</f>
        <v>9135</v>
      </c>
      <c r="BT11" s="141">
        <f>'C завтраками| Bed and breakfast'!BM11*0.9</f>
        <v>8235</v>
      </c>
      <c r="BU11" s="141">
        <f>'C завтраками| Bed and breakfast'!BN11*0.9</f>
        <v>6525</v>
      </c>
      <c r="BV11" s="141">
        <f>'C завтраками| Bed and breakfast'!BO11*0.9</f>
        <v>7065</v>
      </c>
      <c r="BW11" s="141">
        <f>'C завтраками| Bed and breakfast'!BP11*0.9</f>
        <v>6525</v>
      </c>
      <c r="BX11" s="141">
        <f>'C завтраками| Bed and breakfast'!BQ11*0.9</f>
        <v>7065</v>
      </c>
      <c r="BY11" s="141">
        <f>'C завтраками| Bed and breakfast'!BR11*0.9</f>
        <v>6525</v>
      </c>
      <c r="BZ11" s="141">
        <f>'C завтраками| Bed and breakfast'!BS11*0.9</f>
        <v>7785</v>
      </c>
    </row>
    <row r="12" spans="1:78" ht="11.45" customHeight="1" x14ac:dyDescent="0.2">
      <c r="A12" s="3">
        <v>2</v>
      </c>
      <c r="B12" s="141" t="e">
        <f>'C завтраками| Bed and breakfast'!#REF!*0.9</f>
        <v>#REF!</v>
      </c>
      <c r="C12" s="141" t="e">
        <f>'C завтраками| Bed and breakfast'!#REF!*0.9</f>
        <v>#REF!</v>
      </c>
      <c r="D12" s="141" t="e">
        <f>'C завтраками| Bed and breakfast'!#REF!*0.9</f>
        <v>#REF!</v>
      </c>
      <c r="E12" s="141" t="e">
        <f>'C завтраками| Bed and breakfast'!#REF!*0.9</f>
        <v>#REF!</v>
      </c>
      <c r="F12" s="141" t="e">
        <f>'C завтраками| Bed and breakfast'!#REF!*0.9</f>
        <v>#REF!</v>
      </c>
      <c r="G12" s="141" t="e">
        <f>'C завтраками| Bed and breakfast'!#REF!*0.9</f>
        <v>#REF!</v>
      </c>
      <c r="H12" s="141" t="e">
        <f>'C завтраками| Bed and breakfast'!#REF!*0.9</f>
        <v>#REF!</v>
      </c>
      <c r="I12" s="141">
        <f>'C завтраками| Bed and breakfast'!B12*0.9</f>
        <v>8010</v>
      </c>
      <c r="J12" s="141">
        <f>'C завтраками| Bed and breakfast'!C12*0.9</f>
        <v>8010</v>
      </c>
      <c r="K12" s="141">
        <f>'C завтраками| Bed and breakfast'!D12*0.9</f>
        <v>7470</v>
      </c>
      <c r="L12" s="141">
        <f>'C завтраками| Bed and breakfast'!E12*0.9</f>
        <v>7830</v>
      </c>
      <c r="M12" s="141">
        <f>'C завтраками| Bed and breakfast'!F12*0.9</f>
        <v>7830</v>
      </c>
      <c r="N12" s="141">
        <f>'C завтраками| Bed and breakfast'!G12*0.9</f>
        <v>9990</v>
      </c>
      <c r="O12" s="141">
        <f>'C завтраками| Bed and breakfast'!H12*0.9</f>
        <v>7650</v>
      </c>
      <c r="P12" s="141">
        <f>'C завтраками| Bed and breakfast'!I12*0.9</f>
        <v>7470</v>
      </c>
      <c r="Q12" s="141">
        <f>'C завтраками| Bed and breakfast'!J12*0.9</f>
        <v>7650</v>
      </c>
      <c r="R12" s="141">
        <f>'C завтраками| Bed and breakfast'!K12*0.9</f>
        <v>7470</v>
      </c>
      <c r="S12" s="141">
        <f>'C завтраками| Bed and breakfast'!L12*0.9</f>
        <v>7470</v>
      </c>
      <c r="T12" s="141">
        <f>'C завтраками| Bed and breakfast'!M12*0.9</f>
        <v>7830</v>
      </c>
      <c r="U12" s="141">
        <f>'C завтраками| Bed and breakfast'!N12*0.9</f>
        <v>7650</v>
      </c>
      <c r="V12" s="141">
        <f>'C завтраками| Bed and breakfast'!O12*0.9</f>
        <v>8910</v>
      </c>
      <c r="W12" s="141">
        <f>'C завтраками| Bed and breakfast'!P12*0.9</f>
        <v>10710</v>
      </c>
      <c r="X12" s="141">
        <f>'C завтраками| Bed and breakfast'!Q12*0.9</f>
        <v>10710</v>
      </c>
      <c r="Y12" s="141">
        <f>'C завтраками| Bed and breakfast'!R12*0.9</f>
        <v>11250</v>
      </c>
      <c r="Z12" s="141">
        <f>'C завтраками| Bed and breakfast'!S12*0.9</f>
        <v>11250</v>
      </c>
      <c r="AA12" s="141">
        <f>'C завтраками| Bed and breakfast'!T12*0.9</f>
        <v>11790</v>
      </c>
      <c r="AB12" s="141">
        <f>'C завтраками| Bed and breakfast'!U12*0.9</f>
        <v>11250</v>
      </c>
      <c r="AC12" s="141">
        <f>'C завтраками| Bed and breakfast'!V12*0.9</f>
        <v>11250</v>
      </c>
      <c r="AD12" s="174">
        <f>'C завтраками| Bed and breakfast'!W12*0.9</f>
        <v>18000</v>
      </c>
      <c r="AE12" s="174">
        <f>'C завтраками| Bed and breakfast'!X12*0.9</f>
        <v>24750</v>
      </c>
      <c r="AF12" s="174">
        <f>'C завтраками| Bed and breakfast'!Y12*0.9</f>
        <v>28350</v>
      </c>
      <c r="AG12" s="174">
        <f>'C завтраками| Bed and breakfast'!Z12*0.9</f>
        <v>28350</v>
      </c>
      <c r="AH12" s="174">
        <f>'C завтраками| Bed and breakfast'!AA12*0.9</f>
        <v>28350</v>
      </c>
      <c r="AI12" s="174">
        <f>'C завтраками| Bed and breakfast'!AB12*0.9</f>
        <v>29430</v>
      </c>
      <c r="AJ12" s="174">
        <f>'C завтраками| Bed and breakfast'!AC12*0.9</f>
        <v>29430</v>
      </c>
      <c r="AK12" s="174">
        <f>'C завтраками| Bed and breakfast'!AD12*0.9</f>
        <v>29430</v>
      </c>
      <c r="AL12" s="174">
        <f>'C завтраками| Bed and breakfast'!AE12*0.9</f>
        <v>26190</v>
      </c>
      <c r="AM12" s="141">
        <f>'C завтраками| Bed and breakfast'!AF12*0.9</f>
        <v>25560</v>
      </c>
      <c r="AN12" s="141">
        <f>'C завтраками| Bed and breakfast'!AG12*0.9</f>
        <v>17190</v>
      </c>
      <c r="AO12" s="141">
        <f>'C завтраками| Bed and breakfast'!AH12*0.9</f>
        <v>17190</v>
      </c>
      <c r="AP12" s="141">
        <f>'C завтраками| Bed and breakfast'!AI12*0.9</f>
        <v>16380</v>
      </c>
      <c r="AQ12" s="141">
        <f>'C завтраками| Bed and breakfast'!AJ12*0.9</f>
        <v>16380</v>
      </c>
      <c r="AR12" s="141">
        <f>'C завтраками| Bed and breakfast'!AK12*0.9</f>
        <v>16380</v>
      </c>
      <c r="AS12" s="141">
        <f>'C завтраками| Bed and breakfast'!AL12*0.9</f>
        <v>17190</v>
      </c>
      <c r="AT12" s="141">
        <f>'C завтраками| Bed and breakfast'!AM12*0.9</f>
        <v>17190</v>
      </c>
      <c r="AU12" s="141">
        <f>'C завтраками| Bed and breakfast'!AN12*0.9</f>
        <v>17190</v>
      </c>
      <c r="AV12" s="141">
        <f>'C завтраками| Bed and breakfast'!AO12*0.9</f>
        <v>18000</v>
      </c>
      <c r="AW12" s="141">
        <f>'C завтраками| Bed and breakfast'!AP12*0.9</f>
        <v>18000</v>
      </c>
      <c r="AX12" s="141">
        <f>'C завтраками| Bed and breakfast'!AQ12*0.9</f>
        <v>19080</v>
      </c>
      <c r="AY12" s="141">
        <f>'C завтраками| Bed and breakfast'!AR12*0.9</f>
        <v>20160</v>
      </c>
      <c r="AZ12" s="141">
        <f>'C завтраками| Bed and breakfast'!AS12*0.9</f>
        <v>20160</v>
      </c>
      <c r="BA12" s="141">
        <f>'C завтраками| Bed and breakfast'!AT12*0.9</f>
        <v>20160</v>
      </c>
      <c r="BB12" s="141">
        <f>'C завтраками| Bed and breakfast'!AU12*0.9</f>
        <v>19080</v>
      </c>
      <c r="BC12" s="141">
        <f>'C завтраками| Bed and breakfast'!AV12*0.9</f>
        <v>22320</v>
      </c>
      <c r="BD12" s="141">
        <f>'C завтраками| Bed and breakfast'!AW12*0.9</f>
        <v>22320</v>
      </c>
      <c r="BE12" s="141">
        <f>'C завтраками| Bed and breakfast'!AX12*0.9</f>
        <v>24480</v>
      </c>
      <c r="BF12" s="141">
        <f>'C завтраками| Bed and breakfast'!AY12*0.9</f>
        <v>26640</v>
      </c>
      <c r="BG12" s="141">
        <f>'C завтраками| Bed and breakfast'!AZ12*0.9</f>
        <v>26640</v>
      </c>
      <c r="BH12" s="141">
        <f>'C завтраками| Bed and breakfast'!BA12*0.9</f>
        <v>23400</v>
      </c>
      <c r="BI12" s="141">
        <f>'C завтраками| Bed and breakfast'!BB12*0.9</f>
        <v>23400</v>
      </c>
      <c r="BJ12" s="141">
        <f>'C завтраками| Bed and breakfast'!BC12*0.9</f>
        <v>15570</v>
      </c>
      <c r="BK12" s="141">
        <f>'C завтраками| Bed and breakfast'!BD12*0.9</f>
        <v>17190</v>
      </c>
      <c r="BL12" s="141">
        <f>'C завтраками| Bed and breakfast'!BE12*0.9</f>
        <v>16380</v>
      </c>
      <c r="BM12" s="141">
        <f>'C завтраками| Bed and breakfast'!BF12*0.9</f>
        <v>13140</v>
      </c>
      <c r="BN12" s="141">
        <f>'C завтраками| Bed and breakfast'!BG12*0.9</f>
        <v>11430</v>
      </c>
      <c r="BO12" s="141">
        <f>'C завтраками| Bed and breakfast'!BH12*0.9</f>
        <v>12510</v>
      </c>
      <c r="BP12" s="141">
        <f>'C завтраками| Bed and breakfast'!BI12*0.9</f>
        <v>11430</v>
      </c>
      <c r="BQ12" s="141">
        <f>'C завтраками| Bed and breakfast'!BJ12*0.9</f>
        <v>12510</v>
      </c>
      <c r="BR12" s="141">
        <f>'C завтраками| Bed and breakfast'!BK12*0.9</f>
        <v>11430</v>
      </c>
      <c r="BS12" s="141">
        <f>'C завтраками| Bed and breakfast'!BL12*0.9</f>
        <v>10620</v>
      </c>
      <c r="BT12" s="141">
        <f>'C завтраками| Bed and breakfast'!BM12*0.9</f>
        <v>9720</v>
      </c>
      <c r="BU12" s="141">
        <f>'C завтраками| Bed and breakfast'!BN12*0.9</f>
        <v>8010</v>
      </c>
      <c r="BV12" s="141">
        <f>'C завтраками| Bed and breakfast'!BO12*0.9</f>
        <v>8550</v>
      </c>
      <c r="BW12" s="141">
        <f>'C завтраками| Bed and breakfast'!BP12*0.9</f>
        <v>8010</v>
      </c>
      <c r="BX12" s="141">
        <f>'C завтраками| Bed and breakfast'!BQ12*0.9</f>
        <v>8550</v>
      </c>
      <c r="BY12" s="141">
        <f>'C завтраками| Bed and breakfast'!BR12*0.9</f>
        <v>8010</v>
      </c>
      <c r="BZ12" s="141">
        <f>'C завтраками| Bed and breakfast'!BS12*0.9</f>
        <v>9270</v>
      </c>
    </row>
    <row r="13" spans="1:78" ht="11.45" customHeight="1" x14ac:dyDescent="0.2">
      <c r="A13" s="120"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74"/>
      <c r="AE13" s="174"/>
      <c r="AF13" s="174"/>
      <c r="AG13" s="174"/>
      <c r="AH13" s="174"/>
      <c r="AI13" s="174"/>
      <c r="AJ13" s="174"/>
      <c r="AK13" s="174"/>
      <c r="AL13" s="174"/>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row>
    <row r="14" spans="1:78" ht="11.45" customHeight="1" x14ac:dyDescent="0.2">
      <c r="A14" s="3">
        <v>1</v>
      </c>
      <c r="B14" s="141" t="e">
        <f>'C завтраками| Bed and breakfast'!#REF!*0.9</f>
        <v>#REF!</v>
      </c>
      <c r="C14" s="141" t="e">
        <f>'C завтраками| Bed and breakfast'!#REF!*0.9</f>
        <v>#REF!</v>
      </c>
      <c r="D14" s="141" t="e">
        <f>'C завтраками| Bed and breakfast'!#REF!*0.9</f>
        <v>#REF!</v>
      </c>
      <c r="E14" s="141" t="e">
        <f>'C завтраками| Bed and breakfast'!#REF!*0.9</f>
        <v>#REF!</v>
      </c>
      <c r="F14" s="141" t="e">
        <f>'C завтраками| Bed and breakfast'!#REF!*0.9</f>
        <v>#REF!</v>
      </c>
      <c r="G14" s="141" t="e">
        <f>'C завтраками| Bed and breakfast'!#REF!*0.9</f>
        <v>#REF!</v>
      </c>
      <c r="H14" s="141" t="e">
        <f>'C завтраками| Bed and breakfast'!#REF!*0.9</f>
        <v>#REF!</v>
      </c>
      <c r="I14" s="141">
        <f>'C завтраками| Bed and breakfast'!B14*0.9</f>
        <v>8550</v>
      </c>
      <c r="J14" s="141">
        <f>'C завтраками| Bed and breakfast'!C14*0.9</f>
        <v>8550</v>
      </c>
      <c r="K14" s="141">
        <f>'C завтраками| Bed and breakfast'!D14*0.9</f>
        <v>8010</v>
      </c>
      <c r="L14" s="141">
        <f>'C завтраками| Bed and breakfast'!E14*0.9</f>
        <v>8370</v>
      </c>
      <c r="M14" s="141">
        <f>'C завтраками| Bed and breakfast'!F14*0.9</f>
        <v>8370</v>
      </c>
      <c r="N14" s="141">
        <f>'C завтраками| Bed and breakfast'!G14*0.9</f>
        <v>10530</v>
      </c>
      <c r="O14" s="141">
        <f>'C завтраками| Bed and breakfast'!H14*0.9</f>
        <v>8190</v>
      </c>
      <c r="P14" s="141">
        <f>'C завтраками| Bed and breakfast'!I14*0.9</f>
        <v>8010</v>
      </c>
      <c r="Q14" s="141">
        <f>'C завтраками| Bed and breakfast'!J14*0.9</f>
        <v>8190</v>
      </c>
      <c r="R14" s="141">
        <f>'C завтраками| Bed and breakfast'!K14*0.9</f>
        <v>8010</v>
      </c>
      <c r="S14" s="141">
        <f>'C завтраками| Bed and breakfast'!L14*0.9</f>
        <v>8010</v>
      </c>
      <c r="T14" s="141">
        <f>'C завтраками| Bed and breakfast'!M14*0.9</f>
        <v>8370</v>
      </c>
      <c r="U14" s="141">
        <f>'C завтраками| Bed and breakfast'!N14*0.9</f>
        <v>8190</v>
      </c>
      <c r="V14" s="141">
        <f>'C завтраками| Bed and breakfast'!O14*0.9</f>
        <v>9450</v>
      </c>
      <c r="W14" s="141">
        <f>'C завтраками| Bed and breakfast'!P14*0.9</f>
        <v>11250</v>
      </c>
      <c r="X14" s="141">
        <f>'C завтраками| Bed and breakfast'!Q14*0.9</f>
        <v>11250</v>
      </c>
      <c r="Y14" s="141">
        <f>'C завтраками| Bed and breakfast'!R14*0.9</f>
        <v>11790</v>
      </c>
      <c r="Z14" s="141">
        <f>'C завтраками| Bed and breakfast'!S14*0.9</f>
        <v>11790</v>
      </c>
      <c r="AA14" s="141">
        <f>'C завтраками| Bed and breakfast'!T14*0.9</f>
        <v>12330</v>
      </c>
      <c r="AB14" s="141">
        <f>'C завтраками| Bed and breakfast'!U14*0.9</f>
        <v>11790</v>
      </c>
      <c r="AC14" s="141">
        <f>'C завтраками| Bed and breakfast'!V14*0.9</f>
        <v>11790</v>
      </c>
      <c r="AD14" s="174">
        <f>'C завтраками| Bed and breakfast'!W14*0.9</f>
        <v>18000</v>
      </c>
      <c r="AE14" s="174">
        <f>'C завтраками| Bed and breakfast'!X14*0.9</f>
        <v>24750</v>
      </c>
      <c r="AF14" s="174">
        <f>'C завтраками| Bed and breakfast'!Y14*0.9</f>
        <v>28350</v>
      </c>
      <c r="AG14" s="174">
        <f>'C завтраками| Bed and breakfast'!Z14*0.9</f>
        <v>28350</v>
      </c>
      <c r="AH14" s="174">
        <f>'C завтраками| Bed and breakfast'!AA14*0.9</f>
        <v>28350</v>
      </c>
      <c r="AI14" s="174">
        <f>'C завтраками| Bed and breakfast'!AB14*0.9</f>
        <v>29430</v>
      </c>
      <c r="AJ14" s="174">
        <f>'C завтраками| Bed and breakfast'!AC14*0.9</f>
        <v>29430</v>
      </c>
      <c r="AK14" s="174">
        <f>'C завтраками| Bed and breakfast'!AD14*0.9</f>
        <v>29430</v>
      </c>
      <c r="AL14" s="174">
        <f>'C завтраками| Bed and breakfast'!AE14*0.9</f>
        <v>26190</v>
      </c>
      <c r="AM14" s="141">
        <f>'C завтраками| Bed and breakfast'!AF14*0.9</f>
        <v>25875</v>
      </c>
      <c r="AN14" s="141">
        <f>'C завтраками| Bed and breakfast'!AG14*0.9</f>
        <v>17505</v>
      </c>
      <c r="AO14" s="141">
        <f>'C завтраками| Bed and breakfast'!AH14*0.9</f>
        <v>17505</v>
      </c>
      <c r="AP14" s="141">
        <f>'C завтраками| Bed and breakfast'!AI14*0.9</f>
        <v>16695</v>
      </c>
      <c r="AQ14" s="141">
        <f>'C завтраками| Bed and breakfast'!AJ14*0.9</f>
        <v>16695</v>
      </c>
      <c r="AR14" s="141">
        <f>'C завтраками| Bed and breakfast'!AK14*0.9</f>
        <v>16695</v>
      </c>
      <c r="AS14" s="141">
        <f>'C завтраками| Bed and breakfast'!AL14*0.9</f>
        <v>17505</v>
      </c>
      <c r="AT14" s="141">
        <f>'C завтраками| Bed and breakfast'!AM14*0.9</f>
        <v>17505</v>
      </c>
      <c r="AU14" s="141">
        <f>'C завтраками| Bed and breakfast'!AN14*0.9</f>
        <v>17505</v>
      </c>
      <c r="AV14" s="141">
        <f>'C завтраками| Bed and breakfast'!AO14*0.9</f>
        <v>18315</v>
      </c>
      <c r="AW14" s="141">
        <f>'C завтраками| Bed and breakfast'!AP14*0.9</f>
        <v>18315</v>
      </c>
      <c r="AX14" s="141">
        <f>'C завтраками| Bed and breakfast'!AQ14*0.9</f>
        <v>19395</v>
      </c>
      <c r="AY14" s="141">
        <f>'C завтраками| Bed and breakfast'!AR14*0.9</f>
        <v>20475</v>
      </c>
      <c r="AZ14" s="141">
        <f>'C завтраками| Bed and breakfast'!AS14*0.9</f>
        <v>20475</v>
      </c>
      <c r="BA14" s="141">
        <f>'C завтраками| Bed and breakfast'!AT14*0.9</f>
        <v>20475</v>
      </c>
      <c r="BB14" s="141">
        <f>'C завтраками| Bed and breakfast'!AU14*0.9</f>
        <v>19395</v>
      </c>
      <c r="BC14" s="141">
        <f>'C завтраками| Bed and breakfast'!AV14*0.9</f>
        <v>22635</v>
      </c>
      <c r="BD14" s="141">
        <f>'C завтраками| Bed and breakfast'!AW14*0.9</f>
        <v>22635</v>
      </c>
      <c r="BE14" s="141">
        <f>'C завтраками| Bed and breakfast'!AX14*0.9</f>
        <v>24795</v>
      </c>
      <c r="BF14" s="141">
        <f>'C завтраками| Bed and breakfast'!AY14*0.9</f>
        <v>26955</v>
      </c>
      <c r="BG14" s="141">
        <f>'C завтраками| Bed and breakfast'!AZ14*0.9</f>
        <v>26955</v>
      </c>
      <c r="BH14" s="141">
        <f>'C завтраками| Bed and breakfast'!BA14*0.9</f>
        <v>23715</v>
      </c>
      <c r="BI14" s="141">
        <f>'C завтраками| Bed and breakfast'!BB14*0.9</f>
        <v>23715</v>
      </c>
      <c r="BJ14" s="141">
        <f>'C завтраками| Bed and breakfast'!BC14*0.9</f>
        <v>15885</v>
      </c>
      <c r="BK14" s="141">
        <f>'C завтраками| Bed and breakfast'!BD14*0.9</f>
        <v>17505</v>
      </c>
      <c r="BL14" s="141">
        <f>'C завтраками| Bed and breakfast'!BE14*0.9</f>
        <v>16695</v>
      </c>
      <c r="BM14" s="141">
        <f>'C завтраками| Bed and breakfast'!BF14*0.9</f>
        <v>13275</v>
      </c>
      <c r="BN14" s="141">
        <f>'C завтраками| Bed and breakfast'!BG14*0.9</f>
        <v>11565</v>
      </c>
      <c r="BO14" s="141">
        <f>'C завтраками| Bed and breakfast'!BH14*0.9</f>
        <v>12645</v>
      </c>
      <c r="BP14" s="141">
        <f>'C завтраками| Bed and breakfast'!BI14*0.9</f>
        <v>11565</v>
      </c>
      <c r="BQ14" s="141">
        <f>'C завтраками| Bed and breakfast'!BJ14*0.9</f>
        <v>12645</v>
      </c>
      <c r="BR14" s="141">
        <f>'C завтраками| Bed and breakfast'!BK14*0.9</f>
        <v>11565</v>
      </c>
      <c r="BS14" s="141">
        <f>'C завтраками| Bed and breakfast'!BL14*0.9</f>
        <v>11385</v>
      </c>
      <c r="BT14" s="141">
        <f>'C завтраками| Bed and breakfast'!BM14*0.9</f>
        <v>10485</v>
      </c>
      <c r="BU14" s="141">
        <f>'C завтраками| Bed and breakfast'!BN14*0.9</f>
        <v>8775</v>
      </c>
      <c r="BV14" s="141">
        <f>'C завтраками| Bed and breakfast'!BO14*0.9</f>
        <v>9315</v>
      </c>
      <c r="BW14" s="141">
        <f>'C завтраками| Bed and breakfast'!BP14*0.9</f>
        <v>8775</v>
      </c>
      <c r="BX14" s="141">
        <f>'C завтраками| Bed and breakfast'!BQ14*0.9</f>
        <v>9315</v>
      </c>
      <c r="BY14" s="141">
        <f>'C завтраками| Bed and breakfast'!BR14*0.9</f>
        <v>8775</v>
      </c>
      <c r="BZ14" s="141">
        <f>'C завтраками| Bed and breakfast'!BS14*0.9</f>
        <v>10035</v>
      </c>
    </row>
    <row r="15" spans="1:78" ht="11.45" customHeight="1" x14ac:dyDescent="0.2">
      <c r="A15" s="3">
        <v>2</v>
      </c>
      <c r="B15" s="141" t="e">
        <f>'C завтраками| Bed and breakfast'!#REF!*0.9</f>
        <v>#REF!</v>
      </c>
      <c r="C15" s="141" t="e">
        <f>'C завтраками| Bed and breakfast'!#REF!*0.9</f>
        <v>#REF!</v>
      </c>
      <c r="D15" s="141" t="e">
        <f>'C завтраками| Bed and breakfast'!#REF!*0.9</f>
        <v>#REF!</v>
      </c>
      <c r="E15" s="141" t="e">
        <f>'C завтраками| Bed and breakfast'!#REF!*0.9</f>
        <v>#REF!</v>
      </c>
      <c r="F15" s="141" t="e">
        <f>'C завтраками| Bed and breakfast'!#REF!*0.9</f>
        <v>#REF!</v>
      </c>
      <c r="G15" s="141" t="e">
        <f>'C завтраками| Bed and breakfast'!#REF!*0.9</f>
        <v>#REF!</v>
      </c>
      <c r="H15" s="141" t="e">
        <f>'C завтраками| Bed and breakfast'!#REF!*0.9</f>
        <v>#REF!</v>
      </c>
      <c r="I15" s="141">
        <f>'C завтраками| Bed and breakfast'!B15*0.9</f>
        <v>9810</v>
      </c>
      <c r="J15" s="141">
        <f>'C завтраками| Bed and breakfast'!C15*0.9</f>
        <v>9810</v>
      </c>
      <c r="K15" s="141">
        <f>'C завтраками| Bed and breakfast'!D15*0.9</f>
        <v>9270</v>
      </c>
      <c r="L15" s="141">
        <f>'C завтраками| Bed and breakfast'!E15*0.9</f>
        <v>9630</v>
      </c>
      <c r="M15" s="141">
        <f>'C завтраками| Bed and breakfast'!F15*0.9</f>
        <v>9630</v>
      </c>
      <c r="N15" s="141">
        <f>'C завтраками| Bed and breakfast'!G15*0.9</f>
        <v>11790</v>
      </c>
      <c r="O15" s="141">
        <f>'C завтраками| Bed and breakfast'!H15*0.9</f>
        <v>9450</v>
      </c>
      <c r="P15" s="141">
        <f>'C завтраками| Bed and breakfast'!I15*0.9</f>
        <v>9270</v>
      </c>
      <c r="Q15" s="141">
        <f>'C завтраками| Bed and breakfast'!J15*0.9</f>
        <v>9450</v>
      </c>
      <c r="R15" s="141">
        <f>'C завтраками| Bed and breakfast'!K15*0.9</f>
        <v>9270</v>
      </c>
      <c r="S15" s="141">
        <f>'C завтраками| Bed and breakfast'!L15*0.9</f>
        <v>9270</v>
      </c>
      <c r="T15" s="141">
        <f>'C завтраками| Bed and breakfast'!M15*0.9</f>
        <v>9630</v>
      </c>
      <c r="U15" s="141">
        <f>'C завтраками| Bed and breakfast'!N15*0.9</f>
        <v>9450</v>
      </c>
      <c r="V15" s="141">
        <f>'C завтраками| Bed and breakfast'!O15*0.9</f>
        <v>10710</v>
      </c>
      <c r="W15" s="141">
        <f>'C завтраками| Bed and breakfast'!P15*0.9</f>
        <v>12510</v>
      </c>
      <c r="X15" s="141">
        <f>'C завтраками| Bed and breakfast'!Q15*0.9</f>
        <v>12510</v>
      </c>
      <c r="Y15" s="141">
        <f>'C завтраками| Bed and breakfast'!R15*0.9</f>
        <v>13050</v>
      </c>
      <c r="Z15" s="141">
        <f>'C завтраками| Bed and breakfast'!S15*0.9</f>
        <v>13050</v>
      </c>
      <c r="AA15" s="141">
        <f>'C завтраками| Bed and breakfast'!T15*0.9</f>
        <v>13590</v>
      </c>
      <c r="AB15" s="141">
        <f>'C завтраками| Bed and breakfast'!U15*0.9</f>
        <v>13050</v>
      </c>
      <c r="AC15" s="141">
        <f>'C завтраками| Bed and breakfast'!V15*0.9</f>
        <v>13050</v>
      </c>
      <c r="AD15" s="174">
        <f>'C завтраками| Bed and breakfast'!W15*0.9</f>
        <v>19800</v>
      </c>
      <c r="AE15" s="174">
        <f>'C завтраками| Bed and breakfast'!X15*0.9</f>
        <v>26550</v>
      </c>
      <c r="AF15" s="174">
        <f>'C завтраками| Bed and breakfast'!Y15*0.9</f>
        <v>30150</v>
      </c>
      <c r="AG15" s="174">
        <f>'C завтраками| Bed and breakfast'!Z15*0.9</f>
        <v>30150</v>
      </c>
      <c r="AH15" s="174">
        <f>'C завтраками| Bed and breakfast'!AA15*0.9</f>
        <v>30150</v>
      </c>
      <c r="AI15" s="174">
        <f>'C завтраками| Bed and breakfast'!AB15*0.9</f>
        <v>31230</v>
      </c>
      <c r="AJ15" s="174">
        <f>'C завтраками| Bed and breakfast'!AC15*0.9</f>
        <v>31230</v>
      </c>
      <c r="AK15" s="174">
        <f>'C завтраками| Bed and breakfast'!AD15*0.9</f>
        <v>31230</v>
      </c>
      <c r="AL15" s="174">
        <f>'C завтраками| Bed and breakfast'!AE15*0.9</f>
        <v>27990</v>
      </c>
      <c r="AM15" s="141">
        <f>'C завтраками| Bed and breakfast'!AF15*0.9</f>
        <v>27540</v>
      </c>
      <c r="AN15" s="141">
        <f>'C завтраками| Bed and breakfast'!AG15*0.9</f>
        <v>19170</v>
      </c>
      <c r="AO15" s="141">
        <f>'C завтраками| Bed and breakfast'!AH15*0.9</f>
        <v>19170</v>
      </c>
      <c r="AP15" s="141">
        <f>'C завтраками| Bed and breakfast'!AI15*0.9</f>
        <v>18360</v>
      </c>
      <c r="AQ15" s="141">
        <f>'C завтраками| Bed and breakfast'!AJ15*0.9</f>
        <v>18360</v>
      </c>
      <c r="AR15" s="141">
        <f>'C завтраками| Bed and breakfast'!AK15*0.9</f>
        <v>18360</v>
      </c>
      <c r="AS15" s="141">
        <f>'C завтраками| Bed and breakfast'!AL15*0.9</f>
        <v>19170</v>
      </c>
      <c r="AT15" s="141">
        <f>'C завтраками| Bed and breakfast'!AM15*0.9</f>
        <v>19170</v>
      </c>
      <c r="AU15" s="141">
        <f>'C завтраками| Bed and breakfast'!AN15*0.9</f>
        <v>19170</v>
      </c>
      <c r="AV15" s="141">
        <f>'C завтраками| Bed and breakfast'!AO15*0.9</f>
        <v>19980</v>
      </c>
      <c r="AW15" s="141">
        <f>'C завтраками| Bed and breakfast'!AP15*0.9</f>
        <v>19980</v>
      </c>
      <c r="AX15" s="141">
        <f>'C завтраками| Bed and breakfast'!AQ15*0.9</f>
        <v>21060</v>
      </c>
      <c r="AY15" s="141">
        <f>'C завтраками| Bed and breakfast'!AR15*0.9</f>
        <v>22140</v>
      </c>
      <c r="AZ15" s="141">
        <f>'C завтраками| Bed and breakfast'!AS15*0.9</f>
        <v>22140</v>
      </c>
      <c r="BA15" s="141">
        <f>'C завтраками| Bed and breakfast'!AT15*0.9</f>
        <v>22140</v>
      </c>
      <c r="BB15" s="141">
        <f>'C завтраками| Bed and breakfast'!AU15*0.9</f>
        <v>21060</v>
      </c>
      <c r="BC15" s="141">
        <f>'C завтраками| Bed and breakfast'!AV15*0.9</f>
        <v>24300</v>
      </c>
      <c r="BD15" s="141">
        <f>'C завтраками| Bed and breakfast'!AW15*0.9</f>
        <v>24300</v>
      </c>
      <c r="BE15" s="141">
        <f>'C завтраками| Bed and breakfast'!AX15*0.9</f>
        <v>26460</v>
      </c>
      <c r="BF15" s="141">
        <f>'C завтраками| Bed and breakfast'!AY15*0.9</f>
        <v>28620</v>
      </c>
      <c r="BG15" s="141">
        <f>'C завтраками| Bed and breakfast'!AZ15*0.9</f>
        <v>28620</v>
      </c>
      <c r="BH15" s="141">
        <f>'C завтраками| Bed and breakfast'!BA15*0.9</f>
        <v>25380</v>
      </c>
      <c r="BI15" s="141">
        <f>'C завтраками| Bed and breakfast'!BB15*0.9</f>
        <v>25380</v>
      </c>
      <c r="BJ15" s="141">
        <f>'C завтраками| Bed and breakfast'!BC15*0.9</f>
        <v>17550</v>
      </c>
      <c r="BK15" s="141">
        <f>'C завтраками| Bed and breakfast'!BD15*0.9</f>
        <v>19170</v>
      </c>
      <c r="BL15" s="141">
        <f>'C завтраками| Bed and breakfast'!BE15*0.9</f>
        <v>18360</v>
      </c>
      <c r="BM15" s="141">
        <f>'C завтраками| Bed and breakfast'!BF15*0.9</f>
        <v>14940</v>
      </c>
      <c r="BN15" s="141">
        <f>'C завтраками| Bed and breakfast'!BG15*0.9</f>
        <v>13230</v>
      </c>
      <c r="BO15" s="141">
        <f>'C завтраками| Bed and breakfast'!BH15*0.9</f>
        <v>14310</v>
      </c>
      <c r="BP15" s="141">
        <f>'C завтраками| Bed and breakfast'!BI15*0.9</f>
        <v>13230</v>
      </c>
      <c r="BQ15" s="141">
        <f>'C завтраками| Bed and breakfast'!BJ15*0.9</f>
        <v>14310</v>
      </c>
      <c r="BR15" s="141">
        <f>'C завтраками| Bed and breakfast'!BK15*0.9</f>
        <v>13230</v>
      </c>
      <c r="BS15" s="141">
        <f>'C завтраками| Bed and breakfast'!BL15*0.9</f>
        <v>12870</v>
      </c>
      <c r="BT15" s="141">
        <f>'C завтраками| Bed and breakfast'!BM15*0.9</f>
        <v>11970</v>
      </c>
      <c r="BU15" s="141">
        <f>'C завтраками| Bed and breakfast'!BN15*0.9</f>
        <v>10260</v>
      </c>
      <c r="BV15" s="141">
        <f>'C завтраками| Bed and breakfast'!BO15*0.9</f>
        <v>10800</v>
      </c>
      <c r="BW15" s="141">
        <f>'C завтраками| Bed and breakfast'!BP15*0.9</f>
        <v>10260</v>
      </c>
      <c r="BX15" s="141">
        <f>'C завтраками| Bed and breakfast'!BQ15*0.9</f>
        <v>10800</v>
      </c>
      <c r="BY15" s="141">
        <f>'C завтраками| Bed and breakfast'!BR15*0.9</f>
        <v>10260</v>
      </c>
      <c r="BZ15" s="141">
        <f>'C завтраками| Bed and breakfast'!BS15*0.9</f>
        <v>11520</v>
      </c>
    </row>
    <row r="16" spans="1:78" ht="11.45" customHeight="1" x14ac:dyDescent="0.2">
      <c r="A16" s="122"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74"/>
      <c r="AE16" s="174"/>
      <c r="AF16" s="174"/>
      <c r="AG16" s="174"/>
      <c r="AH16" s="174"/>
      <c r="AI16" s="174"/>
      <c r="AJ16" s="174"/>
      <c r="AK16" s="174"/>
      <c r="AL16" s="174"/>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row>
    <row r="17" spans="1:78" ht="11.45" customHeight="1" x14ac:dyDescent="0.2">
      <c r="A17" s="3">
        <v>1</v>
      </c>
      <c r="B17" s="141" t="e">
        <f>'C завтраками| Bed and breakfast'!#REF!*0.9</f>
        <v>#REF!</v>
      </c>
      <c r="C17" s="141" t="e">
        <f>'C завтраками| Bed and breakfast'!#REF!*0.9</f>
        <v>#REF!</v>
      </c>
      <c r="D17" s="141" t="e">
        <f>'C завтраками| Bed and breakfast'!#REF!*0.9</f>
        <v>#REF!</v>
      </c>
      <c r="E17" s="141" t="e">
        <f>'C завтраками| Bed and breakfast'!#REF!*0.9</f>
        <v>#REF!</v>
      </c>
      <c r="F17" s="141" t="e">
        <f>'C завтраками| Bed and breakfast'!#REF!*0.9</f>
        <v>#REF!</v>
      </c>
      <c r="G17" s="141" t="e">
        <f>'C завтраками| Bed and breakfast'!#REF!*0.9</f>
        <v>#REF!</v>
      </c>
      <c r="H17" s="141" t="e">
        <f>'C завтраками| Bed and breakfast'!#REF!*0.9</f>
        <v>#REF!</v>
      </c>
      <c r="I17" s="141">
        <f>'C завтраками| Bed and breakfast'!B17*0.9</f>
        <v>9450</v>
      </c>
      <c r="J17" s="141">
        <f>'C завтраками| Bed and breakfast'!C17*0.9</f>
        <v>9450</v>
      </c>
      <c r="K17" s="141">
        <f>'C завтраками| Bed and breakfast'!D17*0.9</f>
        <v>8910</v>
      </c>
      <c r="L17" s="141">
        <f>'C завтраками| Bed and breakfast'!E17*0.9</f>
        <v>9270</v>
      </c>
      <c r="M17" s="141">
        <f>'C завтраками| Bed and breakfast'!F17*0.9</f>
        <v>9270</v>
      </c>
      <c r="N17" s="141">
        <f>'C завтраками| Bed and breakfast'!G17*0.9</f>
        <v>11430</v>
      </c>
      <c r="O17" s="141">
        <f>'C завтраками| Bed and breakfast'!H17*0.9</f>
        <v>9090</v>
      </c>
      <c r="P17" s="141">
        <f>'C завтраками| Bed and breakfast'!I17*0.9</f>
        <v>8910</v>
      </c>
      <c r="Q17" s="141">
        <f>'C завтраками| Bed and breakfast'!J17*0.9</f>
        <v>9090</v>
      </c>
      <c r="R17" s="141">
        <f>'C завтраками| Bed and breakfast'!K17*0.9</f>
        <v>8910</v>
      </c>
      <c r="S17" s="141">
        <f>'C завтраками| Bed and breakfast'!L17*0.9</f>
        <v>8910</v>
      </c>
      <c r="T17" s="141">
        <f>'C завтраками| Bed and breakfast'!M17*0.9</f>
        <v>9270</v>
      </c>
      <c r="U17" s="141">
        <f>'C завтраками| Bed and breakfast'!N17*0.9</f>
        <v>9090</v>
      </c>
      <c r="V17" s="141">
        <f>'C завтраками| Bed and breakfast'!O17*0.9</f>
        <v>10350</v>
      </c>
      <c r="W17" s="141">
        <f>'C завтраками| Bed and breakfast'!P17*0.9</f>
        <v>12150</v>
      </c>
      <c r="X17" s="141">
        <f>'C завтраками| Bed and breakfast'!Q17*0.9</f>
        <v>12150</v>
      </c>
      <c r="Y17" s="141">
        <f>'C завтраками| Bed and breakfast'!R17*0.9</f>
        <v>12690</v>
      </c>
      <c r="Z17" s="141">
        <f>'C завтраками| Bed and breakfast'!S17*0.9</f>
        <v>12690</v>
      </c>
      <c r="AA17" s="141">
        <f>'C завтраками| Bed and breakfast'!T17*0.9</f>
        <v>13230</v>
      </c>
      <c r="AB17" s="141">
        <f>'C завтраками| Bed and breakfast'!U17*0.9</f>
        <v>12690</v>
      </c>
      <c r="AC17" s="141">
        <f>'C завтраками| Bed and breakfast'!V17*0.9</f>
        <v>12690</v>
      </c>
      <c r="AD17" s="174">
        <f>'C завтраками| Bed and breakfast'!W17*0.9</f>
        <v>19800</v>
      </c>
      <c r="AE17" s="174">
        <f>'C завтраками| Bed and breakfast'!X17*0.9</f>
        <v>26550</v>
      </c>
      <c r="AF17" s="174">
        <f>'C завтраками| Bed and breakfast'!Y17*0.9</f>
        <v>30150</v>
      </c>
      <c r="AG17" s="174">
        <f>'C завтраками| Bed and breakfast'!Z17*0.9</f>
        <v>30150</v>
      </c>
      <c r="AH17" s="174">
        <f>'C завтраками| Bed and breakfast'!AA17*0.9</f>
        <v>30150</v>
      </c>
      <c r="AI17" s="174">
        <f>'C завтраками| Bed and breakfast'!AB17*0.9</f>
        <v>31230</v>
      </c>
      <c r="AJ17" s="174">
        <f>'C завтраками| Bed and breakfast'!AC17*0.9</f>
        <v>31230</v>
      </c>
      <c r="AK17" s="174">
        <f>'C завтраками| Bed and breakfast'!AD17*0.9</f>
        <v>31230</v>
      </c>
      <c r="AL17" s="174">
        <f>'C завтраками| Bed and breakfast'!AE17*0.9</f>
        <v>27990</v>
      </c>
      <c r="AM17" s="141">
        <f>'C завтраками| Bed and breakfast'!AF17*0.9</f>
        <v>27675</v>
      </c>
      <c r="AN17" s="141">
        <f>'C завтраками| Bed and breakfast'!AG17*0.9</f>
        <v>19305</v>
      </c>
      <c r="AO17" s="141">
        <f>'C завтраками| Bed and breakfast'!AH17*0.9</f>
        <v>19305</v>
      </c>
      <c r="AP17" s="141">
        <f>'C завтраками| Bed and breakfast'!AI17*0.9</f>
        <v>18495</v>
      </c>
      <c r="AQ17" s="141">
        <f>'C завтраками| Bed and breakfast'!AJ17*0.9</f>
        <v>18495</v>
      </c>
      <c r="AR17" s="141">
        <f>'C завтраками| Bed and breakfast'!AK17*0.9</f>
        <v>18495</v>
      </c>
      <c r="AS17" s="141">
        <f>'C завтраками| Bed and breakfast'!AL17*0.9</f>
        <v>19305</v>
      </c>
      <c r="AT17" s="141">
        <f>'C завтраками| Bed and breakfast'!AM17*0.9</f>
        <v>19305</v>
      </c>
      <c r="AU17" s="141">
        <f>'C завтраками| Bed and breakfast'!AN17*0.9</f>
        <v>19305</v>
      </c>
      <c r="AV17" s="141">
        <f>'C завтраками| Bed and breakfast'!AO17*0.9</f>
        <v>20115</v>
      </c>
      <c r="AW17" s="141">
        <f>'C завтраками| Bed and breakfast'!AP17*0.9</f>
        <v>20115</v>
      </c>
      <c r="AX17" s="141">
        <f>'C завтраками| Bed and breakfast'!AQ17*0.9</f>
        <v>21195</v>
      </c>
      <c r="AY17" s="141">
        <f>'C завтраками| Bed and breakfast'!AR17*0.9</f>
        <v>22275</v>
      </c>
      <c r="AZ17" s="141">
        <f>'C завтраками| Bed and breakfast'!AS17*0.9</f>
        <v>22275</v>
      </c>
      <c r="BA17" s="141">
        <f>'C завтраками| Bed and breakfast'!AT17*0.9</f>
        <v>22275</v>
      </c>
      <c r="BB17" s="141">
        <f>'C завтраками| Bed and breakfast'!AU17*0.9</f>
        <v>21195</v>
      </c>
      <c r="BC17" s="141">
        <f>'C завтраками| Bed and breakfast'!AV17*0.9</f>
        <v>24435</v>
      </c>
      <c r="BD17" s="141">
        <f>'C завтраками| Bed and breakfast'!AW17*0.9</f>
        <v>24435</v>
      </c>
      <c r="BE17" s="141">
        <f>'C завтраками| Bed and breakfast'!AX17*0.9</f>
        <v>26595</v>
      </c>
      <c r="BF17" s="141">
        <f>'C завтраками| Bed and breakfast'!AY17*0.9</f>
        <v>28755</v>
      </c>
      <c r="BG17" s="141">
        <f>'C завтраками| Bed and breakfast'!AZ17*0.9</f>
        <v>28755</v>
      </c>
      <c r="BH17" s="141">
        <f>'C завтраками| Bed and breakfast'!BA17*0.9</f>
        <v>25515</v>
      </c>
      <c r="BI17" s="141">
        <f>'C завтраками| Bed and breakfast'!BB17*0.9</f>
        <v>25515</v>
      </c>
      <c r="BJ17" s="141">
        <f>'C завтраками| Bed and breakfast'!BC17*0.9</f>
        <v>17685</v>
      </c>
      <c r="BK17" s="141">
        <f>'C завтраками| Bed and breakfast'!BD17*0.9</f>
        <v>19305</v>
      </c>
      <c r="BL17" s="141">
        <f>'C завтраками| Bed and breakfast'!BE17*0.9</f>
        <v>18495</v>
      </c>
      <c r="BM17" s="141">
        <f>'C завтраками| Bed and breakfast'!BF17*0.9</f>
        <v>14625</v>
      </c>
      <c r="BN17" s="141">
        <f>'C завтраками| Bed and breakfast'!BG17*0.9</f>
        <v>12915</v>
      </c>
      <c r="BO17" s="141">
        <f>'C завтраками| Bed and breakfast'!BH17*0.9</f>
        <v>13995</v>
      </c>
      <c r="BP17" s="141">
        <f>'C завтраками| Bed and breakfast'!BI17*0.9</f>
        <v>12915</v>
      </c>
      <c r="BQ17" s="141">
        <f>'C завтраками| Bed and breakfast'!BJ17*0.9</f>
        <v>13995</v>
      </c>
      <c r="BR17" s="141">
        <f>'C завтраками| Bed and breakfast'!BK17*0.9</f>
        <v>12915</v>
      </c>
      <c r="BS17" s="141">
        <f>'C завтраками| Bed and breakfast'!BL17*0.9</f>
        <v>12285</v>
      </c>
      <c r="BT17" s="141">
        <f>'C завтраками| Bed and breakfast'!BM17*0.9</f>
        <v>11385</v>
      </c>
      <c r="BU17" s="141">
        <f>'C завтраками| Bed and breakfast'!BN17*0.9</f>
        <v>9675</v>
      </c>
      <c r="BV17" s="141">
        <f>'C завтраками| Bed and breakfast'!BO17*0.9</f>
        <v>10215</v>
      </c>
      <c r="BW17" s="141">
        <f>'C завтраками| Bed and breakfast'!BP17*0.9</f>
        <v>9675</v>
      </c>
      <c r="BX17" s="141">
        <f>'C завтраками| Bed and breakfast'!BQ17*0.9</f>
        <v>10215</v>
      </c>
      <c r="BY17" s="141">
        <f>'C завтраками| Bed and breakfast'!BR17*0.9</f>
        <v>9675</v>
      </c>
      <c r="BZ17" s="141">
        <f>'C завтраками| Bed and breakfast'!BS17*0.9</f>
        <v>10935</v>
      </c>
    </row>
    <row r="18" spans="1:78" ht="11.45" customHeight="1" x14ac:dyDescent="0.2">
      <c r="A18" s="3">
        <v>2</v>
      </c>
      <c r="B18" s="141" t="e">
        <f>'C завтраками| Bed and breakfast'!#REF!*0.9</f>
        <v>#REF!</v>
      </c>
      <c r="C18" s="141" t="e">
        <f>'C завтраками| Bed and breakfast'!#REF!*0.9</f>
        <v>#REF!</v>
      </c>
      <c r="D18" s="141" t="e">
        <f>'C завтраками| Bed and breakfast'!#REF!*0.9</f>
        <v>#REF!</v>
      </c>
      <c r="E18" s="141" t="e">
        <f>'C завтраками| Bed and breakfast'!#REF!*0.9</f>
        <v>#REF!</v>
      </c>
      <c r="F18" s="141" t="e">
        <f>'C завтраками| Bed and breakfast'!#REF!*0.9</f>
        <v>#REF!</v>
      </c>
      <c r="G18" s="141" t="e">
        <f>'C завтраками| Bed and breakfast'!#REF!*0.9</f>
        <v>#REF!</v>
      </c>
      <c r="H18" s="141" t="e">
        <f>'C завтраками| Bed and breakfast'!#REF!*0.9</f>
        <v>#REF!</v>
      </c>
      <c r="I18" s="141">
        <f>'C завтраками| Bed and breakfast'!B18*0.9</f>
        <v>10710</v>
      </c>
      <c r="J18" s="141">
        <f>'C завтраками| Bed and breakfast'!C18*0.9</f>
        <v>10710</v>
      </c>
      <c r="K18" s="141">
        <f>'C завтраками| Bed and breakfast'!D18*0.9</f>
        <v>10170</v>
      </c>
      <c r="L18" s="141">
        <f>'C завтраками| Bed and breakfast'!E18*0.9</f>
        <v>10530</v>
      </c>
      <c r="M18" s="141">
        <f>'C завтраками| Bed and breakfast'!F18*0.9</f>
        <v>10530</v>
      </c>
      <c r="N18" s="141">
        <f>'C завтраками| Bed and breakfast'!G18*0.9</f>
        <v>12690</v>
      </c>
      <c r="O18" s="141">
        <f>'C завтраками| Bed and breakfast'!H18*0.9</f>
        <v>10350</v>
      </c>
      <c r="P18" s="141">
        <f>'C завтраками| Bed and breakfast'!I18*0.9</f>
        <v>10170</v>
      </c>
      <c r="Q18" s="141">
        <f>'C завтраками| Bed and breakfast'!J18*0.9</f>
        <v>10350</v>
      </c>
      <c r="R18" s="141">
        <f>'C завтраками| Bed and breakfast'!K18*0.9</f>
        <v>10170</v>
      </c>
      <c r="S18" s="141">
        <f>'C завтраками| Bed and breakfast'!L18*0.9</f>
        <v>10170</v>
      </c>
      <c r="T18" s="141">
        <f>'C завтраками| Bed and breakfast'!M18*0.9</f>
        <v>10530</v>
      </c>
      <c r="U18" s="141">
        <f>'C завтраками| Bed and breakfast'!N18*0.9</f>
        <v>10350</v>
      </c>
      <c r="V18" s="141">
        <f>'C завтраками| Bed and breakfast'!O18*0.9</f>
        <v>11610</v>
      </c>
      <c r="W18" s="141">
        <f>'C завтраками| Bed and breakfast'!P18*0.9</f>
        <v>13410</v>
      </c>
      <c r="X18" s="141">
        <f>'C завтраками| Bed and breakfast'!Q18*0.9</f>
        <v>13410</v>
      </c>
      <c r="Y18" s="141">
        <f>'C завтраками| Bed and breakfast'!R18*0.9</f>
        <v>13950</v>
      </c>
      <c r="Z18" s="141">
        <f>'C завтраками| Bed and breakfast'!S18*0.9</f>
        <v>13950</v>
      </c>
      <c r="AA18" s="141">
        <f>'C завтраками| Bed and breakfast'!T18*0.9</f>
        <v>14490</v>
      </c>
      <c r="AB18" s="141">
        <f>'C завтраками| Bed and breakfast'!U18*0.9</f>
        <v>13950</v>
      </c>
      <c r="AC18" s="141">
        <f>'C завтраками| Bed and breakfast'!V18*0.9</f>
        <v>13950</v>
      </c>
      <c r="AD18" s="174">
        <f>'C завтраками| Bed and breakfast'!W18*0.9</f>
        <v>21600</v>
      </c>
      <c r="AE18" s="174">
        <f>'C завтраками| Bed and breakfast'!X18*0.9</f>
        <v>28350</v>
      </c>
      <c r="AF18" s="174">
        <f>'C завтраками| Bed and breakfast'!Y18*0.9</f>
        <v>31950</v>
      </c>
      <c r="AG18" s="174">
        <f>'C завтраками| Bed and breakfast'!Z18*0.9</f>
        <v>31950</v>
      </c>
      <c r="AH18" s="174">
        <f>'C завтраками| Bed and breakfast'!AA18*0.9</f>
        <v>31950</v>
      </c>
      <c r="AI18" s="174">
        <f>'C завтраками| Bed and breakfast'!AB18*0.9</f>
        <v>33030</v>
      </c>
      <c r="AJ18" s="174">
        <f>'C завтраками| Bed and breakfast'!AC18*0.9</f>
        <v>33030</v>
      </c>
      <c r="AK18" s="174">
        <f>'C завтраками| Bed and breakfast'!AD18*0.9</f>
        <v>33030</v>
      </c>
      <c r="AL18" s="174">
        <f>'C завтраками| Bed and breakfast'!AE18*0.9</f>
        <v>29790</v>
      </c>
      <c r="AM18" s="141">
        <f>'C завтраками| Bed and breakfast'!AF18*0.9</f>
        <v>29340</v>
      </c>
      <c r="AN18" s="141">
        <f>'C завтраками| Bed and breakfast'!AG18*0.9</f>
        <v>20970</v>
      </c>
      <c r="AO18" s="141">
        <f>'C завтраками| Bed and breakfast'!AH18*0.9</f>
        <v>20970</v>
      </c>
      <c r="AP18" s="141">
        <f>'C завтраками| Bed and breakfast'!AI18*0.9</f>
        <v>20160</v>
      </c>
      <c r="AQ18" s="141">
        <f>'C завтраками| Bed and breakfast'!AJ18*0.9</f>
        <v>20160</v>
      </c>
      <c r="AR18" s="141">
        <f>'C завтраками| Bed and breakfast'!AK18*0.9</f>
        <v>20160</v>
      </c>
      <c r="AS18" s="141">
        <f>'C завтраками| Bed and breakfast'!AL18*0.9</f>
        <v>20970</v>
      </c>
      <c r="AT18" s="141">
        <f>'C завтраками| Bed and breakfast'!AM18*0.9</f>
        <v>20970</v>
      </c>
      <c r="AU18" s="141">
        <f>'C завтраками| Bed and breakfast'!AN18*0.9</f>
        <v>20970</v>
      </c>
      <c r="AV18" s="141">
        <f>'C завтраками| Bed and breakfast'!AO18*0.9</f>
        <v>21780</v>
      </c>
      <c r="AW18" s="141">
        <f>'C завтраками| Bed and breakfast'!AP18*0.9</f>
        <v>21780</v>
      </c>
      <c r="AX18" s="141">
        <f>'C завтраками| Bed and breakfast'!AQ18*0.9</f>
        <v>22860</v>
      </c>
      <c r="AY18" s="141">
        <f>'C завтраками| Bed and breakfast'!AR18*0.9</f>
        <v>23940</v>
      </c>
      <c r="AZ18" s="141">
        <f>'C завтраками| Bed and breakfast'!AS18*0.9</f>
        <v>23940</v>
      </c>
      <c r="BA18" s="141">
        <f>'C завтраками| Bed and breakfast'!AT18*0.9</f>
        <v>23940</v>
      </c>
      <c r="BB18" s="141">
        <f>'C завтраками| Bed and breakfast'!AU18*0.9</f>
        <v>22860</v>
      </c>
      <c r="BC18" s="141">
        <f>'C завтраками| Bed and breakfast'!AV18*0.9</f>
        <v>26100</v>
      </c>
      <c r="BD18" s="141">
        <f>'C завтраками| Bed and breakfast'!AW18*0.9</f>
        <v>26100</v>
      </c>
      <c r="BE18" s="141">
        <f>'C завтраками| Bed and breakfast'!AX18*0.9</f>
        <v>28260</v>
      </c>
      <c r="BF18" s="141">
        <f>'C завтраками| Bed and breakfast'!AY18*0.9</f>
        <v>30420</v>
      </c>
      <c r="BG18" s="141">
        <f>'C завтраками| Bed and breakfast'!AZ18*0.9</f>
        <v>30420</v>
      </c>
      <c r="BH18" s="141">
        <f>'C завтраками| Bed and breakfast'!BA18*0.9</f>
        <v>27180</v>
      </c>
      <c r="BI18" s="141">
        <f>'C завтраками| Bed and breakfast'!BB18*0.9</f>
        <v>27180</v>
      </c>
      <c r="BJ18" s="141">
        <f>'C завтраками| Bed and breakfast'!BC18*0.9</f>
        <v>19350</v>
      </c>
      <c r="BK18" s="141">
        <f>'C завтраками| Bed and breakfast'!BD18*0.9</f>
        <v>20970</v>
      </c>
      <c r="BL18" s="141">
        <f>'C завтраками| Bed and breakfast'!BE18*0.9</f>
        <v>20160</v>
      </c>
      <c r="BM18" s="141">
        <f>'C завтраками| Bed and breakfast'!BF18*0.9</f>
        <v>16290</v>
      </c>
      <c r="BN18" s="141">
        <f>'C завтраками| Bed and breakfast'!BG18*0.9</f>
        <v>14580</v>
      </c>
      <c r="BO18" s="141">
        <f>'C завтраками| Bed and breakfast'!BH18*0.9</f>
        <v>15660</v>
      </c>
      <c r="BP18" s="141">
        <f>'C завтраками| Bed and breakfast'!BI18*0.9</f>
        <v>14580</v>
      </c>
      <c r="BQ18" s="141">
        <f>'C завтраками| Bed and breakfast'!BJ18*0.9</f>
        <v>15660</v>
      </c>
      <c r="BR18" s="141">
        <f>'C завтраками| Bed and breakfast'!BK18*0.9</f>
        <v>14580</v>
      </c>
      <c r="BS18" s="141">
        <f>'C завтраками| Bed and breakfast'!BL18*0.9</f>
        <v>13770</v>
      </c>
      <c r="BT18" s="141">
        <f>'C завтраками| Bed and breakfast'!BM18*0.9</f>
        <v>12870</v>
      </c>
      <c r="BU18" s="141">
        <f>'C завтраками| Bed and breakfast'!BN18*0.9</f>
        <v>11160</v>
      </c>
      <c r="BV18" s="141">
        <f>'C завтраками| Bed and breakfast'!BO18*0.9</f>
        <v>11700</v>
      </c>
      <c r="BW18" s="141">
        <f>'C завтраками| Bed and breakfast'!BP18*0.9</f>
        <v>11160</v>
      </c>
      <c r="BX18" s="141">
        <f>'C завтраками| Bed and breakfast'!BQ18*0.9</f>
        <v>11700</v>
      </c>
      <c r="BY18" s="141">
        <f>'C завтраками| Bed and breakfast'!BR18*0.9</f>
        <v>11160</v>
      </c>
      <c r="BZ18" s="141">
        <f>'C завтраками| Bed and breakfast'!BS18*0.9</f>
        <v>12420</v>
      </c>
    </row>
    <row r="19" spans="1:78" ht="11.45" customHeight="1" x14ac:dyDescent="0.2">
      <c r="A19" s="119"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74"/>
      <c r="AE19" s="174"/>
      <c r="AF19" s="174"/>
      <c r="AG19" s="174"/>
      <c r="AH19" s="174"/>
      <c r="AI19" s="174"/>
      <c r="AJ19" s="174"/>
      <c r="AK19" s="174"/>
      <c r="AL19" s="174"/>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row>
    <row r="20" spans="1:78" ht="11.45" customHeight="1" x14ac:dyDescent="0.2">
      <c r="A20" s="3">
        <v>1</v>
      </c>
      <c r="B20" s="141" t="e">
        <f>'C завтраками| Bed and breakfast'!#REF!*0.9</f>
        <v>#REF!</v>
      </c>
      <c r="C20" s="141" t="e">
        <f>'C завтраками| Bed and breakfast'!#REF!*0.9</f>
        <v>#REF!</v>
      </c>
      <c r="D20" s="141" t="e">
        <f>'C завтраками| Bed and breakfast'!#REF!*0.9</f>
        <v>#REF!</v>
      </c>
      <c r="E20" s="141" t="e">
        <f>'C завтраками| Bed and breakfast'!#REF!*0.9</f>
        <v>#REF!</v>
      </c>
      <c r="F20" s="141" t="e">
        <f>'C завтраками| Bed and breakfast'!#REF!*0.9</f>
        <v>#REF!</v>
      </c>
      <c r="G20" s="141" t="e">
        <f>'C завтраками| Bed and breakfast'!#REF!*0.9</f>
        <v>#REF!</v>
      </c>
      <c r="H20" s="141" t="e">
        <f>'C завтраками| Bed and breakfast'!#REF!*0.9</f>
        <v>#REF!</v>
      </c>
      <c r="I20" s="141">
        <f>'C завтраками| Bed and breakfast'!B20*0.9</f>
        <v>10800</v>
      </c>
      <c r="J20" s="141">
        <f>'C завтраками| Bed and breakfast'!C20*0.9</f>
        <v>10800</v>
      </c>
      <c r="K20" s="141">
        <f>'C завтраками| Bed and breakfast'!D20*0.9</f>
        <v>10260</v>
      </c>
      <c r="L20" s="141">
        <f>'C завтраками| Bed and breakfast'!E20*0.9</f>
        <v>10620</v>
      </c>
      <c r="M20" s="141">
        <f>'C завтраками| Bed and breakfast'!F20*0.9</f>
        <v>10620</v>
      </c>
      <c r="N20" s="141">
        <f>'C завтраками| Bed and breakfast'!G20*0.9</f>
        <v>12780</v>
      </c>
      <c r="O20" s="141">
        <f>'C завтраками| Bed and breakfast'!H20*0.9</f>
        <v>10440</v>
      </c>
      <c r="P20" s="141">
        <f>'C завтраками| Bed and breakfast'!I20*0.9</f>
        <v>10260</v>
      </c>
      <c r="Q20" s="141">
        <f>'C завтраками| Bed and breakfast'!J20*0.9</f>
        <v>10440</v>
      </c>
      <c r="R20" s="141">
        <f>'C завтраками| Bed and breakfast'!K20*0.9</f>
        <v>10260</v>
      </c>
      <c r="S20" s="141">
        <f>'C завтраками| Bed and breakfast'!L20*0.9</f>
        <v>10260</v>
      </c>
      <c r="T20" s="141">
        <f>'C завтраками| Bed and breakfast'!M20*0.9</f>
        <v>10620</v>
      </c>
      <c r="U20" s="141">
        <f>'C завтраками| Bed and breakfast'!N20*0.9</f>
        <v>10440</v>
      </c>
      <c r="V20" s="141">
        <f>'C завтраками| Bed and breakfast'!O20*0.9</f>
        <v>11700</v>
      </c>
      <c r="W20" s="141">
        <f>'C завтраками| Bed and breakfast'!P20*0.9</f>
        <v>13500</v>
      </c>
      <c r="X20" s="141">
        <f>'C завтраками| Bed and breakfast'!Q20*0.9</f>
        <v>13500</v>
      </c>
      <c r="Y20" s="141">
        <f>'C завтраками| Bed and breakfast'!R20*0.9</f>
        <v>14040</v>
      </c>
      <c r="Z20" s="141">
        <f>'C завтраками| Bed and breakfast'!S20*0.9</f>
        <v>14040</v>
      </c>
      <c r="AA20" s="141">
        <f>'C завтраками| Bed and breakfast'!T20*0.9</f>
        <v>14580</v>
      </c>
      <c r="AB20" s="141">
        <f>'C завтраками| Bed and breakfast'!U20*0.9</f>
        <v>14040</v>
      </c>
      <c r="AC20" s="141">
        <f>'C завтраками| Bed and breakfast'!V20*0.9</f>
        <v>14040</v>
      </c>
      <c r="AD20" s="174">
        <f>'C завтраками| Bed and breakfast'!W20*0.9</f>
        <v>21600</v>
      </c>
      <c r="AE20" s="174">
        <f>'C завтраками| Bed and breakfast'!X20*0.9</f>
        <v>28350</v>
      </c>
      <c r="AF20" s="174">
        <f>'C завтраками| Bed and breakfast'!Y20*0.9</f>
        <v>31950</v>
      </c>
      <c r="AG20" s="174">
        <f>'C завтраками| Bed and breakfast'!Z20*0.9</f>
        <v>31950</v>
      </c>
      <c r="AH20" s="174">
        <f>'C завтраками| Bed and breakfast'!AA20*0.9</f>
        <v>31950</v>
      </c>
      <c r="AI20" s="174">
        <f>'C завтраками| Bed and breakfast'!AB20*0.9</f>
        <v>33030</v>
      </c>
      <c r="AJ20" s="174">
        <f>'C завтраками| Bed and breakfast'!AC20*0.9</f>
        <v>33030</v>
      </c>
      <c r="AK20" s="174">
        <f>'C завтраками| Bed and breakfast'!AD20*0.9</f>
        <v>33030</v>
      </c>
      <c r="AL20" s="174">
        <f>'C завтраками| Bed and breakfast'!AE20*0.9</f>
        <v>29790</v>
      </c>
      <c r="AM20" s="141">
        <f>'C завтраками| Bed and breakfast'!AF20*0.9</f>
        <v>29475</v>
      </c>
      <c r="AN20" s="141">
        <f>'C завтраками| Bed and breakfast'!AG20*0.9</f>
        <v>21105</v>
      </c>
      <c r="AO20" s="141">
        <f>'C завтраками| Bed and breakfast'!AH20*0.9</f>
        <v>21105</v>
      </c>
      <c r="AP20" s="141">
        <f>'C завтраками| Bed and breakfast'!AI20*0.9</f>
        <v>20295</v>
      </c>
      <c r="AQ20" s="141">
        <f>'C завтраками| Bed and breakfast'!AJ20*0.9</f>
        <v>20295</v>
      </c>
      <c r="AR20" s="141">
        <f>'C завтраками| Bed and breakfast'!AK20*0.9</f>
        <v>20295</v>
      </c>
      <c r="AS20" s="141">
        <f>'C завтраками| Bed and breakfast'!AL20*0.9</f>
        <v>21105</v>
      </c>
      <c r="AT20" s="141">
        <f>'C завтраками| Bed and breakfast'!AM20*0.9</f>
        <v>21105</v>
      </c>
      <c r="AU20" s="141">
        <f>'C завтраками| Bed and breakfast'!AN20*0.9</f>
        <v>21105</v>
      </c>
      <c r="AV20" s="141">
        <f>'C завтраками| Bed and breakfast'!AO20*0.9</f>
        <v>21915</v>
      </c>
      <c r="AW20" s="141">
        <f>'C завтраками| Bed and breakfast'!AP20*0.9</f>
        <v>21915</v>
      </c>
      <c r="AX20" s="141">
        <f>'C завтраками| Bed and breakfast'!AQ20*0.9</f>
        <v>22995</v>
      </c>
      <c r="AY20" s="141">
        <f>'C завтраками| Bed and breakfast'!AR20*0.9</f>
        <v>24075</v>
      </c>
      <c r="AZ20" s="141">
        <f>'C завтраками| Bed and breakfast'!AS20*0.9</f>
        <v>24075</v>
      </c>
      <c r="BA20" s="141">
        <f>'C завтраками| Bed and breakfast'!AT20*0.9</f>
        <v>24075</v>
      </c>
      <c r="BB20" s="141">
        <f>'C завтраками| Bed and breakfast'!AU20*0.9</f>
        <v>22995</v>
      </c>
      <c r="BC20" s="141">
        <f>'C завтраками| Bed and breakfast'!AV20*0.9</f>
        <v>26235</v>
      </c>
      <c r="BD20" s="141">
        <f>'C завтраками| Bed and breakfast'!AW20*0.9</f>
        <v>26235</v>
      </c>
      <c r="BE20" s="141">
        <f>'C завтраками| Bed and breakfast'!AX20*0.9</f>
        <v>28395</v>
      </c>
      <c r="BF20" s="141">
        <f>'C завтраками| Bed and breakfast'!AY20*0.9</f>
        <v>30555</v>
      </c>
      <c r="BG20" s="141">
        <f>'C завтраками| Bed and breakfast'!AZ20*0.9</f>
        <v>30555</v>
      </c>
      <c r="BH20" s="141">
        <f>'C завтраками| Bed and breakfast'!BA20*0.9</f>
        <v>27315</v>
      </c>
      <c r="BI20" s="141">
        <f>'C завтраками| Bed and breakfast'!BB20*0.9</f>
        <v>27315</v>
      </c>
      <c r="BJ20" s="141">
        <f>'C завтраками| Bed and breakfast'!BC20*0.9</f>
        <v>19485</v>
      </c>
      <c r="BK20" s="141">
        <f>'C завтраками| Bed and breakfast'!BD20*0.9</f>
        <v>21105</v>
      </c>
      <c r="BL20" s="141">
        <f>'C завтраками| Bed and breakfast'!BE20*0.9</f>
        <v>20295</v>
      </c>
      <c r="BM20" s="141">
        <f>'C завтраками| Bed and breakfast'!BF20*0.9</f>
        <v>15525</v>
      </c>
      <c r="BN20" s="141">
        <f>'C завтраками| Bed and breakfast'!BG20*0.9</f>
        <v>13815</v>
      </c>
      <c r="BO20" s="141">
        <f>'C завтраками| Bed and breakfast'!BH20*0.9</f>
        <v>14895</v>
      </c>
      <c r="BP20" s="141">
        <f>'C завтраками| Bed and breakfast'!BI20*0.9</f>
        <v>13815</v>
      </c>
      <c r="BQ20" s="141">
        <f>'C завтраками| Bed and breakfast'!BJ20*0.9</f>
        <v>14895</v>
      </c>
      <c r="BR20" s="141">
        <f>'C завтраками| Bed and breakfast'!BK20*0.9</f>
        <v>13815</v>
      </c>
      <c r="BS20" s="141">
        <f>'C завтраками| Bed and breakfast'!BL20*0.9</f>
        <v>13635</v>
      </c>
      <c r="BT20" s="141">
        <f>'C завтраками| Bed and breakfast'!BM20*0.9</f>
        <v>12735</v>
      </c>
      <c r="BU20" s="141">
        <f>'C завтраками| Bed and breakfast'!BN20*0.9</f>
        <v>11025</v>
      </c>
      <c r="BV20" s="141">
        <f>'C завтраками| Bed and breakfast'!BO20*0.9</f>
        <v>11565</v>
      </c>
      <c r="BW20" s="141">
        <f>'C завтраками| Bed and breakfast'!BP20*0.9</f>
        <v>11025</v>
      </c>
      <c r="BX20" s="141">
        <f>'C завтраками| Bed and breakfast'!BQ20*0.9</f>
        <v>11565</v>
      </c>
      <c r="BY20" s="141">
        <f>'C завтраками| Bed and breakfast'!BR20*0.9</f>
        <v>11025</v>
      </c>
      <c r="BZ20" s="141">
        <f>'C завтраками| Bed and breakfast'!BS20*0.9</f>
        <v>12285</v>
      </c>
    </row>
    <row r="21" spans="1:78" ht="11.45" customHeight="1" x14ac:dyDescent="0.2">
      <c r="A21" s="3">
        <v>2</v>
      </c>
      <c r="B21" s="141" t="e">
        <f>'C завтраками| Bed and breakfast'!#REF!*0.9</f>
        <v>#REF!</v>
      </c>
      <c r="C21" s="141" t="e">
        <f>'C завтраками| Bed and breakfast'!#REF!*0.9</f>
        <v>#REF!</v>
      </c>
      <c r="D21" s="141" t="e">
        <f>'C завтраками| Bed and breakfast'!#REF!*0.9</f>
        <v>#REF!</v>
      </c>
      <c r="E21" s="141" t="e">
        <f>'C завтраками| Bed and breakfast'!#REF!*0.9</f>
        <v>#REF!</v>
      </c>
      <c r="F21" s="141" t="e">
        <f>'C завтраками| Bed and breakfast'!#REF!*0.9</f>
        <v>#REF!</v>
      </c>
      <c r="G21" s="141" t="e">
        <f>'C завтраками| Bed and breakfast'!#REF!*0.9</f>
        <v>#REF!</v>
      </c>
      <c r="H21" s="141" t="e">
        <f>'C завтраками| Bed and breakfast'!#REF!*0.9</f>
        <v>#REF!</v>
      </c>
      <c r="I21" s="141">
        <f>'C завтраками| Bed and breakfast'!B21*0.9</f>
        <v>12060</v>
      </c>
      <c r="J21" s="141">
        <f>'C завтраками| Bed and breakfast'!C21*0.9</f>
        <v>12060</v>
      </c>
      <c r="K21" s="141">
        <f>'C завтраками| Bed and breakfast'!D21*0.9</f>
        <v>11520</v>
      </c>
      <c r="L21" s="141">
        <f>'C завтраками| Bed and breakfast'!E21*0.9</f>
        <v>11880</v>
      </c>
      <c r="M21" s="141">
        <f>'C завтраками| Bed and breakfast'!F21*0.9</f>
        <v>11880</v>
      </c>
      <c r="N21" s="141">
        <f>'C завтраками| Bed and breakfast'!G21*0.9</f>
        <v>14040</v>
      </c>
      <c r="O21" s="141">
        <f>'C завтраками| Bed and breakfast'!H21*0.9</f>
        <v>11700</v>
      </c>
      <c r="P21" s="141">
        <f>'C завтраками| Bed and breakfast'!I21*0.9</f>
        <v>11520</v>
      </c>
      <c r="Q21" s="141">
        <f>'C завтраками| Bed and breakfast'!J21*0.9</f>
        <v>11700</v>
      </c>
      <c r="R21" s="141">
        <f>'C завтраками| Bed and breakfast'!K21*0.9</f>
        <v>11520</v>
      </c>
      <c r="S21" s="141">
        <f>'C завтраками| Bed and breakfast'!L21*0.9</f>
        <v>11520</v>
      </c>
      <c r="T21" s="141">
        <f>'C завтраками| Bed and breakfast'!M21*0.9</f>
        <v>11880</v>
      </c>
      <c r="U21" s="141">
        <f>'C завтраками| Bed and breakfast'!N21*0.9</f>
        <v>11700</v>
      </c>
      <c r="V21" s="141">
        <f>'C завтраками| Bed and breakfast'!O21*0.9</f>
        <v>12960</v>
      </c>
      <c r="W21" s="141">
        <f>'C завтраками| Bed and breakfast'!P21*0.9</f>
        <v>14760</v>
      </c>
      <c r="X21" s="141">
        <f>'C завтраками| Bed and breakfast'!Q21*0.9</f>
        <v>14760</v>
      </c>
      <c r="Y21" s="141">
        <f>'C завтраками| Bed and breakfast'!R21*0.9</f>
        <v>15300</v>
      </c>
      <c r="Z21" s="141">
        <f>'C завтраками| Bed and breakfast'!S21*0.9</f>
        <v>15300</v>
      </c>
      <c r="AA21" s="141">
        <f>'C завтраками| Bed and breakfast'!T21*0.9</f>
        <v>15840</v>
      </c>
      <c r="AB21" s="141">
        <f>'C завтраками| Bed and breakfast'!U21*0.9</f>
        <v>15300</v>
      </c>
      <c r="AC21" s="141">
        <f>'C завтраками| Bed and breakfast'!V21*0.9</f>
        <v>15300</v>
      </c>
      <c r="AD21" s="174">
        <f>'C завтраками| Bed and breakfast'!W21*0.9</f>
        <v>23400</v>
      </c>
      <c r="AE21" s="174">
        <f>'C завтраками| Bed and breakfast'!X21*0.9</f>
        <v>30150</v>
      </c>
      <c r="AF21" s="174">
        <f>'C завтраками| Bed and breakfast'!Y21*0.9</f>
        <v>33750</v>
      </c>
      <c r="AG21" s="174">
        <f>'C завтраками| Bed and breakfast'!Z21*0.9</f>
        <v>33750</v>
      </c>
      <c r="AH21" s="174">
        <f>'C завтраками| Bed and breakfast'!AA21*0.9</f>
        <v>33750</v>
      </c>
      <c r="AI21" s="174">
        <f>'C завтраками| Bed and breakfast'!AB21*0.9</f>
        <v>34830</v>
      </c>
      <c r="AJ21" s="174">
        <f>'C завтраками| Bed and breakfast'!AC21*0.9</f>
        <v>34830</v>
      </c>
      <c r="AK21" s="174">
        <f>'C завтраками| Bed and breakfast'!AD21*0.9</f>
        <v>34830</v>
      </c>
      <c r="AL21" s="174">
        <f>'C завтраками| Bed and breakfast'!AE21*0.9</f>
        <v>31590</v>
      </c>
      <c r="AM21" s="141">
        <f>'C завтраками| Bed and breakfast'!AF21*0.9</f>
        <v>31140</v>
      </c>
      <c r="AN21" s="141">
        <f>'C завтраками| Bed and breakfast'!AG21*0.9</f>
        <v>22770</v>
      </c>
      <c r="AO21" s="141">
        <f>'C завтраками| Bed and breakfast'!AH21*0.9</f>
        <v>22770</v>
      </c>
      <c r="AP21" s="141">
        <f>'C завтраками| Bed and breakfast'!AI21*0.9</f>
        <v>21960</v>
      </c>
      <c r="AQ21" s="141">
        <f>'C завтраками| Bed and breakfast'!AJ21*0.9</f>
        <v>21960</v>
      </c>
      <c r="AR21" s="141">
        <f>'C завтраками| Bed and breakfast'!AK21*0.9</f>
        <v>21960</v>
      </c>
      <c r="AS21" s="141">
        <f>'C завтраками| Bed and breakfast'!AL21*0.9</f>
        <v>22770</v>
      </c>
      <c r="AT21" s="141">
        <f>'C завтраками| Bed and breakfast'!AM21*0.9</f>
        <v>22770</v>
      </c>
      <c r="AU21" s="141">
        <f>'C завтраками| Bed and breakfast'!AN21*0.9</f>
        <v>22770</v>
      </c>
      <c r="AV21" s="141">
        <f>'C завтраками| Bed and breakfast'!AO21*0.9</f>
        <v>23580</v>
      </c>
      <c r="AW21" s="141">
        <f>'C завтраками| Bed and breakfast'!AP21*0.9</f>
        <v>23580</v>
      </c>
      <c r="AX21" s="141">
        <f>'C завтраками| Bed and breakfast'!AQ21*0.9</f>
        <v>24660</v>
      </c>
      <c r="AY21" s="141">
        <f>'C завтраками| Bed and breakfast'!AR21*0.9</f>
        <v>25740</v>
      </c>
      <c r="AZ21" s="141">
        <f>'C завтраками| Bed and breakfast'!AS21*0.9</f>
        <v>25740</v>
      </c>
      <c r="BA21" s="141">
        <f>'C завтраками| Bed and breakfast'!AT21*0.9</f>
        <v>25740</v>
      </c>
      <c r="BB21" s="141">
        <f>'C завтраками| Bed and breakfast'!AU21*0.9</f>
        <v>24660</v>
      </c>
      <c r="BC21" s="141">
        <f>'C завтраками| Bed and breakfast'!AV21*0.9</f>
        <v>27900</v>
      </c>
      <c r="BD21" s="141">
        <f>'C завтраками| Bed and breakfast'!AW21*0.9</f>
        <v>27900</v>
      </c>
      <c r="BE21" s="141">
        <f>'C завтраками| Bed and breakfast'!AX21*0.9</f>
        <v>30060</v>
      </c>
      <c r="BF21" s="141">
        <f>'C завтраками| Bed and breakfast'!AY21*0.9</f>
        <v>32220</v>
      </c>
      <c r="BG21" s="141">
        <f>'C завтраками| Bed and breakfast'!AZ21*0.9</f>
        <v>32220</v>
      </c>
      <c r="BH21" s="141">
        <f>'C завтраками| Bed and breakfast'!BA21*0.9</f>
        <v>28980</v>
      </c>
      <c r="BI21" s="141">
        <f>'C завтраками| Bed and breakfast'!BB21*0.9</f>
        <v>28980</v>
      </c>
      <c r="BJ21" s="141">
        <f>'C завтраками| Bed and breakfast'!BC21*0.9</f>
        <v>21150</v>
      </c>
      <c r="BK21" s="141">
        <f>'C завтраками| Bed and breakfast'!BD21*0.9</f>
        <v>22770</v>
      </c>
      <c r="BL21" s="141">
        <f>'C завтраками| Bed and breakfast'!BE21*0.9</f>
        <v>21960</v>
      </c>
      <c r="BM21" s="141">
        <f>'C завтраками| Bed and breakfast'!BF21*0.9</f>
        <v>17190</v>
      </c>
      <c r="BN21" s="141">
        <f>'C завтраками| Bed and breakfast'!BG21*0.9</f>
        <v>15480</v>
      </c>
      <c r="BO21" s="141">
        <f>'C завтраками| Bed and breakfast'!BH21*0.9</f>
        <v>16560</v>
      </c>
      <c r="BP21" s="141">
        <f>'C завтраками| Bed and breakfast'!BI21*0.9</f>
        <v>15480</v>
      </c>
      <c r="BQ21" s="141">
        <f>'C завтраками| Bed and breakfast'!BJ21*0.9</f>
        <v>16560</v>
      </c>
      <c r="BR21" s="141">
        <f>'C завтраками| Bed and breakfast'!BK21*0.9</f>
        <v>15480</v>
      </c>
      <c r="BS21" s="141">
        <f>'C завтраками| Bed and breakfast'!BL21*0.9</f>
        <v>15120</v>
      </c>
      <c r="BT21" s="141">
        <f>'C завтраками| Bed and breakfast'!BM21*0.9</f>
        <v>14220</v>
      </c>
      <c r="BU21" s="141">
        <f>'C завтраками| Bed and breakfast'!BN21*0.9</f>
        <v>12510</v>
      </c>
      <c r="BV21" s="141">
        <f>'C завтраками| Bed and breakfast'!BO21*0.9</f>
        <v>13050</v>
      </c>
      <c r="BW21" s="141">
        <f>'C завтраками| Bed and breakfast'!BP21*0.9</f>
        <v>12510</v>
      </c>
      <c r="BX21" s="141">
        <f>'C завтраками| Bed and breakfast'!BQ21*0.9</f>
        <v>13050</v>
      </c>
      <c r="BY21" s="141">
        <f>'C завтраками| Bed and breakfast'!BR21*0.9</f>
        <v>12510</v>
      </c>
      <c r="BZ21" s="141">
        <f>'C завтраками| Bed and breakfast'!BS21*0.9</f>
        <v>13770</v>
      </c>
    </row>
    <row r="22" spans="1:78" ht="11.45" customHeight="1" x14ac:dyDescent="0.2">
      <c r="A22" s="24"/>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75"/>
      <c r="AE22" s="175"/>
      <c r="AF22" s="175"/>
      <c r="AG22" s="175"/>
      <c r="AH22" s="175"/>
      <c r="AI22" s="175"/>
      <c r="AJ22" s="175"/>
      <c r="AK22" s="175"/>
      <c r="AL22" s="175"/>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row>
    <row r="23" spans="1:78" ht="18.600000000000001" customHeight="1" x14ac:dyDescent="0.2">
      <c r="A23" s="97" t="s">
        <v>2</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75"/>
      <c r="AE23" s="175"/>
      <c r="AF23" s="175"/>
      <c r="AG23" s="175"/>
      <c r="AH23" s="175"/>
      <c r="AI23" s="175"/>
      <c r="AJ23" s="175"/>
      <c r="AK23" s="175"/>
      <c r="AL23" s="175"/>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row>
    <row r="24" spans="1:78" ht="18.600000000000001" customHeight="1" x14ac:dyDescent="0.2">
      <c r="A24" s="8" t="s">
        <v>0</v>
      </c>
      <c r="B24" s="129" t="e">
        <f t="shared" ref="B24" si="0">B5</f>
        <v>#REF!</v>
      </c>
      <c r="C24" s="129" t="e">
        <f t="shared" ref="C24:BN24" si="1">C5</f>
        <v>#REF!</v>
      </c>
      <c r="D24" s="129" t="e">
        <f t="shared" si="1"/>
        <v>#REF!</v>
      </c>
      <c r="E24" s="129" t="e">
        <f t="shared" si="1"/>
        <v>#REF!</v>
      </c>
      <c r="F24" s="129" t="e">
        <f t="shared" si="1"/>
        <v>#REF!</v>
      </c>
      <c r="G24" s="129" t="e">
        <f t="shared" si="1"/>
        <v>#REF!</v>
      </c>
      <c r="H24" s="129" t="e">
        <f t="shared" si="1"/>
        <v>#REF!</v>
      </c>
      <c r="I24" s="129">
        <f t="shared" si="1"/>
        <v>45966</v>
      </c>
      <c r="J24" s="129">
        <f t="shared" si="1"/>
        <v>45968</v>
      </c>
      <c r="K24" s="129">
        <f t="shared" si="1"/>
        <v>45970</v>
      </c>
      <c r="L24" s="129">
        <f t="shared" si="1"/>
        <v>45975</v>
      </c>
      <c r="M24" s="129">
        <f t="shared" si="1"/>
        <v>45977</v>
      </c>
      <c r="N24" s="129">
        <f t="shared" si="1"/>
        <v>45978</v>
      </c>
      <c r="O24" s="129">
        <f t="shared" si="1"/>
        <v>45982</v>
      </c>
      <c r="P24" s="129">
        <f t="shared" si="1"/>
        <v>45984</v>
      </c>
      <c r="Q24" s="129">
        <f t="shared" si="1"/>
        <v>45989</v>
      </c>
      <c r="R24" s="129">
        <f t="shared" si="1"/>
        <v>45991</v>
      </c>
      <c r="S24" s="129">
        <f t="shared" si="1"/>
        <v>45992</v>
      </c>
      <c r="T24" s="129">
        <f t="shared" si="1"/>
        <v>45996</v>
      </c>
      <c r="U24" s="129">
        <f t="shared" si="1"/>
        <v>45998</v>
      </c>
      <c r="V24" s="129">
        <f t="shared" si="1"/>
        <v>46003</v>
      </c>
      <c r="W24" s="129">
        <f t="shared" si="1"/>
        <v>46010</v>
      </c>
      <c r="X24" s="129">
        <f t="shared" si="1"/>
        <v>46012</v>
      </c>
      <c r="Y24" s="129">
        <f t="shared" si="1"/>
        <v>46013</v>
      </c>
      <c r="Z24" s="129">
        <f t="shared" si="1"/>
        <v>46014</v>
      </c>
      <c r="AA24" s="129">
        <f t="shared" si="1"/>
        <v>46015</v>
      </c>
      <c r="AB24" s="129">
        <f t="shared" si="1"/>
        <v>46017</v>
      </c>
      <c r="AC24" s="129">
        <f t="shared" si="1"/>
        <v>46019</v>
      </c>
      <c r="AD24" s="173">
        <f t="shared" si="1"/>
        <v>46020</v>
      </c>
      <c r="AE24" s="173">
        <f t="shared" si="1"/>
        <v>46021</v>
      </c>
      <c r="AF24" s="173">
        <f t="shared" si="1"/>
        <v>46022</v>
      </c>
      <c r="AG24" s="173">
        <f t="shared" si="1"/>
        <v>46023</v>
      </c>
      <c r="AH24" s="173">
        <f t="shared" si="1"/>
        <v>46026</v>
      </c>
      <c r="AI24" s="173">
        <f t="shared" si="1"/>
        <v>46027</v>
      </c>
      <c r="AJ24" s="173">
        <f t="shared" si="1"/>
        <v>46028</v>
      </c>
      <c r="AK24" s="173">
        <f t="shared" si="1"/>
        <v>46029</v>
      </c>
      <c r="AL24" s="173">
        <f t="shared" si="1"/>
        <v>46030</v>
      </c>
      <c r="AM24" s="129">
        <f t="shared" si="1"/>
        <v>46031</v>
      </c>
      <c r="AN24" s="129">
        <f t="shared" si="1"/>
        <v>46032</v>
      </c>
      <c r="AO24" s="129">
        <f t="shared" si="1"/>
        <v>46033</v>
      </c>
      <c r="AP24" s="129">
        <f t="shared" si="1"/>
        <v>46036</v>
      </c>
      <c r="AQ24" s="129">
        <f t="shared" si="1"/>
        <v>46038</v>
      </c>
      <c r="AR24" s="129">
        <f t="shared" si="1"/>
        <v>46040</v>
      </c>
      <c r="AS24" s="129">
        <f t="shared" si="1"/>
        <v>46042</v>
      </c>
      <c r="AT24" s="129">
        <f t="shared" si="1"/>
        <v>46043</v>
      </c>
      <c r="AU24" s="129">
        <f t="shared" si="1"/>
        <v>46045</v>
      </c>
      <c r="AV24" s="129">
        <f t="shared" si="1"/>
        <v>46047</v>
      </c>
      <c r="AW24" s="129">
        <f t="shared" si="1"/>
        <v>46052</v>
      </c>
      <c r="AX24" s="129">
        <f t="shared" si="1"/>
        <v>46054</v>
      </c>
      <c r="AY24" s="129">
        <f t="shared" si="1"/>
        <v>46058</v>
      </c>
      <c r="AZ24" s="129">
        <f t="shared" si="1"/>
        <v>46059</v>
      </c>
      <c r="BA24" s="129">
        <f t="shared" si="1"/>
        <v>46060</v>
      </c>
      <c r="BB24" s="129">
        <f t="shared" si="1"/>
        <v>46061</v>
      </c>
      <c r="BC24" s="129">
        <f t="shared" si="1"/>
        <v>46066</v>
      </c>
      <c r="BD24" s="129">
        <f t="shared" si="1"/>
        <v>46068</v>
      </c>
      <c r="BE24" s="129">
        <f t="shared" si="1"/>
        <v>46069</v>
      </c>
      <c r="BF24" s="129">
        <f t="shared" si="1"/>
        <v>46073</v>
      </c>
      <c r="BG24" s="129">
        <f t="shared" si="1"/>
        <v>46076</v>
      </c>
      <c r="BH24" s="129">
        <f t="shared" si="1"/>
        <v>46077</v>
      </c>
      <c r="BI24" s="129">
        <f t="shared" si="1"/>
        <v>46080</v>
      </c>
      <c r="BJ24" s="129">
        <f t="shared" si="1"/>
        <v>46082</v>
      </c>
      <c r="BK24" s="129">
        <f t="shared" si="1"/>
        <v>46087</v>
      </c>
      <c r="BL24" s="129">
        <f t="shared" si="1"/>
        <v>46090</v>
      </c>
      <c r="BM24" s="129">
        <f t="shared" si="1"/>
        <v>46091</v>
      </c>
      <c r="BN24" s="129">
        <f t="shared" si="1"/>
        <v>46097</v>
      </c>
      <c r="BO24" s="129">
        <f t="shared" ref="BO24:BZ24" si="2">BO5</f>
        <v>46101</v>
      </c>
      <c r="BP24" s="129">
        <f t="shared" si="2"/>
        <v>46103</v>
      </c>
      <c r="BQ24" s="129">
        <f t="shared" si="2"/>
        <v>46108</v>
      </c>
      <c r="BR24" s="129">
        <f t="shared" si="2"/>
        <v>46110</v>
      </c>
      <c r="BS24" s="129">
        <f t="shared" si="2"/>
        <v>46113</v>
      </c>
      <c r="BT24" s="129">
        <f t="shared" si="2"/>
        <v>46117</v>
      </c>
      <c r="BU24" s="129">
        <f t="shared" si="2"/>
        <v>46124</v>
      </c>
      <c r="BV24" s="129">
        <f t="shared" si="2"/>
        <v>46129</v>
      </c>
      <c r="BW24" s="129">
        <f t="shared" si="2"/>
        <v>46131</v>
      </c>
      <c r="BX24" s="129">
        <f t="shared" si="2"/>
        <v>46136</v>
      </c>
      <c r="BY24" s="129">
        <f t="shared" si="2"/>
        <v>46138</v>
      </c>
      <c r="BZ24" s="129">
        <f t="shared" si="2"/>
        <v>46142</v>
      </c>
    </row>
    <row r="25" spans="1:78" ht="18" customHeight="1" x14ac:dyDescent="0.2">
      <c r="A25" s="37"/>
      <c r="B25" s="129" t="e">
        <f t="shared" ref="B25" si="3">B6</f>
        <v>#REF!</v>
      </c>
      <c r="C25" s="129" t="e">
        <f t="shared" ref="C25:BN25" si="4">C6</f>
        <v>#REF!</v>
      </c>
      <c r="D25" s="129" t="e">
        <f t="shared" si="4"/>
        <v>#REF!</v>
      </c>
      <c r="E25" s="129" t="e">
        <f t="shared" si="4"/>
        <v>#REF!</v>
      </c>
      <c r="F25" s="129" t="e">
        <f t="shared" si="4"/>
        <v>#REF!</v>
      </c>
      <c r="G25" s="129" t="e">
        <f t="shared" si="4"/>
        <v>#REF!</v>
      </c>
      <c r="H25" s="129" t="e">
        <f t="shared" si="4"/>
        <v>#REF!</v>
      </c>
      <c r="I25" s="129">
        <f t="shared" si="4"/>
        <v>45967</v>
      </c>
      <c r="J25" s="129">
        <f t="shared" si="4"/>
        <v>45969</v>
      </c>
      <c r="K25" s="129">
        <f t="shared" si="4"/>
        <v>45974</v>
      </c>
      <c r="L25" s="129">
        <f t="shared" si="4"/>
        <v>45976</v>
      </c>
      <c r="M25" s="129">
        <f t="shared" si="4"/>
        <v>45977</v>
      </c>
      <c r="N25" s="129">
        <f t="shared" si="4"/>
        <v>45981</v>
      </c>
      <c r="O25" s="129">
        <f t="shared" si="4"/>
        <v>45983</v>
      </c>
      <c r="P25" s="129">
        <f t="shared" si="4"/>
        <v>45988</v>
      </c>
      <c r="Q25" s="129">
        <f t="shared" si="4"/>
        <v>45990</v>
      </c>
      <c r="R25" s="129">
        <f t="shared" si="4"/>
        <v>45991</v>
      </c>
      <c r="S25" s="129">
        <f t="shared" si="4"/>
        <v>45995</v>
      </c>
      <c r="T25" s="129">
        <f t="shared" si="4"/>
        <v>45997</v>
      </c>
      <c r="U25" s="129">
        <f t="shared" si="4"/>
        <v>46002</v>
      </c>
      <c r="V25" s="129">
        <f t="shared" si="4"/>
        <v>46009</v>
      </c>
      <c r="W25" s="129">
        <f t="shared" si="4"/>
        <v>46011</v>
      </c>
      <c r="X25" s="129">
        <f t="shared" si="4"/>
        <v>46012</v>
      </c>
      <c r="Y25" s="129">
        <f t="shared" si="4"/>
        <v>46013</v>
      </c>
      <c r="Z25" s="129">
        <f t="shared" si="4"/>
        <v>46014</v>
      </c>
      <c r="AA25" s="129">
        <f t="shared" si="4"/>
        <v>46016</v>
      </c>
      <c r="AB25" s="129">
        <f t="shared" si="4"/>
        <v>46018</v>
      </c>
      <c r="AC25" s="129">
        <f t="shared" si="4"/>
        <v>46019</v>
      </c>
      <c r="AD25" s="173">
        <f t="shared" si="4"/>
        <v>46020</v>
      </c>
      <c r="AE25" s="173">
        <f t="shared" si="4"/>
        <v>46021</v>
      </c>
      <c r="AF25" s="173">
        <f t="shared" si="4"/>
        <v>46022</v>
      </c>
      <c r="AG25" s="173">
        <f t="shared" si="4"/>
        <v>46025</v>
      </c>
      <c r="AH25" s="173">
        <f t="shared" si="4"/>
        <v>46026</v>
      </c>
      <c r="AI25" s="173">
        <f t="shared" si="4"/>
        <v>46027</v>
      </c>
      <c r="AJ25" s="173">
        <f t="shared" si="4"/>
        <v>46028</v>
      </c>
      <c r="AK25" s="173">
        <f t="shared" si="4"/>
        <v>46029</v>
      </c>
      <c r="AL25" s="173">
        <f t="shared" si="4"/>
        <v>46030</v>
      </c>
      <c r="AM25" s="129">
        <f t="shared" si="4"/>
        <v>46031</v>
      </c>
      <c r="AN25" s="129">
        <f t="shared" si="4"/>
        <v>46032</v>
      </c>
      <c r="AO25" s="129">
        <f t="shared" si="4"/>
        <v>46035</v>
      </c>
      <c r="AP25" s="129">
        <f t="shared" si="4"/>
        <v>46037</v>
      </c>
      <c r="AQ25" s="129">
        <f t="shared" si="4"/>
        <v>46039</v>
      </c>
      <c r="AR25" s="129">
        <f t="shared" si="4"/>
        <v>46041</v>
      </c>
      <c r="AS25" s="129">
        <f t="shared" si="4"/>
        <v>46042</v>
      </c>
      <c r="AT25" s="129">
        <f t="shared" si="4"/>
        <v>46044</v>
      </c>
      <c r="AU25" s="129">
        <f t="shared" si="4"/>
        <v>46046</v>
      </c>
      <c r="AV25" s="129">
        <f t="shared" si="4"/>
        <v>46051</v>
      </c>
      <c r="AW25" s="129">
        <f t="shared" si="4"/>
        <v>46053</v>
      </c>
      <c r="AX25" s="129">
        <f t="shared" si="4"/>
        <v>46057</v>
      </c>
      <c r="AY25" s="129">
        <f t="shared" si="4"/>
        <v>46058</v>
      </c>
      <c r="AZ25" s="129">
        <f t="shared" si="4"/>
        <v>46059</v>
      </c>
      <c r="BA25" s="129">
        <f t="shared" si="4"/>
        <v>46060</v>
      </c>
      <c r="BB25" s="129">
        <f t="shared" si="4"/>
        <v>46065</v>
      </c>
      <c r="BC25" s="129">
        <f t="shared" si="4"/>
        <v>46067</v>
      </c>
      <c r="BD25" s="129">
        <f t="shared" si="4"/>
        <v>46068</v>
      </c>
      <c r="BE25" s="129">
        <f t="shared" si="4"/>
        <v>46072</v>
      </c>
      <c r="BF25" s="129">
        <f t="shared" si="4"/>
        <v>46075</v>
      </c>
      <c r="BG25" s="129">
        <f t="shared" si="4"/>
        <v>46076</v>
      </c>
      <c r="BH25" s="129">
        <f t="shared" si="4"/>
        <v>46079</v>
      </c>
      <c r="BI25" s="129">
        <f t="shared" si="4"/>
        <v>46081</v>
      </c>
      <c r="BJ25" s="129">
        <f t="shared" si="4"/>
        <v>46086</v>
      </c>
      <c r="BK25" s="129">
        <f t="shared" si="4"/>
        <v>46089</v>
      </c>
      <c r="BL25" s="129">
        <f t="shared" si="4"/>
        <v>46090</v>
      </c>
      <c r="BM25" s="129">
        <f t="shared" si="4"/>
        <v>46096</v>
      </c>
      <c r="BN25" s="129">
        <f t="shared" si="4"/>
        <v>46100</v>
      </c>
      <c r="BO25" s="129">
        <f t="shared" ref="BO25:BZ25" si="5">BO6</f>
        <v>46102</v>
      </c>
      <c r="BP25" s="129">
        <f t="shared" si="5"/>
        <v>46107</v>
      </c>
      <c r="BQ25" s="129">
        <f t="shared" si="5"/>
        <v>46109</v>
      </c>
      <c r="BR25" s="129">
        <f t="shared" si="5"/>
        <v>46112</v>
      </c>
      <c r="BS25" s="129">
        <f t="shared" si="5"/>
        <v>46116</v>
      </c>
      <c r="BT25" s="129">
        <f t="shared" si="5"/>
        <v>46123</v>
      </c>
      <c r="BU25" s="129">
        <f t="shared" si="5"/>
        <v>46128</v>
      </c>
      <c r="BV25" s="129">
        <f t="shared" si="5"/>
        <v>46130</v>
      </c>
      <c r="BW25" s="129">
        <f t="shared" si="5"/>
        <v>46135</v>
      </c>
      <c r="BX25" s="129">
        <f t="shared" si="5"/>
        <v>46137</v>
      </c>
      <c r="BY25" s="129">
        <f t="shared" si="5"/>
        <v>46141</v>
      </c>
      <c r="BZ25" s="129">
        <f t="shared" si="5"/>
        <v>46142</v>
      </c>
    </row>
    <row r="26" spans="1:78" ht="11.45" customHeight="1" x14ac:dyDescent="0.2">
      <c r="A26" s="167" t="s">
        <v>11</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row>
    <row r="27" spans="1:78" ht="11.45" customHeight="1" x14ac:dyDescent="0.2">
      <c r="A27" s="3">
        <v>1</v>
      </c>
      <c r="B27" s="141" t="e">
        <f t="shared" ref="B27" si="6">ROUND(B8*0.9,)</f>
        <v>#REF!</v>
      </c>
      <c r="C27" s="141" t="e">
        <f t="shared" ref="C27:BN27" si="7">ROUND(C8*0.9,)</f>
        <v>#REF!</v>
      </c>
      <c r="D27" s="141" t="e">
        <f t="shared" si="7"/>
        <v>#REF!</v>
      </c>
      <c r="E27" s="141" t="e">
        <f t="shared" si="7"/>
        <v>#REF!</v>
      </c>
      <c r="F27" s="141" t="e">
        <f t="shared" si="7"/>
        <v>#REF!</v>
      </c>
      <c r="G27" s="141" t="e">
        <f t="shared" si="7"/>
        <v>#REF!</v>
      </c>
      <c r="H27" s="141" t="e">
        <f t="shared" si="7"/>
        <v>#REF!</v>
      </c>
      <c r="I27" s="141">
        <f t="shared" si="7"/>
        <v>4860</v>
      </c>
      <c r="J27" s="141">
        <f t="shared" si="7"/>
        <v>4860</v>
      </c>
      <c r="K27" s="141">
        <f t="shared" si="7"/>
        <v>4374</v>
      </c>
      <c r="L27" s="141">
        <f t="shared" si="7"/>
        <v>4698</v>
      </c>
      <c r="M27" s="141">
        <f t="shared" si="7"/>
        <v>4698</v>
      </c>
      <c r="N27" s="141">
        <f t="shared" si="7"/>
        <v>6642</v>
      </c>
      <c r="O27" s="141">
        <f t="shared" si="7"/>
        <v>4536</v>
      </c>
      <c r="P27" s="141">
        <f t="shared" si="7"/>
        <v>4374</v>
      </c>
      <c r="Q27" s="141">
        <f t="shared" si="7"/>
        <v>4536</v>
      </c>
      <c r="R27" s="141">
        <f t="shared" si="7"/>
        <v>4374</v>
      </c>
      <c r="S27" s="141">
        <f t="shared" si="7"/>
        <v>4374</v>
      </c>
      <c r="T27" s="141">
        <f t="shared" si="7"/>
        <v>4698</v>
      </c>
      <c r="U27" s="141">
        <f t="shared" si="7"/>
        <v>4536</v>
      </c>
      <c r="V27" s="141">
        <f t="shared" si="7"/>
        <v>5670</v>
      </c>
      <c r="W27" s="141">
        <f t="shared" si="7"/>
        <v>7290</v>
      </c>
      <c r="X27" s="141">
        <f t="shared" si="7"/>
        <v>7290</v>
      </c>
      <c r="Y27" s="141">
        <f t="shared" si="7"/>
        <v>7776</v>
      </c>
      <c r="Z27" s="141">
        <f t="shared" si="7"/>
        <v>7776</v>
      </c>
      <c r="AA27" s="141">
        <f t="shared" si="7"/>
        <v>8262</v>
      </c>
      <c r="AB27" s="141">
        <f t="shared" si="7"/>
        <v>7776</v>
      </c>
      <c r="AC27" s="141">
        <f t="shared" si="7"/>
        <v>7776</v>
      </c>
      <c r="AD27" s="174">
        <f t="shared" si="7"/>
        <v>12960</v>
      </c>
      <c r="AE27" s="174">
        <f t="shared" si="7"/>
        <v>19035</v>
      </c>
      <c r="AF27" s="174">
        <f t="shared" si="7"/>
        <v>22275</v>
      </c>
      <c r="AG27" s="174">
        <f t="shared" si="7"/>
        <v>22275</v>
      </c>
      <c r="AH27" s="174">
        <f t="shared" si="7"/>
        <v>22275</v>
      </c>
      <c r="AI27" s="174">
        <f t="shared" si="7"/>
        <v>23247</v>
      </c>
      <c r="AJ27" s="174">
        <f t="shared" si="7"/>
        <v>23247</v>
      </c>
      <c r="AK27" s="174">
        <f t="shared" si="7"/>
        <v>23247</v>
      </c>
      <c r="AL27" s="174">
        <f t="shared" si="7"/>
        <v>20331</v>
      </c>
      <c r="AM27" s="141">
        <f t="shared" si="7"/>
        <v>20048</v>
      </c>
      <c r="AN27" s="141">
        <f t="shared" si="7"/>
        <v>12515</v>
      </c>
      <c r="AO27" s="141">
        <f t="shared" si="7"/>
        <v>12515</v>
      </c>
      <c r="AP27" s="141">
        <f t="shared" si="7"/>
        <v>11786</v>
      </c>
      <c r="AQ27" s="141">
        <f t="shared" si="7"/>
        <v>11786</v>
      </c>
      <c r="AR27" s="141">
        <f t="shared" si="7"/>
        <v>11786</v>
      </c>
      <c r="AS27" s="141">
        <f t="shared" si="7"/>
        <v>12515</v>
      </c>
      <c r="AT27" s="141">
        <f t="shared" si="7"/>
        <v>12515</v>
      </c>
      <c r="AU27" s="141">
        <f t="shared" si="7"/>
        <v>12515</v>
      </c>
      <c r="AV27" s="141">
        <f t="shared" si="7"/>
        <v>13244</v>
      </c>
      <c r="AW27" s="141">
        <f t="shared" si="7"/>
        <v>13244</v>
      </c>
      <c r="AX27" s="141">
        <f t="shared" si="7"/>
        <v>14216</v>
      </c>
      <c r="AY27" s="141">
        <f t="shared" si="7"/>
        <v>15188</v>
      </c>
      <c r="AZ27" s="141">
        <f t="shared" si="7"/>
        <v>15188</v>
      </c>
      <c r="BA27" s="141">
        <f t="shared" si="7"/>
        <v>15188</v>
      </c>
      <c r="BB27" s="141">
        <f t="shared" si="7"/>
        <v>14216</v>
      </c>
      <c r="BC27" s="141">
        <f t="shared" si="7"/>
        <v>17132</v>
      </c>
      <c r="BD27" s="141">
        <f t="shared" si="7"/>
        <v>17132</v>
      </c>
      <c r="BE27" s="141">
        <f t="shared" si="7"/>
        <v>19076</v>
      </c>
      <c r="BF27" s="141">
        <f t="shared" si="7"/>
        <v>21020</v>
      </c>
      <c r="BG27" s="141">
        <f t="shared" si="7"/>
        <v>21020</v>
      </c>
      <c r="BH27" s="141">
        <f t="shared" si="7"/>
        <v>18104</v>
      </c>
      <c r="BI27" s="141">
        <f t="shared" si="7"/>
        <v>18104</v>
      </c>
      <c r="BJ27" s="141">
        <f t="shared" si="7"/>
        <v>11057</v>
      </c>
      <c r="BK27" s="141">
        <f t="shared" si="7"/>
        <v>12515</v>
      </c>
      <c r="BL27" s="141">
        <f t="shared" si="7"/>
        <v>11786</v>
      </c>
      <c r="BM27" s="141">
        <f t="shared" si="7"/>
        <v>9113</v>
      </c>
      <c r="BN27" s="141">
        <f t="shared" si="7"/>
        <v>7574</v>
      </c>
      <c r="BO27" s="141">
        <f t="shared" ref="BO27:BZ27" si="8">ROUND(BO8*0.9,)</f>
        <v>8546</v>
      </c>
      <c r="BP27" s="141">
        <f t="shared" si="8"/>
        <v>7574</v>
      </c>
      <c r="BQ27" s="141">
        <f t="shared" si="8"/>
        <v>8546</v>
      </c>
      <c r="BR27" s="141">
        <f t="shared" si="8"/>
        <v>7574</v>
      </c>
      <c r="BS27" s="141">
        <f t="shared" si="8"/>
        <v>7412</v>
      </c>
      <c r="BT27" s="141">
        <f t="shared" si="8"/>
        <v>6602</v>
      </c>
      <c r="BU27" s="141">
        <f t="shared" si="8"/>
        <v>5063</v>
      </c>
      <c r="BV27" s="141">
        <f t="shared" si="8"/>
        <v>5549</v>
      </c>
      <c r="BW27" s="141">
        <f t="shared" si="8"/>
        <v>5063</v>
      </c>
      <c r="BX27" s="141">
        <f t="shared" si="8"/>
        <v>5549</v>
      </c>
      <c r="BY27" s="141">
        <f t="shared" si="8"/>
        <v>5063</v>
      </c>
      <c r="BZ27" s="141">
        <f t="shared" si="8"/>
        <v>6197</v>
      </c>
    </row>
    <row r="28" spans="1:78" ht="11.45" customHeight="1" x14ac:dyDescent="0.2">
      <c r="A28" s="3">
        <v>2</v>
      </c>
      <c r="B28" s="141" t="e">
        <f t="shared" ref="B28" si="9">ROUND(B9*0.9,)</f>
        <v>#REF!</v>
      </c>
      <c r="C28" s="141" t="e">
        <f t="shared" ref="C28:BN28" si="10">ROUND(C9*0.9,)</f>
        <v>#REF!</v>
      </c>
      <c r="D28" s="141" t="e">
        <f t="shared" si="10"/>
        <v>#REF!</v>
      </c>
      <c r="E28" s="141" t="e">
        <f t="shared" si="10"/>
        <v>#REF!</v>
      </c>
      <c r="F28" s="141" t="e">
        <f t="shared" si="10"/>
        <v>#REF!</v>
      </c>
      <c r="G28" s="141" t="e">
        <f t="shared" si="10"/>
        <v>#REF!</v>
      </c>
      <c r="H28" s="141" t="e">
        <f t="shared" si="10"/>
        <v>#REF!</v>
      </c>
      <c r="I28" s="141">
        <f t="shared" si="10"/>
        <v>5994</v>
      </c>
      <c r="J28" s="141">
        <f t="shared" si="10"/>
        <v>5994</v>
      </c>
      <c r="K28" s="141">
        <f t="shared" si="10"/>
        <v>5508</v>
      </c>
      <c r="L28" s="141">
        <f t="shared" si="10"/>
        <v>5832</v>
      </c>
      <c r="M28" s="141">
        <f t="shared" si="10"/>
        <v>5832</v>
      </c>
      <c r="N28" s="141">
        <f t="shared" si="10"/>
        <v>7776</v>
      </c>
      <c r="O28" s="141">
        <f t="shared" si="10"/>
        <v>5670</v>
      </c>
      <c r="P28" s="141">
        <f t="shared" si="10"/>
        <v>5508</v>
      </c>
      <c r="Q28" s="141">
        <f t="shared" si="10"/>
        <v>5670</v>
      </c>
      <c r="R28" s="141">
        <f t="shared" si="10"/>
        <v>5508</v>
      </c>
      <c r="S28" s="141">
        <f t="shared" si="10"/>
        <v>5508</v>
      </c>
      <c r="T28" s="141">
        <f t="shared" si="10"/>
        <v>5832</v>
      </c>
      <c r="U28" s="141">
        <f t="shared" si="10"/>
        <v>5670</v>
      </c>
      <c r="V28" s="141">
        <f t="shared" si="10"/>
        <v>6804</v>
      </c>
      <c r="W28" s="141">
        <f t="shared" si="10"/>
        <v>8424</v>
      </c>
      <c r="X28" s="141">
        <f t="shared" si="10"/>
        <v>8424</v>
      </c>
      <c r="Y28" s="141">
        <f t="shared" si="10"/>
        <v>8910</v>
      </c>
      <c r="Z28" s="141">
        <f t="shared" si="10"/>
        <v>8910</v>
      </c>
      <c r="AA28" s="141">
        <f t="shared" si="10"/>
        <v>9396</v>
      </c>
      <c r="AB28" s="141">
        <f t="shared" si="10"/>
        <v>8910</v>
      </c>
      <c r="AC28" s="141">
        <f t="shared" si="10"/>
        <v>8910</v>
      </c>
      <c r="AD28" s="174">
        <f t="shared" si="10"/>
        <v>14580</v>
      </c>
      <c r="AE28" s="174">
        <f t="shared" si="10"/>
        <v>20655</v>
      </c>
      <c r="AF28" s="174">
        <f t="shared" si="10"/>
        <v>23895</v>
      </c>
      <c r="AG28" s="174">
        <f t="shared" si="10"/>
        <v>23895</v>
      </c>
      <c r="AH28" s="174">
        <f t="shared" si="10"/>
        <v>23895</v>
      </c>
      <c r="AI28" s="174">
        <f t="shared" si="10"/>
        <v>24867</v>
      </c>
      <c r="AJ28" s="174">
        <f t="shared" si="10"/>
        <v>24867</v>
      </c>
      <c r="AK28" s="174">
        <f t="shared" si="10"/>
        <v>24867</v>
      </c>
      <c r="AL28" s="174">
        <f t="shared" si="10"/>
        <v>21951</v>
      </c>
      <c r="AM28" s="141">
        <f t="shared" si="10"/>
        <v>21546</v>
      </c>
      <c r="AN28" s="141">
        <f t="shared" si="10"/>
        <v>14013</v>
      </c>
      <c r="AO28" s="141">
        <f t="shared" si="10"/>
        <v>14013</v>
      </c>
      <c r="AP28" s="141">
        <f t="shared" si="10"/>
        <v>13284</v>
      </c>
      <c r="AQ28" s="141">
        <f t="shared" si="10"/>
        <v>13284</v>
      </c>
      <c r="AR28" s="141">
        <f t="shared" si="10"/>
        <v>13284</v>
      </c>
      <c r="AS28" s="141">
        <f t="shared" si="10"/>
        <v>14013</v>
      </c>
      <c r="AT28" s="141">
        <f t="shared" si="10"/>
        <v>14013</v>
      </c>
      <c r="AU28" s="141">
        <f t="shared" si="10"/>
        <v>14013</v>
      </c>
      <c r="AV28" s="141">
        <f t="shared" si="10"/>
        <v>14742</v>
      </c>
      <c r="AW28" s="141">
        <f t="shared" si="10"/>
        <v>14742</v>
      </c>
      <c r="AX28" s="141">
        <f t="shared" si="10"/>
        <v>15714</v>
      </c>
      <c r="AY28" s="141">
        <f t="shared" si="10"/>
        <v>16686</v>
      </c>
      <c r="AZ28" s="141">
        <f t="shared" si="10"/>
        <v>16686</v>
      </c>
      <c r="BA28" s="141">
        <f t="shared" si="10"/>
        <v>16686</v>
      </c>
      <c r="BB28" s="141">
        <f t="shared" si="10"/>
        <v>15714</v>
      </c>
      <c r="BC28" s="141">
        <f t="shared" si="10"/>
        <v>18630</v>
      </c>
      <c r="BD28" s="141">
        <f t="shared" si="10"/>
        <v>18630</v>
      </c>
      <c r="BE28" s="141">
        <f t="shared" si="10"/>
        <v>20574</v>
      </c>
      <c r="BF28" s="141">
        <f t="shared" si="10"/>
        <v>22518</v>
      </c>
      <c r="BG28" s="141">
        <f t="shared" si="10"/>
        <v>22518</v>
      </c>
      <c r="BH28" s="141">
        <f t="shared" si="10"/>
        <v>19602</v>
      </c>
      <c r="BI28" s="141">
        <f t="shared" si="10"/>
        <v>19602</v>
      </c>
      <c r="BJ28" s="141">
        <f t="shared" si="10"/>
        <v>12555</v>
      </c>
      <c r="BK28" s="141">
        <f t="shared" si="10"/>
        <v>14013</v>
      </c>
      <c r="BL28" s="141">
        <f t="shared" si="10"/>
        <v>13284</v>
      </c>
      <c r="BM28" s="141">
        <f t="shared" si="10"/>
        <v>10611</v>
      </c>
      <c r="BN28" s="141">
        <f t="shared" si="10"/>
        <v>9072</v>
      </c>
      <c r="BO28" s="141">
        <f t="shared" ref="BO28:BZ28" si="11">ROUND(BO9*0.9,)</f>
        <v>10044</v>
      </c>
      <c r="BP28" s="141">
        <f t="shared" si="11"/>
        <v>9072</v>
      </c>
      <c r="BQ28" s="141">
        <f t="shared" si="11"/>
        <v>10044</v>
      </c>
      <c r="BR28" s="141">
        <f t="shared" si="11"/>
        <v>9072</v>
      </c>
      <c r="BS28" s="141">
        <f t="shared" si="11"/>
        <v>8748</v>
      </c>
      <c r="BT28" s="141">
        <f t="shared" si="11"/>
        <v>7938</v>
      </c>
      <c r="BU28" s="141">
        <f t="shared" si="11"/>
        <v>6399</v>
      </c>
      <c r="BV28" s="141">
        <f t="shared" si="11"/>
        <v>6885</v>
      </c>
      <c r="BW28" s="141">
        <f t="shared" si="11"/>
        <v>6399</v>
      </c>
      <c r="BX28" s="141">
        <f t="shared" si="11"/>
        <v>6885</v>
      </c>
      <c r="BY28" s="141">
        <f t="shared" si="11"/>
        <v>6399</v>
      </c>
      <c r="BZ28" s="141">
        <f t="shared" si="11"/>
        <v>7533</v>
      </c>
    </row>
    <row r="29" spans="1:78" ht="11.45" customHeight="1" x14ac:dyDescent="0.2">
      <c r="A29" s="120" t="s">
        <v>107</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74"/>
      <c r="AE29" s="174"/>
      <c r="AF29" s="174"/>
      <c r="AG29" s="174"/>
      <c r="AH29" s="174"/>
      <c r="AI29" s="174"/>
      <c r="AJ29" s="174"/>
      <c r="AK29" s="174"/>
      <c r="AL29" s="174"/>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row>
    <row r="30" spans="1:78" ht="11.45" customHeight="1" x14ac:dyDescent="0.2">
      <c r="A30" s="3">
        <v>1</v>
      </c>
      <c r="B30" s="141" t="e">
        <f t="shared" ref="B30" si="12">ROUND(B11*0.9,)</f>
        <v>#REF!</v>
      </c>
      <c r="C30" s="141" t="e">
        <f t="shared" ref="C30:BN30" si="13">ROUND(C11*0.9,)</f>
        <v>#REF!</v>
      </c>
      <c r="D30" s="141" t="e">
        <f t="shared" si="13"/>
        <v>#REF!</v>
      </c>
      <c r="E30" s="141" t="e">
        <f t="shared" si="13"/>
        <v>#REF!</v>
      </c>
      <c r="F30" s="141" t="e">
        <f t="shared" si="13"/>
        <v>#REF!</v>
      </c>
      <c r="G30" s="141" t="e">
        <f t="shared" si="13"/>
        <v>#REF!</v>
      </c>
      <c r="H30" s="141" t="e">
        <f t="shared" si="13"/>
        <v>#REF!</v>
      </c>
      <c r="I30" s="141">
        <f t="shared" si="13"/>
        <v>6075</v>
      </c>
      <c r="J30" s="141">
        <f t="shared" si="13"/>
        <v>6075</v>
      </c>
      <c r="K30" s="141">
        <f t="shared" si="13"/>
        <v>5589</v>
      </c>
      <c r="L30" s="141">
        <f t="shared" si="13"/>
        <v>5913</v>
      </c>
      <c r="M30" s="141">
        <f t="shared" si="13"/>
        <v>5913</v>
      </c>
      <c r="N30" s="141">
        <f t="shared" si="13"/>
        <v>7857</v>
      </c>
      <c r="O30" s="141">
        <f t="shared" si="13"/>
        <v>5751</v>
      </c>
      <c r="P30" s="141">
        <f t="shared" si="13"/>
        <v>5589</v>
      </c>
      <c r="Q30" s="141">
        <f t="shared" si="13"/>
        <v>5751</v>
      </c>
      <c r="R30" s="141">
        <f t="shared" si="13"/>
        <v>5589</v>
      </c>
      <c r="S30" s="141">
        <f t="shared" si="13"/>
        <v>5589</v>
      </c>
      <c r="T30" s="141">
        <f t="shared" si="13"/>
        <v>5913</v>
      </c>
      <c r="U30" s="141">
        <f t="shared" si="13"/>
        <v>5751</v>
      </c>
      <c r="V30" s="141">
        <f t="shared" si="13"/>
        <v>6885</v>
      </c>
      <c r="W30" s="141">
        <f t="shared" si="13"/>
        <v>8505</v>
      </c>
      <c r="X30" s="141">
        <f t="shared" si="13"/>
        <v>8505</v>
      </c>
      <c r="Y30" s="141">
        <f t="shared" si="13"/>
        <v>8991</v>
      </c>
      <c r="Z30" s="141">
        <f t="shared" si="13"/>
        <v>8991</v>
      </c>
      <c r="AA30" s="141">
        <f t="shared" si="13"/>
        <v>9477</v>
      </c>
      <c r="AB30" s="141">
        <f t="shared" si="13"/>
        <v>8991</v>
      </c>
      <c r="AC30" s="141">
        <f t="shared" si="13"/>
        <v>8991</v>
      </c>
      <c r="AD30" s="174">
        <f t="shared" si="13"/>
        <v>14580</v>
      </c>
      <c r="AE30" s="174">
        <f t="shared" si="13"/>
        <v>20655</v>
      </c>
      <c r="AF30" s="174">
        <f t="shared" si="13"/>
        <v>23895</v>
      </c>
      <c r="AG30" s="174">
        <f t="shared" si="13"/>
        <v>23895</v>
      </c>
      <c r="AH30" s="174">
        <f t="shared" si="13"/>
        <v>23895</v>
      </c>
      <c r="AI30" s="174">
        <f t="shared" si="13"/>
        <v>24867</v>
      </c>
      <c r="AJ30" s="174">
        <f t="shared" si="13"/>
        <v>24867</v>
      </c>
      <c r="AK30" s="174">
        <f t="shared" si="13"/>
        <v>24867</v>
      </c>
      <c r="AL30" s="174">
        <f t="shared" si="13"/>
        <v>21951</v>
      </c>
      <c r="AM30" s="141">
        <f t="shared" si="13"/>
        <v>21506</v>
      </c>
      <c r="AN30" s="141">
        <f t="shared" si="13"/>
        <v>13973</v>
      </c>
      <c r="AO30" s="141">
        <f t="shared" si="13"/>
        <v>13973</v>
      </c>
      <c r="AP30" s="141">
        <f t="shared" si="13"/>
        <v>13244</v>
      </c>
      <c r="AQ30" s="141">
        <f t="shared" si="13"/>
        <v>13244</v>
      </c>
      <c r="AR30" s="141">
        <f t="shared" si="13"/>
        <v>13244</v>
      </c>
      <c r="AS30" s="141">
        <f t="shared" si="13"/>
        <v>13973</v>
      </c>
      <c r="AT30" s="141">
        <f t="shared" si="13"/>
        <v>13973</v>
      </c>
      <c r="AU30" s="141">
        <f t="shared" si="13"/>
        <v>13973</v>
      </c>
      <c r="AV30" s="141">
        <f t="shared" si="13"/>
        <v>14702</v>
      </c>
      <c r="AW30" s="141">
        <f t="shared" si="13"/>
        <v>14702</v>
      </c>
      <c r="AX30" s="141">
        <f t="shared" si="13"/>
        <v>15674</v>
      </c>
      <c r="AY30" s="141">
        <f t="shared" si="13"/>
        <v>16646</v>
      </c>
      <c r="AZ30" s="141">
        <f t="shared" si="13"/>
        <v>16646</v>
      </c>
      <c r="BA30" s="141">
        <f t="shared" si="13"/>
        <v>16646</v>
      </c>
      <c r="BB30" s="141">
        <f t="shared" si="13"/>
        <v>15674</v>
      </c>
      <c r="BC30" s="141">
        <f t="shared" si="13"/>
        <v>18590</v>
      </c>
      <c r="BD30" s="141">
        <f t="shared" si="13"/>
        <v>18590</v>
      </c>
      <c r="BE30" s="141">
        <f t="shared" si="13"/>
        <v>20534</v>
      </c>
      <c r="BF30" s="141">
        <f t="shared" si="13"/>
        <v>22478</v>
      </c>
      <c r="BG30" s="141">
        <f t="shared" si="13"/>
        <v>22478</v>
      </c>
      <c r="BH30" s="141">
        <f t="shared" si="13"/>
        <v>19562</v>
      </c>
      <c r="BI30" s="141">
        <f t="shared" si="13"/>
        <v>19562</v>
      </c>
      <c r="BJ30" s="141">
        <f t="shared" si="13"/>
        <v>12515</v>
      </c>
      <c r="BK30" s="141">
        <f t="shared" si="13"/>
        <v>13973</v>
      </c>
      <c r="BL30" s="141">
        <f t="shared" si="13"/>
        <v>13244</v>
      </c>
      <c r="BM30" s="141">
        <f t="shared" si="13"/>
        <v>10328</v>
      </c>
      <c r="BN30" s="141">
        <f t="shared" si="13"/>
        <v>8789</v>
      </c>
      <c r="BO30" s="141">
        <f t="shared" ref="BO30:BZ30" si="14">ROUND(BO11*0.9,)</f>
        <v>9761</v>
      </c>
      <c r="BP30" s="141">
        <f t="shared" si="14"/>
        <v>8789</v>
      </c>
      <c r="BQ30" s="141">
        <f t="shared" si="14"/>
        <v>9761</v>
      </c>
      <c r="BR30" s="141">
        <f t="shared" si="14"/>
        <v>8789</v>
      </c>
      <c r="BS30" s="141">
        <f t="shared" si="14"/>
        <v>8222</v>
      </c>
      <c r="BT30" s="141">
        <f t="shared" si="14"/>
        <v>7412</v>
      </c>
      <c r="BU30" s="141">
        <f t="shared" si="14"/>
        <v>5873</v>
      </c>
      <c r="BV30" s="141">
        <f t="shared" si="14"/>
        <v>6359</v>
      </c>
      <c r="BW30" s="141">
        <f t="shared" si="14"/>
        <v>5873</v>
      </c>
      <c r="BX30" s="141">
        <f t="shared" si="14"/>
        <v>6359</v>
      </c>
      <c r="BY30" s="141">
        <f t="shared" si="14"/>
        <v>5873</v>
      </c>
      <c r="BZ30" s="141">
        <f t="shared" si="14"/>
        <v>7007</v>
      </c>
    </row>
    <row r="31" spans="1:78" ht="11.45" customHeight="1" x14ac:dyDescent="0.2">
      <c r="A31" s="3">
        <v>2</v>
      </c>
      <c r="B31" s="141" t="e">
        <f t="shared" ref="B31" si="15">ROUND(B12*0.9,)</f>
        <v>#REF!</v>
      </c>
      <c r="C31" s="141" t="e">
        <f t="shared" ref="C31:BN31" si="16">ROUND(C12*0.9,)</f>
        <v>#REF!</v>
      </c>
      <c r="D31" s="141" t="e">
        <f t="shared" si="16"/>
        <v>#REF!</v>
      </c>
      <c r="E31" s="141" t="e">
        <f t="shared" si="16"/>
        <v>#REF!</v>
      </c>
      <c r="F31" s="141" t="e">
        <f t="shared" si="16"/>
        <v>#REF!</v>
      </c>
      <c r="G31" s="141" t="e">
        <f t="shared" si="16"/>
        <v>#REF!</v>
      </c>
      <c r="H31" s="141" t="e">
        <f t="shared" si="16"/>
        <v>#REF!</v>
      </c>
      <c r="I31" s="141">
        <f t="shared" si="16"/>
        <v>7209</v>
      </c>
      <c r="J31" s="141">
        <f t="shared" si="16"/>
        <v>7209</v>
      </c>
      <c r="K31" s="141">
        <f t="shared" si="16"/>
        <v>6723</v>
      </c>
      <c r="L31" s="141">
        <f t="shared" si="16"/>
        <v>7047</v>
      </c>
      <c r="M31" s="141">
        <f t="shared" si="16"/>
        <v>7047</v>
      </c>
      <c r="N31" s="141">
        <f t="shared" si="16"/>
        <v>8991</v>
      </c>
      <c r="O31" s="141">
        <f t="shared" si="16"/>
        <v>6885</v>
      </c>
      <c r="P31" s="141">
        <f t="shared" si="16"/>
        <v>6723</v>
      </c>
      <c r="Q31" s="141">
        <f t="shared" si="16"/>
        <v>6885</v>
      </c>
      <c r="R31" s="141">
        <f t="shared" si="16"/>
        <v>6723</v>
      </c>
      <c r="S31" s="141">
        <f t="shared" si="16"/>
        <v>6723</v>
      </c>
      <c r="T31" s="141">
        <f t="shared" si="16"/>
        <v>7047</v>
      </c>
      <c r="U31" s="141">
        <f t="shared" si="16"/>
        <v>6885</v>
      </c>
      <c r="V31" s="141">
        <f t="shared" si="16"/>
        <v>8019</v>
      </c>
      <c r="W31" s="141">
        <f t="shared" si="16"/>
        <v>9639</v>
      </c>
      <c r="X31" s="141">
        <f t="shared" si="16"/>
        <v>9639</v>
      </c>
      <c r="Y31" s="141">
        <f t="shared" si="16"/>
        <v>10125</v>
      </c>
      <c r="Z31" s="141">
        <f t="shared" si="16"/>
        <v>10125</v>
      </c>
      <c r="AA31" s="141">
        <f t="shared" si="16"/>
        <v>10611</v>
      </c>
      <c r="AB31" s="141">
        <f t="shared" si="16"/>
        <v>10125</v>
      </c>
      <c r="AC31" s="141">
        <f t="shared" si="16"/>
        <v>10125</v>
      </c>
      <c r="AD31" s="174">
        <f t="shared" si="16"/>
        <v>16200</v>
      </c>
      <c r="AE31" s="174">
        <f t="shared" si="16"/>
        <v>22275</v>
      </c>
      <c r="AF31" s="174">
        <f t="shared" si="16"/>
        <v>25515</v>
      </c>
      <c r="AG31" s="174">
        <f t="shared" si="16"/>
        <v>25515</v>
      </c>
      <c r="AH31" s="174">
        <f t="shared" si="16"/>
        <v>25515</v>
      </c>
      <c r="AI31" s="174">
        <f t="shared" si="16"/>
        <v>26487</v>
      </c>
      <c r="AJ31" s="174">
        <f t="shared" si="16"/>
        <v>26487</v>
      </c>
      <c r="AK31" s="174">
        <f t="shared" si="16"/>
        <v>26487</v>
      </c>
      <c r="AL31" s="174">
        <f t="shared" si="16"/>
        <v>23571</v>
      </c>
      <c r="AM31" s="141">
        <f t="shared" si="16"/>
        <v>23004</v>
      </c>
      <c r="AN31" s="141">
        <f t="shared" si="16"/>
        <v>15471</v>
      </c>
      <c r="AO31" s="141">
        <f t="shared" si="16"/>
        <v>15471</v>
      </c>
      <c r="AP31" s="141">
        <f t="shared" si="16"/>
        <v>14742</v>
      </c>
      <c r="AQ31" s="141">
        <f t="shared" si="16"/>
        <v>14742</v>
      </c>
      <c r="AR31" s="141">
        <f t="shared" si="16"/>
        <v>14742</v>
      </c>
      <c r="AS31" s="141">
        <f t="shared" si="16"/>
        <v>15471</v>
      </c>
      <c r="AT31" s="141">
        <f t="shared" si="16"/>
        <v>15471</v>
      </c>
      <c r="AU31" s="141">
        <f t="shared" si="16"/>
        <v>15471</v>
      </c>
      <c r="AV31" s="141">
        <f t="shared" si="16"/>
        <v>16200</v>
      </c>
      <c r="AW31" s="141">
        <f t="shared" si="16"/>
        <v>16200</v>
      </c>
      <c r="AX31" s="141">
        <f t="shared" si="16"/>
        <v>17172</v>
      </c>
      <c r="AY31" s="141">
        <f t="shared" si="16"/>
        <v>18144</v>
      </c>
      <c r="AZ31" s="141">
        <f t="shared" si="16"/>
        <v>18144</v>
      </c>
      <c r="BA31" s="141">
        <f t="shared" si="16"/>
        <v>18144</v>
      </c>
      <c r="BB31" s="141">
        <f t="shared" si="16"/>
        <v>17172</v>
      </c>
      <c r="BC31" s="141">
        <f t="shared" si="16"/>
        <v>20088</v>
      </c>
      <c r="BD31" s="141">
        <f t="shared" si="16"/>
        <v>20088</v>
      </c>
      <c r="BE31" s="141">
        <f t="shared" si="16"/>
        <v>22032</v>
      </c>
      <c r="BF31" s="141">
        <f t="shared" si="16"/>
        <v>23976</v>
      </c>
      <c r="BG31" s="141">
        <f t="shared" si="16"/>
        <v>23976</v>
      </c>
      <c r="BH31" s="141">
        <f t="shared" si="16"/>
        <v>21060</v>
      </c>
      <c r="BI31" s="141">
        <f t="shared" si="16"/>
        <v>21060</v>
      </c>
      <c r="BJ31" s="141">
        <f t="shared" si="16"/>
        <v>14013</v>
      </c>
      <c r="BK31" s="141">
        <f t="shared" si="16"/>
        <v>15471</v>
      </c>
      <c r="BL31" s="141">
        <f t="shared" si="16"/>
        <v>14742</v>
      </c>
      <c r="BM31" s="141">
        <f t="shared" si="16"/>
        <v>11826</v>
      </c>
      <c r="BN31" s="141">
        <f t="shared" si="16"/>
        <v>10287</v>
      </c>
      <c r="BO31" s="141">
        <f t="shared" ref="BO31:BZ31" si="17">ROUND(BO12*0.9,)</f>
        <v>11259</v>
      </c>
      <c r="BP31" s="141">
        <f t="shared" si="17"/>
        <v>10287</v>
      </c>
      <c r="BQ31" s="141">
        <f t="shared" si="17"/>
        <v>11259</v>
      </c>
      <c r="BR31" s="141">
        <f t="shared" si="17"/>
        <v>10287</v>
      </c>
      <c r="BS31" s="141">
        <f t="shared" si="17"/>
        <v>9558</v>
      </c>
      <c r="BT31" s="141">
        <f t="shared" si="17"/>
        <v>8748</v>
      </c>
      <c r="BU31" s="141">
        <f t="shared" si="17"/>
        <v>7209</v>
      </c>
      <c r="BV31" s="141">
        <f t="shared" si="17"/>
        <v>7695</v>
      </c>
      <c r="BW31" s="141">
        <f t="shared" si="17"/>
        <v>7209</v>
      </c>
      <c r="BX31" s="141">
        <f t="shared" si="17"/>
        <v>7695</v>
      </c>
      <c r="BY31" s="141">
        <f t="shared" si="17"/>
        <v>7209</v>
      </c>
      <c r="BZ31" s="141">
        <f t="shared" si="17"/>
        <v>8343</v>
      </c>
    </row>
    <row r="32" spans="1:78" ht="11.45" customHeight="1" x14ac:dyDescent="0.2">
      <c r="A32" s="120" t="s">
        <v>86</v>
      </c>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74"/>
      <c r="AE32" s="174"/>
      <c r="AF32" s="174"/>
      <c r="AG32" s="174"/>
      <c r="AH32" s="174"/>
      <c r="AI32" s="174"/>
      <c r="AJ32" s="174"/>
      <c r="AK32" s="174"/>
      <c r="AL32" s="174"/>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row>
    <row r="33" spans="1:78" ht="11.45" customHeight="1" x14ac:dyDescent="0.2">
      <c r="A33" s="3">
        <v>1</v>
      </c>
      <c r="B33" s="141" t="e">
        <f t="shared" ref="B33" si="18">ROUND(B14*0.9,)</f>
        <v>#REF!</v>
      </c>
      <c r="C33" s="141" t="e">
        <f t="shared" ref="C33:BN33" si="19">ROUND(C14*0.9,)</f>
        <v>#REF!</v>
      </c>
      <c r="D33" s="141" t="e">
        <f t="shared" si="19"/>
        <v>#REF!</v>
      </c>
      <c r="E33" s="141" t="e">
        <f t="shared" si="19"/>
        <v>#REF!</v>
      </c>
      <c r="F33" s="141" t="e">
        <f t="shared" si="19"/>
        <v>#REF!</v>
      </c>
      <c r="G33" s="141" t="e">
        <f t="shared" si="19"/>
        <v>#REF!</v>
      </c>
      <c r="H33" s="141" t="e">
        <f t="shared" si="19"/>
        <v>#REF!</v>
      </c>
      <c r="I33" s="141">
        <f t="shared" si="19"/>
        <v>7695</v>
      </c>
      <c r="J33" s="141">
        <f t="shared" si="19"/>
        <v>7695</v>
      </c>
      <c r="K33" s="141">
        <f t="shared" si="19"/>
        <v>7209</v>
      </c>
      <c r="L33" s="141">
        <f t="shared" si="19"/>
        <v>7533</v>
      </c>
      <c r="M33" s="141">
        <f t="shared" si="19"/>
        <v>7533</v>
      </c>
      <c r="N33" s="141">
        <f t="shared" si="19"/>
        <v>9477</v>
      </c>
      <c r="O33" s="141">
        <f t="shared" si="19"/>
        <v>7371</v>
      </c>
      <c r="P33" s="141">
        <f t="shared" si="19"/>
        <v>7209</v>
      </c>
      <c r="Q33" s="141">
        <f t="shared" si="19"/>
        <v>7371</v>
      </c>
      <c r="R33" s="141">
        <f t="shared" si="19"/>
        <v>7209</v>
      </c>
      <c r="S33" s="141">
        <f t="shared" si="19"/>
        <v>7209</v>
      </c>
      <c r="T33" s="141">
        <f t="shared" si="19"/>
        <v>7533</v>
      </c>
      <c r="U33" s="141">
        <f t="shared" si="19"/>
        <v>7371</v>
      </c>
      <c r="V33" s="141">
        <f t="shared" si="19"/>
        <v>8505</v>
      </c>
      <c r="W33" s="141">
        <f t="shared" si="19"/>
        <v>10125</v>
      </c>
      <c r="X33" s="141">
        <f t="shared" si="19"/>
        <v>10125</v>
      </c>
      <c r="Y33" s="141">
        <f t="shared" si="19"/>
        <v>10611</v>
      </c>
      <c r="Z33" s="141">
        <f t="shared" si="19"/>
        <v>10611</v>
      </c>
      <c r="AA33" s="141">
        <f t="shared" si="19"/>
        <v>11097</v>
      </c>
      <c r="AB33" s="141">
        <f t="shared" si="19"/>
        <v>10611</v>
      </c>
      <c r="AC33" s="141">
        <f t="shared" si="19"/>
        <v>10611</v>
      </c>
      <c r="AD33" s="174">
        <f t="shared" si="19"/>
        <v>16200</v>
      </c>
      <c r="AE33" s="174">
        <f t="shared" si="19"/>
        <v>22275</v>
      </c>
      <c r="AF33" s="174">
        <f t="shared" si="19"/>
        <v>25515</v>
      </c>
      <c r="AG33" s="174">
        <f t="shared" si="19"/>
        <v>25515</v>
      </c>
      <c r="AH33" s="174">
        <f t="shared" si="19"/>
        <v>25515</v>
      </c>
      <c r="AI33" s="174">
        <f t="shared" si="19"/>
        <v>26487</v>
      </c>
      <c r="AJ33" s="174">
        <f t="shared" si="19"/>
        <v>26487</v>
      </c>
      <c r="AK33" s="174">
        <f t="shared" si="19"/>
        <v>26487</v>
      </c>
      <c r="AL33" s="174">
        <f t="shared" si="19"/>
        <v>23571</v>
      </c>
      <c r="AM33" s="141">
        <f t="shared" si="19"/>
        <v>23288</v>
      </c>
      <c r="AN33" s="141">
        <f t="shared" si="19"/>
        <v>15755</v>
      </c>
      <c r="AO33" s="141">
        <f t="shared" si="19"/>
        <v>15755</v>
      </c>
      <c r="AP33" s="141">
        <f t="shared" si="19"/>
        <v>15026</v>
      </c>
      <c r="AQ33" s="141">
        <f t="shared" si="19"/>
        <v>15026</v>
      </c>
      <c r="AR33" s="141">
        <f t="shared" si="19"/>
        <v>15026</v>
      </c>
      <c r="AS33" s="141">
        <f t="shared" si="19"/>
        <v>15755</v>
      </c>
      <c r="AT33" s="141">
        <f t="shared" si="19"/>
        <v>15755</v>
      </c>
      <c r="AU33" s="141">
        <f t="shared" si="19"/>
        <v>15755</v>
      </c>
      <c r="AV33" s="141">
        <f t="shared" si="19"/>
        <v>16484</v>
      </c>
      <c r="AW33" s="141">
        <f t="shared" si="19"/>
        <v>16484</v>
      </c>
      <c r="AX33" s="141">
        <f t="shared" si="19"/>
        <v>17456</v>
      </c>
      <c r="AY33" s="141">
        <f t="shared" si="19"/>
        <v>18428</v>
      </c>
      <c r="AZ33" s="141">
        <f t="shared" si="19"/>
        <v>18428</v>
      </c>
      <c r="BA33" s="141">
        <f t="shared" si="19"/>
        <v>18428</v>
      </c>
      <c r="BB33" s="141">
        <f t="shared" si="19"/>
        <v>17456</v>
      </c>
      <c r="BC33" s="141">
        <f t="shared" si="19"/>
        <v>20372</v>
      </c>
      <c r="BD33" s="141">
        <f t="shared" si="19"/>
        <v>20372</v>
      </c>
      <c r="BE33" s="141">
        <f t="shared" si="19"/>
        <v>22316</v>
      </c>
      <c r="BF33" s="141">
        <f t="shared" si="19"/>
        <v>24260</v>
      </c>
      <c r="BG33" s="141">
        <f t="shared" si="19"/>
        <v>24260</v>
      </c>
      <c r="BH33" s="141">
        <f t="shared" si="19"/>
        <v>21344</v>
      </c>
      <c r="BI33" s="141">
        <f t="shared" si="19"/>
        <v>21344</v>
      </c>
      <c r="BJ33" s="141">
        <f t="shared" si="19"/>
        <v>14297</v>
      </c>
      <c r="BK33" s="141">
        <f t="shared" si="19"/>
        <v>15755</v>
      </c>
      <c r="BL33" s="141">
        <f t="shared" si="19"/>
        <v>15026</v>
      </c>
      <c r="BM33" s="141">
        <f t="shared" si="19"/>
        <v>11948</v>
      </c>
      <c r="BN33" s="141">
        <f t="shared" si="19"/>
        <v>10409</v>
      </c>
      <c r="BO33" s="141">
        <f t="shared" ref="BO33:BZ33" si="20">ROUND(BO14*0.9,)</f>
        <v>11381</v>
      </c>
      <c r="BP33" s="141">
        <f t="shared" si="20"/>
        <v>10409</v>
      </c>
      <c r="BQ33" s="141">
        <f t="shared" si="20"/>
        <v>11381</v>
      </c>
      <c r="BR33" s="141">
        <f t="shared" si="20"/>
        <v>10409</v>
      </c>
      <c r="BS33" s="141">
        <f t="shared" si="20"/>
        <v>10247</v>
      </c>
      <c r="BT33" s="141">
        <f t="shared" si="20"/>
        <v>9437</v>
      </c>
      <c r="BU33" s="141">
        <f t="shared" si="20"/>
        <v>7898</v>
      </c>
      <c r="BV33" s="141">
        <f t="shared" si="20"/>
        <v>8384</v>
      </c>
      <c r="BW33" s="141">
        <f t="shared" si="20"/>
        <v>7898</v>
      </c>
      <c r="BX33" s="141">
        <f t="shared" si="20"/>
        <v>8384</v>
      </c>
      <c r="BY33" s="141">
        <f t="shared" si="20"/>
        <v>7898</v>
      </c>
      <c r="BZ33" s="141">
        <f t="shared" si="20"/>
        <v>9032</v>
      </c>
    </row>
    <row r="34" spans="1:78" ht="11.45" customHeight="1" x14ac:dyDescent="0.2">
      <c r="A34" s="3">
        <v>2</v>
      </c>
      <c r="B34" s="141" t="e">
        <f t="shared" ref="B34" si="21">ROUND(B15*0.9,)</f>
        <v>#REF!</v>
      </c>
      <c r="C34" s="141" t="e">
        <f t="shared" ref="C34:BN34" si="22">ROUND(C15*0.9,)</f>
        <v>#REF!</v>
      </c>
      <c r="D34" s="141" t="e">
        <f t="shared" si="22"/>
        <v>#REF!</v>
      </c>
      <c r="E34" s="141" t="e">
        <f t="shared" si="22"/>
        <v>#REF!</v>
      </c>
      <c r="F34" s="141" t="e">
        <f t="shared" si="22"/>
        <v>#REF!</v>
      </c>
      <c r="G34" s="141" t="e">
        <f t="shared" si="22"/>
        <v>#REF!</v>
      </c>
      <c r="H34" s="141" t="e">
        <f t="shared" si="22"/>
        <v>#REF!</v>
      </c>
      <c r="I34" s="141">
        <f t="shared" si="22"/>
        <v>8829</v>
      </c>
      <c r="J34" s="141">
        <f t="shared" si="22"/>
        <v>8829</v>
      </c>
      <c r="K34" s="141">
        <f t="shared" si="22"/>
        <v>8343</v>
      </c>
      <c r="L34" s="141">
        <f t="shared" si="22"/>
        <v>8667</v>
      </c>
      <c r="M34" s="141">
        <f t="shared" si="22"/>
        <v>8667</v>
      </c>
      <c r="N34" s="141">
        <f t="shared" si="22"/>
        <v>10611</v>
      </c>
      <c r="O34" s="141">
        <f t="shared" si="22"/>
        <v>8505</v>
      </c>
      <c r="P34" s="141">
        <f t="shared" si="22"/>
        <v>8343</v>
      </c>
      <c r="Q34" s="141">
        <f t="shared" si="22"/>
        <v>8505</v>
      </c>
      <c r="R34" s="141">
        <f t="shared" si="22"/>
        <v>8343</v>
      </c>
      <c r="S34" s="141">
        <f t="shared" si="22"/>
        <v>8343</v>
      </c>
      <c r="T34" s="141">
        <f t="shared" si="22"/>
        <v>8667</v>
      </c>
      <c r="U34" s="141">
        <f t="shared" si="22"/>
        <v>8505</v>
      </c>
      <c r="V34" s="141">
        <f t="shared" si="22"/>
        <v>9639</v>
      </c>
      <c r="W34" s="141">
        <f t="shared" si="22"/>
        <v>11259</v>
      </c>
      <c r="X34" s="141">
        <f t="shared" si="22"/>
        <v>11259</v>
      </c>
      <c r="Y34" s="141">
        <f t="shared" si="22"/>
        <v>11745</v>
      </c>
      <c r="Z34" s="141">
        <f t="shared" si="22"/>
        <v>11745</v>
      </c>
      <c r="AA34" s="141">
        <f t="shared" si="22"/>
        <v>12231</v>
      </c>
      <c r="AB34" s="141">
        <f t="shared" si="22"/>
        <v>11745</v>
      </c>
      <c r="AC34" s="141">
        <f t="shared" si="22"/>
        <v>11745</v>
      </c>
      <c r="AD34" s="174">
        <f t="shared" si="22"/>
        <v>17820</v>
      </c>
      <c r="AE34" s="174">
        <f t="shared" si="22"/>
        <v>23895</v>
      </c>
      <c r="AF34" s="174">
        <f t="shared" si="22"/>
        <v>27135</v>
      </c>
      <c r="AG34" s="174">
        <f t="shared" si="22"/>
        <v>27135</v>
      </c>
      <c r="AH34" s="174">
        <f t="shared" si="22"/>
        <v>27135</v>
      </c>
      <c r="AI34" s="174">
        <f t="shared" si="22"/>
        <v>28107</v>
      </c>
      <c r="AJ34" s="174">
        <f t="shared" si="22"/>
        <v>28107</v>
      </c>
      <c r="AK34" s="174">
        <f t="shared" si="22"/>
        <v>28107</v>
      </c>
      <c r="AL34" s="174">
        <f t="shared" si="22"/>
        <v>25191</v>
      </c>
      <c r="AM34" s="141">
        <f t="shared" si="22"/>
        <v>24786</v>
      </c>
      <c r="AN34" s="141">
        <f t="shared" si="22"/>
        <v>17253</v>
      </c>
      <c r="AO34" s="141">
        <f t="shared" si="22"/>
        <v>17253</v>
      </c>
      <c r="AP34" s="141">
        <f t="shared" si="22"/>
        <v>16524</v>
      </c>
      <c r="AQ34" s="141">
        <f t="shared" si="22"/>
        <v>16524</v>
      </c>
      <c r="AR34" s="141">
        <f t="shared" si="22"/>
        <v>16524</v>
      </c>
      <c r="AS34" s="141">
        <f t="shared" si="22"/>
        <v>17253</v>
      </c>
      <c r="AT34" s="141">
        <f t="shared" si="22"/>
        <v>17253</v>
      </c>
      <c r="AU34" s="141">
        <f t="shared" si="22"/>
        <v>17253</v>
      </c>
      <c r="AV34" s="141">
        <f t="shared" si="22"/>
        <v>17982</v>
      </c>
      <c r="AW34" s="141">
        <f t="shared" si="22"/>
        <v>17982</v>
      </c>
      <c r="AX34" s="141">
        <f t="shared" si="22"/>
        <v>18954</v>
      </c>
      <c r="AY34" s="141">
        <f t="shared" si="22"/>
        <v>19926</v>
      </c>
      <c r="AZ34" s="141">
        <f t="shared" si="22"/>
        <v>19926</v>
      </c>
      <c r="BA34" s="141">
        <f t="shared" si="22"/>
        <v>19926</v>
      </c>
      <c r="BB34" s="141">
        <f t="shared" si="22"/>
        <v>18954</v>
      </c>
      <c r="BC34" s="141">
        <f t="shared" si="22"/>
        <v>21870</v>
      </c>
      <c r="BD34" s="141">
        <f t="shared" si="22"/>
        <v>21870</v>
      </c>
      <c r="BE34" s="141">
        <f t="shared" si="22"/>
        <v>23814</v>
      </c>
      <c r="BF34" s="141">
        <f t="shared" si="22"/>
        <v>25758</v>
      </c>
      <c r="BG34" s="141">
        <f t="shared" si="22"/>
        <v>25758</v>
      </c>
      <c r="BH34" s="141">
        <f t="shared" si="22"/>
        <v>22842</v>
      </c>
      <c r="BI34" s="141">
        <f t="shared" si="22"/>
        <v>22842</v>
      </c>
      <c r="BJ34" s="141">
        <f t="shared" si="22"/>
        <v>15795</v>
      </c>
      <c r="BK34" s="141">
        <f t="shared" si="22"/>
        <v>17253</v>
      </c>
      <c r="BL34" s="141">
        <f t="shared" si="22"/>
        <v>16524</v>
      </c>
      <c r="BM34" s="141">
        <f t="shared" si="22"/>
        <v>13446</v>
      </c>
      <c r="BN34" s="141">
        <f t="shared" si="22"/>
        <v>11907</v>
      </c>
      <c r="BO34" s="141">
        <f t="shared" ref="BO34:BZ34" si="23">ROUND(BO15*0.9,)</f>
        <v>12879</v>
      </c>
      <c r="BP34" s="141">
        <f t="shared" si="23"/>
        <v>11907</v>
      </c>
      <c r="BQ34" s="141">
        <f t="shared" si="23"/>
        <v>12879</v>
      </c>
      <c r="BR34" s="141">
        <f t="shared" si="23"/>
        <v>11907</v>
      </c>
      <c r="BS34" s="141">
        <f t="shared" si="23"/>
        <v>11583</v>
      </c>
      <c r="BT34" s="141">
        <f t="shared" si="23"/>
        <v>10773</v>
      </c>
      <c r="BU34" s="141">
        <f t="shared" si="23"/>
        <v>9234</v>
      </c>
      <c r="BV34" s="141">
        <f t="shared" si="23"/>
        <v>9720</v>
      </c>
      <c r="BW34" s="141">
        <f t="shared" si="23"/>
        <v>9234</v>
      </c>
      <c r="BX34" s="141">
        <f t="shared" si="23"/>
        <v>9720</v>
      </c>
      <c r="BY34" s="141">
        <f t="shared" si="23"/>
        <v>9234</v>
      </c>
      <c r="BZ34" s="141">
        <f t="shared" si="23"/>
        <v>10368</v>
      </c>
    </row>
    <row r="35" spans="1:78" ht="11.45" customHeight="1" x14ac:dyDescent="0.2">
      <c r="A35" s="122" t="s">
        <v>91</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74"/>
      <c r="AE35" s="174"/>
      <c r="AF35" s="174"/>
      <c r="AG35" s="174"/>
      <c r="AH35" s="174"/>
      <c r="AI35" s="174"/>
      <c r="AJ35" s="174"/>
      <c r="AK35" s="174"/>
      <c r="AL35" s="174"/>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row>
    <row r="36" spans="1:78" ht="11.45" customHeight="1" x14ac:dyDescent="0.2">
      <c r="A36" s="3">
        <v>1</v>
      </c>
      <c r="B36" s="141" t="e">
        <f t="shared" ref="B36" si="24">ROUND(B17*0.9,)</f>
        <v>#REF!</v>
      </c>
      <c r="C36" s="141" t="e">
        <f t="shared" ref="C36:BN36" si="25">ROUND(C17*0.9,)</f>
        <v>#REF!</v>
      </c>
      <c r="D36" s="141" t="e">
        <f t="shared" si="25"/>
        <v>#REF!</v>
      </c>
      <c r="E36" s="141" t="e">
        <f t="shared" si="25"/>
        <v>#REF!</v>
      </c>
      <c r="F36" s="141" t="e">
        <f t="shared" si="25"/>
        <v>#REF!</v>
      </c>
      <c r="G36" s="141" t="e">
        <f t="shared" si="25"/>
        <v>#REF!</v>
      </c>
      <c r="H36" s="141" t="e">
        <f t="shared" si="25"/>
        <v>#REF!</v>
      </c>
      <c r="I36" s="141">
        <f t="shared" si="25"/>
        <v>8505</v>
      </c>
      <c r="J36" s="141">
        <f t="shared" si="25"/>
        <v>8505</v>
      </c>
      <c r="K36" s="141">
        <f t="shared" si="25"/>
        <v>8019</v>
      </c>
      <c r="L36" s="141">
        <f t="shared" si="25"/>
        <v>8343</v>
      </c>
      <c r="M36" s="141">
        <f t="shared" si="25"/>
        <v>8343</v>
      </c>
      <c r="N36" s="141">
        <f t="shared" si="25"/>
        <v>10287</v>
      </c>
      <c r="O36" s="141">
        <f t="shared" si="25"/>
        <v>8181</v>
      </c>
      <c r="P36" s="141">
        <f t="shared" si="25"/>
        <v>8019</v>
      </c>
      <c r="Q36" s="141">
        <f t="shared" si="25"/>
        <v>8181</v>
      </c>
      <c r="R36" s="141">
        <f t="shared" si="25"/>
        <v>8019</v>
      </c>
      <c r="S36" s="141">
        <f t="shared" si="25"/>
        <v>8019</v>
      </c>
      <c r="T36" s="141">
        <f t="shared" si="25"/>
        <v>8343</v>
      </c>
      <c r="U36" s="141">
        <f t="shared" si="25"/>
        <v>8181</v>
      </c>
      <c r="V36" s="141">
        <f t="shared" si="25"/>
        <v>9315</v>
      </c>
      <c r="W36" s="141">
        <f t="shared" si="25"/>
        <v>10935</v>
      </c>
      <c r="X36" s="141">
        <f t="shared" si="25"/>
        <v>10935</v>
      </c>
      <c r="Y36" s="141">
        <f t="shared" si="25"/>
        <v>11421</v>
      </c>
      <c r="Z36" s="141">
        <f t="shared" si="25"/>
        <v>11421</v>
      </c>
      <c r="AA36" s="141">
        <f t="shared" si="25"/>
        <v>11907</v>
      </c>
      <c r="AB36" s="141">
        <f t="shared" si="25"/>
        <v>11421</v>
      </c>
      <c r="AC36" s="141">
        <f t="shared" si="25"/>
        <v>11421</v>
      </c>
      <c r="AD36" s="174">
        <f t="shared" si="25"/>
        <v>17820</v>
      </c>
      <c r="AE36" s="174">
        <f t="shared" si="25"/>
        <v>23895</v>
      </c>
      <c r="AF36" s="174">
        <f t="shared" si="25"/>
        <v>27135</v>
      </c>
      <c r="AG36" s="174">
        <f t="shared" si="25"/>
        <v>27135</v>
      </c>
      <c r="AH36" s="174">
        <f t="shared" si="25"/>
        <v>27135</v>
      </c>
      <c r="AI36" s="174">
        <f t="shared" si="25"/>
        <v>28107</v>
      </c>
      <c r="AJ36" s="174">
        <f t="shared" si="25"/>
        <v>28107</v>
      </c>
      <c r="AK36" s="174">
        <f t="shared" si="25"/>
        <v>28107</v>
      </c>
      <c r="AL36" s="174">
        <f t="shared" si="25"/>
        <v>25191</v>
      </c>
      <c r="AM36" s="141">
        <f t="shared" si="25"/>
        <v>24908</v>
      </c>
      <c r="AN36" s="141">
        <f t="shared" si="25"/>
        <v>17375</v>
      </c>
      <c r="AO36" s="141">
        <f t="shared" si="25"/>
        <v>17375</v>
      </c>
      <c r="AP36" s="141">
        <f t="shared" si="25"/>
        <v>16646</v>
      </c>
      <c r="AQ36" s="141">
        <f t="shared" si="25"/>
        <v>16646</v>
      </c>
      <c r="AR36" s="141">
        <f t="shared" si="25"/>
        <v>16646</v>
      </c>
      <c r="AS36" s="141">
        <f t="shared" si="25"/>
        <v>17375</v>
      </c>
      <c r="AT36" s="141">
        <f t="shared" si="25"/>
        <v>17375</v>
      </c>
      <c r="AU36" s="141">
        <f t="shared" si="25"/>
        <v>17375</v>
      </c>
      <c r="AV36" s="141">
        <f t="shared" si="25"/>
        <v>18104</v>
      </c>
      <c r="AW36" s="141">
        <f t="shared" si="25"/>
        <v>18104</v>
      </c>
      <c r="AX36" s="141">
        <f t="shared" si="25"/>
        <v>19076</v>
      </c>
      <c r="AY36" s="141">
        <f t="shared" si="25"/>
        <v>20048</v>
      </c>
      <c r="AZ36" s="141">
        <f t="shared" si="25"/>
        <v>20048</v>
      </c>
      <c r="BA36" s="141">
        <f t="shared" si="25"/>
        <v>20048</v>
      </c>
      <c r="BB36" s="141">
        <f t="shared" si="25"/>
        <v>19076</v>
      </c>
      <c r="BC36" s="141">
        <f t="shared" si="25"/>
        <v>21992</v>
      </c>
      <c r="BD36" s="141">
        <f t="shared" si="25"/>
        <v>21992</v>
      </c>
      <c r="BE36" s="141">
        <f t="shared" si="25"/>
        <v>23936</v>
      </c>
      <c r="BF36" s="141">
        <f t="shared" si="25"/>
        <v>25880</v>
      </c>
      <c r="BG36" s="141">
        <f t="shared" si="25"/>
        <v>25880</v>
      </c>
      <c r="BH36" s="141">
        <f t="shared" si="25"/>
        <v>22964</v>
      </c>
      <c r="BI36" s="141">
        <f t="shared" si="25"/>
        <v>22964</v>
      </c>
      <c r="BJ36" s="141">
        <f t="shared" si="25"/>
        <v>15917</v>
      </c>
      <c r="BK36" s="141">
        <f t="shared" si="25"/>
        <v>17375</v>
      </c>
      <c r="BL36" s="141">
        <f t="shared" si="25"/>
        <v>16646</v>
      </c>
      <c r="BM36" s="141">
        <f t="shared" si="25"/>
        <v>13163</v>
      </c>
      <c r="BN36" s="141">
        <f t="shared" si="25"/>
        <v>11624</v>
      </c>
      <c r="BO36" s="141">
        <f t="shared" ref="BO36:BZ36" si="26">ROUND(BO17*0.9,)</f>
        <v>12596</v>
      </c>
      <c r="BP36" s="141">
        <f t="shared" si="26"/>
        <v>11624</v>
      </c>
      <c r="BQ36" s="141">
        <f t="shared" si="26"/>
        <v>12596</v>
      </c>
      <c r="BR36" s="141">
        <f t="shared" si="26"/>
        <v>11624</v>
      </c>
      <c r="BS36" s="141">
        <f t="shared" si="26"/>
        <v>11057</v>
      </c>
      <c r="BT36" s="141">
        <f t="shared" si="26"/>
        <v>10247</v>
      </c>
      <c r="BU36" s="141">
        <f t="shared" si="26"/>
        <v>8708</v>
      </c>
      <c r="BV36" s="141">
        <f t="shared" si="26"/>
        <v>9194</v>
      </c>
      <c r="BW36" s="141">
        <f t="shared" si="26"/>
        <v>8708</v>
      </c>
      <c r="BX36" s="141">
        <f t="shared" si="26"/>
        <v>9194</v>
      </c>
      <c r="BY36" s="141">
        <f t="shared" si="26"/>
        <v>8708</v>
      </c>
      <c r="BZ36" s="141">
        <f t="shared" si="26"/>
        <v>9842</v>
      </c>
    </row>
    <row r="37" spans="1:78" ht="11.45" customHeight="1" x14ac:dyDescent="0.2">
      <c r="A37" s="3">
        <v>2</v>
      </c>
      <c r="B37" s="141" t="e">
        <f t="shared" ref="B37" si="27">ROUND(B18*0.9,)</f>
        <v>#REF!</v>
      </c>
      <c r="C37" s="141" t="e">
        <f t="shared" ref="C37:BN37" si="28">ROUND(C18*0.9,)</f>
        <v>#REF!</v>
      </c>
      <c r="D37" s="141" t="e">
        <f t="shared" si="28"/>
        <v>#REF!</v>
      </c>
      <c r="E37" s="141" t="e">
        <f t="shared" si="28"/>
        <v>#REF!</v>
      </c>
      <c r="F37" s="141" t="e">
        <f t="shared" si="28"/>
        <v>#REF!</v>
      </c>
      <c r="G37" s="141" t="e">
        <f t="shared" si="28"/>
        <v>#REF!</v>
      </c>
      <c r="H37" s="141" t="e">
        <f t="shared" si="28"/>
        <v>#REF!</v>
      </c>
      <c r="I37" s="141">
        <f t="shared" si="28"/>
        <v>9639</v>
      </c>
      <c r="J37" s="141">
        <f t="shared" si="28"/>
        <v>9639</v>
      </c>
      <c r="K37" s="141">
        <f t="shared" si="28"/>
        <v>9153</v>
      </c>
      <c r="L37" s="141">
        <f t="shared" si="28"/>
        <v>9477</v>
      </c>
      <c r="M37" s="141">
        <f t="shared" si="28"/>
        <v>9477</v>
      </c>
      <c r="N37" s="141">
        <f t="shared" si="28"/>
        <v>11421</v>
      </c>
      <c r="O37" s="141">
        <f t="shared" si="28"/>
        <v>9315</v>
      </c>
      <c r="P37" s="141">
        <f t="shared" si="28"/>
        <v>9153</v>
      </c>
      <c r="Q37" s="141">
        <f t="shared" si="28"/>
        <v>9315</v>
      </c>
      <c r="R37" s="141">
        <f t="shared" si="28"/>
        <v>9153</v>
      </c>
      <c r="S37" s="141">
        <f t="shared" si="28"/>
        <v>9153</v>
      </c>
      <c r="T37" s="141">
        <f t="shared" si="28"/>
        <v>9477</v>
      </c>
      <c r="U37" s="141">
        <f t="shared" si="28"/>
        <v>9315</v>
      </c>
      <c r="V37" s="141">
        <f t="shared" si="28"/>
        <v>10449</v>
      </c>
      <c r="W37" s="141">
        <f t="shared" si="28"/>
        <v>12069</v>
      </c>
      <c r="X37" s="141">
        <f t="shared" si="28"/>
        <v>12069</v>
      </c>
      <c r="Y37" s="141">
        <f t="shared" si="28"/>
        <v>12555</v>
      </c>
      <c r="Z37" s="141">
        <f t="shared" si="28"/>
        <v>12555</v>
      </c>
      <c r="AA37" s="141">
        <f t="shared" si="28"/>
        <v>13041</v>
      </c>
      <c r="AB37" s="141">
        <f t="shared" si="28"/>
        <v>12555</v>
      </c>
      <c r="AC37" s="141">
        <f t="shared" si="28"/>
        <v>12555</v>
      </c>
      <c r="AD37" s="174">
        <f t="shared" si="28"/>
        <v>19440</v>
      </c>
      <c r="AE37" s="174">
        <f t="shared" si="28"/>
        <v>25515</v>
      </c>
      <c r="AF37" s="174">
        <f t="shared" si="28"/>
        <v>28755</v>
      </c>
      <c r="AG37" s="174">
        <f t="shared" si="28"/>
        <v>28755</v>
      </c>
      <c r="AH37" s="174">
        <f t="shared" si="28"/>
        <v>28755</v>
      </c>
      <c r="AI37" s="174">
        <f t="shared" si="28"/>
        <v>29727</v>
      </c>
      <c r="AJ37" s="174">
        <f t="shared" si="28"/>
        <v>29727</v>
      </c>
      <c r="AK37" s="174">
        <f t="shared" si="28"/>
        <v>29727</v>
      </c>
      <c r="AL37" s="174">
        <f t="shared" si="28"/>
        <v>26811</v>
      </c>
      <c r="AM37" s="141">
        <f t="shared" si="28"/>
        <v>26406</v>
      </c>
      <c r="AN37" s="141">
        <f t="shared" si="28"/>
        <v>18873</v>
      </c>
      <c r="AO37" s="141">
        <f t="shared" si="28"/>
        <v>18873</v>
      </c>
      <c r="AP37" s="141">
        <f t="shared" si="28"/>
        <v>18144</v>
      </c>
      <c r="AQ37" s="141">
        <f t="shared" si="28"/>
        <v>18144</v>
      </c>
      <c r="AR37" s="141">
        <f t="shared" si="28"/>
        <v>18144</v>
      </c>
      <c r="AS37" s="141">
        <f t="shared" si="28"/>
        <v>18873</v>
      </c>
      <c r="AT37" s="141">
        <f t="shared" si="28"/>
        <v>18873</v>
      </c>
      <c r="AU37" s="141">
        <f t="shared" si="28"/>
        <v>18873</v>
      </c>
      <c r="AV37" s="141">
        <f t="shared" si="28"/>
        <v>19602</v>
      </c>
      <c r="AW37" s="141">
        <f t="shared" si="28"/>
        <v>19602</v>
      </c>
      <c r="AX37" s="141">
        <f t="shared" si="28"/>
        <v>20574</v>
      </c>
      <c r="AY37" s="141">
        <f t="shared" si="28"/>
        <v>21546</v>
      </c>
      <c r="AZ37" s="141">
        <f t="shared" si="28"/>
        <v>21546</v>
      </c>
      <c r="BA37" s="141">
        <f t="shared" si="28"/>
        <v>21546</v>
      </c>
      <c r="BB37" s="141">
        <f t="shared" si="28"/>
        <v>20574</v>
      </c>
      <c r="BC37" s="141">
        <f t="shared" si="28"/>
        <v>23490</v>
      </c>
      <c r="BD37" s="141">
        <f t="shared" si="28"/>
        <v>23490</v>
      </c>
      <c r="BE37" s="141">
        <f t="shared" si="28"/>
        <v>25434</v>
      </c>
      <c r="BF37" s="141">
        <f t="shared" si="28"/>
        <v>27378</v>
      </c>
      <c r="BG37" s="141">
        <f t="shared" si="28"/>
        <v>27378</v>
      </c>
      <c r="BH37" s="141">
        <f t="shared" si="28"/>
        <v>24462</v>
      </c>
      <c r="BI37" s="141">
        <f t="shared" si="28"/>
        <v>24462</v>
      </c>
      <c r="BJ37" s="141">
        <f t="shared" si="28"/>
        <v>17415</v>
      </c>
      <c r="BK37" s="141">
        <f t="shared" si="28"/>
        <v>18873</v>
      </c>
      <c r="BL37" s="141">
        <f t="shared" si="28"/>
        <v>18144</v>
      </c>
      <c r="BM37" s="141">
        <f t="shared" si="28"/>
        <v>14661</v>
      </c>
      <c r="BN37" s="141">
        <f t="shared" si="28"/>
        <v>13122</v>
      </c>
      <c r="BO37" s="141">
        <f t="shared" ref="BO37:BZ37" si="29">ROUND(BO18*0.9,)</f>
        <v>14094</v>
      </c>
      <c r="BP37" s="141">
        <f t="shared" si="29"/>
        <v>13122</v>
      </c>
      <c r="BQ37" s="141">
        <f t="shared" si="29"/>
        <v>14094</v>
      </c>
      <c r="BR37" s="141">
        <f t="shared" si="29"/>
        <v>13122</v>
      </c>
      <c r="BS37" s="141">
        <f t="shared" si="29"/>
        <v>12393</v>
      </c>
      <c r="BT37" s="141">
        <f t="shared" si="29"/>
        <v>11583</v>
      </c>
      <c r="BU37" s="141">
        <f t="shared" si="29"/>
        <v>10044</v>
      </c>
      <c r="BV37" s="141">
        <f t="shared" si="29"/>
        <v>10530</v>
      </c>
      <c r="BW37" s="141">
        <f t="shared" si="29"/>
        <v>10044</v>
      </c>
      <c r="BX37" s="141">
        <f t="shared" si="29"/>
        <v>10530</v>
      </c>
      <c r="BY37" s="141">
        <f t="shared" si="29"/>
        <v>10044</v>
      </c>
      <c r="BZ37" s="141">
        <f t="shared" si="29"/>
        <v>11178</v>
      </c>
    </row>
    <row r="38" spans="1:78" ht="11.45" customHeight="1" x14ac:dyDescent="0.2">
      <c r="A38" s="119" t="s">
        <v>92</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74"/>
      <c r="AE38" s="174"/>
      <c r="AF38" s="174"/>
      <c r="AG38" s="174"/>
      <c r="AH38" s="174"/>
      <c r="AI38" s="174"/>
      <c r="AJ38" s="174"/>
      <c r="AK38" s="174"/>
      <c r="AL38" s="174"/>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row>
    <row r="39" spans="1:78" ht="11.45" customHeight="1" x14ac:dyDescent="0.2">
      <c r="A39" s="3">
        <v>1</v>
      </c>
      <c r="B39" s="141" t="e">
        <f t="shared" ref="B39" si="30">ROUND(B20*0.9,)</f>
        <v>#REF!</v>
      </c>
      <c r="C39" s="141" t="e">
        <f t="shared" ref="C39:BN39" si="31">ROUND(C20*0.9,)</f>
        <v>#REF!</v>
      </c>
      <c r="D39" s="141" t="e">
        <f t="shared" si="31"/>
        <v>#REF!</v>
      </c>
      <c r="E39" s="141" t="e">
        <f t="shared" si="31"/>
        <v>#REF!</v>
      </c>
      <c r="F39" s="141" t="e">
        <f t="shared" si="31"/>
        <v>#REF!</v>
      </c>
      <c r="G39" s="141" t="e">
        <f t="shared" si="31"/>
        <v>#REF!</v>
      </c>
      <c r="H39" s="141" t="e">
        <f t="shared" si="31"/>
        <v>#REF!</v>
      </c>
      <c r="I39" s="141">
        <f t="shared" si="31"/>
        <v>9720</v>
      </c>
      <c r="J39" s="141">
        <f t="shared" si="31"/>
        <v>9720</v>
      </c>
      <c r="K39" s="141">
        <f t="shared" si="31"/>
        <v>9234</v>
      </c>
      <c r="L39" s="141">
        <f t="shared" si="31"/>
        <v>9558</v>
      </c>
      <c r="M39" s="141">
        <f t="shared" si="31"/>
        <v>9558</v>
      </c>
      <c r="N39" s="141">
        <f t="shared" si="31"/>
        <v>11502</v>
      </c>
      <c r="O39" s="141">
        <f t="shared" si="31"/>
        <v>9396</v>
      </c>
      <c r="P39" s="141">
        <f t="shared" si="31"/>
        <v>9234</v>
      </c>
      <c r="Q39" s="141">
        <f t="shared" si="31"/>
        <v>9396</v>
      </c>
      <c r="R39" s="141">
        <f t="shared" si="31"/>
        <v>9234</v>
      </c>
      <c r="S39" s="141">
        <f t="shared" si="31"/>
        <v>9234</v>
      </c>
      <c r="T39" s="141">
        <f t="shared" si="31"/>
        <v>9558</v>
      </c>
      <c r="U39" s="141">
        <f t="shared" si="31"/>
        <v>9396</v>
      </c>
      <c r="V39" s="141">
        <f t="shared" si="31"/>
        <v>10530</v>
      </c>
      <c r="W39" s="141">
        <f t="shared" si="31"/>
        <v>12150</v>
      </c>
      <c r="X39" s="141">
        <f t="shared" si="31"/>
        <v>12150</v>
      </c>
      <c r="Y39" s="141">
        <f t="shared" si="31"/>
        <v>12636</v>
      </c>
      <c r="Z39" s="141">
        <f t="shared" si="31"/>
        <v>12636</v>
      </c>
      <c r="AA39" s="141">
        <f t="shared" si="31"/>
        <v>13122</v>
      </c>
      <c r="AB39" s="141">
        <f t="shared" si="31"/>
        <v>12636</v>
      </c>
      <c r="AC39" s="141">
        <f t="shared" si="31"/>
        <v>12636</v>
      </c>
      <c r="AD39" s="174">
        <f t="shared" si="31"/>
        <v>19440</v>
      </c>
      <c r="AE39" s="174">
        <f t="shared" si="31"/>
        <v>25515</v>
      </c>
      <c r="AF39" s="174">
        <f t="shared" si="31"/>
        <v>28755</v>
      </c>
      <c r="AG39" s="174">
        <f t="shared" si="31"/>
        <v>28755</v>
      </c>
      <c r="AH39" s="174">
        <f t="shared" si="31"/>
        <v>28755</v>
      </c>
      <c r="AI39" s="174">
        <f t="shared" si="31"/>
        <v>29727</v>
      </c>
      <c r="AJ39" s="174">
        <f t="shared" si="31"/>
        <v>29727</v>
      </c>
      <c r="AK39" s="174">
        <f t="shared" si="31"/>
        <v>29727</v>
      </c>
      <c r="AL39" s="174">
        <f t="shared" si="31"/>
        <v>26811</v>
      </c>
      <c r="AM39" s="141">
        <f t="shared" si="31"/>
        <v>26528</v>
      </c>
      <c r="AN39" s="141">
        <f t="shared" si="31"/>
        <v>18995</v>
      </c>
      <c r="AO39" s="141">
        <f t="shared" si="31"/>
        <v>18995</v>
      </c>
      <c r="AP39" s="141">
        <f t="shared" si="31"/>
        <v>18266</v>
      </c>
      <c r="AQ39" s="141">
        <f t="shared" si="31"/>
        <v>18266</v>
      </c>
      <c r="AR39" s="141">
        <f t="shared" si="31"/>
        <v>18266</v>
      </c>
      <c r="AS39" s="141">
        <f t="shared" si="31"/>
        <v>18995</v>
      </c>
      <c r="AT39" s="141">
        <f t="shared" si="31"/>
        <v>18995</v>
      </c>
      <c r="AU39" s="141">
        <f t="shared" si="31"/>
        <v>18995</v>
      </c>
      <c r="AV39" s="141">
        <f t="shared" si="31"/>
        <v>19724</v>
      </c>
      <c r="AW39" s="141">
        <f t="shared" si="31"/>
        <v>19724</v>
      </c>
      <c r="AX39" s="141">
        <f t="shared" si="31"/>
        <v>20696</v>
      </c>
      <c r="AY39" s="141">
        <f t="shared" si="31"/>
        <v>21668</v>
      </c>
      <c r="AZ39" s="141">
        <f t="shared" si="31"/>
        <v>21668</v>
      </c>
      <c r="BA39" s="141">
        <f t="shared" si="31"/>
        <v>21668</v>
      </c>
      <c r="BB39" s="141">
        <f t="shared" si="31"/>
        <v>20696</v>
      </c>
      <c r="BC39" s="141">
        <f t="shared" si="31"/>
        <v>23612</v>
      </c>
      <c r="BD39" s="141">
        <f t="shared" si="31"/>
        <v>23612</v>
      </c>
      <c r="BE39" s="141">
        <f t="shared" si="31"/>
        <v>25556</v>
      </c>
      <c r="BF39" s="141">
        <f t="shared" si="31"/>
        <v>27500</v>
      </c>
      <c r="BG39" s="141">
        <f t="shared" si="31"/>
        <v>27500</v>
      </c>
      <c r="BH39" s="141">
        <f t="shared" si="31"/>
        <v>24584</v>
      </c>
      <c r="BI39" s="141">
        <f t="shared" si="31"/>
        <v>24584</v>
      </c>
      <c r="BJ39" s="141">
        <f t="shared" si="31"/>
        <v>17537</v>
      </c>
      <c r="BK39" s="141">
        <f t="shared" si="31"/>
        <v>18995</v>
      </c>
      <c r="BL39" s="141">
        <f t="shared" si="31"/>
        <v>18266</v>
      </c>
      <c r="BM39" s="141">
        <f t="shared" si="31"/>
        <v>13973</v>
      </c>
      <c r="BN39" s="141">
        <f t="shared" si="31"/>
        <v>12434</v>
      </c>
      <c r="BO39" s="141">
        <f t="shared" ref="BO39:BZ39" si="32">ROUND(BO20*0.9,)</f>
        <v>13406</v>
      </c>
      <c r="BP39" s="141">
        <f t="shared" si="32"/>
        <v>12434</v>
      </c>
      <c r="BQ39" s="141">
        <f t="shared" si="32"/>
        <v>13406</v>
      </c>
      <c r="BR39" s="141">
        <f t="shared" si="32"/>
        <v>12434</v>
      </c>
      <c r="BS39" s="141">
        <f t="shared" si="32"/>
        <v>12272</v>
      </c>
      <c r="BT39" s="141">
        <f t="shared" si="32"/>
        <v>11462</v>
      </c>
      <c r="BU39" s="141">
        <f t="shared" si="32"/>
        <v>9923</v>
      </c>
      <c r="BV39" s="141">
        <f t="shared" si="32"/>
        <v>10409</v>
      </c>
      <c r="BW39" s="141">
        <f t="shared" si="32"/>
        <v>9923</v>
      </c>
      <c r="BX39" s="141">
        <f t="shared" si="32"/>
        <v>10409</v>
      </c>
      <c r="BY39" s="141">
        <f t="shared" si="32"/>
        <v>9923</v>
      </c>
      <c r="BZ39" s="141">
        <f t="shared" si="32"/>
        <v>11057</v>
      </c>
    </row>
    <row r="40" spans="1:78" ht="11.45" customHeight="1" x14ac:dyDescent="0.2">
      <c r="A40" s="3">
        <v>2</v>
      </c>
      <c r="B40" s="141" t="e">
        <f t="shared" ref="B40" si="33">ROUND(B21*0.9,)</f>
        <v>#REF!</v>
      </c>
      <c r="C40" s="141" t="e">
        <f t="shared" ref="C40:BN40" si="34">ROUND(C21*0.9,)</f>
        <v>#REF!</v>
      </c>
      <c r="D40" s="141" t="e">
        <f t="shared" si="34"/>
        <v>#REF!</v>
      </c>
      <c r="E40" s="141" t="e">
        <f t="shared" si="34"/>
        <v>#REF!</v>
      </c>
      <c r="F40" s="141" t="e">
        <f t="shared" si="34"/>
        <v>#REF!</v>
      </c>
      <c r="G40" s="141" t="e">
        <f t="shared" si="34"/>
        <v>#REF!</v>
      </c>
      <c r="H40" s="141" t="e">
        <f t="shared" si="34"/>
        <v>#REF!</v>
      </c>
      <c r="I40" s="141">
        <f t="shared" si="34"/>
        <v>10854</v>
      </c>
      <c r="J40" s="141">
        <f t="shared" si="34"/>
        <v>10854</v>
      </c>
      <c r="K40" s="141">
        <f t="shared" si="34"/>
        <v>10368</v>
      </c>
      <c r="L40" s="141">
        <f t="shared" si="34"/>
        <v>10692</v>
      </c>
      <c r="M40" s="141">
        <f t="shared" si="34"/>
        <v>10692</v>
      </c>
      <c r="N40" s="141">
        <f t="shared" si="34"/>
        <v>12636</v>
      </c>
      <c r="O40" s="141">
        <f t="shared" si="34"/>
        <v>10530</v>
      </c>
      <c r="P40" s="141">
        <f t="shared" si="34"/>
        <v>10368</v>
      </c>
      <c r="Q40" s="141">
        <f t="shared" si="34"/>
        <v>10530</v>
      </c>
      <c r="R40" s="141">
        <f t="shared" si="34"/>
        <v>10368</v>
      </c>
      <c r="S40" s="141">
        <f t="shared" si="34"/>
        <v>10368</v>
      </c>
      <c r="T40" s="141">
        <f t="shared" si="34"/>
        <v>10692</v>
      </c>
      <c r="U40" s="141">
        <f t="shared" si="34"/>
        <v>10530</v>
      </c>
      <c r="V40" s="141">
        <f t="shared" si="34"/>
        <v>11664</v>
      </c>
      <c r="W40" s="141">
        <f t="shared" si="34"/>
        <v>13284</v>
      </c>
      <c r="X40" s="141">
        <f t="shared" si="34"/>
        <v>13284</v>
      </c>
      <c r="Y40" s="141">
        <f t="shared" si="34"/>
        <v>13770</v>
      </c>
      <c r="Z40" s="141">
        <f t="shared" si="34"/>
        <v>13770</v>
      </c>
      <c r="AA40" s="141">
        <f t="shared" si="34"/>
        <v>14256</v>
      </c>
      <c r="AB40" s="141">
        <f t="shared" si="34"/>
        <v>13770</v>
      </c>
      <c r="AC40" s="141">
        <f t="shared" si="34"/>
        <v>13770</v>
      </c>
      <c r="AD40" s="174">
        <f t="shared" si="34"/>
        <v>21060</v>
      </c>
      <c r="AE40" s="174">
        <f t="shared" si="34"/>
        <v>27135</v>
      </c>
      <c r="AF40" s="174">
        <f t="shared" si="34"/>
        <v>30375</v>
      </c>
      <c r="AG40" s="174">
        <f t="shared" si="34"/>
        <v>30375</v>
      </c>
      <c r="AH40" s="174">
        <f t="shared" si="34"/>
        <v>30375</v>
      </c>
      <c r="AI40" s="174">
        <f t="shared" si="34"/>
        <v>31347</v>
      </c>
      <c r="AJ40" s="174">
        <f t="shared" si="34"/>
        <v>31347</v>
      </c>
      <c r="AK40" s="174">
        <f t="shared" si="34"/>
        <v>31347</v>
      </c>
      <c r="AL40" s="174">
        <f t="shared" si="34"/>
        <v>28431</v>
      </c>
      <c r="AM40" s="141">
        <f t="shared" si="34"/>
        <v>28026</v>
      </c>
      <c r="AN40" s="141">
        <f t="shared" si="34"/>
        <v>20493</v>
      </c>
      <c r="AO40" s="141">
        <f t="shared" si="34"/>
        <v>20493</v>
      </c>
      <c r="AP40" s="141">
        <f t="shared" si="34"/>
        <v>19764</v>
      </c>
      <c r="AQ40" s="141">
        <f t="shared" si="34"/>
        <v>19764</v>
      </c>
      <c r="AR40" s="141">
        <f t="shared" si="34"/>
        <v>19764</v>
      </c>
      <c r="AS40" s="141">
        <f t="shared" si="34"/>
        <v>20493</v>
      </c>
      <c r="AT40" s="141">
        <f t="shared" si="34"/>
        <v>20493</v>
      </c>
      <c r="AU40" s="141">
        <f t="shared" si="34"/>
        <v>20493</v>
      </c>
      <c r="AV40" s="141">
        <f t="shared" si="34"/>
        <v>21222</v>
      </c>
      <c r="AW40" s="141">
        <f t="shared" si="34"/>
        <v>21222</v>
      </c>
      <c r="AX40" s="141">
        <f t="shared" si="34"/>
        <v>22194</v>
      </c>
      <c r="AY40" s="141">
        <f t="shared" si="34"/>
        <v>23166</v>
      </c>
      <c r="AZ40" s="141">
        <f t="shared" si="34"/>
        <v>23166</v>
      </c>
      <c r="BA40" s="141">
        <f t="shared" si="34"/>
        <v>23166</v>
      </c>
      <c r="BB40" s="141">
        <f t="shared" si="34"/>
        <v>22194</v>
      </c>
      <c r="BC40" s="141">
        <f t="shared" si="34"/>
        <v>25110</v>
      </c>
      <c r="BD40" s="141">
        <f t="shared" si="34"/>
        <v>25110</v>
      </c>
      <c r="BE40" s="141">
        <f t="shared" si="34"/>
        <v>27054</v>
      </c>
      <c r="BF40" s="141">
        <f t="shared" si="34"/>
        <v>28998</v>
      </c>
      <c r="BG40" s="141">
        <f t="shared" si="34"/>
        <v>28998</v>
      </c>
      <c r="BH40" s="141">
        <f t="shared" si="34"/>
        <v>26082</v>
      </c>
      <c r="BI40" s="141">
        <f t="shared" si="34"/>
        <v>26082</v>
      </c>
      <c r="BJ40" s="141">
        <f t="shared" si="34"/>
        <v>19035</v>
      </c>
      <c r="BK40" s="141">
        <f t="shared" si="34"/>
        <v>20493</v>
      </c>
      <c r="BL40" s="141">
        <f t="shared" si="34"/>
        <v>19764</v>
      </c>
      <c r="BM40" s="141">
        <f t="shared" si="34"/>
        <v>15471</v>
      </c>
      <c r="BN40" s="141">
        <f t="shared" si="34"/>
        <v>13932</v>
      </c>
      <c r="BO40" s="141">
        <f t="shared" ref="BO40:BZ40" si="35">ROUND(BO21*0.9,)</f>
        <v>14904</v>
      </c>
      <c r="BP40" s="141">
        <f t="shared" si="35"/>
        <v>13932</v>
      </c>
      <c r="BQ40" s="141">
        <f t="shared" si="35"/>
        <v>14904</v>
      </c>
      <c r="BR40" s="141">
        <f t="shared" si="35"/>
        <v>13932</v>
      </c>
      <c r="BS40" s="141">
        <f t="shared" si="35"/>
        <v>13608</v>
      </c>
      <c r="BT40" s="141">
        <f t="shared" si="35"/>
        <v>12798</v>
      </c>
      <c r="BU40" s="141">
        <f t="shared" si="35"/>
        <v>11259</v>
      </c>
      <c r="BV40" s="141">
        <f t="shared" si="35"/>
        <v>11745</v>
      </c>
      <c r="BW40" s="141">
        <f t="shared" si="35"/>
        <v>11259</v>
      </c>
      <c r="BX40" s="141">
        <f t="shared" si="35"/>
        <v>11745</v>
      </c>
      <c r="BY40" s="141">
        <f t="shared" si="35"/>
        <v>11259</v>
      </c>
      <c r="BZ40" s="141">
        <f t="shared" si="35"/>
        <v>12393</v>
      </c>
    </row>
    <row r="41" spans="1:78" ht="11.45" customHeight="1" x14ac:dyDescent="0.2">
      <c r="A41" s="24"/>
    </row>
    <row r="42" spans="1:78" x14ac:dyDescent="0.2">
      <c r="A42" s="41" t="s">
        <v>18</v>
      </c>
    </row>
    <row r="43" spans="1:78" x14ac:dyDescent="0.2">
      <c r="A43" s="38" t="s">
        <v>22</v>
      </c>
    </row>
    <row r="44" spans="1:78" x14ac:dyDescent="0.2">
      <c r="A44" s="22"/>
    </row>
    <row r="45" spans="1:78" x14ac:dyDescent="0.2">
      <c r="A45" s="41" t="s">
        <v>3</v>
      </c>
    </row>
    <row r="46" spans="1:78" x14ac:dyDescent="0.2">
      <c r="A46" s="42" t="s">
        <v>4</v>
      </c>
    </row>
    <row r="47" spans="1:78" x14ac:dyDescent="0.2">
      <c r="A47" s="42" t="s">
        <v>5</v>
      </c>
    </row>
    <row r="48" spans="1:78"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71" t="s">
        <v>195</v>
      </c>
    </row>
  </sheetData>
  <pageMargins left="0.7" right="0.7" top="0.75" bottom="0.75" header="0.3" footer="0.3"/>
  <pageSetup paperSize="9" orientation="portrait" horizontalDpi="4294967295" verticalDpi="4294967295"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W55"/>
  <sheetViews>
    <sheetView topLeftCell="A28" zoomScale="115" zoomScaleNormal="115" workbookViewId="0">
      <pane xSplit="1" topLeftCell="B1" activePane="topRight" state="frozen"/>
      <selection pane="topRight" activeCell="A54" sqref="A54:A55"/>
    </sheetView>
  </sheetViews>
  <sheetFormatPr defaultColWidth="8.5703125" defaultRowHeight="12" x14ac:dyDescent="0.2"/>
  <cols>
    <col min="1" max="1" width="84.85546875" style="1" customWidth="1"/>
    <col min="2" max="19" width="8.5703125" style="1"/>
    <col min="20" max="20" width="8.5703125" style="1" hidden="1" customWidth="1"/>
    <col min="21" max="23" width="8.5703125" style="1"/>
    <col min="24" max="24" width="8.5703125" style="1" customWidth="1"/>
    <col min="25" max="25" width="8.5703125" style="1" hidden="1" customWidth="1"/>
    <col min="26" max="16384" width="8.5703125" style="1"/>
  </cols>
  <sheetData>
    <row r="1" spans="1:49" ht="11.45" customHeight="1" x14ac:dyDescent="0.2">
      <c r="A1" s="9" t="s">
        <v>172</v>
      </c>
    </row>
    <row r="2" spans="1:49" ht="11.45" customHeight="1" x14ac:dyDescent="0.2">
      <c r="A2" s="19" t="s">
        <v>16</v>
      </c>
    </row>
    <row r="3" spans="1:49" ht="11.45" customHeight="1" x14ac:dyDescent="0.2">
      <c r="A3" s="9"/>
    </row>
    <row r="4" spans="1:49" ht="11.25" customHeight="1" x14ac:dyDescent="0.2">
      <c r="A4" s="95" t="s">
        <v>1</v>
      </c>
    </row>
    <row r="5" spans="1:49" s="12" customFormat="1" ht="25.5" customHeight="1" x14ac:dyDescent="0.2">
      <c r="A5" s="8" t="s">
        <v>0</v>
      </c>
      <c r="B5" s="46" t="e">
        <f>'C завтраками| Bed and breakfast'!#REF!</f>
        <v>#REF!</v>
      </c>
      <c r="C5" s="46" t="e">
        <f>'C завтраками| Bed and breakfast'!#REF!</f>
        <v>#REF!</v>
      </c>
      <c r="D5" s="129" t="e">
        <f>'C завтраками| Bed and breakfast'!#REF!</f>
        <v>#REF!</v>
      </c>
      <c r="E5" s="129" t="e">
        <f>'C завтраками| Bed and breakfast'!#REF!</f>
        <v>#REF!</v>
      </c>
      <c r="F5" s="129" t="e">
        <f>'C завтраками| Bed and breakfast'!#REF!</f>
        <v>#REF!</v>
      </c>
      <c r="G5" s="46" t="e">
        <f>'C завтраками| Bed and breakfast'!#REF!</f>
        <v>#REF!</v>
      </c>
      <c r="H5" s="129" t="e">
        <f>'C завтраками| Bed and breakfast'!#REF!</f>
        <v>#REF!</v>
      </c>
      <c r="I5" s="129" t="e">
        <f>'C завтраками| Bed and breakfast'!#REF!</f>
        <v>#REF!</v>
      </c>
      <c r="J5" s="129" t="e">
        <f>'C завтраками| Bed and breakfast'!#REF!</f>
        <v>#REF!</v>
      </c>
      <c r="K5" s="46" t="e">
        <f>'C завтраками| Bed and breakfast'!#REF!</f>
        <v>#REF!</v>
      </c>
      <c r="L5" s="129" t="e">
        <f>'C завтраками| Bed and breakfast'!#REF!</f>
        <v>#REF!</v>
      </c>
      <c r="M5" s="129" t="e">
        <f>'C завтраками| Bed and breakfast'!#REF!</f>
        <v>#REF!</v>
      </c>
      <c r="N5" s="129" t="e">
        <f>'C завтраками| Bed and breakfast'!#REF!</f>
        <v>#REF!</v>
      </c>
      <c r="O5" s="129" t="e">
        <f>'C завтраками| Bed and breakfast'!#REF!</f>
        <v>#REF!</v>
      </c>
      <c r="P5" s="129" t="e">
        <f>'C завтраками| Bed and breakfast'!#REF!</f>
        <v>#REF!</v>
      </c>
      <c r="Q5" s="129" t="e">
        <f>'C завтраками| Bed and breakfast'!#REF!</f>
        <v>#REF!</v>
      </c>
      <c r="R5" s="129" t="e">
        <f>'C завтраками| Bed and breakfast'!#REF!</f>
        <v>#REF!</v>
      </c>
      <c r="S5" s="129" t="e">
        <f>'C завтраками| Bed and breakfast'!#REF!</f>
        <v>#REF!</v>
      </c>
      <c r="T5" s="129" t="e">
        <f>'C завтраками| Bed and breakfast'!#REF!</f>
        <v>#REF!</v>
      </c>
      <c r="U5" s="129" t="e">
        <f>'C завтраками| Bed and breakfast'!#REF!</f>
        <v>#REF!</v>
      </c>
      <c r="V5" s="129" t="e">
        <f>'C завтраками| Bed and breakfast'!#REF!</f>
        <v>#REF!</v>
      </c>
      <c r="W5" s="129" t="e">
        <f>'C завтраками| Bed and breakfast'!#REF!</f>
        <v>#REF!</v>
      </c>
      <c r="X5" s="129" t="e">
        <f>'C завтраками| Bed and breakfast'!#REF!</f>
        <v>#REF!</v>
      </c>
      <c r="Y5" s="129" t="e">
        <f>'C завтраками| Bed and breakfast'!#REF!</f>
        <v>#REF!</v>
      </c>
      <c r="Z5" s="129" t="e">
        <f>'C завтраками| Bed and breakfast'!#REF!</f>
        <v>#REF!</v>
      </c>
      <c r="AA5" s="129" t="e">
        <f>'C завтраками| Bed and breakfast'!#REF!</f>
        <v>#REF!</v>
      </c>
      <c r="AB5" s="129" t="e">
        <f>'C завтраками| Bed and breakfast'!#REF!</f>
        <v>#REF!</v>
      </c>
      <c r="AC5" s="129" t="e">
        <f>'C завтраками| Bed and breakfast'!#REF!</f>
        <v>#REF!</v>
      </c>
      <c r="AD5" s="129" t="e">
        <f>'C завтраками| Bed and breakfast'!#REF!</f>
        <v>#REF!</v>
      </c>
      <c r="AE5" s="129" t="e">
        <f>'C завтраками| Bed and breakfast'!#REF!</f>
        <v>#REF!</v>
      </c>
      <c r="AF5" s="129" t="e">
        <f>'C завтраками| Bed and breakfast'!#REF!</f>
        <v>#REF!</v>
      </c>
      <c r="AG5" s="129" t="e">
        <f>'C завтраками| Bed and breakfast'!#REF!</f>
        <v>#REF!</v>
      </c>
      <c r="AH5" s="129" t="e">
        <f>'C завтраками| Bed and breakfast'!#REF!</f>
        <v>#REF!</v>
      </c>
      <c r="AI5" s="129" t="e">
        <f>'C завтраками| Bed and breakfast'!#REF!</f>
        <v>#REF!</v>
      </c>
      <c r="AJ5" s="129" t="e">
        <f>'C завтраками| Bed and breakfast'!#REF!</f>
        <v>#REF!</v>
      </c>
      <c r="AK5" s="129" t="e">
        <f>'C завтраками| Bed and breakfast'!#REF!</f>
        <v>#REF!</v>
      </c>
      <c r="AL5" s="129" t="e">
        <f>'C завтраками| Bed and breakfast'!#REF!</f>
        <v>#REF!</v>
      </c>
      <c r="AM5" s="129" t="e">
        <f>'C завтраками| Bed and breakfast'!#REF!</f>
        <v>#REF!</v>
      </c>
      <c r="AN5" s="129" t="e">
        <f>'C завтраками| Bed and breakfast'!#REF!</f>
        <v>#REF!</v>
      </c>
      <c r="AO5" s="129" t="e">
        <f>'C завтраками| Bed and breakfast'!#REF!</f>
        <v>#REF!</v>
      </c>
      <c r="AP5" s="129" t="e">
        <f>'C завтраками| Bed and breakfast'!#REF!</f>
        <v>#REF!</v>
      </c>
      <c r="AQ5" s="129" t="e">
        <f>'C завтраками| Bed and breakfast'!#REF!</f>
        <v>#REF!</v>
      </c>
      <c r="AR5" s="129" t="e">
        <f>'C завтраками| Bed and breakfast'!#REF!</f>
        <v>#REF!</v>
      </c>
      <c r="AS5" s="129" t="e">
        <f>'C завтраками| Bed and breakfast'!#REF!</f>
        <v>#REF!</v>
      </c>
      <c r="AT5" s="129" t="e">
        <f>'C завтраками| Bed and breakfast'!#REF!</f>
        <v>#REF!</v>
      </c>
      <c r="AU5" s="129" t="e">
        <f>'C завтраками| Bed and breakfast'!#REF!</f>
        <v>#REF!</v>
      </c>
      <c r="AV5" s="129" t="e">
        <f>'C завтраками| Bed and breakfast'!#REF!</f>
        <v>#REF!</v>
      </c>
      <c r="AW5" s="129" t="e">
        <f>'C завтраками| Bed and breakfast'!#REF!</f>
        <v>#REF!</v>
      </c>
    </row>
    <row r="6" spans="1:49" s="12" customFormat="1" ht="25.5" customHeight="1" x14ac:dyDescent="0.2">
      <c r="A6" s="37"/>
      <c r="B6" s="46" t="e">
        <f>'C завтраками| Bed and breakfast'!#REF!</f>
        <v>#REF!</v>
      </c>
      <c r="C6" s="46" t="e">
        <f>'C завтраками| Bed and breakfast'!#REF!</f>
        <v>#REF!</v>
      </c>
      <c r="D6" s="129" t="e">
        <f>'C завтраками| Bed and breakfast'!#REF!</f>
        <v>#REF!</v>
      </c>
      <c r="E6" s="129" t="e">
        <f>'C завтраками| Bed and breakfast'!#REF!</f>
        <v>#REF!</v>
      </c>
      <c r="F6" s="129" t="e">
        <f>'C завтраками| Bed and breakfast'!#REF!</f>
        <v>#REF!</v>
      </c>
      <c r="G6" s="46" t="e">
        <f>'C завтраками| Bed and breakfast'!#REF!</f>
        <v>#REF!</v>
      </c>
      <c r="H6" s="129" t="e">
        <f>'C завтраками| Bed and breakfast'!#REF!</f>
        <v>#REF!</v>
      </c>
      <c r="I6" s="129" t="e">
        <f>'C завтраками| Bed and breakfast'!#REF!</f>
        <v>#REF!</v>
      </c>
      <c r="J6" s="129" t="e">
        <f>'C завтраками| Bed and breakfast'!#REF!</f>
        <v>#REF!</v>
      </c>
      <c r="K6" s="46" t="e">
        <f>'C завтраками| Bed and breakfast'!#REF!</f>
        <v>#REF!</v>
      </c>
      <c r="L6" s="129" t="e">
        <f>'C завтраками| Bed and breakfast'!#REF!</f>
        <v>#REF!</v>
      </c>
      <c r="M6" s="129" t="e">
        <f>'C завтраками| Bed and breakfast'!#REF!</f>
        <v>#REF!</v>
      </c>
      <c r="N6" s="129" t="e">
        <f>'C завтраками| Bed and breakfast'!#REF!</f>
        <v>#REF!</v>
      </c>
      <c r="O6" s="129" t="e">
        <f>'C завтраками| Bed and breakfast'!#REF!</f>
        <v>#REF!</v>
      </c>
      <c r="P6" s="129" t="e">
        <f>'C завтраками| Bed and breakfast'!#REF!</f>
        <v>#REF!</v>
      </c>
      <c r="Q6" s="129" t="e">
        <f>'C завтраками| Bed and breakfast'!#REF!</f>
        <v>#REF!</v>
      </c>
      <c r="R6" s="129" t="e">
        <f>'C завтраками| Bed and breakfast'!#REF!</f>
        <v>#REF!</v>
      </c>
      <c r="S6" s="129" t="e">
        <f>'C завтраками| Bed and breakfast'!#REF!</f>
        <v>#REF!</v>
      </c>
      <c r="T6" s="129" t="e">
        <f>'C завтраками| Bed and breakfast'!#REF!</f>
        <v>#REF!</v>
      </c>
      <c r="U6" s="129" t="e">
        <f>'C завтраками| Bed and breakfast'!#REF!</f>
        <v>#REF!</v>
      </c>
      <c r="V6" s="129" t="e">
        <f>'C завтраками| Bed and breakfast'!#REF!</f>
        <v>#REF!</v>
      </c>
      <c r="W6" s="129" t="e">
        <f>'C завтраками| Bed and breakfast'!#REF!</f>
        <v>#REF!</v>
      </c>
      <c r="X6" s="129" t="e">
        <f>'C завтраками| Bed and breakfast'!#REF!</f>
        <v>#REF!</v>
      </c>
      <c r="Y6" s="129" t="e">
        <f>'C завтраками| Bed and breakfast'!#REF!</f>
        <v>#REF!</v>
      </c>
      <c r="Z6" s="129" t="e">
        <f>'C завтраками| Bed and breakfast'!#REF!</f>
        <v>#REF!</v>
      </c>
      <c r="AA6" s="129" t="e">
        <f>'C завтраками| Bed and breakfast'!#REF!</f>
        <v>#REF!</v>
      </c>
      <c r="AB6" s="129" t="e">
        <f>'C завтраками| Bed and breakfast'!#REF!</f>
        <v>#REF!</v>
      </c>
      <c r="AC6" s="129" t="e">
        <f>'C завтраками| Bed and breakfast'!#REF!</f>
        <v>#REF!</v>
      </c>
      <c r="AD6" s="129" t="e">
        <f>'C завтраками| Bed and breakfast'!#REF!</f>
        <v>#REF!</v>
      </c>
      <c r="AE6" s="129" t="e">
        <f>'C завтраками| Bed and breakfast'!#REF!</f>
        <v>#REF!</v>
      </c>
      <c r="AF6" s="129" t="e">
        <f>'C завтраками| Bed and breakfast'!#REF!</f>
        <v>#REF!</v>
      </c>
      <c r="AG6" s="129" t="e">
        <f>'C завтраками| Bed and breakfast'!#REF!</f>
        <v>#REF!</v>
      </c>
      <c r="AH6" s="129" t="e">
        <f>'C завтраками| Bed and breakfast'!#REF!</f>
        <v>#REF!</v>
      </c>
      <c r="AI6" s="129" t="e">
        <f>'C завтраками| Bed and breakfast'!#REF!</f>
        <v>#REF!</v>
      </c>
      <c r="AJ6" s="129" t="e">
        <f>'C завтраками| Bed and breakfast'!#REF!</f>
        <v>#REF!</v>
      </c>
      <c r="AK6" s="129" t="e">
        <f>'C завтраками| Bed and breakfast'!#REF!</f>
        <v>#REF!</v>
      </c>
      <c r="AL6" s="129" t="e">
        <f>'C завтраками| Bed and breakfast'!#REF!</f>
        <v>#REF!</v>
      </c>
      <c r="AM6" s="129" t="e">
        <f>'C завтраками| Bed and breakfast'!#REF!</f>
        <v>#REF!</v>
      </c>
      <c r="AN6" s="129" t="e">
        <f>'C завтраками| Bed and breakfast'!#REF!</f>
        <v>#REF!</v>
      </c>
      <c r="AO6" s="129" t="e">
        <f>'C завтраками| Bed and breakfast'!#REF!</f>
        <v>#REF!</v>
      </c>
      <c r="AP6" s="129" t="e">
        <f>'C завтраками| Bed and breakfast'!#REF!</f>
        <v>#REF!</v>
      </c>
      <c r="AQ6" s="129" t="e">
        <f>'C завтраками| Bed and breakfast'!#REF!</f>
        <v>#REF!</v>
      </c>
      <c r="AR6" s="129" t="e">
        <f>'C завтраками| Bed and breakfast'!#REF!</f>
        <v>#REF!</v>
      </c>
      <c r="AS6" s="129" t="e">
        <f>'C завтраками| Bed and breakfast'!#REF!</f>
        <v>#REF!</v>
      </c>
      <c r="AT6" s="129" t="e">
        <f>'C завтраками| Bed and breakfast'!#REF!</f>
        <v>#REF!</v>
      </c>
      <c r="AU6" s="129" t="e">
        <f>'C завтраками| Bed and breakfast'!#REF!</f>
        <v>#REF!</v>
      </c>
      <c r="AV6" s="129" t="e">
        <f>'C завтраками| Bed and breakfast'!#REF!</f>
        <v>#REF!</v>
      </c>
      <c r="AW6" s="129" t="e">
        <f>'C завтраками| Bed and breakfast'!#REF!</f>
        <v>#REF!</v>
      </c>
    </row>
    <row r="7" spans="1:49" ht="11.45" customHeight="1" x14ac:dyDescent="0.2">
      <c r="A7" s="11"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row>
    <row r="8" spans="1:49" ht="11.45" customHeight="1" x14ac:dyDescent="0.2">
      <c r="A8" s="3">
        <v>1</v>
      </c>
      <c r="B8" s="141" t="e">
        <f>'C завтраками| Bed and breakfast'!#REF!*0.85</f>
        <v>#REF!</v>
      </c>
      <c r="C8" s="141" t="e">
        <f>'C завтраками| Bed and breakfast'!#REF!*0.85</f>
        <v>#REF!</v>
      </c>
      <c r="D8" s="141" t="e">
        <f>'C завтраками| Bed and breakfast'!#REF!*0.85</f>
        <v>#REF!</v>
      </c>
      <c r="E8" s="141" t="e">
        <f>'C завтраками| Bed and breakfast'!#REF!*0.85</f>
        <v>#REF!</v>
      </c>
      <c r="F8" s="141" t="e">
        <f>'C завтраками| Bed and breakfast'!#REF!*0.85</f>
        <v>#REF!</v>
      </c>
      <c r="G8" s="141" t="e">
        <f>'C завтраками| Bed and breakfast'!#REF!*0.85</f>
        <v>#REF!</v>
      </c>
      <c r="H8" s="141" t="e">
        <f>'C завтраками| Bed and breakfast'!#REF!*0.85</f>
        <v>#REF!</v>
      </c>
      <c r="I8" s="141" t="e">
        <f>'C завтраками| Bed and breakfast'!#REF!*0.85</f>
        <v>#REF!</v>
      </c>
      <c r="J8" s="141" t="e">
        <f>'C завтраками| Bed and breakfast'!#REF!*0.85</f>
        <v>#REF!</v>
      </c>
      <c r="K8" s="141" t="e">
        <f>'C завтраками| Bed and breakfast'!#REF!*0.85</f>
        <v>#REF!</v>
      </c>
      <c r="L8" s="141" t="e">
        <f>'C завтраками| Bed and breakfast'!#REF!*0.85</f>
        <v>#REF!</v>
      </c>
      <c r="M8" s="141" t="e">
        <f>'C завтраками| Bed and breakfast'!#REF!*0.85</f>
        <v>#REF!</v>
      </c>
      <c r="N8" s="141" t="e">
        <f>'C завтраками| Bed and breakfast'!#REF!*0.85</f>
        <v>#REF!</v>
      </c>
      <c r="O8" s="141" t="e">
        <f>'C завтраками| Bed and breakfast'!#REF!*0.85</f>
        <v>#REF!</v>
      </c>
      <c r="P8" s="141" t="e">
        <f>'C завтраками| Bed and breakfast'!#REF!*0.85</f>
        <v>#REF!</v>
      </c>
      <c r="Q8" s="141" t="e">
        <f>'C завтраками| Bed and breakfast'!#REF!*0.85</f>
        <v>#REF!</v>
      </c>
      <c r="R8" s="141" t="e">
        <f>'C завтраками| Bed and breakfast'!#REF!*0.85</f>
        <v>#REF!</v>
      </c>
      <c r="S8" s="141" t="e">
        <f>'C завтраками| Bed and breakfast'!#REF!*0.85</f>
        <v>#REF!</v>
      </c>
      <c r="T8" s="141" t="e">
        <f>'C завтраками| Bed and breakfast'!#REF!*0.85</f>
        <v>#REF!</v>
      </c>
      <c r="U8" s="141" t="e">
        <f>'C завтраками| Bed and breakfast'!#REF!*0.85</f>
        <v>#REF!</v>
      </c>
      <c r="V8" s="141" t="e">
        <f>'C завтраками| Bed and breakfast'!#REF!*0.85</f>
        <v>#REF!</v>
      </c>
      <c r="W8" s="141" t="e">
        <f>'C завтраками| Bed and breakfast'!#REF!*0.85</f>
        <v>#REF!</v>
      </c>
      <c r="X8" s="141" t="e">
        <f>'C завтраками| Bed and breakfast'!#REF!*0.85</f>
        <v>#REF!</v>
      </c>
      <c r="Y8" s="141" t="e">
        <f>'C завтраками| Bed and breakfast'!#REF!*0.85</f>
        <v>#REF!</v>
      </c>
      <c r="Z8" s="141" t="e">
        <f>'C завтраками| Bed and breakfast'!#REF!*0.85</f>
        <v>#REF!</v>
      </c>
      <c r="AA8" s="141" t="e">
        <f>'C завтраками| Bed and breakfast'!#REF!*0.85</f>
        <v>#REF!</v>
      </c>
      <c r="AB8" s="141" t="e">
        <f>'C завтраками| Bed and breakfast'!#REF!*0.85</f>
        <v>#REF!</v>
      </c>
      <c r="AC8" s="141" t="e">
        <f>'C завтраками| Bed and breakfast'!#REF!*0.85</f>
        <v>#REF!</v>
      </c>
      <c r="AD8" s="141" t="e">
        <f>'C завтраками| Bed and breakfast'!#REF!*0.85</f>
        <v>#REF!</v>
      </c>
      <c r="AE8" s="141" t="e">
        <f>'C завтраками| Bed and breakfast'!#REF!*0.85</f>
        <v>#REF!</v>
      </c>
      <c r="AF8" s="141" t="e">
        <f>'C завтраками| Bed and breakfast'!#REF!*0.85</f>
        <v>#REF!</v>
      </c>
      <c r="AG8" s="141" t="e">
        <f>'C завтраками| Bed and breakfast'!#REF!*0.85</f>
        <v>#REF!</v>
      </c>
      <c r="AH8" s="141" t="e">
        <f>'C завтраками| Bed and breakfast'!#REF!*0.85</f>
        <v>#REF!</v>
      </c>
      <c r="AI8" s="141" t="e">
        <f>'C завтраками| Bed and breakfast'!#REF!*0.85</f>
        <v>#REF!</v>
      </c>
      <c r="AJ8" s="141" t="e">
        <f>'C завтраками| Bed and breakfast'!#REF!*0.85</f>
        <v>#REF!</v>
      </c>
      <c r="AK8" s="141" t="e">
        <f>'C завтраками| Bed and breakfast'!#REF!*0.85</f>
        <v>#REF!</v>
      </c>
      <c r="AL8" s="141" t="e">
        <f>'C завтраками| Bed and breakfast'!#REF!*0.85</f>
        <v>#REF!</v>
      </c>
      <c r="AM8" s="141" t="e">
        <f>'C завтраками| Bed and breakfast'!#REF!*0.85</f>
        <v>#REF!</v>
      </c>
      <c r="AN8" s="141" t="e">
        <f>'C завтраками| Bed and breakfast'!#REF!*0.85</f>
        <v>#REF!</v>
      </c>
      <c r="AO8" s="141" t="e">
        <f>'C завтраками| Bed and breakfast'!#REF!*0.85</f>
        <v>#REF!</v>
      </c>
      <c r="AP8" s="141" t="e">
        <f>'C завтраками| Bed and breakfast'!#REF!*0.85</f>
        <v>#REF!</v>
      </c>
      <c r="AQ8" s="141" t="e">
        <f>'C завтраками| Bed and breakfast'!#REF!*0.85</f>
        <v>#REF!</v>
      </c>
      <c r="AR8" s="141" t="e">
        <f>'C завтраками| Bed and breakfast'!#REF!*0.85</f>
        <v>#REF!</v>
      </c>
      <c r="AS8" s="141" t="e">
        <f>'C завтраками| Bed and breakfast'!#REF!*0.85</f>
        <v>#REF!</v>
      </c>
      <c r="AT8" s="141" t="e">
        <f>'C завтраками| Bed and breakfast'!#REF!*0.85</f>
        <v>#REF!</v>
      </c>
      <c r="AU8" s="141" t="e">
        <f>'C завтраками| Bed and breakfast'!#REF!*0.85</f>
        <v>#REF!</v>
      </c>
      <c r="AV8" s="141" t="e">
        <f>'C завтраками| Bed and breakfast'!#REF!*0.85</f>
        <v>#REF!</v>
      </c>
      <c r="AW8" s="141" t="e">
        <f>'C завтраками| Bed and breakfast'!#REF!*0.85</f>
        <v>#REF!</v>
      </c>
    </row>
    <row r="9" spans="1:49" ht="11.45" customHeight="1" x14ac:dyDescent="0.2">
      <c r="A9" s="3">
        <v>2</v>
      </c>
      <c r="B9" s="141" t="e">
        <f>'C завтраками| Bed and breakfast'!#REF!*0.85</f>
        <v>#REF!</v>
      </c>
      <c r="C9" s="141" t="e">
        <f>'C завтраками| Bed and breakfast'!#REF!*0.85</f>
        <v>#REF!</v>
      </c>
      <c r="D9" s="141" t="e">
        <f>'C завтраками| Bed and breakfast'!#REF!*0.85</f>
        <v>#REF!</v>
      </c>
      <c r="E9" s="141" t="e">
        <f>'C завтраками| Bed and breakfast'!#REF!*0.85</f>
        <v>#REF!</v>
      </c>
      <c r="F9" s="141" t="e">
        <f>'C завтраками| Bed and breakfast'!#REF!*0.85</f>
        <v>#REF!</v>
      </c>
      <c r="G9" s="141" t="e">
        <f>'C завтраками| Bed and breakfast'!#REF!*0.85</f>
        <v>#REF!</v>
      </c>
      <c r="H9" s="141" t="e">
        <f>'C завтраками| Bed and breakfast'!#REF!*0.85</f>
        <v>#REF!</v>
      </c>
      <c r="I9" s="141" t="e">
        <f>'C завтраками| Bed and breakfast'!#REF!*0.85</f>
        <v>#REF!</v>
      </c>
      <c r="J9" s="141" t="e">
        <f>'C завтраками| Bed and breakfast'!#REF!*0.85</f>
        <v>#REF!</v>
      </c>
      <c r="K9" s="141" t="e">
        <f>'C завтраками| Bed and breakfast'!#REF!*0.85</f>
        <v>#REF!</v>
      </c>
      <c r="L9" s="141" t="e">
        <f>'C завтраками| Bed and breakfast'!#REF!*0.85</f>
        <v>#REF!</v>
      </c>
      <c r="M9" s="141" t="e">
        <f>'C завтраками| Bed and breakfast'!#REF!*0.85</f>
        <v>#REF!</v>
      </c>
      <c r="N9" s="141" t="e">
        <f>'C завтраками| Bed and breakfast'!#REF!*0.85</f>
        <v>#REF!</v>
      </c>
      <c r="O9" s="141" t="e">
        <f>'C завтраками| Bed and breakfast'!#REF!*0.85</f>
        <v>#REF!</v>
      </c>
      <c r="P9" s="141" t="e">
        <f>'C завтраками| Bed and breakfast'!#REF!*0.85</f>
        <v>#REF!</v>
      </c>
      <c r="Q9" s="141" t="e">
        <f>'C завтраками| Bed and breakfast'!#REF!*0.85</f>
        <v>#REF!</v>
      </c>
      <c r="R9" s="141" t="e">
        <f>'C завтраками| Bed and breakfast'!#REF!*0.85</f>
        <v>#REF!</v>
      </c>
      <c r="S9" s="141" t="e">
        <f>'C завтраками| Bed and breakfast'!#REF!*0.85</f>
        <v>#REF!</v>
      </c>
      <c r="T9" s="141" t="e">
        <f>'C завтраками| Bed and breakfast'!#REF!*0.85</f>
        <v>#REF!</v>
      </c>
      <c r="U9" s="141" t="e">
        <f>'C завтраками| Bed and breakfast'!#REF!*0.85</f>
        <v>#REF!</v>
      </c>
      <c r="V9" s="141" t="e">
        <f>'C завтраками| Bed and breakfast'!#REF!*0.85</f>
        <v>#REF!</v>
      </c>
      <c r="W9" s="141" t="e">
        <f>'C завтраками| Bed and breakfast'!#REF!*0.85</f>
        <v>#REF!</v>
      </c>
      <c r="X9" s="141" t="e">
        <f>'C завтраками| Bed and breakfast'!#REF!*0.85</f>
        <v>#REF!</v>
      </c>
      <c r="Y9" s="141" t="e">
        <f>'C завтраками| Bed and breakfast'!#REF!*0.85</f>
        <v>#REF!</v>
      </c>
      <c r="Z9" s="141" t="e">
        <f>'C завтраками| Bed and breakfast'!#REF!*0.85</f>
        <v>#REF!</v>
      </c>
      <c r="AA9" s="141" t="e">
        <f>'C завтраками| Bed and breakfast'!#REF!*0.85</f>
        <v>#REF!</v>
      </c>
      <c r="AB9" s="141" t="e">
        <f>'C завтраками| Bed and breakfast'!#REF!*0.85</f>
        <v>#REF!</v>
      </c>
      <c r="AC9" s="141" t="e">
        <f>'C завтраками| Bed and breakfast'!#REF!*0.85</f>
        <v>#REF!</v>
      </c>
      <c r="AD9" s="141" t="e">
        <f>'C завтраками| Bed and breakfast'!#REF!*0.85</f>
        <v>#REF!</v>
      </c>
      <c r="AE9" s="141" t="e">
        <f>'C завтраками| Bed and breakfast'!#REF!*0.85</f>
        <v>#REF!</v>
      </c>
      <c r="AF9" s="141" t="e">
        <f>'C завтраками| Bed and breakfast'!#REF!*0.85</f>
        <v>#REF!</v>
      </c>
      <c r="AG9" s="141" t="e">
        <f>'C завтраками| Bed and breakfast'!#REF!*0.85</f>
        <v>#REF!</v>
      </c>
      <c r="AH9" s="141" t="e">
        <f>'C завтраками| Bed and breakfast'!#REF!*0.85</f>
        <v>#REF!</v>
      </c>
      <c r="AI9" s="141" t="e">
        <f>'C завтраками| Bed and breakfast'!#REF!*0.85</f>
        <v>#REF!</v>
      </c>
      <c r="AJ9" s="141" t="e">
        <f>'C завтраками| Bed and breakfast'!#REF!*0.85</f>
        <v>#REF!</v>
      </c>
      <c r="AK9" s="141" t="e">
        <f>'C завтраками| Bed and breakfast'!#REF!*0.85</f>
        <v>#REF!</v>
      </c>
      <c r="AL9" s="141" t="e">
        <f>'C завтраками| Bed and breakfast'!#REF!*0.85</f>
        <v>#REF!</v>
      </c>
      <c r="AM9" s="141" t="e">
        <f>'C завтраками| Bed and breakfast'!#REF!*0.85</f>
        <v>#REF!</v>
      </c>
      <c r="AN9" s="141" t="e">
        <f>'C завтраками| Bed and breakfast'!#REF!*0.85</f>
        <v>#REF!</v>
      </c>
      <c r="AO9" s="141" t="e">
        <f>'C завтраками| Bed and breakfast'!#REF!*0.85</f>
        <v>#REF!</v>
      </c>
      <c r="AP9" s="141" t="e">
        <f>'C завтраками| Bed and breakfast'!#REF!*0.85</f>
        <v>#REF!</v>
      </c>
      <c r="AQ9" s="141" t="e">
        <f>'C завтраками| Bed and breakfast'!#REF!*0.85</f>
        <v>#REF!</v>
      </c>
      <c r="AR9" s="141" t="e">
        <f>'C завтраками| Bed and breakfast'!#REF!*0.85</f>
        <v>#REF!</v>
      </c>
      <c r="AS9" s="141" t="e">
        <f>'C завтраками| Bed and breakfast'!#REF!*0.85</f>
        <v>#REF!</v>
      </c>
      <c r="AT9" s="141" t="e">
        <f>'C завтраками| Bed and breakfast'!#REF!*0.85</f>
        <v>#REF!</v>
      </c>
      <c r="AU9" s="141" t="e">
        <f>'C завтраками| Bed and breakfast'!#REF!*0.85</f>
        <v>#REF!</v>
      </c>
      <c r="AV9" s="141" t="e">
        <f>'C завтраками| Bed and breakfast'!#REF!*0.85</f>
        <v>#REF!</v>
      </c>
      <c r="AW9" s="141" t="e">
        <f>'C завтраками| Bed and breakfast'!#REF!*0.85</f>
        <v>#REF!</v>
      </c>
    </row>
    <row r="10" spans="1:49"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row>
    <row r="11" spans="1:49" ht="11.45" customHeight="1" x14ac:dyDescent="0.2">
      <c r="A11" s="3">
        <v>1</v>
      </c>
      <c r="B11" s="141" t="e">
        <f>'C завтраками| Bed and breakfast'!#REF!*0.85</f>
        <v>#REF!</v>
      </c>
      <c r="C11" s="141" t="e">
        <f>'C завтраками| Bed and breakfast'!#REF!*0.85</f>
        <v>#REF!</v>
      </c>
      <c r="D11" s="141" t="e">
        <f>'C завтраками| Bed and breakfast'!#REF!*0.85</f>
        <v>#REF!</v>
      </c>
      <c r="E11" s="141" t="e">
        <f>'C завтраками| Bed and breakfast'!#REF!*0.85</f>
        <v>#REF!</v>
      </c>
      <c r="F11" s="141" t="e">
        <f>'C завтраками| Bed and breakfast'!#REF!*0.85</f>
        <v>#REF!</v>
      </c>
      <c r="G11" s="141" t="e">
        <f>'C завтраками| Bed and breakfast'!#REF!*0.85</f>
        <v>#REF!</v>
      </c>
      <c r="H11" s="141" t="e">
        <f>'C завтраками| Bed and breakfast'!#REF!*0.85</f>
        <v>#REF!</v>
      </c>
      <c r="I11" s="141" t="e">
        <f>'C завтраками| Bed and breakfast'!#REF!*0.85</f>
        <v>#REF!</v>
      </c>
      <c r="J11" s="141" t="e">
        <f>'C завтраками| Bed and breakfast'!#REF!*0.85</f>
        <v>#REF!</v>
      </c>
      <c r="K11" s="141" t="e">
        <f>'C завтраками| Bed and breakfast'!#REF!*0.85</f>
        <v>#REF!</v>
      </c>
      <c r="L11" s="141" t="e">
        <f>'C завтраками| Bed and breakfast'!#REF!*0.85</f>
        <v>#REF!</v>
      </c>
      <c r="M11" s="141" t="e">
        <f>'C завтраками| Bed and breakfast'!#REF!*0.85</f>
        <v>#REF!</v>
      </c>
      <c r="N11" s="141" t="e">
        <f>'C завтраками| Bed and breakfast'!#REF!*0.85</f>
        <v>#REF!</v>
      </c>
      <c r="O11" s="141" t="e">
        <f>'C завтраками| Bed and breakfast'!#REF!*0.85</f>
        <v>#REF!</v>
      </c>
      <c r="P11" s="141" t="e">
        <f>'C завтраками| Bed and breakfast'!#REF!*0.85</f>
        <v>#REF!</v>
      </c>
      <c r="Q11" s="141" t="e">
        <f>'C завтраками| Bed and breakfast'!#REF!*0.85</f>
        <v>#REF!</v>
      </c>
      <c r="R11" s="141" t="e">
        <f>'C завтраками| Bed and breakfast'!#REF!*0.85</f>
        <v>#REF!</v>
      </c>
      <c r="S11" s="141" t="e">
        <f>'C завтраками| Bed and breakfast'!#REF!*0.85</f>
        <v>#REF!</v>
      </c>
      <c r="T11" s="141" t="e">
        <f>'C завтраками| Bed and breakfast'!#REF!*0.85</f>
        <v>#REF!</v>
      </c>
      <c r="U11" s="141" t="e">
        <f>'C завтраками| Bed and breakfast'!#REF!*0.85</f>
        <v>#REF!</v>
      </c>
      <c r="V11" s="141" t="e">
        <f>'C завтраками| Bed and breakfast'!#REF!*0.85</f>
        <v>#REF!</v>
      </c>
      <c r="W11" s="141" t="e">
        <f>'C завтраками| Bed and breakfast'!#REF!*0.85</f>
        <v>#REF!</v>
      </c>
      <c r="X11" s="141" t="e">
        <f>'C завтраками| Bed and breakfast'!#REF!*0.85</f>
        <v>#REF!</v>
      </c>
      <c r="Y11" s="141" t="e">
        <f>'C завтраками| Bed and breakfast'!#REF!*0.85</f>
        <v>#REF!</v>
      </c>
      <c r="Z11" s="141" t="e">
        <f>'C завтраками| Bed and breakfast'!#REF!*0.85</f>
        <v>#REF!</v>
      </c>
      <c r="AA11" s="141" t="e">
        <f>'C завтраками| Bed and breakfast'!#REF!*0.85</f>
        <v>#REF!</v>
      </c>
      <c r="AB11" s="141" t="e">
        <f>'C завтраками| Bed and breakfast'!#REF!*0.85</f>
        <v>#REF!</v>
      </c>
      <c r="AC11" s="141" t="e">
        <f>'C завтраками| Bed and breakfast'!#REF!*0.85</f>
        <v>#REF!</v>
      </c>
      <c r="AD11" s="141" t="e">
        <f>'C завтраками| Bed and breakfast'!#REF!*0.85</f>
        <v>#REF!</v>
      </c>
      <c r="AE11" s="141" t="e">
        <f>'C завтраками| Bed and breakfast'!#REF!*0.85</f>
        <v>#REF!</v>
      </c>
      <c r="AF11" s="141" t="e">
        <f>'C завтраками| Bed and breakfast'!#REF!*0.85</f>
        <v>#REF!</v>
      </c>
      <c r="AG11" s="141" t="e">
        <f>'C завтраками| Bed and breakfast'!#REF!*0.85</f>
        <v>#REF!</v>
      </c>
      <c r="AH11" s="141" t="e">
        <f>'C завтраками| Bed and breakfast'!#REF!*0.85</f>
        <v>#REF!</v>
      </c>
      <c r="AI11" s="141" t="e">
        <f>'C завтраками| Bed and breakfast'!#REF!*0.85</f>
        <v>#REF!</v>
      </c>
      <c r="AJ11" s="141" t="e">
        <f>'C завтраками| Bed and breakfast'!#REF!*0.85</f>
        <v>#REF!</v>
      </c>
      <c r="AK11" s="141" t="e">
        <f>'C завтраками| Bed and breakfast'!#REF!*0.85</f>
        <v>#REF!</v>
      </c>
      <c r="AL11" s="141" t="e">
        <f>'C завтраками| Bed and breakfast'!#REF!*0.85</f>
        <v>#REF!</v>
      </c>
      <c r="AM11" s="141" t="e">
        <f>'C завтраками| Bed and breakfast'!#REF!*0.85</f>
        <v>#REF!</v>
      </c>
      <c r="AN11" s="141" t="e">
        <f>'C завтраками| Bed and breakfast'!#REF!*0.85</f>
        <v>#REF!</v>
      </c>
      <c r="AO11" s="141" t="e">
        <f>'C завтраками| Bed and breakfast'!#REF!*0.85</f>
        <v>#REF!</v>
      </c>
      <c r="AP11" s="141" t="e">
        <f>'C завтраками| Bed and breakfast'!#REF!*0.85</f>
        <v>#REF!</v>
      </c>
      <c r="AQ11" s="141" t="e">
        <f>'C завтраками| Bed and breakfast'!#REF!*0.85</f>
        <v>#REF!</v>
      </c>
      <c r="AR11" s="141" t="e">
        <f>'C завтраками| Bed and breakfast'!#REF!*0.85</f>
        <v>#REF!</v>
      </c>
      <c r="AS11" s="141" t="e">
        <f>'C завтраками| Bed and breakfast'!#REF!*0.85</f>
        <v>#REF!</v>
      </c>
      <c r="AT11" s="141" t="e">
        <f>'C завтраками| Bed and breakfast'!#REF!*0.85</f>
        <v>#REF!</v>
      </c>
      <c r="AU11" s="141" t="e">
        <f>'C завтраками| Bed and breakfast'!#REF!*0.85</f>
        <v>#REF!</v>
      </c>
      <c r="AV11" s="141" t="e">
        <f>'C завтраками| Bed and breakfast'!#REF!*0.85</f>
        <v>#REF!</v>
      </c>
      <c r="AW11" s="141" t="e">
        <f>'C завтраками| Bed and breakfast'!#REF!*0.85</f>
        <v>#REF!</v>
      </c>
    </row>
    <row r="12" spans="1:49" ht="11.45" customHeight="1" x14ac:dyDescent="0.2">
      <c r="A12" s="3">
        <v>2</v>
      </c>
      <c r="B12" s="141" t="e">
        <f>'C завтраками| Bed and breakfast'!#REF!*0.85</f>
        <v>#REF!</v>
      </c>
      <c r="C12" s="141" t="e">
        <f>'C завтраками| Bed and breakfast'!#REF!*0.85</f>
        <v>#REF!</v>
      </c>
      <c r="D12" s="141" t="e">
        <f>'C завтраками| Bed and breakfast'!#REF!*0.85</f>
        <v>#REF!</v>
      </c>
      <c r="E12" s="141" t="e">
        <f>'C завтраками| Bed and breakfast'!#REF!*0.85</f>
        <v>#REF!</v>
      </c>
      <c r="F12" s="141" t="e">
        <f>'C завтраками| Bed and breakfast'!#REF!*0.85</f>
        <v>#REF!</v>
      </c>
      <c r="G12" s="141" t="e">
        <f>'C завтраками| Bed and breakfast'!#REF!*0.85</f>
        <v>#REF!</v>
      </c>
      <c r="H12" s="141" t="e">
        <f>'C завтраками| Bed and breakfast'!#REF!*0.85</f>
        <v>#REF!</v>
      </c>
      <c r="I12" s="141" t="e">
        <f>'C завтраками| Bed and breakfast'!#REF!*0.85</f>
        <v>#REF!</v>
      </c>
      <c r="J12" s="141" t="e">
        <f>'C завтраками| Bed and breakfast'!#REF!*0.85</f>
        <v>#REF!</v>
      </c>
      <c r="K12" s="141" t="e">
        <f>'C завтраками| Bed and breakfast'!#REF!*0.85</f>
        <v>#REF!</v>
      </c>
      <c r="L12" s="141" t="e">
        <f>'C завтраками| Bed and breakfast'!#REF!*0.85</f>
        <v>#REF!</v>
      </c>
      <c r="M12" s="141" t="e">
        <f>'C завтраками| Bed and breakfast'!#REF!*0.85</f>
        <v>#REF!</v>
      </c>
      <c r="N12" s="141" t="e">
        <f>'C завтраками| Bed and breakfast'!#REF!*0.85</f>
        <v>#REF!</v>
      </c>
      <c r="O12" s="141" t="e">
        <f>'C завтраками| Bed and breakfast'!#REF!*0.85</f>
        <v>#REF!</v>
      </c>
      <c r="P12" s="141" t="e">
        <f>'C завтраками| Bed and breakfast'!#REF!*0.85</f>
        <v>#REF!</v>
      </c>
      <c r="Q12" s="141" t="e">
        <f>'C завтраками| Bed and breakfast'!#REF!*0.85</f>
        <v>#REF!</v>
      </c>
      <c r="R12" s="141" t="e">
        <f>'C завтраками| Bed and breakfast'!#REF!*0.85</f>
        <v>#REF!</v>
      </c>
      <c r="S12" s="141" t="e">
        <f>'C завтраками| Bed and breakfast'!#REF!*0.85</f>
        <v>#REF!</v>
      </c>
      <c r="T12" s="141" t="e">
        <f>'C завтраками| Bed and breakfast'!#REF!*0.85</f>
        <v>#REF!</v>
      </c>
      <c r="U12" s="141" t="e">
        <f>'C завтраками| Bed and breakfast'!#REF!*0.85</f>
        <v>#REF!</v>
      </c>
      <c r="V12" s="141" t="e">
        <f>'C завтраками| Bed and breakfast'!#REF!*0.85</f>
        <v>#REF!</v>
      </c>
      <c r="W12" s="141" t="e">
        <f>'C завтраками| Bed and breakfast'!#REF!*0.85</f>
        <v>#REF!</v>
      </c>
      <c r="X12" s="141" t="e">
        <f>'C завтраками| Bed and breakfast'!#REF!*0.85</f>
        <v>#REF!</v>
      </c>
      <c r="Y12" s="141" t="e">
        <f>'C завтраками| Bed and breakfast'!#REF!*0.85</f>
        <v>#REF!</v>
      </c>
      <c r="Z12" s="141" t="e">
        <f>'C завтраками| Bed and breakfast'!#REF!*0.85</f>
        <v>#REF!</v>
      </c>
      <c r="AA12" s="141" t="e">
        <f>'C завтраками| Bed and breakfast'!#REF!*0.85</f>
        <v>#REF!</v>
      </c>
      <c r="AB12" s="141" t="e">
        <f>'C завтраками| Bed and breakfast'!#REF!*0.85</f>
        <v>#REF!</v>
      </c>
      <c r="AC12" s="141" t="e">
        <f>'C завтраками| Bed and breakfast'!#REF!*0.85</f>
        <v>#REF!</v>
      </c>
      <c r="AD12" s="141" t="e">
        <f>'C завтраками| Bed and breakfast'!#REF!*0.85</f>
        <v>#REF!</v>
      </c>
      <c r="AE12" s="141" t="e">
        <f>'C завтраками| Bed and breakfast'!#REF!*0.85</f>
        <v>#REF!</v>
      </c>
      <c r="AF12" s="141" t="e">
        <f>'C завтраками| Bed and breakfast'!#REF!*0.85</f>
        <v>#REF!</v>
      </c>
      <c r="AG12" s="141" t="e">
        <f>'C завтраками| Bed and breakfast'!#REF!*0.85</f>
        <v>#REF!</v>
      </c>
      <c r="AH12" s="141" t="e">
        <f>'C завтраками| Bed and breakfast'!#REF!*0.85</f>
        <v>#REF!</v>
      </c>
      <c r="AI12" s="141" t="e">
        <f>'C завтраками| Bed and breakfast'!#REF!*0.85</f>
        <v>#REF!</v>
      </c>
      <c r="AJ12" s="141" t="e">
        <f>'C завтраками| Bed and breakfast'!#REF!*0.85</f>
        <v>#REF!</v>
      </c>
      <c r="AK12" s="141" t="e">
        <f>'C завтраками| Bed and breakfast'!#REF!*0.85</f>
        <v>#REF!</v>
      </c>
      <c r="AL12" s="141" t="e">
        <f>'C завтраками| Bed and breakfast'!#REF!*0.85</f>
        <v>#REF!</v>
      </c>
      <c r="AM12" s="141" t="e">
        <f>'C завтраками| Bed and breakfast'!#REF!*0.85</f>
        <v>#REF!</v>
      </c>
      <c r="AN12" s="141" t="e">
        <f>'C завтраками| Bed and breakfast'!#REF!*0.85</f>
        <v>#REF!</v>
      </c>
      <c r="AO12" s="141" t="e">
        <f>'C завтраками| Bed and breakfast'!#REF!*0.85</f>
        <v>#REF!</v>
      </c>
      <c r="AP12" s="141" t="e">
        <f>'C завтраками| Bed and breakfast'!#REF!*0.85</f>
        <v>#REF!</v>
      </c>
      <c r="AQ12" s="141" t="e">
        <f>'C завтраками| Bed and breakfast'!#REF!*0.85</f>
        <v>#REF!</v>
      </c>
      <c r="AR12" s="141" t="e">
        <f>'C завтраками| Bed and breakfast'!#REF!*0.85</f>
        <v>#REF!</v>
      </c>
      <c r="AS12" s="141" t="e">
        <f>'C завтраками| Bed and breakfast'!#REF!*0.85</f>
        <v>#REF!</v>
      </c>
      <c r="AT12" s="141" t="e">
        <f>'C завтраками| Bed and breakfast'!#REF!*0.85</f>
        <v>#REF!</v>
      </c>
      <c r="AU12" s="141" t="e">
        <f>'C завтраками| Bed and breakfast'!#REF!*0.85</f>
        <v>#REF!</v>
      </c>
      <c r="AV12" s="141" t="e">
        <f>'C завтраками| Bed and breakfast'!#REF!*0.85</f>
        <v>#REF!</v>
      </c>
      <c r="AW12" s="141" t="e">
        <f>'C завтраками| Bed and breakfast'!#REF!*0.85</f>
        <v>#REF!</v>
      </c>
    </row>
    <row r="13" spans="1:49" ht="11.45" customHeight="1" x14ac:dyDescent="0.2">
      <c r="A13" s="5"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row>
    <row r="14" spans="1:49" ht="11.45" customHeight="1" x14ac:dyDescent="0.2">
      <c r="A14" s="3">
        <v>1</v>
      </c>
      <c r="B14" s="141" t="e">
        <f>'C завтраками| Bed and breakfast'!#REF!*0.85</f>
        <v>#REF!</v>
      </c>
      <c r="C14" s="141" t="e">
        <f>'C завтраками| Bed and breakfast'!#REF!*0.85</f>
        <v>#REF!</v>
      </c>
      <c r="D14" s="141" t="e">
        <f>'C завтраками| Bed and breakfast'!#REF!*0.85</f>
        <v>#REF!</v>
      </c>
      <c r="E14" s="141" t="e">
        <f>'C завтраками| Bed and breakfast'!#REF!*0.85</f>
        <v>#REF!</v>
      </c>
      <c r="F14" s="141" t="e">
        <f>'C завтраками| Bed and breakfast'!#REF!*0.85</f>
        <v>#REF!</v>
      </c>
      <c r="G14" s="141" t="e">
        <f>'C завтраками| Bed and breakfast'!#REF!*0.85</f>
        <v>#REF!</v>
      </c>
      <c r="H14" s="141" t="e">
        <f>'C завтраками| Bed and breakfast'!#REF!*0.85</f>
        <v>#REF!</v>
      </c>
      <c r="I14" s="141" t="e">
        <f>'C завтраками| Bed and breakfast'!#REF!*0.85</f>
        <v>#REF!</v>
      </c>
      <c r="J14" s="141" t="e">
        <f>'C завтраками| Bed and breakfast'!#REF!*0.85</f>
        <v>#REF!</v>
      </c>
      <c r="K14" s="141" t="e">
        <f>'C завтраками| Bed and breakfast'!#REF!*0.85</f>
        <v>#REF!</v>
      </c>
      <c r="L14" s="141" t="e">
        <f>'C завтраками| Bed and breakfast'!#REF!*0.85</f>
        <v>#REF!</v>
      </c>
      <c r="M14" s="141" t="e">
        <f>'C завтраками| Bed and breakfast'!#REF!*0.85</f>
        <v>#REF!</v>
      </c>
      <c r="N14" s="141" t="e">
        <f>'C завтраками| Bed and breakfast'!#REF!*0.85</f>
        <v>#REF!</v>
      </c>
      <c r="O14" s="141" t="e">
        <f>'C завтраками| Bed and breakfast'!#REF!*0.85</f>
        <v>#REF!</v>
      </c>
      <c r="P14" s="141" t="e">
        <f>'C завтраками| Bed and breakfast'!#REF!*0.85</f>
        <v>#REF!</v>
      </c>
      <c r="Q14" s="141" t="e">
        <f>'C завтраками| Bed and breakfast'!#REF!*0.85</f>
        <v>#REF!</v>
      </c>
      <c r="R14" s="141" t="e">
        <f>'C завтраками| Bed and breakfast'!#REF!*0.85</f>
        <v>#REF!</v>
      </c>
      <c r="S14" s="141" t="e">
        <f>'C завтраками| Bed and breakfast'!#REF!*0.85</f>
        <v>#REF!</v>
      </c>
      <c r="T14" s="141" t="e">
        <f>'C завтраками| Bed and breakfast'!#REF!*0.85</f>
        <v>#REF!</v>
      </c>
      <c r="U14" s="141" t="e">
        <f>'C завтраками| Bed and breakfast'!#REF!*0.85</f>
        <v>#REF!</v>
      </c>
      <c r="V14" s="141" t="e">
        <f>'C завтраками| Bed and breakfast'!#REF!*0.85</f>
        <v>#REF!</v>
      </c>
      <c r="W14" s="141" t="e">
        <f>'C завтраками| Bed and breakfast'!#REF!*0.85</f>
        <v>#REF!</v>
      </c>
      <c r="X14" s="141" t="e">
        <f>'C завтраками| Bed and breakfast'!#REF!*0.85</f>
        <v>#REF!</v>
      </c>
      <c r="Y14" s="141" t="e">
        <f>'C завтраками| Bed and breakfast'!#REF!*0.85</f>
        <v>#REF!</v>
      </c>
      <c r="Z14" s="141" t="e">
        <f>'C завтраками| Bed and breakfast'!#REF!*0.85</f>
        <v>#REF!</v>
      </c>
      <c r="AA14" s="141" t="e">
        <f>'C завтраками| Bed and breakfast'!#REF!*0.85</f>
        <v>#REF!</v>
      </c>
      <c r="AB14" s="141" t="e">
        <f>'C завтраками| Bed and breakfast'!#REF!*0.85</f>
        <v>#REF!</v>
      </c>
      <c r="AC14" s="141" t="e">
        <f>'C завтраками| Bed and breakfast'!#REF!*0.85</f>
        <v>#REF!</v>
      </c>
      <c r="AD14" s="141" t="e">
        <f>'C завтраками| Bed and breakfast'!#REF!*0.85</f>
        <v>#REF!</v>
      </c>
      <c r="AE14" s="141" t="e">
        <f>'C завтраками| Bed and breakfast'!#REF!*0.85</f>
        <v>#REF!</v>
      </c>
      <c r="AF14" s="141" t="e">
        <f>'C завтраками| Bed and breakfast'!#REF!*0.85</f>
        <v>#REF!</v>
      </c>
      <c r="AG14" s="141" t="e">
        <f>'C завтраками| Bed and breakfast'!#REF!*0.85</f>
        <v>#REF!</v>
      </c>
      <c r="AH14" s="141" t="e">
        <f>'C завтраками| Bed and breakfast'!#REF!*0.85</f>
        <v>#REF!</v>
      </c>
      <c r="AI14" s="141" t="e">
        <f>'C завтраками| Bed and breakfast'!#REF!*0.85</f>
        <v>#REF!</v>
      </c>
      <c r="AJ14" s="141" t="e">
        <f>'C завтраками| Bed and breakfast'!#REF!*0.85</f>
        <v>#REF!</v>
      </c>
      <c r="AK14" s="141" t="e">
        <f>'C завтраками| Bed and breakfast'!#REF!*0.85</f>
        <v>#REF!</v>
      </c>
      <c r="AL14" s="141" t="e">
        <f>'C завтраками| Bed and breakfast'!#REF!*0.85</f>
        <v>#REF!</v>
      </c>
      <c r="AM14" s="141" t="e">
        <f>'C завтраками| Bed and breakfast'!#REF!*0.85</f>
        <v>#REF!</v>
      </c>
      <c r="AN14" s="141" t="e">
        <f>'C завтраками| Bed and breakfast'!#REF!*0.85</f>
        <v>#REF!</v>
      </c>
      <c r="AO14" s="141" t="e">
        <f>'C завтраками| Bed and breakfast'!#REF!*0.85</f>
        <v>#REF!</v>
      </c>
      <c r="AP14" s="141" t="e">
        <f>'C завтраками| Bed and breakfast'!#REF!*0.85</f>
        <v>#REF!</v>
      </c>
      <c r="AQ14" s="141" t="e">
        <f>'C завтраками| Bed and breakfast'!#REF!*0.85</f>
        <v>#REF!</v>
      </c>
      <c r="AR14" s="141" t="e">
        <f>'C завтраками| Bed and breakfast'!#REF!*0.85</f>
        <v>#REF!</v>
      </c>
      <c r="AS14" s="141" t="e">
        <f>'C завтраками| Bed and breakfast'!#REF!*0.85</f>
        <v>#REF!</v>
      </c>
      <c r="AT14" s="141" t="e">
        <f>'C завтраками| Bed and breakfast'!#REF!*0.85</f>
        <v>#REF!</v>
      </c>
      <c r="AU14" s="141" t="e">
        <f>'C завтраками| Bed and breakfast'!#REF!*0.85</f>
        <v>#REF!</v>
      </c>
      <c r="AV14" s="141" t="e">
        <f>'C завтраками| Bed and breakfast'!#REF!*0.85</f>
        <v>#REF!</v>
      </c>
      <c r="AW14" s="141" t="e">
        <f>'C завтраками| Bed and breakfast'!#REF!*0.85</f>
        <v>#REF!</v>
      </c>
    </row>
    <row r="15" spans="1:49" ht="11.45" customHeight="1" x14ac:dyDescent="0.2">
      <c r="A15" s="3">
        <v>2</v>
      </c>
      <c r="B15" s="141" t="e">
        <f>'C завтраками| Bed and breakfast'!#REF!*0.85</f>
        <v>#REF!</v>
      </c>
      <c r="C15" s="141" t="e">
        <f>'C завтраками| Bed and breakfast'!#REF!*0.85</f>
        <v>#REF!</v>
      </c>
      <c r="D15" s="141" t="e">
        <f>'C завтраками| Bed and breakfast'!#REF!*0.85</f>
        <v>#REF!</v>
      </c>
      <c r="E15" s="141" t="e">
        <f>'C завтраками| Bed and breakfast'!#REF!*0.85</f>
        <v>#REF!</v>
      </c>
      <c r="F15" s="141" t="e">
        <f>'C завтраками| Bed and breakfast'!#REF!*0.85</f>
        <v>#REF!</v>
      </c>
      <c r="G15" s="141" t="e">
        <f>'C завтраками| Bed and breakfast'!#REF!*0.85</f>
        <v>#REF!</v>
      </c>
      <c r="H15" s="141" t="e">
        <f>'C завтраками| Bed and breakfast'!#REF!*0.85</f>
        <v>#REF!</v>
      </c>
      <c r="I15" s="141" t="e">
        <f>'C завтраками| Bed and breakfast'!#REF!*0.85</f>
        <v>#REF!</v>
      </c>
      <c r="J15" s="141" t="e">
        <f>'C завтраками| Bed and breakfast'!#REF!*0.85</f>
        <v>#REF!</v>
      </c>
      <c r="K15" s="141" t="e">
        <f>'C завтраками| Bed and breakfast'!#REF!*0.85</f>
        <v>#REF!</v>
      </c>
      <c r="L15" s="141" t="e">
        <f>'C завтраками| Bed and breakfast'!#REF!*0.85</f>
        <v>#REF!</v>
      </c>
      <c r="M15" s="141" t="e">
        <f>'C завтраками| Bed and breakfast'!#REF!*0.85</f>
        <v>#REF!</v>
      </c>
      <c r="N15" s="141" t="e">
        <f>'C завтраками| Bed and breakfast'!#REF!*0.85</f>
        <v>#REF!</v>
      </c>
      <c r="O15" s="141" t="e">
        <f>'C завтраками| Bed and breakfast'!#REF!*0.85</f>
        <v>#REF!</v>
      </c>
      <c r="P15" s="141" t="e">
        <f>'C завтраками| Bed and breakfast'!#REF!*0.85</f>
        <v>#REF!</v>
      </c>
      <c r="Q15" s="141" t="e">
        <f>'C завтраками| Bed and breakfast'!#REF!*0.85</f>
        <v>#REF!</v>
      </c>
      <c r="R15" s="141" t="e">
        <f>'C завтраками| Bed and breakfast'!#REF!*0.85</f>
        <v>#REF!</v>
      </c>
      <c r="S15" s="141" t="e">
        <f>'C завтраками| Bed and breakfast'!#REF!*0.85</f>
        <v>#REF!</v>
      </c>
      <c r="T15" s="141" t="e">
        <f>'C завтраками| Bed and breakfast'!#REF!*0.85</f>
        <v>#REF!</v>
      </c>
      <c r="U15" s="141" t="e">
        <f>'C завтраками| Bed and breakfast'!#REF!*0.85</f>
        <v>#REF!</v>
      </c>
      <c r="V15" s="141" t="e">
        <f>'C завтраками| Bed and breakfast'!#REF!*0.85</f>
        <v>#REF!</v>
      </c>
      <c r="W15" s="141" t="e">
        <f>'C завтраками| Bed and breakfast'!#REF!*0.85</f>
        <v>#REF!</v>
      </c>
      <c r="X15" s="141" t="e">
        <f>'C завтраками| Bed and breakfast'!#REF!*0.85</f>
        <v>#REF!</v>
      </c>
      <c r="Y15" s="141" t="e">
        <f>'C завтраками| Bed and breakfast'!#REF!*0.85</f>
        <v>#REF!</v>
      </c>
      <c r="Z15" s="141" t="e">
        <f>'C завтраками| Bed and breakfast'!#REF!*0.85</f>
        <v>#REF!</v>
      </c>
      <c r="AA15" s="141" t="e">
        <f>'C завтраками| Bed and breakfast'!#REF!*0.85</f>
        <v>#REF!</v>
      </c>
      <c r="AB15" s="141" t="e">
        <f>'C завтраками| Bed and breakfast'!#REF!*0.85</f>
        <v>#REF!</v>
      </c>
      <c r="AC15" s="141" t="e">
        <f>'C завтраками| Bed and breakfast'!#REF!*0.85</f>
        <v>#REF!</v>
      </c>
      <c r="AD15" s="141" t="e">
        <f>'C завтраками| Bed and breakfast'!#REF!*0.85</f>
        <v>#REF!</v>
      </c>
      <c r="AE15" s="141" t="e">
        <f>'C завтраками| Bed and breakfast'!#REF!*0.85</f>
        <v>#REF!</v>
      </c>
      <c r="AF15" s="141" t="e">
        <f>'C завтраками| Bed and breakfast'!#REF!*0.85</f>
        <v>#REF!</v>
      </c>
      <c r="AG15" s="141" t="e">
        <f>'C завтраками| Bed and breakfast'!#REF!*0.85</f>
        <v>#REF!</v>
      </c>
      <c r="AH15" s="141" t="e">
        <f>'C завтраками| Bed and breakfast'!#REF!*0.85</f>
        <v>#REF!</v>
      </c>
      <c r="AI15" s="141" t="e">
        <f>'C завтраками| Bed and breakfast'!#REF!*0.85</f>
        <v>#REF!</v>
      </c>
      <c r="AJ15" s="141" t="e">
        <f>'C завтраками| Bed and breakfast'!#REF!*0.85</f>
        <v>#REF!</v>
      </c>
      <c r="AK15" s="141" t="e">
        <f>'C завтраками| Bed and breakfast'!#REF!*0.85</f>
        <v>#REF!</v>
      </c>
      <c r="AL15" s="141" t="e">
        <f>'C завтраками| Bed and breakfast'!#REF!*0.85</f>
        <v>#REF!</v>
      </c>
      <c r="AM15" s="141" t="e">
        <f>'C завтраками| Bed and breakfast'!#REF!*0.85</f>
        <v>#REF!</v>
      </c>
      <c r="AN15" s="141" t="e">
        <f>'C завтраками| Bed and breakfast'!#REF!*0.85</f>
        <v>#REF!</v>
      </c>
      <c r="AO15" s="141" t="e">
        <f>'C завтраками| Bed and breakfast'!#REF!*0.85</f>
        <v>#REF!</v>
      </c>
      <c r="AP15" s="141" t="e">
        <f>'C завтраками| Bed and breakfast'!#REF!*0.85</f>
        <v>#REF!</v>
      </c>
      <c r="AQ15" s="141" t="e">
        <f>'C завтраками| Bed and breakfast'!#REF!*0.85</f>
        <v>#REF!</v>
      </c>
      <c r="AR15" s="141" t="e">
        <f>'C завтраками| Bed and breakfast'!#REF!*0.85</f>
        <v>#REF!</v>
      </c>
      <c r="AS15" s="141" t="e">
        <f>'C завтраками| Bed and breakfast'!#REF!*0.85</f>
        <v>#REF!</v>
      </c>
      <c r="AT15" s="141" t="e">
        <f>'C завтраками| Bed and breakfast'!#REF!*0.85</f>
        <v>#REF!</v>
      </c>
      <c r="AU15" s="141" t="e">
        <f>'C завтраками| Bed and breakfast'!#REF!*0.85</f>
        <v>#REF!</v>
      </c>
      <c r="AV15" s="141" t="e">
        <f>'C завтраками| Bed and breakfast'!#REF!*0.85</f>
        <v>#REF!</v>
      </c>
      <c r="AW15" s="141" t="e">
        <f>'C завтраками| Bed and breakfast'!#REF!*0.85</f>
        <v>#REF!</v>
      </c>
    </row>
    <row r="16" spans="1:49" ht="11.45" customHeight="1" x14ac:dyDescent="0.2">
      <c r="A16" s="4"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row>
    <row r="17" spans="1:49" ht="11.45" customHeight="1" x14ac:dyDescent="0.2">
      <c r="A17" s="3">
        <v>1</v>
      </c>
      <c r="B17" s="141" t="e">
        <f>'C завтраками| Bed and breakfast'!#REF!*0.85</f>
        <v>#REF!</v>
      </c>
      <c r="C17" s="141" t="e">
        <f>'C завтраками| Bed and breakfast'!#REF!*0.85</f>
        <v>#REF!</v>
      </c>
      <c r="D17" s="141" t="e">
        <f>'C завтраками| Bed and breakfast'!#REF!*0.85</f>
        <v>#REF!</v>
      </c>
      <c r="E17" s="141" t="e">
        <f>'C завтраками| Bed and breakfast'!#REF!*0.85</f>
        <v>#REF!</v>
      </c>
      <c r="F17" s="141" t="e">
        <f>'C завтраками| Bed and breakfast'!#REF!*0.85</f>
        <v>#REF!</v>
      </c>
      <c r="G17" s="141" t="e">
        <f>'C завтраками| Bed and breakfast'!#REF!*0.85</f>
        <v>#REF!</v>
      </c>
      <c r="H17" s="141" t="e">
        <f>'C завтраками| Bed and breakfast'!#REF!*0.85</f>
        <v>#REF!</v>
      </c>
      <c r="I17" s="141" t="e">
        <f>'C завтраками| Bed and breakfast'!#REF!*0.85</f>
        <v>#REF!</v>
      </c>
      <c r="J17" s="141" t="e">
        <f>'C завтраками| Bed and breakfast'!#REF!*0.85</f>
        <v>#REF!</v>
      </c>
      <c r="K17" s="141" t="e">
        <f>'C завтраками| Bed and breakfast'!#REF!*0.85</f>
        <v>#REF!</v>
      </c>
      <c r="L17" s="141" t="e">
        <f>'C завтраками| Bed and breakfast'!#REF!*0.85</f>
        <v>#REF!</v>
      </c>
      <c r="M17" s="141" t="e">
        <f>'C завтраками| Bed and breakfast'!#REF!*0.85</f>
        <v>#REF!</v>
      </c>
      <c r="N17" s="141" t="e">
        <f>'C завтраками| Bed and breakfast'!#REF!*0.85</f>
        <v>#REF!</v>
      </c>
      <c r="O17" s="141" t="e">
        <f>'C завтраками| Bed and breakfast'!#REF!*0.85</f>
        <v>#REF!</v>
      </c>
      <c r="P17" s="141" t="e">
        <f>'C завтраками| Bed and breakfast'!#REF!*0.85</f>
        <v>#REF!</v>
      </c>
      <c r="Q17" s="141" t="e">
        <f>'C завтраками| Bed and breakfast'!#REF!*0.85</f>
        <v>#REF!</v>
      </c>
      <c r="R17" s="141" t="e">
        <f>'C завтраками| Bed and breakfast'!#REF!*0.85</f>
        <v>#REF!</v>
      </c>
      <c r="S17" s="141" t="e">
        <f>'C завтраками| Bed and breakfast'!#REF!*0.85</f>
        <v>#REF!</v>
      </c>
      <c r="T17" s="141" t="e">
        <f>'C завтраками| Bed and breakfast'!#REF!*0.85</f>
        <v>#REF!</v>
      </c>
      <c r="U17" s="141" t="e">
        <f>'C завтраками| Bed and breakfast'!#REF!*0.85</f>
        <v>#REF!</v>
      </c>
      <c r="V17" s="141" t="e">
        <f>'C завтраками| Bed and breakfast'!#REF!*0.85</f>
        <v>#REF!</v>
      </c>
      <c r="W17" s="141" t="e">
        <f>'C завтраками| Bed and breakfast'!#REF!*0.85</f>
        <v>#REF!</v>
      </c>
      <c r="X17" s="141" t="e">
        <f>'C завтраками| Bed and breakfast'!#REF!*0.85</f>
        <v>#REF!</v>
      </c>
      <c r="Y17" s="141" t="e">
        <f>'C завтраками| Bed and breakfast'!#REF!*0.85</f>
        <v>#REF!</v>
      </c>
      <c r="Z17" s="141" t="e">
        <f>'C завтраками| Bed and breakfast'!#REF!*0.85</f>
        <v>#REF!</v>
      </c>
      <c r="AA17" s="141" t="e">
        <f>'C завтраками| Bed and breakfast'!#REF!*0.85</f>
        <v>#REF!</v>
      </c>
      <c r="AB17" s="141" t="e">
        <f>'C завтраками| Bed and breakfast'!#REF!*0.85</f>
        <v>#REF!</v>
      </c>
      <c r="AC17" s="141" t="e">
        <f>'C завтраками| Bed and breakfast'!#REF!*0.85</f>
        <v>#REF!</v>
      </c>
      <c r="AD17" s="141" t="e">
        <f>'C завтраками| Bed and breakfast'!#REF!*0.85</f>
        <v>#REF!</v>
      </c>
      <c r="AE17" s="141" t="e">
        <f>'C завтраками| Bed and breakfast'!#REF!*0.85</f>
        <v>#REF!</v>
      </c>
      <c r="AF17" s="141" t="e">
        <f>'C завтраками| Bed and breakfast'!#REF!*0.85</f>
        <v>#REF!</v>
      </c>
      <c r="AG17" s="141" t="e">
        <f>'C завтраками| Bed and breakfast'!#REF!*0.85</f>
        <v>#REF!</v>
      </c>
      <c r="AH17" s="141" t="e">
        <f>'C завтраками| Bed and breakfast'!#REF!*0.85</f>
        <v>#REF!</v>
      </c>
      <c r="AI17" s="141" t="e">
        <f>'C завтраками| Bed and breakfast'!#REF!*0.85</f>
        <v>#REF!</v>
      </c>
      <c r="AJ17" s="141" t="e">
        <f>'C завтраками| Bed and breakfast'!#REF!*0.85</f>
        <v>#REF!</v>
      </c>
      <c r="AK17" s="141" t="e">
        <f>'C завтраками| Bed and breakfast'!#REF!*0.85</f>
        <v>#REF!</v>
      </c>
      <c r="AL17" s="141" t="e">
        <f>'C завтраками| Bed and breakfast'!#REF!*0.85</f>
        <v>#REF!</v>
      </c>
      <c r="AM17" s="141" t="e">
        <f>'C завтраками| Bed and breakfast'!#REF!*0.85</f>
        <v>#REF!</v>
      </c>
      <c r="AN17" s="141" t="e">
        <f>'C завтраками| Bed and breakfast'!#REF!*0.85</f>
        <v>#REF!</v>
      </c>
      <c r="AO17" s="141" t="e">
        <f>'C завтраками| Bed and breakfast'!#REF!*0.85</f>
        <v>#REF!</v>
      </c>
      <c r="AP17" s="141" t="e">
        <f>'C завтраками| Bed and breakfast'!#REF!*0.85</f>
        <v>#REF!</v>
      </c>
      <c r="AQ17" s="141" t="e">
        <f>'C завтраками| Bed and breakfast'!#REF!*0.85</f>
        <v>#REF!</v>
      </c>
      <c r="AR17" s="141" t="e">
        <f>'C завтраками| Bed and breakfast'!#REF!*0.85</f>
        <v>#REF!</v>
      </c>
      <c r="AS17" s="141" t="e">
        <f>'C завтраками| Bed and breakfast'!#REF!*0.85</f>
        <v>#REF!</v>
      </c>
      <c r="AT17" s="141" t="e">
        <f>'C завтраками| Bed and breakfast'!#REF!*0.85</f>
        <v>#REF!</v>
      </c>
      <c r="AU17" s="141" t="e">
        <f>'C завтраками| Bed and breakfast'!#REF!*0.85</f>
        <v>#REF!</v>
      </c>
      <c r="AV17" s="141" t="e">
        <f>'C завтраками| Bed and breakfast'!#REF!*0.85</f>
        <v>#REF!</v>
      </c>
      <c r="AW17" s="141" t="e">
        <f>'C завтраками| Bed and breakfast'!#REF!*0.85</f>
        <v>#REF!</v>
      </c>
    </row>
    <row r="18" spans="1:49" ht="11.45" customHeight="1" x14ac:dyDescent="0.2">
      <c r="A18" s="3">
        <v>2</v>
      </c>
      <c r="B18" s="141" t="e">
        <f>'C завтраками| Bed and breakfast'!#REF!*0.85</f>
        <v>#REF!</v>
      </c>
      <c r="C18" s="141" t="e">
        <f>'C завтраками| Bed and breakfast'!#REF!*0.85</f>
        <v>#REF!</v>
      </c>
      <c r="D18" s="141" t="e">
        <f>'C завтраками| Bed and breakfast'!#REF!*0.85</f>
        <v>#REF!</v>
      </c>
      <c r="E18" s="141" t="e">
        <f>'C завтраками| Bed and breakfast'!#REF!*0.85</f>
        <v>#REF!</v>
      </c>
      <c r="F18" s="141" t="e">
        <f>'C завтраками| Bed and breakfast'!#REF!*0.85</f>
        <v>#REF!</v>
      </c>
      <c r="G18" s="141" t="e">
        <f>'C завтраками| Bed and breakfast'!#REF!*0.85</f>
        <v>#REF!</v>
      </c>
      <c r="H18" s="141" t="e">
        <f>'C завтраками| Bed and breakfast'!#REF!*0.85</f>
        <v>#REF!</v>
      </c>
      <c r="I18" s="141" t="e">
        <f>'C завтраками| Bed and breakfast'!#REF!*0.85</f>
        <v>#REF!</v>
      </c>
      <c r="J18" s="141" t="e">
        <f>'C завтраками| Bed and breakfast'!#REF!*0.85</f>
        <v>#REF!</v>
      </c>
      <c r="K18" s="141" t="e">
        <f>'C завтраками| Bed and breakfast'!#REF!*0.85</f>
        <v>#REF!</v>
      </c>
      <c r="L18" s="141" t="e">
        <f>'C завтраками| Bed and breakfast'!#REF!*0.85</f>
        <v>#REF!</v>
      </c>
      <c r="M18" s="141" t="e">
        <f>'C завтраками| Bed and breakfast'!#REF!*0.85</f>
        <v>#REF!</v>
      </c>
      <c r="N18" s="141" t="e">
        <f>'C завтраками| Bed and breakfast'!#REF!*0.85</f>
        <v>#REF!</v>
      </c>
      <c r="O18" s="141" t="e">
        <f>'C завтраками| Bed and breakfast'!#REF!*0.85</f>
        <v>#REF!</v>
      </c>
      <c r="P18" s="141" t="e">
        <f>'C завтраками| Bed and breakfast'!#REF!*0.85</f>
        <v>#REF!</v>
      </c>
      <c r="Q18" s="141" t="e">
        <f>'C завтраками| Bed and breakfast'!#REF!*0.85</f>
        <v>#REF!</v>
      </c>
      <c r="R18" s="141" t="e">
        <f>'C завтраками| Bed and breakfast'!#REF!*0.85</f>
        <v>#REF!</v>
      </c>
      <c r="S18" s="141" t="e">
        <f>'C завтраками| Bed and breakfast'!#REF!*0.85</f>
        <v>#REF!</v>
      </c>
      <c r="T18" s="141" t="e">
        <f>'C завтраками| Bed and breakfast'!#REF!*0.85</f>
        <v>#REF!</v>
      </c>
      <c r="U18" s="141" t="e">
        <f>'C завтраками| Bed and breakfast'!#REF!*0.85</f>
        <v>#REF!</v>
      </c>
      <c r="V18" s="141" t="e">
        <f>'C завтраками| Bed and breakfast'!#REF!*0.85</f>
        <v>#REF!</v>
      </c>
      <c r="W18" s="141" t="e">
        <f>'C завтраками| Bed and breakfast'!#REF!*0.85</f>
        <v>#REF!</v>
      </c>
      <c r="X18" s="141" t="e">
        <f>'C завтраками| Bed and breakfast'!#REF!*0.85</f>
        <v>#REF!</v>
      </c>
      <c r="Y18" s="141" t="e">
        <f>'C завтраками| Bed and breakfast'!#REF!*0.85</f>
        <v>#REF!</v>
      </c>
      <c r="Z18" s="141" t="e">
        <f>'C завтраками| Bed and breakfast'!#REF!*0.85</f>
        <v>#REF!</v>
      </c>
      <c r="AA18" s="141" t="e">
        <f>'C завтраками| Bed and breakfast'!#REF!*0.85</f>
        <v>#REF!</v>
      </c>
      <c r="AB18" s="141" t="e">
        <f>'C завтраками| Bed and breakfast'!#REF!*0.85</f>
        <v>#REF!</v>
      </c>
      <c r="AC18" s="141" t="e">
        <f>'C завтраками| Bed and breakfast'!#REF!*0.85</f>
        <v>#REF!</v>
      </c>
      <c r="AD18" s="141" t="e">
        <f>'C завтраками| Bed and breakfast'!#REF!*0.85</f>
        <v>#REF!</v>
      </c>
      <c r="AE18" s="141" t="e">
        <f>'C завтраками| Bed and breakfast'!#REF!*0.85</f>
        <v>#REF!</v>
      </c>
      <c r="AF18" s="141" t="e">
        <f>'C завтраками| Bed and breakfast'!#REF!*0.85</f>
        <v>#REF!</v>
      </c>
      <c r="AG18" s="141" t="e">
        <f>'C завтраками| Bed and breakfast'!#REF!*0.85</f>
        <v>#REF!</v>
      </c>
      <c r="AH18" s="141" t="e">
        <f>'C завтраками| Bed and breakfast'!#REF!*0.85</f>
        <v>#REF!</v>
      </c>
      <c r="AI18" s="141" t="e">
        <f>'C завтраками| Bed and breakfast'!#REF!*0.85</f>
        <v>#REF!</v>
      </c>
      <c r="AJ18" s="141" t="e">
        <f>'C завтраками| Bed and breakfast'!#REF!*0.85</f>
        <v>#REF!</v>
      </c>
      <c r="AK18" s="141" t="e">
        <f>'C завтраками| Bed and breakfast'!#REF!*0.85</f>
        <v>#REF!</v>
      </c>
      <c r="AL18" s="141" t="e">
        <f>'C завтраками| Bed and breakfast'!#REF!*0.85</f>
        <v>#REF!</v>
      </c>
      <c r="AM18" s="141" t="e">
        <f>'C завтраками| Bed and breakfast'!#REF!*0.85</f>
        <v>#REF!</v>
      </c>
      <c r="AN18" s="141" t="e">
        <f>'C завтраками| Bed and breakfast'!#REF!*0.85</f>
        <v>#REF!</v>
      </c>
      <c r="AO18" s="141" t="e">
        <f>'C завтраками| Bed and breakfast'!#REF!*0.85</f>
        <v>#REF!</v>
      </c>
      <c r="AP18" s="141" t="e">
        <f>'C завтраками| Bed and breakfast'!#REF!*0.85</f>
        <v>#REF!</v>
      </c>
      <c r="AQ18" s="141" t="e">
        <f>'C завтраками| Bed and breakfast'!#REF!*0.85</f>
        <v>#REF!</v>
      </c>
      <c r="AR18" s="141" t="e">
        <f>'C завтраками| Bed and breakfast'!#REF!*0.85</f>
        <v>#REF!</v>
      </c>
      <c r="AS18" s="141" t="e">
        <f>'C завтраками| Bed and breakfast'!#REF!*0.85</f>
        <v>#REF!</v>
      </c>
      <c r="AT18" s="141" t="e">
        <f>'C завтраками| Bed and breakfast'!#REF!*0.85</f>
        <v>#REF!</v>
      </c>
      <c r="AU18" s="141" t="e">
        <f>'C завтраками| Bed and breakfast'!#REF!*0.85</f>
        <v>#REF!</v>
      </c>
      <c r="AV18" s="141" t="e">
        <f>'C завтраками| Bed and breakfast'!#REF!*0.85</f>
        <v>#REF!</v>
      </c>
      <c r="AW18" s="141" t="e">
        <f>'C завтраками| Bed and breakfast'!#REF!*0.85</f>
        <v>#REF!</v>
      </c>
    </row>
    <row r="19" spans="1:49" ht="11.45" customHeight="1" x14ac:dyDescent="0.2">
      <c r="A19" s="2"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row>
    <row r="20" spans="1:49" ht="11.45" customHeight="1" x14ac:dyDescent="0.2">
      <c r="A20" s="3">
        <v>1</v>
      </c>
      <c r="B20" s="141" t="e">
        <f>'C завтраками| Bed and breakfast'!#REF!*0.85</f>
        <v>#REF!</v>
      </c>
      <c r="C20" s="141" t="e">
        <f>'C завтраками| Bed and breakfast'!#REF!*0.85</f>
        <v>#REF!</v>
      </c>
      <c r="D20" s="141" t="e">
        <f>'C завтраками| Bed and breakfast'!#REF!*0.85</f>
        <v>#REF!</v>
      </c>
      <c r="E20" s="141" t="e">
        <f>'C завтраками| Bed and breakfast'!#REF!*0.85</f>
        <v>#REF!</v>
      </c>
      <c r="F20" s="141" t="e">
        <f>'C завтраками| Bed and breakfast'!#REF!*0.85</f>
        <v>#REF!</v>
      </c>
      <c r="G20" s="141" t="e">
        <f>'C завтраками| Bed and breakfast'!#REF!*0.85</f>
        <v>#REF!</v>
      </c>
      <c r="H20" s="141" t="e">
        <f>'C завтраками| Bed and breakfast'!#REF!*0.85</f>
        <v>#REF!</v>
      </c>
      <c r="I20" s="141" t="e">
        <f>'C завтраками| Bed and breakfast'!#REF!*0.85</f>
        <v>#REF!</v>
      </c>
      <c r="J20" s="141" t="e">
        <f>'C завтраками| Bed and breakfast'!#REF!*0.85</f>
        <v>#REF!</v>
      </c>
      <c r="K20" s="141" t="e">
        <f>'C завтраками| Bed and breakfast'!#REF!*0.85</f>
        <v>#REF!</v>
      </c>
      <c r="L20" s="141" t="e">
        <f>'C завтраками| Bed and breakfast'!#REF!*0.85</f>
        <v>#REF!</v>
      </c>
      <c r="M20" s="141" t="e">
        <f>'C завтраками| Bed and breakfast'!#REF!*0.85</f>
        <v>#REF!</v>
      </c>
      <c r="N20" s="141" t="e">
        <f>'C завтраками| Bed and breakfast'!#REF!*0.85</f>
        <v>#REF!</v>
      </c>
      <c r="O20" s="141" t="e">
        <f>'C завтраками| Bed and breakfast'!#REF!*0.85</f>
        <v>#REF!</v>
      </c>
      <c r="P20" s="141" t="e">
        <f>'C завтраками| Bed and breakfast'!#REF!*0.85</f>
        <v>#REF!</v>
      </c>
      <c r="Q20" s="141" t="e">
        <f>'C завтраками| Bed and breakfast'!#REF!*0.85</f>
        <v>#REF!</v>
      </c>
      <c r="R20" s="141" t="e">
        <f>'C завтраками| Bed and breakfast'!#REF!*0.85</f>
        <v>#REF!</v>
      </c>
      <c r="S20" s="141" t="e">
        <f>'C завтраками| Bed and breakfast'!#REF!*0.85</f>
        <v>#REF!</v>
      </c>
      <c r="T20" s="141" t="e">
        <f>'C завтраками| Bed and breakfast'!#REF!*0.85</f>
        <v>#REF!</v>
      </c>
      <c r="U20" s="141" t="e">
        <f>'C завтраками| Bed and breakfast'!#REF!*0.85</f>
        <v>#REF!</v>
      </c>
      <c r="V20" s="141" t="e">
        <f>'C завтраками| Bed and breakfast'!#REF!*0.85</f>
        <v>#REF!</v>
      </c>
      <c r="W20" s="141" t="e">
        <f>'C завтраками| Bed and breakfast'!#REF!*0.85</f>
        <v>#REF!</v>
      </c>
      <c r="X20" s="141" t="e">
        <f>'C завтраками| Bed and breakfast'!#REF!*0.85</f>
        <v>#REF!</v>
      </c>
      <c r="Y20" s="141" t="e">
        <f>'C завтраками| Bed and breakfast'!#REF!*0.85</f>
        <v>#REF!</v>
      </c>
      <c r="Z20" s="141" t="e">
        <f>'C завтраками| Bed and breakfast'!#REF!*0.85</f>
        <v>#REF!</v>
      </c>
      <c r="AA20" s="141" t="e">
        <f>'C завтраками| Bed and breakfast'!#REF!*0.85</f>
        <v>#REF!</v>
      </c>
      <c r="AB20" s="141" t="e">
        <f>'C завтраками| Bed and breakfast'!#REF!*0.85</f>
        <v>#REF!</v>
      </c>
      <c r="AC20" s="141" t="e">
        <f>'C завтраками| Bed and breakfast'!#REF!*0.85</f>
        <v>#REF!</v>
      </c>
      <c r="AD20" s="141" t="e">
        <f>'C завтраками| Bed and breakfast'!#REF!*0.85</f>
        <v>#REF!</v>
      </c>
      <c r="AE20" s="141" t="e">
        <f>'C завтраками| Bed and breakfast'!#REF!*0.85</f>
        <v>#REF!</v>
      </c>
      <c r="AF20" s="141" t="e">
        <f>'C завтраками| Bed and breakfast'!#REF!*0.85</f>
        <v>#REF!</v>
      </c>
      <c r="AG20" s="141" t="e">
        <f>'C завтраками| Bed and breakfast'!#REF!*0.85</f>
        <v>#REF!</v>
      </c>
      <c r="AH20" s="141" t="e">
        <f>'C завтраками| Bed and breakfast'!#REF!*0.85</f>
        <v>#REF!</v>
      </c>
      <c r="AI20" s="141" t="e">
        <f>'C завтраками| Bed and breakfast'!#REF!*0.85</f>
        <v>#REF!</v>
      </c>
      <c r="AJ20" s="141" t="e">
        <f>'C завтраками| Bed and breakfast'!#REF!*0.85</f>
        <v>#REF!</v>
      </c>
      <c r="AK20" s="141" t="e">
        <f>'C завтраками| Bed and breakfast'!#REF!*0.85</f>
        <v>#REF!</v>
      </c>
      <c r="AL20" s="141" t="e">
        <f>'C завтраками| Bed and breakfast'!#REF!*0.85</f>
        <v>#REF!</v>
      </c>
      <c r="AM20" s="141" t="e">
        <f>'C завтраками| Bed and breakfast'!#REF!*0.85</f>
        <v>#REF!</v>
      </c>
      <c r="AN20" s="141" t="e">
        <f>'C завтраками| Bed and breakfast'!#REF!*0.85</f>
        <v>#REF!</v>
      </c>
      <c r="AO20" s="141" t="e">
        <f>'C завтраками| Bed and breakfast'!#REF!*0.85</f>
        <v>#REF!</v>
      </c>
      <c r="AP20" s="141" t="e">
        <f>'C завтраками| Bed and breakfast'!#REF!*0.85</f>
        <v>#REF!</v>
      </c>
      <c r="AQ20" s="141" t="e">
        <f>'C завтраками| Bed and breakfast'!#REF!*0.85</f>
        <v>#REF!</v>
      </c>
      <c r="AR20" s="141" t="e">
        <f>'C завтраками| Bed and breakfast'!#REF!*0.85</f>
        <v>#REF!</v>
      </c>
      <c r="AS20" s="141" t="e">
        <f>'C завтраками| Bed and breakfast'!#REF!*0.85</f>
        <v>#REF!</v>
      </c>
      <c r="AT20" s="141" t="e">
        <f>'C завтраками| Bed and breakfast'!#REF!*0.85</f>
        <v>#REF!</v>
      </c>
      <c r="AU20" s="141" t="e">
        <f>'C завтраками| Bed and breakfast'!#REF!*0.85</f>
        <v>#REF!</v>
      </c>
      <c r="AV20" s="141" t="e">
        <f>'C завтраками| Bed and breakfast'!#REF!*0.85</f>
        <v>#REF!</v>
      </c>
      <c r="AW20" s="141" t="e">
        <f>'C завтраками| Bed and breakfast'!#REF!*0.85</f>
        <v>#REF!</v>
      </c>
    </row>
    <row r="21" spans="1:49" ht="11.45" customHeight="1" x14ac:dyDescent="0.2">
      <c r="A21" s="3">
        <v>2</v>
      </c>
      <c r="B21" s="141" t="e">
        <f>'C завтраками| Bed and breakfast'!#REF!*0.85</f>
        <v>#REF!</v>
      </c>
      <c r="C21" s="141" t="e">
        <f>'C завтраками| Bed and breakfast'!#REF!*0.85</f>
        <v>#REF!</v>
      </c>
      <c r="D21" s="141" t="e">
        <f>'C завтраками| Bed and breakfast'!#REF!*0.85</f>
        <v>#REF!</v>
      </c>
      <c r="E21" s="141" t="e">
        <f>'C завтраками| Bed and breakfast'!#REF!*0.85</f>
        <v>#REF!</v>
      </c>
      <c r="F21" s="141" t="e">
        <f>'C завтраками| Bed and breakfast'!#REF!*0.85</f>
        <v>#REF!</v>
      </c>
      <c r="G21" s="141" t="e">
        <f>'C завтраками| Bed and breakfast'!#REF!*0.85</f>
        <v>#REF!</v>
      </c>
      <c r="H21" s="141" t="e">
        <f>'C завтраками| Bed and breakfast'!#REF!*0.85</f>
        <v>#REF!</v>
      </c>
      <c r="I21" s="141" t="e">
        <f>'C завтраками| Bed and breakfast'!#REF!*0.85</f>
        <v>#REF!</v>
      </c>
      <c r="J21" s="141" t="e">
        <f>'C завтраками| Bed and breakfast'!#REF!*0.85</f>
        <v>#REF!</v>
      </c>
      <c r="K21" s="141" t="e">
        <f>'C завтраками| Bed and breakfast'!#REF!*0.85</f>
        <v>#REF!</v>
      </c>
      <c r="L21" s="141" t="e">
        <f>'C завтраками| Bed and breakfast'!#REF!*0.85</f>
        <v>#REF!</v>
      </c>
      <c r="M21" s="141" t="e">
        <f>'C завтраками| Bed and breakfast'!#REF!*0.85</f>
        <v>#REF!</v>
      </c>
      <c r="N21" s="141" t="e">
        <f>'C завтраками| Bed and breakfast'!#REF!*0.85</f>
        <v>#REF!</v>
      </c>
      <c r="O21" s="141" t="e">
        <f>'C завтраками| Bed and breakfast'!#REF!*0.85</f>
        <v>#REF!</v>
      </c>
      <c r="P21" s="141" t="e">
        <f>'C завтраками| Bed and breakfast'!#REF!*0.85</f>
        <v>#REF!</v>
      </c>
      <c r="Q21" s="141" t="e">
        <f>'C завтраками| Bed and breakfast'!#REF!*0.85</f>
        <v>#REF!</v>
      </c>
      <c r="R21" s="141" t="e">
        <f>'C завтраками| Bed and breakfast'!#REF!*0.85</f>
        <v>#REF!</v>
      </c>
      <c r="S21" s="141" t="e">
        <f>'C завтраками| Bed and breakfast'!#REF!*0.85</f>
        <v>#REF!</v>
      </c>
      <c r="T21" s="141" t="e">
        <f>'C завтраками| Bed and breakfast'!#REF!*0.85</f>
        <v>#REF!</v>
      </c>
      <c r="U21" s="141" t="e">
        <f>'C завтраками| Bed and breakfast'!#REF!*0.85</f>
        <v>#REF!</v>
      </c>
      <c r="V21" s="141" t="e">
        <f>'C завтраками| Bed and breakfast'!#REF!*0.85</f>
        <v>#REF!</v>
      </c>
      <c r="W21" s="141" t="e">
        <f>'C завтраками| Bed and breakfast'!#REF!*0.85</f>
        <v>#REF!</v>
      </c>
      <c r="X21" s="141" t="e">
        <f>'C завтраками| Bed and breakfast'!#REF!*0.85</f>
        <v>#REF!</v>
      </c>
      <c r="Y21" s="141" t="e">
        <f>'C завтраками| Bed and breakfast'!#REF!*0.85</f>
        <v>#REF!</v>
      </c>
      <c r="Z21" s="141" t="e">
        <f>'C завтраками| Bed and breakfast'!#REF!*0.85</f>
        <v>#REF!</v>
      </c>
      <c r="AA21" s="141" t="e">
        <f>'C завтраками| Bed and breakfast'!#REF!*0.85</f>
        <v>#REF!</v>
      </c>
      <c r="AB21" s="141" t="e">
        <f>'C завтраками| Bed and breakfast'!#REF!*0.85</f>
        <v>#REF!</v>
      </c>
      <c r="AC21" s="141" t="e">
        <f>'C завтраками| Bed and breakfast'!#REF!*0.85</f>
        <v>#REF!</v>
      </c>
      <c r="AD21" s="141" t="e">
        <f>'C завтраками| Bed and breakfast'!#REF!*0.85</f>
        <v>#REF!</v>
      </c>
      <c r="AE21" s="141" t="e">
        <f>'C завтраками| Bed and breakfast'!#REF!*0.85</f>
        <v>#REF!</v>
      </c>
      <c r="AF21" s="141" t="e">
        <f>'C завтраками| Bed and breakfast'!#REF!*0.85</f>
        <v>#REF!</v>
      </c>
      <c r="AG21" s="141" t="e">
        <f>'C завтраками| Bed and breakfast'!#REF!*0.85</f>
        <v>#REF!</v>
      </c>
      <c r="AH21" s="141" t="e">
        <f>'C завтраками| Bed and breakfast'!#REF!*0.85</f>
        <v>#REF!</v>
      </c>
      <c r="AI21" s="141" t="e">
        <f>'C завтраками| Bed and breakfast'!#REF!*0.85</f>
        <v>#REF!</v>
      </c>
      <c r="AJ21" s="141" t="e">
        <f>'C завтраками| Bed and breakfast'!#REF!*0.85</f>
        <v>#REF!</v>
      </c>
      <c r="AK21" s="141" t="e">
        <f>'C завтраками| Bed and breakfast'!#REF!*0.85</f>
        <v>#REF!</v>
      </c>
      <c r="AL21" s="141" t="e">
        <f>'C завтраками| Bed and breakfast'!#REF!*0.85</f>
        <v>#REF!</v>
      </c>
      <c r="AM21" s="141" t="e">
        <f>'C завтраками| Bed and breakfast'!#REF!*0.85</f>
        <v>#REF!</v>
      </c>
      <c r="AN21" s="141" t="e">
        <f>'C завтраками| Bed and breakfast'!#REF!*0.85</f>
        <v>#REF!</v>
      </c>
      <c r="AO21" s="141" t="e">
        <f>'C завтраками| Bed and breakfast'!#REF!*0.85</f>
        <v>#REF!</v>
      </c>
      <c r="AP21" s="141" t="e">
        <f>'C завтраками| Bed and breakfast'!#REF!*0.85</f>
        <v>#REF!</v>
      </c>
      <c r="AQ21" s="141" t="e">
        <f>'C завтраками| Bed and breakfast'!#REF!*0.85</f>
        <v>#REF!</v>
      </c>
      <c r="AR21" s="141" t="e">
        <f>'C завтраками| Bed and breakfast'!#REF!*0.85</f>
        <v>#REF!</v>
      </c>
      <c r="AS21" s="141" t="e">
        <f>'C завтраками| Bed and breakfast'!#REF!*0.85</f>
        <v>#REF!</v>
      </c>
      <c r="AT21" s="141" t="e">
        <f>'C завтраками| Bed and breakfast'!#REF!*0.85</f>
        <v>#REF!</v>
      </c>
      <c r="AU21" s="141" t="e">
        <f>'C завтраками| Bed and breakfast'!#REF!*0.85</f>
        <v>#REF!</v>
      </c>
      <c r="AV21" s="141" t="e">
        <f>'C завтраками| Bed and breakfast'!#REF!*0.85</f>
        <v>#REF!</v>
      </c>
      <c r="AW21" s="141" t="e">
        <f>'C завтраками| Bed and breakfast'!#REF!*0.85</f>
        <v>#REF!</v>
      </c>
    </row>
    <row r="22" spans="1:49" ht="11.45" customHeight="1" x14ac:dyDescent="0.2">
      <c r="A22" s="24"/>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row>
    <row r="23" spans="1:49" ht="11.45" customHeight="1" x14ac:dyDescent="0.2">
      <c r="A23" s="97" t="s">
        <v>2</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row>
    <row r="24" spans="1:49" ht="24.6" customHeight="1" x14ac:dyDescent="0.2">
      <c r="A24" s="8" t="s">
        <v>0</v>
      </c>
      <c r="B24" s="46" t="e">
        <f t="shared" ref="B24:B25" si="0">B5</f>
        <v>#REF!</v>
      </c>
      <c r="C24" s="46" t="e">
        <f t="shared" ref="C24:AW24" si="1">C5</f>
        <v>#REF!</v>
      </c>
      <c r="D24" s="129" t="e">
        <f t="shared" si="1"/>
        <v>#REF!</v>
      </c>
      <c r="E24" s="129" t="e">
        <f t="shared" si="1"/>
        <v>#REF!</v>
      </c>
      <c r="F24" s="129" t="e">
        <f t="shared" si="1"/>
        <v>#REF!</v>
      </c>
      <c r="G24" s="46" t="e">
        <f t="shared" si="1"/>
        <v>#REF!</v>
      </c>
      <c r="H24" s="129" t="e">
        <f t="shared" si="1"/>
        <v>#REF!</v>
      </c>
      <c r="I24" s="129" t="e">
        <f t="shared" si="1"/>
        <v>#REF!</v>
      </c>
      <c r="J24" s="129" t="e">
        <f t="shared" si="1"/>
        <v>#REF!</v>
      </c>
      <c r="K24" s="46" t="e">
        <f t="shared" si="1"/>
        <v>#REF!</v>
      </c>
      <c r="L24" s="129" t="e">
        <f t="shared" si="1"/>
        <v>#REF!</v>
      </c>
      <c r="M24" s="129" t="e">
        <f t="shared" si="1"/>
        <v>#REF!</v>
      </c>
      <c r="N24" s="129" t="e">
        <f t="shared" si="1"/>
        <v>#REF!</v>
      </c>
      <c r="O24" s="129" t="e">
        <f t="shared" si="1"/>
        <v>#REF!</v>
      </c>
      <c r="P24" s="129" t="e">
        <f t="shared" si="1"/>
        <v>#REF!</v>
      </c>
      <c r="Q24" s="129" t="e">
        <f t="shared" si="1"/>
        <v>#REF!</v>
      </c>
      <c r="R24" s="129" t="e">
        <f t="shared" si="1"/>
        <v>#REF!</v>
      </c>
      <c r="S24" s="129" t="e">
        <f t="shared" si="1"/>
        <v>#REF!</v>
      </c>
      <c r="T24" s="129" t="e">
        <f t="shared" si="1"/>
        <v>#REF!</v>
      </c>
      <c r="U24" s="129" t="e">
        <f t="shared" si="1"/>
        <v>#REF!</v>
      </c>
      <c r="V24" s="129" t="e">
        <f t="shared" si="1"/>
        <v>#REF!</v>
      </c>
      <c r="W24" s="129" t="e">
        <f t="shared" si="1"/>
        <v>#REF!</v>
      </c>
      <c r="X24" s="129" t="e">
        <f t="shared" si="1"/>
        <v>#REF!</v>
      </c>
      <c r="Y24" s="129" t="e">
        <f t="shared" si="1"/>
        <v>#REF!</v>
      </c>
      <c r="Z24" s="129" t="e">
        <f t="shared" si="1"/>
        <v>#REF!</v>
      </c>
      <c r="AA24" s="129" t="e">
        <f t="shared" si="1"/>
        <v>#REF!</v>
      </c>
      <c r="AB24" s="129" t="e">
        <f t="shared" si="1"/>
        <v>#REF!</v>
      </c>
      <c r="AC24" s="129" t="e">
        <f t="shared" si="1"/>
        <v>#REF!</v>
      </c>
      <c r="AD24" s="129" t="e">
        <f t="shared" si="1"/>
        <v>#REF!</v>
      </c>
      <c r="AE24" s="129" t="e">
        <f t="shared" si="1"/>
        <v>#REF!</v>
      </c>
      <c r="AF24" s="129" t="e">
        <f t="shared" si="1"/>
        <v>#REF!</v>
      </c>
      <c r="AG24" s="129" t="e">
        <f t="shared" si="1"/>
        <v>#REF!</v>
      </c>
      <c r="AH24" s="129" t="e">
        <f t="shared" si="1"/>
        <v>#REF!</v>
      </c>
      <c r="AI24" s="129" t="e">
        <f t="shared" si="1"/>
        <v>#REF!</v>
      </c>
      <c r="AJ24" s="129" t="e">
        <f t="shared" si="1"/>
        <v>#REF!</v>
      </c>
      <c r="AK24" s="129" t="e">
        <f t="shared" si="1"/>
        <v>#REF!</v>
      </c>
      <c r="AL24" s="129" t="e">
        <f t="shared" si="1"/>
        <v>#REF!</v>
      </c>
      <c r="AM24" s="129" t="e">
        <f t="shared" si="1"/>
        <v>#REF!</v>
      </c>
      <c r="AN24" s="129" t="e">
        <f t="shared" si="1"/>
        <v>#REF!</v>
      </c>
      <c r="AO24" s="129" t="e">
        <f t="shared" si="1"/>
        <v>#REF!</v>
      </c>
      <c r="AP24" s="129" t="e">
        <f t="shared" si="1"/>
        <v>#REF!</v>
      </c>
      <c r="AQ24" s="129" t="e">
        <f t="shared" si="1"/>
        <v>#REF!</v>
      </c>
      <c r="AR24" s="129" t="e">
        <f t="shared" si="1"/>
        <v>#REF!</v>
      </c>
      <c r="AS24" s="129" t="e">
        <f t="shared" si="1"/>
        <v>#REF!</v>
      </c>
      <c r="AT24" s="129" t="e">
        <f t="shared" si="1"/>
        <v>#REF!</v>
      </c>
      <c r="AU24" s="129" t="e">
        <f t="shared" si="1"/>
        <v>#REF!</v>
      </c>
      <c r="AV24" s="129" t="e">
        <f t="shared" si="1"/>
        <v>#REF!</v>
      </c>
      <c r="AW24" s="129" t="e">
        <f t="shared" si="1"/>
        <v>#REF!</v>
      </c>
    </row>
    <row r="25" spans="1:49" ht="24.6" customHeight="1" x14ac:dyDescent="0.2">
      <c r="A25" s="37"/>
      <c r="B25" s="46" t="e">
        <f t="shared" si="0"/>
        <v>#REF!</v>
      </c>
      <c r="C25" s="46" t="e">
        <f t="shared" ref="C25:AW25" si="2">C6</f>
        <v>#REF!</v>
      </c>
      <c r="D25" s="129" t="e">
        <f t="shared" si="2"/>
        <v>#REF!</v>
      </c>
      <c r="E25" s="129" t="e">
        <f t="shared" si="2"/>
        <v>#REF!</v>
      </c>
      <c r="F25" s="129" t="e">
        <f t="shared" si="2"/>
        <v>#REF!</v>
      </c>
      <c r="G25" s="46" t="e">
        <f t="shared" si="2"/>
        <v>#REF!</v>
      </c>
      <c r="H25" s="129" t="e">
        <f t="shared" si="2"/>
        <v>#REF!</v>
      </c>
      <c r="I25" s="129" t="e">
        <f t="shared" si="2"/>
        <v>#REF!</v>
      </c>
      <c r="J25" s="129" t="e">
        <f t="shared" si="2"/>
        <v>#REF!</v>
      </c>
      <c r="K25" s="46" t="e">
        <f t="shared" si="2"/>
        <v>#REF!</v>
      </c>
      <c r="L25" s="129" t="e">
        <f t="shared" si="2"/>
        <v>#REF!</v>
      </c>
      <c r="M25" s="129" t="e">
        <f t="shared" si="2"/>
        <v>#REF!</v>
      </c>
      <c r="N25" s="129" t="e">
        <f t="shared" si="2"/>
        <v>#REF!</v>
      </c>
      <c r="O25" s="129" t="e">
        <f t="shared" si="2"/>
        <v>#REF!</v>
      </c>
      <c r="P25" s="129" t="e">
        <f t="shared" si="2"/>
        <v>#REF!</v>
      </c>
      <c r="Q25" s="129" t="e">
        <f t="shared" si="2"/>
        <v>#REF!</v>
      </c>
      <c r="R25" s="129" t="e">
        <f t="shared" si="2"/>
        <v>#REF!</v>
      </c>
      <c r="S25" s="129" t="e">
        <f t="shared" si="2"/>
        <v>#REF!</v>
      </c>
      <c r="T25" s="129" t="e">
        <f t="shared" si="2"/>
        <v>#REF!</v>
      </c>
      <c r="U25" s="129" t="e">
        <f t="shared" si="2"/>
        <v>#REF!</v>
      </c>
      <c r="V25" s="129" t="e">
        <f t="shared" si="2"/>
        <v>#REF!</v>
      </c>
      <c r="W25" s="129" t="e">
        <f t="shared" si="2"/>
        <v>#REF!</v>
      </c>
      <c r="X25" s="129" t="e">
        <f t="shared" si="2"/>
        <v>#REF!</v>
      </c>
      <c r="Y25" s="129" t="e">
        <f t="shared" si="2"/>
        <v>#REF!</v>
      </c>
      <c r="Z25" s="129" t="e">
        <f t="shared" si="2"/>
        <v>#REF!</v>
      </c>
      <c r="AA25" s="129" t="e">
        <f t="shared" si="2"/>
        <v>#REF!</v>
      </c>
      <c r="AB25" s="129" t="e">
        <f t="shared" si="2"/>
        <v>#REF!</v>
      </c>
      <c r="AC25" s="129" t="e">
        <f t="shared" si="2"/>
        <v>#REF!</v>
      </c>
      <c r="AD25" s="129" t="e">
        <f t="shared" si="2"/>
        <v>#REF!</v>
      </c>
      <c r="AE25" s="129" t="e">
        <f t="shared" si="2"/>
        <v>#REF!</v>
      </c>
      <c r="AF25" s="129" t="e">
        <f t="shared" si="2"/>
        <v>#REF!</v>
      </c>
      <c r="AG25" s="129" t="e">
        <f t="shared" si="2"/>
        <v>#REF!</v>
      </c>
      <c r="AH25" s="129" t="e">
        <f t="shared" si="2"/>
        <v>#REF!</v>
      </c>
      <c r="AI25" s="129" t="e">
        <f t="shared" si="2"/>
        <v>#REF!</v>
      </c>
      <c r="AJ25" s="129" t="e">
        <f t="shared" si="2"/>
        <v>#REF!</v>
      </c>
      <c r="AK25" s="129" t="e">
        <f t="shared" si="2"/>
        <v>#REF!</v>
      </c>
      <c r="AL25" s="129" t="e">
        <f t="shared" si="2"/>
        <v>#REF!</v>
      </c>
      <c r="AM25" s="129" t="e">
        <f t="shared" si="2"/>
        <v>#REF!</v>
      </c>
      <c r="AN25" s="129" t="e">
        <f t="shared" si="2"/>
        <v>#REF!</v>
      </c>
      <c r="AO25" s="129" t="e">
        <f t="shared" si="2"/>
        <v>#REF!</v>
      </c>
      <c r="AP25" s="129" t="e">
        <f t="shared" si="2"/>
        <v>#REF!</v>
      </c>
      <c r="AQ25" s="129" t="e">
        <f t="shared" si="2"/>
        <v>#REF!</v>
      </c>
      <c r="AR25" s="129" t="e">
        <f t="shared" si="2"/>
        <v>#REF!</v>
      </c>
      <c r="AS25" s="129" t="e">
        <f t="shared" si="2"/>
        <v>#REF!</v>
      </c>
      <c r="AT25" s="129" t="e">
        <f t="shared" si="2"/>
        <v>#REF!</v>
      </c>
      <c r="AU25" s="129" t="e">
        <f t="shared" si="2"/>
        <v>#REF!</v>
      </c>
      <c r="AV25" s="129" t="e">
        <f t="shared" si="2"/>
        <v>#REF!</v>
      </c>
      <c r="AW25" s="129" t="e">
        <f t="shared" si="2"/>
        <v>#REF!</v>
      </c>
    </row>
    <row r="26" spans="1:49" ht="11.45" customHeight="1" x14ac:dyDescent="0.2">
      <c r="A26" s="11" t="s">
        <v>11</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row>
    <row r="27" spans="1:49" ht="11.45" customHeight="1" x14ac:dyDescent="0.2">
      <c r="A27" s="3">
        <v>1</v>
      </c>
      <c r="B27" s="141" t="e">
        <f>ROUND(B8*0.87,)+25</f>
        <v>#REF!</v>
      </c>
      <c r="C27" s="141" t="e">
        <f t="shared" ref="C27:AW34" si="3">ROUND(C8*0.87,)+25</f>
        <v>#REF!</v>
      </c>
      <c r="D27" s="141" t="e">
        <f t="shared" si="3"/>
        <v>#REF!</v>
      </c>
      <c r="E27" s="141" t="e">
        <f t="shared" si="3"/>
        <v>#REF!</v>
      </c>
      <c r="F27" s="141" t="e">
        <f t="shared" si="3"/>
        <v>#REF!</v>
      </c>
      <c r="G27" s="141" t="e">
        <f t="shared" si="3"/>
        <v>#REF!</v>
      </c>
      <c r="H27" s="141" t="e">
        <f t="shared" si="3"/>
        <v>#REF!</v>
      </c>
      <c r="I27" s="141" t="e">
        <f t="shared" si="3"/>
        <v>#REF!</v>
      </c>
      <c r="J27" s="141" t="e">
        <f t="shared" si="3"/>
        <v>#REF!</v>
      </c>
      <c r="K27" s="141" t="e">
        <f t="shared" si="3"/>
        <v>#REF!</v>
      </c>
      <c r="L27" s="141" t="e">
        <f t="shared" si="3"/>
        <v>#REF!</v>
      </c>
      <c r="M27" s="141" t="e">
        <f t="shared" si="3"/>
        <v>#REF!</v>
      </c>
      <c r="N27" s="141" t="e">
        <f t="shared" si="3"/>
        <v>#REF!</v>
      </c>
      <c r="O27" s="141" t="e">
        <f t="shared" si="3"/>
        <v>#REF!</v>
      </c>
      <c r="P27" s="141" t="e">
        <f t="shared" si="3"/>
        <v>#REF!</v>
      </c>
      <c r="Q27" s="141" t="e">
        <f t="shared" si="3"/>
        <v>#REF!</v>
      </c>
      <c r="R27" s="141" t="e">
        <f t="shared" si="3"/>
        <v>#REF!</v>
      </c>
      <c r="S27" s="141" t="e">
        <f t="shared" si="3"/>
        <v>#REF!</v>
      </c>
      <c r="T27" s="141" t="e">
        <f t="shared" si="3"/>
        <v>#REF!</v>
      </c>
      <c r="U27" s="141" t="e">
        <f t="shared" si="3"/>
        <v>#REF!</v>
      </c>
      <c r="V27" s="141" t="e">
        <f t="shared" si="3"/>
        <v>#REF!</v>
      </c>
      <c r="W27" s="141" t="e">
        <f t="shared" si="3"/>
        <v>#REF!</v>
      </c>
      <c r="X27" s="141" t="e">
        <f t="shared" si="3"/>
        <v>#REF!</v>
      </c>
      <c r="Y27" s="141" t="e">
        <f t="shared" si="3"/>
        <v>#REF!</v>
      </c>
      <c r="Z27" s="141" t="e">
        <f t="shared" si="3"/>
        <v>#REF!</v>
      </c>
      <c r="AA27" s="141" t="e">
        <f t="shared" si="3"/>
        <v>#REF!</v>
      </c>
      <c r="AB27" s="141" t="e">
        <f t="shared" si="3"/>
        <v>#REF!</v>
      </c>
      <c r="AC27" s="141" t="e">
        <f t="shared" si="3"/>
        <v>#REF!</v>
      </c>
      <c r="AD27" s="141" t="e">
        <f t="shared" si="3"/>
        <v>#REF!</v>
      </c>
      <c r="AE27" s="141" t="e">
        <f t="shared" si="3"/>
        <v>#REF!</v>
      </c>
      <c r="AF27" s="141" t="e">
        <f t="shared" si="3"/>
        <v>#REF!</v>
      </c>
      <c r="AG27" s="141" t="e">
        <f t="shared" si="3"/>
        <v>#REF!</v>
      </c>
      <c r="AH27" s="141" t="e">
        <f t="shared" si="3"/>
        <v>#REF!</v>
      </c>
      <c r="AI27" s="141" t="e">
        <f t="shared" si="3"/>
        <v>#REF!</v>
      </c>
      <c r="AJ27" s="141" t="e">
        <f t="shared" si="3"/>
        <v>#REF!</v>
      </c>
      <c r="AK27" s="141" t="e">
        <f t="shared" si="3"/>
        <v>#REF!</v>
      </c>
      <c r="AL27" s="141" t="e">
        <f t="shared" si="3"/>
        <v>#REF!</v>
      </c>
      <c r="AM27" s="141" t="e">
        <f t="shared" si="3"/>
        <v>#REF!</v>
      </c>
      <c r="AN27" s="141" t="e">
        <f t="shared" si="3"/>
        <v>#REF!</v>
      </c>
      <c r="AO27" s="141" t="e">
        <f t="shared" si="3"/>
        <v>#REF!</v>
      </c>
      <c r="AP27" s="141" t="e">
        <f t="shared" si="3"/>
        <v>#REF!</v>
      </c>
      <c r="AQ27" s="141" t="e">
        <f t="shared" si="3"/>
        <v>#REF!</v>
      </c>
      <c r="AR27" s="141" t="e">
        <f t="shared" si="3"/>
        <v>#REF!</v>
      </c>
      <c r="AS27" s="141" t="e">
        <f t="shared" si="3"/>
        <v>#REF!</v>
      </c>
      <c r="AT27" s="141" t="e">
        <f t="shared" si="3"/>
        <v>#REF!</v>
      </c>
      <c r="AU27" s="141" t="e">
        <f t="shared" si="3"/>
        <v>#REF!</v>
      </c>
      <c r="AV27" s="141" t="e">
        <f t="shared" si="3"/>
        <v>#REF!</v>
      </c>
      <c r="AW27" s="141" t="e">
        <f t="shared" si="3"/>
        <v>#REF!</v>
      </c>
    </row>
    <row r="28" spans="1:49" ht="11.45" customHeight="1" x14ac:dyDescent="0.2">
      <c r="A28" s="3">
        <v>2</v>
      </c>
      <c r="B28" s="141" t="e">
        <f t="shared" ref="B28:Q40" si="4">ROUND(B9*0.87,)+25</f>
        <v>#REF!</v>
      </c>
      <c r="C28" s="141" t="e">
        <f t="shared" si="4"/>
        <v>#REF!</v>
      </c>
      <c r="D28" s="141" t="e">
        <f t="shared" si="4"/>
        <v>#REF!</v>
      </c>
      <c r="E28" s="141" t="e">
        <f t="shared" si="4"/>
        <v>#REF!</v>
      </c>
      <c r="F28" s="141" t="e">
        <f t="shared" si="4"/>
        <v>#REF!</v>
      </c>
      <c r="G28" s="141" t="e">
        <f t="shared" si="4"/>
        <v>#REF!</v>
      </c>
      <c r="H28" s="141" t="e">
        <f t="shared" si="4"/>
        <v>#REF!</v>
      </c>
      <c r="I28" s="141" t="e">
        <f t="shared" si="4"/>
        <v>#REF!</v>
      </c>
      <c r="J28" s="141" t="e">
        <f t="shared" si="4"/>
        <v>#REF!</v>
      </c>
      <c r="K28" s="141" t="e">
        <f t="shared" si="4"/>
        <v>#REF!</v>
      </c>
      <c r="L28" s="141" t="e">
        <f t="shared" si="4"/>
        <v>#REF!</v>
      </c>
      <c r="M28" s="141" t="e">
        <f t="shared" si="4"/>
        <v>#REF!</v>
      </c>
      <c r="N28" s="141" t="e">
        <f t="shared" si="4"/>
        <v>#REF!</v>
      </c>
      <c r="O28" s="141" t="e">
        <f t="shared" si="4"/>
        <v>#REF!</v>
      </c>
      <c r="P28" s="141" t="e">
        <f t="shared" si="4"/>
        <v>#REF!</v>
      </c>
      <c r="Q28" s="141" t="e">
        <f t="shared" si="4"/>
        <v>#REF!</v>
      </c>
      <c r="R28" s="141" t="e">
        <f t="shared" si="3"/>
        <v>#REF!</v>
      </c>
      <c r="S28" s="141" t="e">
        <f t="shared" si="3"/>
        <v>#REF!</v>
      </c>
      <c r="T28" s="141" t="e">
        <f t="shared" si="3"/>
        <v>#REF!</v>
      </c>
      <c r="U28" s="141" t="e">
        <f t="shared" si="3"/>
        <v>#REF!</v>
      </c>
      <c r="V28" s="141" t="e">
        <f t="shared" si="3"/>
        <v>#REF!</v>
      </c>
      <c r="W28" s="141" t="e">
        <f t="shared" si="3"/>
        <v>#REF!</v>
      </c>
      <c r="X28" s="141" t="e">
        <f t="shared" si="3"/>
        <v>#REF!</v>
      </c>
      <c r="Y28" s="141" t="e">
        <f t="shared" si="3"/>
        <v>#REF!</v>
      </c>
      <c r="Z28" s="141" t="e">
        <f t="shared" si="3"/>
        <v>#REF!</v>
      </c>
      <c r="AA28" s="141" t="e">
        <f t="shared" si="3"/>
        <v>#REF!</v>
      </c>
      <c r="AB28" s="141" t="e">
        <f t="shared" si="3"/>
        <v>#REF!</v>
      </c>
      <c r="AC28" s="141" t="e">
        <f t="shared" si="3"/>
        <v>#REF!</v>
      </c>
      <c r="AD28" s="141" t="e">
        <f t="shared" si="3"/>
        <v>#REF!</v>
      </c>
      <c r="AE28" s="141" t="e">
        <f t="shared" si="3"/>
        <v>#REF!</v>
      </c>
      <c r="AF28" s="141" t="e">
        <f t="shared" si="3"/>
        <v>#REF!</v>
      </c>
      <c r="AG28" s="141" t="e">
        <f t="shared" si="3"/>
        <v>#REF!</v>
      </c>
      <c r="AH28" s="141" t="e">
        <f t="shared" si="3"/>
        <v>#REF!</v>
      </c>
      <c r="AI28" s="141" t="e">
        <f t="shared" si="3"/>
        <v>#REF!</v>
      </c>
      <c r="AJ28" s="141" t="e">
        <f t="shared" si="3"/>
        <v>#REF!</v>
      </c>
      <c r="AK28" s="141" t="e">
        <f t="shared" si="3"/>
        <v>#REF!</v>
      </c>
      <c r="AL28" s="141" t="e">
        <f t="shared" si="3"/>
        <v>#REF!</v>
      </c>
      <c r="AM28" s="141" t="e">
        <f t="shared" si="3"/>
        <v>#REF!</v>
      </c>
      <c r="AN28" s="141" t="e">
        <f t="shared" si="3"/>
        <v>#REF!</v>
      </c>
      <c r="AO28" s="141" t="e">
        <f t="shared" si="3"/>
        <v>#REF!</v>
      </c>
      <c r="AP28" s="141" t="e">
        <f t="shared" si="3"/>
        <v>#REF!</v>
      </c>
      <c r="AQ28" s="141" t="e">
        <f t="shared" si="3"/>
        <v>#REF!</v>
      </c>
      <c r="AR28" s="141" t="e">
        <f t="shared" si="3"/>
        <v>#REF!</v>
      </c>
      <c r="AS28" s="141" t="e">
        <f t="shared" si="3"/>
        <v>#REF!</v>
      </c>
      <c r="AT28" s="141" t="e">
        <f t="shared" si="3"/>
        <v>#REF!</v>
      </c>
      <c r="AU28" s="141" t="e">
        <f t="shared" si="3"/>
        <v>#REF!</v>
      </c>
      <c r="AV28" s="141" t="e">
        <f t="shared" si="3"/>
        <v>#REF!</v>
      </c>
      <c r="AW28" s="141" t="e">
        <f t="shared" si="3"/>
        <v>#REF!</v>
      </c>
    </row>
    <row r="29" spans="1:49" ht="11.45" customHeight="1" x14ac:dyDescent="0.2">
      <c r="A29" s="120" t="s">
        <v>107</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row>
    <row r="30" spans="1:49" ht="11.45" customHeight="1" x14ac:dyDescent="0.2">
      <c r="A30" s="3">
        <v>1</v>
      </c>
      <c r="B30" s="141" t="e">
        <f t="shared" si="4"/>
        <v>#REF!</v>
      </c>
      <c r="C30" s="141" t="e">
        <f t="shared" si="3"/>
        <v>#REF!</v>
      </c>
      <c r="D30" s="141" t="e">
        <f t="shared" si="3"/>
        <v>#REF!</v>
      </c>
      <c r="E30" s="141" t="e">
        <f t="shared" si="3"/>
        <v>#REF!</v>
      </c>
      <c r="F30" s="141" t="e">
        <f t="shared" si="3"/>
        <v>#REF!</v>
      </c>
      <c r="G30" s="141" t="e">
        <f t="shared" si="3"/>
        <v>#REF!</v>
      </c>
      <c r="H30" s="141" t="e">
        <f t="shared" si="3"/>
        <v>#REF!</v>
      </c>
      <c r="I30" s="141" t="e">
        <f t="shared" si="3"/>
        <v>#REF!</v>
      </c>
      <c r="J30" s="141" t="e">
        <f t="shared" si="3"/>
        <v>#REF!</v>
      </c>
      <c r="K30" s="141" t="e">
        <f t="shared" si="3"/>
        <v>#REF!</v>
      </c>
      <c r="L30" s="141" t="e">
        <f t="shared" si="3"/>
        <v>#REF!</v>
      </c>
      <c r="M30" s="141" t="e">
        <f t="shared" si="3"/>
        <v>#REF!</v>
      </c>
      <c r="N30" s="141" t="e">
        <f t="shared" si="3"/>
        <v>#REF!</v>
      </c>
      <c r="O30" s="141" t="e">
        <f t="shared" si="3"/>
        <v>#REF!</v>
      </c>
      <c r="P30" s="141" t="e">
        <f t="shared" si="3"/>
        <v>#REF!</v>
      </c>
      <c r="Q30" s="141" t="e">
        <f t="shared" si="3"/>
        <v>#REF!</v>
      </c>
      <c r="R30" s="141" t="e">
        <f t="shared" si="3"/>
        <v>#REF!</v>
      </c>
      <c r="S30" s="141" t="e">
        <f t="shared" si="3"/>
        <v>#REF!</v>
      </c>
      <c r="T30" s="141" t="e">
        <f t="shared" si="3"/>
        <v>#REF!</v>
      </c>
      <c r="U30" s="141" t="e">
        <f t="shared" si="3"/>
        <v>#REF!</v>
      </c>
      <c r="V30" s="141" t="e">
        <f t="shared" si="3"/>
        <v>#REF!</v>
      </c>
      <c r="W30" s="141" t="e">
        <f t="shared" si="3"/>
        <v>#REF!</v>
      </c>
      <c r="X30" s="141" t="e">
        <f t="shared" si="3"/>
        <v>#REF!</v>
      </c>
      <c r="Y30" s="141" t="e">
        <f t="shared" si="3"/>
        <v>#REF!</v>
      </c>
      <c r="Z30" s="141" t="e">
        <f t="shared" si="3"/>
        <v>#REF!</v>
      </c>
      <c r="AA30" s="141" t="e">
        <f t="shared" si="3"/>
        <v>#REF!</v>
      </c>
      <c r="AB30" s="141" t="e">
        <f t="shared" si="3"/>
        <v>#REF!</v>
      </c>
      <c r="AC30" s="141" t="e">
        <f t="shared" si="3"/>
        <v>#REF!</v>
      </c>
      <c r="AD30" s="141" t="e">
        <f t="shared" si="3"/>
        <v>#REF!</v>
      </c>
      <c r="AE30" s="141" t="e">
        <f t="shared" si="3"/>
        <v>#REF!</v>
      </c>
      <c r="AF30" s="141" t="e">
        <f t="shared" si="3"/>
        <v>#REF!</v>
      </c>
      <c r="AG30" s="141" t="e">
        <f t="shared" si="3"/>
        <v>#REF!</v>
      </c>
      <c r="AH30" s="141" t="e">
        <f t="shared" si="3"/>
        <v>#REF!</v>
      </c>
      <c r="AI30" s="141" t="e">
        <f t="shared" si="3"/>
        <v>#REF!</v>
      </c>
      <c r="AJ30" s="141" t="e">
        <f t="shared" si="3"/>
        <v>#REF!</v>
      </c>
      <c r="AK30" s="141" t="e">
        <f t="shared" si="3"/>
        <v>#REF!</v>
      </c>
      <c r="AL30" s="141" t="e">
        <f t="shared" si="3"/>
        <v>#REF!</v>
      </c>
      <c r="AM30" s="141" t="e">
        <f t="shared" si="3"/>
        <v>#REF!</v>
      </c>
      <c r="AN30" s="141" t="e">
        <f t="shared" si="3"/>
        <v>#REF!</v>
      </c>
      <c r="AO30" s="141" t="e">
        <f t="shared" si="3"/>
        <v>#REF!</v>
      </c>
      <c r="AP30" s="141" t="e">
        <f t="shared" si="3"/>
        <v>#REF!</v>
      </c>
      <c r="AQ30" s="141" t="e">
        <f t="shared" si="3"/>
        <v>#REF!</v>
      </c>
      <c r="AR30" s="141" t="e">
        <f t="shared" si="3"/>
        <v>#REF!</v>
      </c>
      <c r="AS30" s="141" t="e">
        <f t="shared" si="3"/>
        <v>#REF!</v>
      </c>
      <c r="AT30" s="141" t="e">
        <f t="shared" si="3"/>
        <v>#REF!</v>
      </c>
      <c r="AU30" s="141" t="e">
        <f t="shared" si="3"/>
        <v>#REF!</v>
      </c>
      <c r="AV30" s="141" t="e">
        <f t="shared" si="3"/>
        <v>#REF!</v>
      </c>
      <c r="AW30" s="141" t="e">
        <f t="shared" si="3"/>
        <v>#REF!</v>
      </c>
    </row>
    <row r="31" spans="1:49" ht="11.45" customHeight="1" x14ac:dyDescent="0.2">
      <c r="A31" s="3">
        <v>2</v>
      </c>
      <c r="B31" s="141" t="e">
        <f t="shared" si="4"/>
        <v>#REF!</v>
      </c>
      <c r="C31" s="141" t="e">
        <f t="shared" si="3"/>
        <v>#REF!</v>
      </c>
      <c r="D31" s="141" t="e">
        <f t="shared" si="3"/>
        <v>#REF!</v>
      </c>
      <c r="E31" s="141" t="e">
        <f t="shared" si="3"/>
        <v>#REF!</v>
      </c>
      <c r="F31" s="141" t="e">
        <f t="shared" si="3"/>
        <v>#REF!</v>
      </c>
      <c r="G31" s="141" t="e">
        <f t="shared" si="3"/>
        <v>#REF!</v>
      </c>
      <c r="H31" s="141" t="e">
        <f t="shared" si="3"/>
        <v>#REF!</v>
      </c>
      <c r="I31" s="141" t="e">
        <f t="shared" si="3"/>
        <v>#REF!</v>
      </c>
      <c r="J31" s="141" t="e">
        <f t="shared" si="3"/>
        <v>#REF!</v>
      </c>
      <c r="K31" s="141" t="e">
        <f t="shared" si="3"/>
        <v>#REF!</v>
      </c>
      <c r="L31" s="141" t="e">
        <f t="shared" si="3"/>
        <v>#REF!</v>
      </c>
      <c r="M31" s="141" t="e">
        <f t="shared" si="3"/>
        <v>#REF!</v>
      </c>
      <c r="N31" s="141" t="e">
        <f t="shared" si="3"/>
        <v>#REF!</v>
      </c>
      <c r="O31" s="141" t="e">
        <f t="shared" si="3"/>
        <v>#REF!</v>
      </c>
      <c r="P31" s="141" t="e">
        <f t="shared" si="3"/>
        <v>#REF!</v>
      </c>
      <c r="Q31" s="141" t="e">
        <f t="shared" si="3"/>
        <v>#REF!</v>
      </c>
      <c r="R31" s="141" t="e">
        <f t="shared" si="3"/>
        <v>#REF!</v>
      </c>
      <c r="S31" s="141" t="e">
        <f t="shared" si="3"/>
        <v>#REF!</v>
      </c>
      <c r="T31" s="141" t="e">
        <f t="shared" si="3"/>
        <v>#REF!</v>
      </c>
      <c r="U31" s="141" t="e">
        <f t="shared" si="3"/>
        <v>#REF!</v>
      </c>
      <c r="V31" s="141" t="e">
        <f t="shared" si="3"/>
        <v>#REF!</v>
      </c>
      <c r="W31" s="141" t="e">
        <f t="shared" si="3"/>
        <v>#REF!</v>
      </c>
      <c r="X31" s="141" t="e">
        <f t="shared" si="3"/>
        <v>#REF!</v>
      </c>
      <c r="Y31" s="141" t="e">
        <f t="shared" si="3"/>
        <v>#REF!</v>
      </c>
      <c r="Z31" s="141" t="e">
        <f t="shared" si="3"/>
        <v>#REF!</v>
      </c>
      <c r="AA31" s="141" t="e">
        <f t="shared" si="3"/>
        <v>#REF!</v>
      </c>
      <c r="AB31" s="141" t="e">
        <f t="shared" si="3"/>
        <v>#REF!</v>
      </c>
      <c r="AC31" s="141" t="e">
        <f t="shared" si="3"/>
        <v>#REF!</v>
      </c>
      <c r="AD31" s="141" t="e">
        <f t="shared" si="3"/>
        <v>#REF!</v>
      </c>
      <c r="AE31" s="141" t="e">
        <f t="shared" si="3"/>
        <v>#REF!</v>
      </c>
      <c r="AF31" s="141" t="e">
        <f t="shared" si="3"/>
        <v>#REF!</v>
      </c>
      <c r="AG31" s="141" t="e">
        <f t="shared" si="3"/>
        <v>#REF!</v>
      </c>
      <c r="AH31" s="141" t="e">
        <f t="shared" si="3"/>
        <v>#REF!</v>
      </c>
      <c r="AI31" s="141" t="e">
        <f t="shared" si="3"/>
        <v>#REF!</v>
      </c>
      <c r="AJ31" s="141" t="e">
        <f t="shared" si="3"/>
        <v>#REF!</v>
      </c>
      <c r="AK31" s="141" t="e">
        <f t="shared" si="3"/>
        <v>#REF!</v>
      </c>
      <c r="AL31" s="141" t="e">
        <f t="shared" si="3"/>
        <v>#REF!</v>
      </c>
      <c r="AM31" s="141" t="e">
        <f t="shared" si="3"/>
        <v>#REF!</v>
      </c>
      <c r="AN31" s="141" t="e">
        <f t="shared" si="3"/>
        <v>#REF!</v>
      </c>
      <c r="AO31" s="141" t="e">
        <f t="shared" si="3"/>
        <v>#REF!</v>
      </c>
      <c r="AP31" s="141" t="e">
        <f t="shared" si="3"/>
        <v>#REF!</v>
      </c>
      <c r="AQ31" s="141" t="e">
        <f t="shared" si="3"/>
        <v>#REF!</v>
      </c>
      <c r="AR31" s="141" t="e">
        <f t="shared" si="3"/>
        <v>#REF!</v>
      </c>
      <c r="AS31" s="141" t="e">
        <f t="shared" si="3"/>
        <v>#REF!</v>
      </c>
      <c r="AT31" s="141" t="e">
        <f t="shared" si="3"/>
        <v>#REF!</v>
      </c>
      <c r="AU31" s="141" t="e">
        <f t="shared" si="3"/>
        <v>#REF!</v>
      </c>
      <c r="AV31" s="141" t="e">
        <f t="shared" si="3"/>
        <v>#REF!</v>
      </c>
      <c r="AW31" s="141" t="e">
        <f t="shared" si="3"/>
        <v>#REF!</v>
      </c>
    </row>
    <row r="32" spans="1:49" ht="11.45" customHeight="1" x14ac:dyDescent="0.2">
      <c r="A32" s="5" t="s">
        <v>86</v>
      </c>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row>
    <row r="33" spans="1:49" ht="11.45" customHeight="1" x14ac:dyDescent="0.2">
      <c r="A33" s="3">
        <v>1</v>
      </c>
      <c r="B33" s="141" t="e">
        <f t="shared" si="4"/>
        <v>#REF!</v>
      </c>
      <c r="C33" s="141" t="e">
        <f t="shared" si="3"/>
        <v>#REF!</v>
      </c>
      <c r="D33" s="141" t="e">
        <f t="shared" si="3"/>
        <v>#REF!</v>
      </c>
      <c r="E33" s="141" t="e">
        <f t="shared" si="3"/>
        <v>#REF!</v>
      </c>
      <c r="F33" s="141" t="e">
        <f t="shared" si="3"/>
        <v>#REF!</v>
      </c>
      <c r="G33" s="141" t="e">
        <f t="shared" si="3"/>
        <v>#REF!</v>
      </c>
      <c r="H33" s="141" t="e">
        <f t="shared" si="3"/>
        <v>#REF!</v>
      </c>
      <c r="I33" s="141" t="e">
        <f t="shared" si="3"/>
        <v>#REF!</v>
      </c>
      <c r="J33" s="141" t="e">
        <f t="shared" si="3"/>
        <v>#REF!</v>
      </c>
      <c r="K33" s="141" t="e">
        <f t="shared" si="3"/>
        <v>#REF!</v>
      </c>
      <c r="L33" s="141" t="e">
        <f t="shared" si="3"/>
        <v>#REF!</v>
      </c>
      <c r="M33" s="141" t="e">
        <f t="shared" si="3"/>
        <v>#REF!</v>
      </c>
      <c r="N33" s="141" t="e">
        <f t="shared" si="3"/>
        <v>#REF!</v>
      </c>
      <c r="O33" s="141" t="e">
        <f t="shared" si="3"/>
        <v>#REF!</v>
      </c>
      <c r="P33" s="141" t="e">
        <f t="shared" si="3"/>
        <v>#REF!</v>
      </c>
      <c r="Q33" s="141" t="e">
        <f t="shared" si="3"/>
        <v>#REF!</v>
      </c>
      <c r="R33" s="141" t="e">
        <f t="shared" si="3"/>
        <v>#REF!</v>
      </c>
      <c r="S33" s="141" t="e">
        <f t="shared" si="3"/>
        <v>#REF!</v>
      </c>
      <c r="T33" s="141" t="e">
        <f t="shared" si="3"/>
        <v>#REF!</v>
      </c>
      <c r="U33" s="141" t="e">
        <f t="shared" si="3"/>
        <v>#REF!</v>
      </c>
      <c r="V33" s="141" t="e">
        <f t="shared" si="3"/>
        <v>#REF!</v>
      </c>
      <c r="W33" s="141" t="e">
        <f t="shared" si="3"/>
        <v>#REF!</v>
      </c>
      <c r="X33" s="141" t="e">
        <f t="shared" si="3"/>
        <v>#REF!</v>
      </c>
      <c r="Y33" s="141" t="e">
        <f t="shared" si="3"/>
        <v>#REF!</v>
      </c>
      <c r="Z33" s="141" t="e">
        <f t="shared" si="3"/>
        <v>#REF!</v>
      </c>
      <c r="AA33" s="141" t="e">
        <f t="shared" si="3"/>
        <v>#REF!</v>
      </c>
      <c r="AB33" s="141" t="e">
        <f t="shared" si="3"/>
        <v>#REF!</v>
      </c>
      <c r="AC33" s="141" t="e">
        <f t="shared" si="3"/>
        <v>#REF!</v>
      </c>
      <c r="AD33" s="141" t="e">
        <f t="shared" si="3"/>
        <v>#REF!</v>
      </c>
      <c r="AE33" s="141" t="e">
        <f t="shared" si="3"/>
        <v>#REF!</v>
      </c>
      <c r="AF33" s="141" t="e">
        <f t="shared" si="3"/>
        <v>#REF!</v>
      </c>
      <c r="AG33" s="141" t="e">
        <f t="shared" si="3"/>
        <v>#REF!</v>
      </c>
      <c r="AH33" s="141" t="e">
        <f t="shared" si="3"/>
        <v>#REF!</v>
      </c>
      <c r="AI33" s="141" t="e">
        <f t="shared" si="3"/>
        <v>#REF!</v>
      </c>
      <c r="AJ33" s="141" t="e">
        <f t="shared" si="3"/>
        <v>#REF!</v>
      </c>
      <c r="AK33" s="141" t="e">
        <f t="shared" si="3"/>
        <v>#REF!</v>
      </c>
      <c r="AL33" s="141" t="e">
        <f t="shared" si="3"/>
        <v>#REF!</v>
      </c>
      <c r="AM33" s="141" t="e">
        <f t="shared" si="3"/>
        <v>#REF!</v>
      </c>
      <c r="AN33" s="141" t="e">
        <f t="shared" si="3"/>
        <v>#REF!</v>
      </c>
      <c r="AO33" s="141" t="e">
        <f t="shared" si="3"/>
        <v>#REF!</v>
      </c>
      <c r="AP33" s="141" t="e">
        <f t="shared" si="3"/>
        <v>#REF!</v>
      </c>
      <c r="AQ33" s="141" t="e">
        <f t="shared" si="3"/>
        <v>#REF!</v>
      </c>
      <c r="AR33" s="141" t="e">
        <f t="shared" si="3"/>
        <v>#REF!</v>
      </c>
      <c r="AS33" s="141" t="e">
        <f t="shared" si="3"/>
        <v>#REF!</v>
      </c>
      <c r="AT33" s="141" t="e">
        <f t="shared" si="3"/>
        <v>#REF!</v>
      </c>
      <c r="AU33" s="141" t="e">
        <f t="shared" si="3"/>
        <v>#REF!</v>
      </c>
      <c r="AV33" s="141" t="e">
        <f t="shared" si="3"/>
        <v>#REF!</v>
      </c>
      <c r="AW33" s="141" t="e">
        <f t="shared" si="3"/>
        <v>#REF!</v>
      </c>
    </row>
    <row r="34" spans="1:49" ht="11.45" customHeight="1" x14ac:dyDescent="0.2">
      <c r="A34" s="3">
        <v>2</v>
      </c>
      <c r="B34" s="141" t="e">
        <f t="shared" si="4"/>
        <v>#REF!</v>
      </c>
      <c r="C34" s="141" t="e">
        <f t="shared" si="3"/>
        <v>#REF!</v>
      </c>
      <c r="D34" s="141" t="e">
        <f t="shared" si="3"/>
        <v>#REF!</v>
      </c>
      <c r="E34" s="141" t="e">
        <f t="shared" si="3"/>
        <v>#REF!</v>
      </c>
      <c r="F34" s="141" t="e">
        <f t="shared" si="3"/>
        <v>#REF!</v>
      </c>
      <c r="G34" s="141" t="e">
        <f t="shared" si="3"/>
        <v>#REF!</v>
      </c>
      <c r="H34" s="141" t="e">
        <f t="shared" si="3"/>
        <v>#REF!</v>
      </c>
      <c r="I34" s="141" t="e">
        <f t="shared" si="3"/>
        <v>#REF!</v>
      </c>
      <c r="J34" s="141" t="e">
        <f t="shared" si="3"/>
        <v>#REF!</v>
      </c>
      <c r="K34" s="141" t="e">
        <f t="shared" si="3"/>
        <v>#REF!</v>
      </c>
      <c r="L34" s="141" t="e">
        <f t="shared" si="3"/>
        <v>#REF!</v>
      </c>
      <c r="M34" s="141" t="e">
        <f t="shared" si="3"/>
        <v>#REF!</v>
      </c>
      <c r="N34" s="141" t="e">
        <f t="shared" si="3"/>
        <v>#REF!</v>
      </c>
      <c r="O34" s="141" t="e">
        <f t="shared" si="3"/>
        <v>#REF!</v>
      </c>
      <c r="P34" s="141" t="e">
        <f t="shared" si="3"/>
        <v>#REF!</v>
      </c>
      <c r="Q34" s="141" t="e">
        <f t="shared" si="3"/>
        <v>#REF!</v>
      </c>
      <c r="R34" s="141" t="e">
        <f t="shared" si="3"/>
        <v>#REF!</v>
      </c>
      <c r="S34" s="141" t="e">
        <f t="shared" si="3"/>
        <v>#REF!</v>
      </c>
      <c r="T34" s="141" t="e">
        <f t="shared" si="3"/>
        <v>#REF!</v>
      </c>
      <c r="U34" s="141" t="e">
        <f t="shared" si="3"/>
        <v>#REF!</v>
      </c>
      <c r="V34" s="141" t="e">
        <f t="shared" si="3"/>
        <v>#REF!</v>
      </c>
      <c r="W34" s="141" t="e">
        <f t="shared" si="3"/>
        <v>#REF!</v>
      </c>
      <c r="X34" s="141" t="e">
        <f t="shared" si="3"/>
        <v>#REF!</v>
      </c>
      <c r="Y34" s="141" t="e">
        <f t="shared" si="3"/>
        <v>#REF!</v>
      </c>
      <c r="Z34" s="141" t="e">
        <f t="shared" si="3"/>
        <v>#REF!</v>
      </c>
      <c r="AA34" s="141" t="e">
        <f t="shared" si="3"/>
        <v>#REF!</v>
      </c>
      <c r="AB34" s="141" t="e">
        <f t="shared" si="3"/>
        <v>#REF!</v>
      </c>
      <c r="AC34" s="141" t="e">
        <f t="shared" si="3"/>
        <v>#REF!</v>
      </c>
      <c r="AD34" s="141" t="e">
        <f t="shared" si="3"/>
        <v>#REF!</v>
      </c>
      <c r="AE34" s="141" t="e">
        <f t="shared" si="3"/>
        <v>#REF!</v>
      </c>
      <c r="AF34" s="141" t="e">
        <f t="shared" si="3"/>
        <v>#REF!</v>
      </c>
      <c r="AG34" s="141" t="e">
        <f t="shared" si="3"/>
        <v>#REF!</v>
      </c>
      <c r="AH34" s="141" t="e">
        <f t="shared" si="3"/>
        <v>#REF!</v>
      </c>
      <c r="AI34" s="141" t="e">
        <f t="shared" si="3"/>
        <v>#REF!</v>
      </c>
      <c r="AJ34" s="141" t="e">
        <f t="shared" si="3"/>
        <v>#REF!</v>
      </c>
      <c r="AK34" s="141" t="e">
        <f t="shared" si="3"/>
        <v>#REF!</v>
      </c>
      <c r="AL34" s="141" t="e">
        <f t="shared" ref="C34:AW40" si="5">ROUND(AL15*0.87,)+25</f>
        <v>#REF!</v>
      </c>
      <c r="AM34" s="141" t="e">
        <f t="shared" si="5"/>
        <v>#REF!</v>
      </c>
      <c r="AN34" s="141" t="e">
        <f t="shared" si="5"/>
        <v>#REF!</v>
      </c>
      <c r="AO34" s="141" t="e">
        <f t="shared" si="5"/>
        <v>#REF!</v>
      </c>
      <c r="AP34" s="141" t="e">
        <f t="shared" si="5"/>
        <v>#REF!</v>
      </c>
      <c r="AQ34" s="141" t="e">
        <f t="shared" si="5"/>
        <v>#REF!</v>
      </c>
      <c r="AR34" s="141" t="e">
        <f t="shared" si="5"/>
        <v>#REF!</v>
      </c>
      <c r="AS34" s="141" t="e">
        <f t="shared" si="5"/>
        <v>#REF!</v>
      </c>
      <c r="AT34" s="141" t="e">
        <f t="shared" si="5"/>
        <v>#REF!</v>
      </c>
      <c r="AU34" s="141" t="e">
        <f t="shared" si="5"/>
        <v>#REF!</v>
      </c>
      <c r="AV34" s="141" t="e">
        <f t="shared" si="5"/>
        <v>#REF!</v>
      </c>
      <c r="AW34" s="141" t="e">
        <f t="shared" si="5"/>
        <v>#REF!</v>
      </c>
    </row>
    <row r="35" spans="1:49" ht="11.45" customHeight="1" x14ac:dyDescent="0.2">
      <c r="A35" s="4" t="s">
        <v>91</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row>
    <row r="36" spans="1:49" ht="11.45" customHeight="1" x14ac:dyDescent="0.2">
      <c r="A36" s="3">
        <v>1</v>
      </c>
      <c r="B36" s="141" t="e">
        <f t="shared" si="4"/>
        <v>#REF!</v>
      </c>
      <c r="C36" s="141" t="e">
        <f t="shared" si="5"/>
        <v>#REF!</v>
      </c>
      <c r="D36" s="141" t="e">
        <f t="shared" si="5"/>
        <v>#REF!</v>
      </c>
      <c r="E36" s="141" t="e">
        <f t="shared" si="5"/>
        <v>#REF!</v>
      </c>
      <c r="F36" s="141" t="e">
        <f t="shared" si="5"/>
        <v>#REF!</v>
      </c>
      <c r="G36" s="141" t="e">
        <f t="shared" si="5"/>
        <v>#REF!</v>
      </c>
      <c r="H36" s="141" t="e">
        <f t="shared" si="5"/>
        <v>#REF!</v>
      </c>
      <c r="I36" s="141" t="e">
        <f t="shared" si="5"/>
        <v>#REF!</v>
      </c>
      <c r="J36" s="141" t="e">
        <f t="shared" si="5"/>
        <v>#REF!</v>
      </c>
      <c r="K36" s="141" t="e">
        <f t="shared" si="5"/>
        <v>#REF!</v>
      </c>
      <c r="L36" s="141" t="e">
        <f t="shared" si="5"/>
        <v>#REF!</v>
      </c>
      <c r="M36" s="141" t="e">
        <f t="shared" si="5"/>
        <v>#REF!</v>
      </c>
      <c r="N36" s="141" t="e">
        <f t="shared" si="5"/>
        <v>#REF!</v>
      </c>
      <c r="O36" s="141" t="e">
        <f t="shared" si="5"/>
        <v>#REF!</v>
      </c>
      <c r="P36" s="141" t="e">
        <f t="shared" si="5"/>
        <v>#REF!</v>
      </c>
      <c r="Q36" s="141" t="e">
        <f t="shared" si="5"/>
        <v>#REF!</v>
      </c>
      <c r="R36" s="141" t="e">
        <f t="shared" si="5"/>
        <v>#REF!</v>
      </c>
      <c r="S36" s="141" t="e">
        <f t="shared" si="5"/>
        <v>#REF!</v>
      </c>
      <c r="T36" s="141" t="e">
        <f t="shared" si="5"/>
        <v>#REF!</v>
      </c>
      <c r="U36" s="141" t="e">
        <f t="shared" si="5"/>
        <v>#REF!</v>
      </c>
      <c r="V36" s="141" t="e">
        <f t="shared" si="5"/>
        <v>#REF!</v>
      </c>
      <c r="W36" s="141" t="e">
        <f t="shared" si="5"/>
        <v>#REF!</v>
      </c>
      <c r="X36" s="141" t="e">
        <f t="shared" si="5"/>
        <v>#REF!</v>
      </c>
      <c r="Y36" s="141" t="e">
        <f t="shared" si="5"/>
        <v>#REF!</v>
      </c>
      <c r="Z36" s="141" t="e">
        <f t="shared" si="5"/>
        <v>#REF!</v>
      </c>
      <c r="AA36" s="141" t="e">
        <f t="shared" si="5"/>
        <v>#REF!</v>
      </c>
      <c r="AB36" s="141" t="e">
        <f t="shared" si="5"/>
        <v>#REF!</v>
      </c>
      <c r="AC36" s="141" t="e">
        <f t="shared" si="5"/>
        <v>#REF!</v>
      </c>
      <c r="AD36" s="141" t="e">
        <f t="shared" si="5"/>
        <v>#REF!</v>
      </c>
      <c r="AE36" s="141" t="e">
        <f t="shared" si="5"/>
        <v>#REF!</v>
      </c>
      <c r="AF36" s="141" t="e">
        <f t="shared" si="5"/>
        <v>#REF!</v>
      </c>
      <c r="AG36" s="141" t="e">
        <f t="shared" si="5"/>
        <v>#REF!</v>
      </c>
      <c r="AH36" s="141" t="e">
        <f t="shared" si="5"/>
        <v>#REF!</v>
      </c>
      <c r="AI36" s="141" t="e">
        <f t="shared" si="5"/>
        <v>#REF!</v>
      </c>
      <c r="AJ36" s="141" t="e">
        <f t="shared" si="5"/>
        <v>#REF!</v>
      </c>
      <c r="AK36" s="141" t="e">
        <f t="shared" si="5"/>
        <v>#REF!</v>
      </c>
      <c r="AL36" s="141" t="e">
        <f t="shared" si="5"/>
        <v>#REF!</v>
      </c>
      <c r="AM36" s="141" t="e">
        <f t="shared" si="5"/>
        <v>#REF!</v>
      </c>
      <c r="AN36" s="141" t="e">
        <f t="shared" si="5"/>
        <v>#REF!</v>
      </c>
      <c r="AO36" s="141" t="e">
        <f t="shared" si="5"/>
        <v>#REF!</v>
      </c>
      <c r="AP36" s="141" t="e">
        <f t="shared" si="5"/>
        <v>#REF!</v>
      </c>
      <c r="AQ36" s="141" t="e">
        <f t="shared" si="5"/>
        <v>#REF!</v>
      </c>
      <c r="AR36" s="141" t="e">
        <f t="shared" si="5"/>
        <v>#REF!</v>
      </c>
      <c r="AS36" s="141" t="e">
        <f t="shared" si="5"/>
        <v>#REF!</v>
      </c>
      <c r="AT36" s="141" t="e">
        <f t="shared" si="5"/>
        <v>#REF!</v>
      </c>
      <c r="AU36" s="141" t="e">
        <f t="shared" si="5"/>
        <v>#REF!</v>
      </c>
      <c r="AV36" s="141" t="e">
        <f t="shared" si="5"/>
        <v>#REF!</v>
      </c>
      <c r="AW36" s="141" t="e">
        <f t="shared" si="5"/>
        <v>#REF!</v>
      </c>
    </row>
    <row r="37" spans="1:49" ht="11.45" customHeight="1" x14ac:dyDescent="0.2">
      <c r="A37" s="3">
        <v>2</v>
      </c>
      <c r="B37" s="141" t="e">
        <f t="shared" si="4"/>
        <v>#REF!</v>
      </c>
      <c r="C37" s="141" t="e">
        <f t="shared" si="5"/>
        <v>#REF!</v>
      </c>
      <c r="D37" s="141" t="e">
        <f t="shared" si="5"/>
        <v>#REF!</v>
      </c>
      <c r="E37" s="141" t="e">
        <f t="shared" si="5"/>
        <v>#REF!</v>
      </c>
      <c r="F37" s="141" t="e">
        <f t="shared" si="5"/>
        <v>#REF!</v>
      </c>
      <c r="G37" s="141" t="e">
        <f t="shared" si="5"/>
        <v>#REF!</v>
      </c>
      <c r="H37" s="141" t="e">
        <f t="shared" si="5"/>
        <v>#REF!</v>
      </c>
      <c r="I37" s="141" t="e">
        <f t="shared" si="5"/>
        <v>#REF!</v>
      </c>
      <c r="J37" s="141" t="e">
        <f t="shared" si="5"/>
        <v>#REF!</v>
      </c>
      <c r="K37" s="141" t="e">
        <f t="shared" si="5"/>
        <v>#REF!</v>
      </c>
      <c r="L37" s="141" t="e">
        <f t="shared" si="5"/>
        <v>#REF!</v>
      </c>
      <c r="M37" s="141" t="e">
        <f t="shared" si="5"/>
        <v>#REF!</v>
      </c>
      <c r="N37" s="141" t="e">
        <f t="shared" si="5"/>
        <v>#REF!</v>
      </c>
      <c r="O37" s="141" t="e">
        <f t="shared" si="5"/>
        <v>#REF!</v>
      </c>
      <c r="P37" s="141" t="e">
        <f t="shared" si="5"/>
        <v>#REF!</v>
      </c>
      <c r="Q37" s="141" t="e">
        <f t="shared" si="5"/>
        <v>#REF!</v>
      </c>
      <c r="R37" s="141" t="e">
        <f t="shared" si="5"/>
        <v>#REF!</v>
      </c>
      <c r="S37" s="141" t="e">
        <f t="shared" si="5"/>
        <v>#REF!</v>
      </c>
      <c r="T37" s="141" t="e">
        <f t="shared" si="5"/>
        <v>#REF!</v>
      </c>
      <c r="U37" s="141" t="e">
        <f t="shared" si="5"/>
        <v>#REF!</v>
      </c>
      <c r="V37" s="141" t="e">
        <f t="shared" si="5"/>
        <v>#REF!</v>
      </c>
      <c r="W37" s="141" t="e">
        <f t="shared" si="5"/>
        <v>#REF!</v>
      </c>
      <c r="X37" s="141" t="e">
        <f t="shared" si="5"/>
        <v>#REF!</v>
      </c>
      <c r="Y37" s="141" t="e">
        <f t="shared" si="5"/>
        <v>#REF!</v>
      </c>
      <c r="Z37" s="141" t="e">
        <f t="shared" si="5"/>
        <v>#REF!</v>
      </c>
      <c r="AA37" s="141" t="e">
        <f t="shared" si="5"/>
        <v>#REF!</v>
      </c>
      <c r="AB37" s="141" t="e">
        <f t="shared" si="5"/>
        <v>#REF!</v>
      </c>
      <c r="AC37" s="141" t="e">
        <f t="shared" si="5"/>
        <v>#REF!</v>
      </c>
      <c r="AD37" s="141" t="e">
        <f t="shared" si="5"/>
        <v>#REF!</v>
      </c>
      <c r="AE37" s="141" t="e">
        <f t="shared" si="5"/>
        <v>#REF!</v>
      </c>
      <c r="AF37" s="141" t="e">
        <f t="shared" si="5"/>
        <v>#REF!</v>
      </c>
      <c r="AG37" s="141" t="e">
        <f t="shared" si="5"/>
        <v>#REF!</v>
      </c>
      <c r="AH37" s="141" t="e">
        <f t="shared" si="5"/>
        <v>#REF!</v>
      </c>
      <c r="AI37" s="141" t="e">
        <f t="shared" si="5"/>
        <v>#REF!</v>
      </c>
      <c r="AJ37" s="141" t="e">
        <f t="shared" si="5"/>
        <v>#REF!</v>
      </c>
      <c r="AK37" s="141" t="e">
        <f t="shared" si="5"/>
        <v>#REF!</v>
      </c>
      <c r="AL37" s="141" t="e">
        <f t="shared" si="5"/>
        <v>#REF!</v>
      </c>
      <c r="AM37" s="141" t="e">
        <f t="shared" si="5"/>
        <v>#REF!</v>
      </c>
      <c r="AN37" s="141" t="e">
        <f t="shared" si="5"/>
        <v>#REF!</v>
      </c>
      <c r="AO37" s="141" t="e">
        <f t="shared" si="5"/>
        <v>#REF!</v>
      </c>
      <c r="AP37" s="141" t="e">
        <f t="shared" si="5"/>
        <v>#REF!</v>
      </c>
      <c r="AQ37" s="141" t="e">
        <f t="shared" si="5"/>
        <v>#REF!</v>
      </c>
      <c r="AR37" s="141" t="e">
        <f t="shared" si="5"/>
        <v>#REF!</v>
      </c>
      <c r="AS37" s="141" t="e">
        <f t="shared" si="5"/>
        <v>#REF!</v>
      </c>
      <c r="AT37" s="141" t="e">
        <f t="shared" si="5"/>
        <v>#REF!</v>
      </c>
      <c r="AU37" s="141" t="e">
        <f t="shared" si="5"/>
        <v>#REF!</v>
      </c>
      <c r="AV37" s="141" t="e">
        <f t="shared" si="5"/>
        <v>#REF!</v>
      </c>
      <c r="AW37" s="141" t="e">
        <f t="shared" si="5"/>
        <v>#REF!</v>
      </c>
    </row>
    <row r="38" spans="1:49" ht="11.45" customHeight="1" x14ac:dyDescent="0.2">
      <c r="A38" s="2" t="s">
        <v>92</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row>
    <row r="39" spans="1:49" ht="11.45" customHeight="1" x14ac:dyDescent="0.2">
      <c r="A39" s="3">
        <v>1</v>
      </c>
      <c r="B39" s="141" t="e">
        <f t="shared" si="4"/>
        <v>#REF!</v>
      </c>
      <c r="C39" s="141" t="e">
        <f t="shared" si="5"/>
        <v>#REF!</v>
      </c>
      <c r="D39" s="141" t="e">
        <f t="shared" si="5"/>
        <v>#REF!</v>
      </c>
      <c r="E39" s="141" t="e">
        <f t="shared" si="5"/>
        <v>#REF!</v>
      </c>
      <c r="F39" s="141" t="e">
        <f t="shared" si="5"/>
        <v>#REF!</v>
      </c>
      <c r="G39" s="141" t="e">
        <f t="shared" si="5"/>
        <v>#REF!</v>
      </c>
      <c r="H39" s="141" t="e">
        <f t="shared" si="5"/>
        <v>#REF!</v>
      </c>
      <c r="I39" s="141" t="e">
        <f t="shared" si="5"/>
        <v>#REF!</v>
      </c>
      <c r="J39" s="141" t="e">
        <f t="shared" si="5"/>
        <v>#REF!</v>
      </c>
      <c r="K39" s="141" t="e">
        <f t="shared" si="5"/>
        <v>#REF!</v>
      </c>
      <c r="L39" s="141" t="e">
        <f t="shared" si="5"/>
        <v>#REF!</v>
      </c>
      <c r="M39" s="141" t="e">
        <f t="shared" si="5"/>
        <v>#REF!</v>
      </c>
      <c r="N39" s="141" t="e">
        <f t="shared" si="5"/>
        <v>#REF!</v>
      </c>
      <c r="O39" s="141" t="e">
        <f t="shared" si="5"/>
        <v>#REF!</v>
      </c>
      <c r="P39" s="141" t="e">
        <f t="shared" si="5"/>
        <v>#REF!</v>
      </c>
      <c r="Q39" s="141" t="e">
        <f t="shared" si="5"/>
        <v>#REF!</v>
      </c>
      <c r="R39" s="141" t="e">
        <f t="shared" si="5"/>
        <v>#REF!</v>
      </c>
      <c r="S39" s="141" t="e">
        <f t="shared" si="5"/>
        <v>#REF!</v>
      </c>
      <c r="T39" s="141" t="e">
        <f t="shared" si="5"/>
        <v>#REF!</v>
      </c>
      <c r="U39" s="141" t="e">
        <f t="shared" si="5"/>
        <v>#REF!</v>
      </c>
      <c r="V39" s="141" t="e">
        <f t="shared" si="5"/>
        <v>#REF!</v>
      </c>
      <c r="W39" s="141" t="e">
        <f t="shared" si="5"/>
        <v>#REF!</v>
      </c>
      <c r="X39" s="141" t="e">
        <f t="shared" si="5"/>
        <v>#REF!</v>
      </c>
      <c r="Y39" s="141" t="e">
        <f t="shared" si="5"/>
        <v>#REF!</v>
      </c>
      <c r="Z39" s="141" t="e">
        <f t="shared" si="5"/>
        <v>#REF!</v>
      </c>
      <c r="AA39" s="141" t="e">
        <f t="shared" si="5"/>
        <v>#REF!</v>
      </c>
      <c r="AB39" s="141" t="e">
        <f t="shared" si="5"/>
        <v>#REF!</v>
      </c>
      <c r="AC39" s="141" t="e">
        <f t="shared" si="5"/>
        <v>#REF!</v>
      </c>
      <c r="AD39" s="141" t="e">
        <f t="shared" si="5"/>
        <v>#REF!</v>
      </c>
      <c r="AE39" s="141" t="e">
        <f t="shared" si="5"/>
        <v>#REF!</v>
      </c>
      <c r="AF39" s="141" t="e">
        <f t="shared" si="5"/>
        <v>#REF!</v>
      </c>
      <c r="AG39" s="141" t="e">
        <f t="shared" si="5"/>
        <v>#REF!</v>
      </c>
      <c r="AH39" s="141" t="e">
        <f t="shared" si="5"/>
        <v>#REF!</v>
      </c>
      <c r="AI39" s="141" t="e">
        <f t="shared" si="5"/>
        <v>#REF!</v>
      </c>
      <c r="AJ39" s="141" t="e">
        <f t="shared" si="5"/>
        <v>#REF!</v>
      </c>
      <c r="AK39" s="141" t="e">
        <f t="shared" si="5"/>
        <v>#REF!</v>
      </c>
      <c r="AL39" s="141" t="e">
        <f t="shared" si="5"/>
        <v>#REF!</v>
      </c>
      <c r="AM39" s="141" t="e">
        <f t="shared" si="5"/>
        <v>#REF!</v>
      </c>
      <c r="AN39" s="141" t="e">
        <f t="shared" si="5"/>
        <v>#REF!</v>
      </c>
      <c r="AO39" s="141" t="e">
        <f t="shared" si="5"/>
        <v>#REF!</v>
      </c>
      <c r="AP39" s="141" t="e">
        <f t="shared" si="5"/>
        <v>#REF!</v>
      </c>
      <c r="AQ39" s="141" t="e">
        <f t="shared" si="5"/>
        <v>#REF!</v>
      </c>
      <c r="AR39" s="141" t="e">
        <f t="shared" si="5"/>
        <v>#REF!</v>
      </c>
      <c r="AS39" s="141" t="e">
        <f t="shared" si="5"/>
        <v>#REF!</v>
      </c>
      <c r="AT39" s="141" t="e">
        <f t="shared" si="5"/>
        <v>#REF!</v>
      </c>
      <c r="AU39" s="141" t="e">
        <f t="shared" si="5"/>
        <v>#REF!</v>
      </c>
      <c r="AV39" s="141" t="e">
        <f t="shared" si="5"/>
        <v>#REF!</v>
      </c>
      <c r="AW39" s="141" t="e">
        <f t="shared" si="5"/>
        <v>#REF!</v>
      </c>
    </row>
    <row r="40" spans="1:49" ht="11.45" customHeight="1" x14ac:dyDescent="0.2">
      <c r="A40" s="3">
        <v>2</v>
      </c>
      <c r="B40" s="141" t="e">
        <f t="shared" si="4"/>
        <v>#REF!</v>
      </c>
      <c r="C40" s="141" t="e">
        <f t="shared" si="5"/>
        <v>#REF!</v>
      </c>
      <c r="D40" s="141" t="e">
        <f t="shared" si="5"/>
        <v>#REF!</v>
      </c>
      <c r="E40" s="141" t="e">
        <f t="shared" si="5"/>
        <v>#REF!</v>
      </c>
      <c r="F40" s="141" t="e">
        <f t="shared" si="5"/>
        <v>#REF!</v>
      </c>
      <c r="G40" s="141" t="e">
        <f t="shared" si="5"/>
        <v>#REF!</v>
      </c>
      <c r="H40" s="141" t="e">
        <f t="shared" si="5"/>
        <v>#REF!</v>
      </c>
      <c r="I40" s="141" t="e">
        <f t="shared" si="5"/>
        <v>#REF!</v>
      </c>
      <c r="J40" s="141" t="e">
        <f t="shared" si="5"/>
        <v>#REF!</v>
      </c>
      <c r="K40" s="141" t="e">
        <f t="shared" si="5"/>
        <v>#REF!</v>
      </c>
      <c r="L40" s="141" t="e">
        <f t="shared" si="5"/>
        <v>#REF!</v>
      </c>
      <c r="M40" s="141" t="e">
        <f t="shared" si="5"/>
        <v>#REF!</v>
      </c>
      <c r="N40" s="141" t="e">
        <f t="shared" si="5"/>
        <v>#REF!</v>
      </c>
      <c r="O40" s="141" t="e">
        <f t="shared" si="5"/>
        <v>#REF!</v>
      </c>
      <c r="P40" s="141" t="e">
        <f t="shared" si="5"/>
        <v>#REF!</v>
      </c>
      <c r="Q40" s="141" t="e">
        <f t="shared" si="5"/>
        <v>#REF!</v>
      </c>
      <c r="R40" s="141" t="e">
        <f t="shared" si="5"/>
        <v>#REF!</v>
      </c>
      <c r="S40" s="141" t="e">
        <f t="shared" si="5"/>
        <v>#REF!</v>
      </c>
      <c r="T40" s="141" t="e">
        <f t="shared" si="5"/>
        <v>#REF!</v>
      </c>
      <c r="U40" s="141" t="e">
        <f t="shared" si="5"/>
        <v>#REF!</v>
      </c>
      <c r="V40" s="141" t="e">
        <f t="shared" si="5"/>
        <v>#REF!</v>
      </c>
      <c r="W40" s="141" t="e">
        <f t="shared" si="5"/>
        <v>#REF!</v>
      </c>
      <c r="X40" s="141" t="e">
        <f t="shared" si="5"/>
        <v>#REF!</v>
      </c>
      <c r="Y40" s="141" t="e">
        <f t="shared" si="5"/>
        <v>#REF!</v>
      </c>
      <c r="Z40" s="141" t="e">
        <f t="shared" si="5"/>
        <v>#REF!</v>
      </c>
      <c r="AA40" s="141" t="e">
        <f t="shared" si="5"/>
        <v>#REF!</v>
      </c>
      <c r="AB40" s="141" t="e">
        <f t="shared" si="5"/>
        <v>#REF!</v>
      </c>
      <c r="AC40" s="141" t="e">
        <f t="shared" si="5"/>
        <v>#REF!</v>
      </c>
      <c r="AD40" s="141" t="e">
        <f t="shared" si="5"/>
        <v>#REF!</v>
      </c>
      <c r="AE40" s="141" t="e">
        <f t="shared" si="5"/>
        <v>#REF!</v>
      </c>
      <c r="AF40" s="141" t="e">
        <f t="shared" si="5"/>
        <v>#REF!</v>
      </c>
      <c r="AG40" s="141" t="e">
        <f t="shared" si="5"/>
        <v>#REF!</v>
      </c>
      <c r="AH40" s="141" t="e">
        <f t="shared" si="5"/>
        <v>#REF!</v>
      </c>
      <c r="AI40" s="141" t="e">
        <f t="shared" si="5"/>
        <v>#REF!</v>
      </c>
      <c r="AJ40" s="141" t="e">
        <f t="shared" si="5"/>
        <v>#REF!</v>
      </c>
      <c r="AK40" s="141" t="e">
        <f t="shared" si="5"/>
        <v>#REF!</v>
      </c>
      <c r="AL40" s="141" t="e">
        <f t="shared" si="5"/>
        <v>#REF!</v>
      </c>
      <c r="AM40" s="141" t="e">
        <f t="shared" si="5"/>
        <v>#REF!</v>
      </c>
      <c r="AN40" s="141" t="e">
        <f t="shared" si="5"/>
        <v>#REF!</v>
      </c>
      <c r="AO40" s="141" t="e">
        <f t="shared" si="5"/>
        <v>#REF!</v>
      </c>
      <c r="AP40" s="141" t="e">
        <f t="shared" si="5"/>
        <v>#REF!</v>
      </c>
      <c r="AQ40" s="141" t="e">
        <f t="shared" si="5"/>
        <v>#REF!</v>
      </c>
      <c r="AR40" s="141" t="e">
        <f t="shared" si="5"/>
        <v>#REF!</v>
      </c>
      <c r="AS40" s="141" t="e">
        <f t="shared" si="5"/>
        <v>#REF!</v>
      </c>
      <c r="AT40" s="141" t="e">
        <f t="shared" si="5"/>
        <v>#REF!</v>
      </c>
      <c r="AU40" s="141" t="e">
        <f t="shared" si="5"/>
        <v>#REF!</v>
      </c>
      <c r="AV40" s="141" t="e">
        <f t="shared" si="5"/>
        <v>#REF!</v>
      </c>
      <c r="AW40" s="141" t="e">
        <f t="shared" si="5"/>
        <v>#REF!</v>
      </c>
    </row>
    <row r="41" spans="1:49" ht="11.45" customHeight="1" x14ac:dyDescent="0.2">
      <c r="A41" s="24"/>
    </row>
    <row r="42" spans="1:49" x14ac:dyDescent="0.2">
      <c r="A42" s="41" t="s">
        <v>18</v>
      </c>
    </row>
    <row r="43" spans="1:49" x14ac:dyDescent="0.2">
      <c r="A43" s="38" t="s">
        <v>164</v>
      </c>
    </row>
    <row r="44" spans="1:49" x14ac:dyDescent="0.2">
      <c r="A44" s="22"/>
    </row>
    <row r="45" spans="1:49" x14ac:dyDescent="0.2">
      <c r="A45" s="41" t="s">
        <v>3</v>
      </c>
    </row>
    <row r="46" spans="1:49" x14ac:dyDescent="0.2">
      <c r="A46" s="42" t="s">
        <v>4</v>
      </c>
    </row>
    <row r="47" spans="1:49" x14ac:dyDescent="0.2">
      <c r="A47" s="42" t="s">
        <v>5</v>
      </c>
    </row>
    <row r="48" spans="1:49"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40" t="s">
        <v>166</v>
      </c>
    </row>
  </sheetData>
  <pageMargins left="0.7" right="0.7" top="0.75" bottom="0.75" header="0.3" footer="0.3"/>
  <pageSetup paperSize="9" orientation="portrait" horizontalDpi="4294967295" verticalDpi="4294967295"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W55"/>
  <sheetViews>
    <sheetView zoomScale="115" zoomScaleNormal="115" workbookViewId="0">
      <pane xSplit="1" topLeftCell="B1" activePane="topRight" state="frozen"/>
      <selection pane="topRight"/>
    </sheetView>
  </sheetViews>
  <sheetFormatPr defaultColWidth="8.5703125" defaultRowHeight="12" x14ac:dyDescent="0.2"/>
  <cols>
    <col min="1" max="1" width="84.85546875" style="1" customWidth="1"/>
    <col min="2" max="19" width="8.5703125" style="1"/>
    <col min="20" max="20" width="8.5703125" style="1" customWidth="1"/>
    <col min="21" max="21" width="0" style="1" hidden="1" customWidth="1"/>
    <col min="22" max="23" width="8.5703125" style="1"/>
    <col min="24" max="25" width="8.5703125" style="1" customWidth="1"/>
    <col min="26" max="26" width="0" style="1" hidden="1" customWidth="1"/>
    <col min="27" max="16384" width="8.5703125" style="1"/>
  </cols>
  <sheetData>
    <row r="1" spans="1:49" ht="11.45" customHeight="1" x14ac:dyDescent="0.2">
      <c r="A1" s="9" t="s">
        <v>172</v>
      </c>
    </row>
    <row r="2" spans="1:49" ht="11.45" customHeight="1" x14ac:dyDescent="0.2">
      <c r="A2" s="19" t="s">
        <v>16</v>
      </c>
    </row>
    <row r="3" spans="1:49" ht="11.45" customHeight="1" x14ac:dyDescent="0.2">
      <c r="A3" s="9"/>
    </row>
    <row r="4" spans="1:49" ht="11.25" customHeight="1" x14ac:dyDescent="0.2">
      <c r="A4" s="95" t="s">
        <v>1</v>
      </c>
    </row>
    <row r="5" spans="1:49" s="12" customFormat="1" ht="25.5" customHeight="1" x14ac:dyDescent="0.2">
      <c r="A5" s="8" t="s">
        <v>0</v>
      </c>
      <c r="B5" s="46" t="e">
        <f>'C завтраками| Bed and breakfast'!#REF!</f>
        <v>#REF!</v>
      </c>
      <c r="C5" s="46" t="e">
        <f>'C завтраками| Bed and breakfast'!#REF!</f>
        <v>#REF!</v>
      </c>
      <c r="D5" s="129" t="e">
        <f>'C завтраками| Bed and breakfast'!#REF!</f>
        <v>#REF!</v>
      </c>
      <c r="E5" s="129" t="e">
        <f>'C завтраками| Bed and breakfast'!#REF!</f>
        <v>#REF!</v>
      </c>
      <c r="F5" s="129" t="e">
        <f>'C завтраками| Bed and breakfast'!#REF!</f>
        <v>#REF!</v>
      </c>
      <c r="G5" s="46" t="e">
        <f>'C завтраками| Bed and breakfast'!#REF!</f>
        <v>#REF!</v>
      </c>
      <c r="H5" s="129" t="e">
        <f>'C завтраками| Bed and breakfast'!#REF!</f>
        <v>#REF!</v>
      </c>
      <c r="I5" s="129" t="e">
        <f>'C завтраками| Bed and breakfast'!#REF!</f>
        <v>#REF!</v>
      </c>
      <c r="J5" s="129" t="e">
        <f>'C завтраками| Bed and breakfast'!#REF!</f>
        <v>#REF!</v>
      </c>
      <c r="K5" s="46" t="e">
        <f>'C завтраками| Bed and breakfast'!#REF!</f>
        <v>#REF!</v>
      </c>
      <c r="L5" s="129" t="e">
        <f>'C завтраками| Bed and breakfast'!#REF!</f>
        <v>#REF!</v>
      </c>
      <c r="M5" s="129" t="e">
        <f>'C завтраками| Bed and breakfast'!#REF!</f>
        <v>#REF!</v>
      </c>
      <c r="N5" s="129" t="e">
        <f>'C завтраками| Bed and breakfast'!#REF!</f>
        <v>#REF!</v>
      </c>
      <c r="O5" s="129" t="e">
        <f>'C завтраками| Bed and breakfast'!#REF!</f>
        <v>#REF!</v>
      </c>
      <c r="P5" s="129" t="e">
        <f>'C завтраками| Bed and breakfast'!#REF!</f>
        <v>#REF!</v>
      </c>
      <c r="Q5" s="129" t="e">
        <f>'C завтраками| Bed and breakfast'!#REF!</f>
        <v>#REF!</v>
      </c>
      <c r="R5" s="129" t="e">
        <f>'C завтраками| Bed and breakfast'!#REF!</f>
        <v>#REF!</v>
      </c>
      <c r="S5" s="129" t="e">
        <f>'C завтраками| Bed and breakfast'!#REF!</f>
        <v>#REF!</v>
      </c>
      <c r="T5" s="129" t="e">
        <f>'C завтраками| Bed and breakfast'!#REF!</f>
        <v>#REF!</v>
      </c>
      <c r="U5" s="129" t="e">
        <f>'C завтраками| Bed and breakfast'!#REF!</f>
        <v>#REF!</v>
      </c>
      <c r="V5" s="129" t="e">
        <f>'C завтраками| Bed and breakfast'!#REF!</f>
        <v>#REF!</v>
      </c>
      <c r="W5" s="129" t="e">
        <f>'C завтраками| Bed and breakfast'!#REF!</f>
        <v>#REF!</v>
      </c>
      <c r="X5" s="129" t="e">
        <f>'C завтраками| Bed and breakfast'!#REF!</f>
        <v>#REF!</v>
      </c>
      <c r="Y5" s="129" t="e">
        <f>'C завтраками| Bed and breakfast'!#REF!</f>
        <v>#REF!</v>
      </c>
      <c r="Z5" s="129" t="e">
        <f>'C завтраками| Bed and breakfast'!#REF!</f>
        <v>#REF!</v>
      </c>
      <c r="AA5" s="129" t="e">
        <f>'C завтраками| Bed and breakfast'!#REF!</f>
        <v>#REF!</v>
      </c>
      <c r="AB5" s="129" t="e">
        <f>'C завтраками| Bed and breakfast'!#REF!</f>
        <v>#REF!</v>
      </c>
      <c r="AC5" s="129" t="e">
        <f>'C завтраками| Bed and breakfast'!#REF!</f>
        <v>#REF!</v>
      </c>
      <c r="AD5" s="129" t="e">
        <f>'C завтраками| Bed and breakfast'!#REF!</f>
        <v>#REF!</v>
      </c>
      <c r="AE5" s="129" t="e">
        <f>'C завтраками| Bed and breakfast'!#REF!</f>
        <v>#REF!</v>
      </c>
      <c r="AF5" s="129" t="e">
        <f>'C завтраками| Bed and breakfast'!#REF!</f>
        <v>#REF!</v>
      </c>
      <c r="AG5" s="129" t="e">
        <f>'C завтраками| Bed and breakfast'!#REF!</f>
        <v>#REF!</v>
      </c>
      <c r="AH5" s="129" t="e">
        <f>'C завтраками| Bed and breakfast'!#REF!</f>
        <v>#REF!</v>
      </c>
      <c r="AI5" s="129" t="e">
        <f>'C завтраками| Bed and breakfast'!#REF!</f>
        <v>#REF!</v>
      </c>
      <c r="AJ5" s="129" t="e">
        <f>'C завтраками| Bed and breakfast'!#REF!</f>
        <v>#REF!</v>
      </c>
      <c r="AK5" s="129" t="e">
        <f>'C завтраками| Bed and breakfast'!#REF!</f>
        <v>#REF!</v>
      </c>
      <c r="AL5" s="129" t="e">
        <f>'C завтраками| Bed and breakfast'!#REF!</f>
        <v>#REF!</v>
      </c>
      <c r="AM5" s="129" t="e">
        <f>'C завтраками| Bed and breakfast'!#REF!</f>
        <v>#REF!</v>
      </c>
      <c r="AN5" s="129" t="e">
        <f>'C завтраками| Bed and breakfast'!#REF!</f>
        <v>#REF!</v>
      </c>
      <c r="AO5" s="129" t="e">
        <f>'C завтраками| Bed and breakfast'!#REF!</f>
        <v>#REF!</v>
      </c>
      <c r="AP5" s="129" t="e">
        <f>'C завтраками| Bed and breakfast'!#REF!</f>
        <v>#REF!</v>
      </c>
      <c r="AQ5" s="129" t="e">
        <f>'C завтраками| Bed and breakfast'!#REF!</f>
        <v>#REF!</v>
      </c>
      <c r="AR5" s="129" t="e">
        <f>'C завтраками| Bed and breakfast'!#REF!</f>
        <v>#REF!</v>
      </c>
      <c r="AS5" s="129" t="e">
        <f>'C завтраками| Bed and breakfast'!#REF!</f>
        <v>#REF!</v>
      </c>
      <c r="AT5" s="129" t="e">
        <f>'C завтраками| Bed and breakfast'!#REF!</f>
        <v>#REF!</v>
      </c>
      <c r="AU5" s="129" t="e">
        <f>'C завтраками| Bed and breakfast'!#REF!</f>
        <v>#REF!</v>
      </c>
      <c r="AV5" s="129" t="e">
        <f>'C завтраками| Bed and breakfast'!#REF!</f>
        <v>#REF!</v>
      </c>
      <c r="AW5" s="129" t="e">
        <f>'C завтраками| Bed and breakfast'!#REF!</f>
        <v>#REF!</v>
      </c>
    </row>
    <row r="6" spans="1:49" s="12" customFormat="1" ht="25.5" customHeight="1" x14ac:dyDescent="0.2">
      <c r="A6" s="37"/>
      <c r="B6" s="46" t="e">
        <f>'C завтраками| Bed and breakfast'!#REF!</f>
        <v>#REF!</v>
      </c>
      <c r="C6" s="46" t="e">
        <f>'C завтраками| Bed and breakfast'!#REF!</f>
        <v>#REF!</v>
      </c>
      <c r="D6" s="129" t="e">
        <f>'C завтраками| Bed and breakfast'!#REF!</f>
        <v>#REF!</v>
      </c>
      <c r="E6" s="129" t="e">
        <f>'C завтраками| Bed and breakfast'!#REF!</f>
        <v>#REF!</v>
      </c>
      <c r="F6" s="129" t="e">
        <f>'C завтраками| Bed and breakfast'!#REF!</f>
        <v>#REF!</v>
      </c>
      <c r="G6" s="46" t="e">
        <f>'C завтраками| Bed and breakfast'!#REF!</f>
        <v>#REF!</v>
      </c>
      <c r="H6" s="129" t="e">
        <f>'C завтраками| Bed and breakfast'!#REF!</f>
        <v>#REF!</v>
      </c>
      <c r="I6" s="129" t="e">
        <f>'C завтраками| Bed and breakfast'!#REF!</f>
        <v>#REF!</v>
      </c>
      <c r="J6" s="129" t="e">
        <f>'C завтраками| Bed and breakfast'!#REF!</f>
        <v>#REF!</v>
      </c>
      <c r="K6" s="46" t="e">
        <f>'C завтраками| Bed and breakfast'!#REF!</f>
        <v>#REF!</v>
      </c>
      <c r="L6" s="129" t="e">
        <f>'C завтраками| Bed and breakfast'!#REF!</f>
        <v>#REF!</v>
      </c>
      <c r="M6" s="129" t="e">
        <f>'C завтраками| Bed and breakfast'!#REF!</f>
        <v>#REF!</v>
      </c>
      <c r="N6" s="129" t="e">
        <f>'C завтраками| Bed and breakfast'!#REF!</f>
        <v>#REF!</v>
      </c>
      <c r="O6" s="129" t="e">
        <f>'C завтраками| Bed and breakfast'!#REF!</f>
        <v>#REF!</v>
      </c>
      <c r="P6" s="129" t="e">
        <f>'C завтраками| Bed and breakfast'!#REF!</f>
        <v>#REF!</v>
      </c>
      <c r="Q6" s="129" t="e">
        <f>'C завтраками| Bed and breakfast'!#REF!</f>
        <v>#REF!</v>
      </c>
      <c r="R6" s="129" t="e">
        <f>'C завтраками| Bed and breakfast'!#REF!</f>
        <v>#REF!</v>
      </c>
      <c r="S6" s="129" t="e">
        <f>'C завтраками| Bed and breakfast'!#REF!</f>
        <v>#REF!</v>
      </c>
      <c r="T6" s="129" t="e">
        <f>'C завтраками| Bed and breakfast'!#REF!</f>
        <v>#REF!</v>
      </c>
      <c r="U6" s="129" t="e">
        <f>'C завтраками| Bed and breakfast'!#REF!</f>
        <v>#REF!</v>
      </c>
      <c r="V6" s="129" t="e">
        <f>'C завтраками| Bed and breakfast'!#REF!</f>
        <v>#REF!</v>
      </c>
      <c r="W6" s="129" t="e">
        <f>'C завтраками| Bed and breakfast'!#REF!</f>
        <v>#REF!</v>
      </c>
      <c r="X6" s="129" t="e">
        <f>'C завтраками| Bed and breakfast'!#REF!</f>
        <v>#REF!</v>
      </c>
      <c r="Y6" s="129" t="e">
        <f>'C завтраками| Bed and breakfast'!#REF!</f>
        <v>#REF!</v>
      </c>
      <c r="Z6" s="129" t="e">
        <f>'C завтраками| Bed and breakfast'!#REF!</f>
        <v>#REF!</v>
      </c>
      <c r="AA6" s="129" t="e">
        <f>'C завтраками| Bed and breakfast'!#REF!</f>
        <v>#REF!</v>
      </c>
      <c r="AB6" s="129" t="e">
        <f>'C завтраками| Bed and breakfast'!#REF!</f>
        <v>#REF!</v>
      </c>
      <c r="AC6" s="129" t="e">
        <f>'C завтраками| Bed and breakfast'!#REF!</f>
        <v>#REF!</v>
      </c>
      <c r="AD6" s="129" t="e">
        <f>'C завтраками| Bed and breakfast'!#REF!</f>
        <v>#REF!</v>
      </c>
      <c r="AE6" s="129" t="e">
        <f>'C завтраками| Bed and breakfast'!#REF!</f>
        <v>#REF!</v>
      </c>
      <c r="AF6" s="129" t="e">
        <f>'C завтраками| Bed and breakfast'!#REF!</f>
        <v>#REF!</v>
      </c>
      <c r="AG6" s="129" t="e">
        <f>'C завтраками| Bed and breakfast'!#REF!</f>
        <v>#REF!</v>
      </c>
      <c r="AH6" s="129" t="e">
        <f>'C завтраками| Bed and breakfast'!#REF!</f>
        <v>#REF!</v>
      </c>
      <c r="AI6" s="129" t="e">
        <f>'C завтраками| Bed and breakfast'!#REF!</f>
        <v>#REF!</v>
      </c>
      <c r="AJ6" s="129" t="e">
        <f>'C завтраками| Bed and breakfast'!#REF!</f>
        <v>#REF!</v>
      </c>
      <c r="AK6" s="129" t="e">
        <f>'C завтраками| Bed and breakfast'!#REF!</f>
        <v>#REF!</v>
      </c>
      <c r="AL6" s="129" t="e">
        <f>'C завтраками| Bed and breakfast'!#REF!</f>
        <v>#REF!</v>
      </c>
      <c r="AM6" s="129" t="e">
        <f>'C завтраками| Bed and breakfast'!#REF!</f>
        <v>#REF!</v>
      </c>
      <c r="AN6" s="129" t="e">
        <f>'C завтраками| Bed and breakfast'!#REF!</f>
        <v>#REF!</v>
      </c>
      <c r="AO6" s="129" t="e">
        <f>'C завтраками| Bed and breakfast'!#REF!</f>
        <v>#REF!</v>
      </c>
      <c r="AP6" s="129" t="e">
        <f>'C завтраками| Bed and breakfast'!#REF!</f>
        <v>#REF!</v>
      </c>
      <c r="AQ6" s="129" t="e">
        <f>'C завтраками| Bed and breakfast'!#REF!</f>
        <v>#REF!</v>
      </c>
      <c r="AR6" s="129" t="e">
        <f>'C завтраками| Bed and breakfast'!#REF!</f>
        <v>#REF!</v>
      </c>
      <c r="AS6" s="129" t="e">
        <f>'C завтраками| Bed and breakfast'!#REF!</f>
        <v>#REF!</v>
      </c>
      <c r="AT6" s="129" t="e">
        <f>'C завтраками| Bed and breakfast'!#REF!</f>
        <v>#REF!</v>
      </c>
      <c r="AU6" s="129" t="e">
        <f>'C завтраками| Bed and breakfast'!#REF!</f>
        <v>#REF!</v>
      </c>
      <c r="AV6" s="129" t="e">
        <f>'C завтраками| Bed and breakfast'!#REF!</f>
        <v>#REF!</v>
      </c>
      <c r="AW6" s="129" t="e">
        <f>'C завтраками| Bed and breakfast'!#REF!</f>
        <v>#REF!</v>
      </c>
    </row>
    <row r="7" spans="1:49" ht="11.45" customHeight="1" x14ac:dyDescent="0.2">
      <c r="A7" s="11"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row>
    <row r="8" spans="1:49" ht="11.45" customHeight="1" x14ac:dyDescent="0.2">
      <c r="A8" s="3">
        <v>1</v>
      </c>
      <c r="B8" s="141" t="e">
        <f>'C завтраками| Bed and breakfast'!#REF!*0.85</f>
        <v>#REF!</v>
      </c>
      <c r="C8" s="141" t="e">
        <f>'C завтраками| Bed and breakfast'!#REF!*0.85</f>
        <v>#REF!</v>
      </c>
      <c r="D8" s="141" t="e">
        <f>'C завтраками| Bed and breakfast'!#REF!*0.85</f>
        <v>#REF!</v>
      </c>
      <c r="E8" s="141" t="e">
        <f>'C завтраками| Bed and breakfast'!#REF!*0.85</f>
        <v>#REF!</v>
      </c>
      <c r="F8" s="141" t="e">
        <f>'C завтраками| Bed and breakfast'!#REF!*0.85</f>
        <v>#REF!</v>
      </c>
      <c r="G8" s="141" t="e">
        <f>'C завтраками| Bed and breakfast'!#REF!*0.85</f>
        <v>#REF!</v>
      </c>
      <c r="H8" s="141" t="e">
        <f>'C завтраками| Bed and breakfast'!#REF!*0.85</f>
        <v>#REF!</v>
      </c>
      <c r="I8" s="141" t="e">
        <f>'C завтраками| Bed and breakfast'!#REF!*0.85</f>
        <v>#REF!</v>
      </c>
      <c r="J8" s="141" t="e">
        <f>'C завтраками| Bed and breakfast'!#REF!*0.85</f>
        <v>#REF!</v>
      </c>
      <c r="K8" s="141" t="e">
        <f>'C завтраками| Bed and breakfast'!#REF!*0.85</f>
        <v>#REF!</v>
      </c>
      <c r="L8" s="141" t="e">
        <f>'C завтраками| Bed and breakfast'!#REF!*0.85</f>
        <v>#REF!</v>
      </c>
      <c r="M8" s="141" t="e">
        <f>'C завтраками| Bed and breakfast'!#REF!*0.85</f>
        <v>#REF!</v>
      </c>
      <c r="N8" s="141" t="e">
        <f>'C завтраками| Bed and breakfast'!#REF!*0.85</f>
        <v>#REF!</v>
      </c>
      <c r="O8" s="141" t="e">
        <f>'C завтраками| Bed and breakfast'!#REF!*0.85</f>
        <v>#REF!</v>
      </c>
      <c r="P8" s="141" t="e">
        <f>'C завтраками| Bed and breakfast'!#REF!*0.85</f>
        <v>#REF!</v>
      </c>
      <c r="Q8" s="141" t="e">
        <f>'C завтраками| Bed and breakfast'!#REF!*0.85</f>
        <v>#REF!</v>
      </c>
      <c r="R8" s="141" t="e">
        <f>'C завтраками| Bed and breakfast'!#REF!*0.85</f>
        <v>#REF!</v>
      </c>
      <c r="S8" s="141" t="e">
        <f>'C завтраками| Bed and breakfast'!#REF!*0.85</f>
        <v>#REF!</v>
      </c>
      <c r="T8" s="141" t="e">
        <f>'C завтраками| Bed and breakfast'!#REF!*0.85</f>
        <v>#REF!</v>
      </c>
      <c r="U8" s="141" t="e">
        <f>'C завтраками| Bed and breakfast'!#REF!*0.85</f>
        <v>#REF!</v>
      </c>
      <c r="V8" s="141" t="e">
        <f>'C завтраками| Bed and breakfast'!#REF!*0.85</f>
        <v>#REF!</v>
      </c>
      <c r="W8" s="141" t="e">
        <f>'C завтраками| Bed and breakfast'!#REF!*0.85</f>
        <v>#REF!</v>
      </c>
      <c r="X8" s="141" t="e">
        <f>'C завтраками| Bed and breakfast'!#REF!*0.85</f>
        <v>#REF!</v>
      </c>
      <c r="Y8" s="141" t="e">
        <f>'C завтраками| Bed and breakfast'!#REF!*0.85</f>
        <v>#REF!</v>
      </c>
      <c r="Z8" s="141" t="e">
        <f>'C завтраками| Bed and breakfast'!#REF!*0.85</f>
        <v>#REF!</v>
      </c>
      <c r="AA8" s="141" t="e">
        <f>'C завтраками| Bed and breakfast'!#REF!*0.85</f>
        <v>#REF!</v>
      </c>
      <c r="AB8" s="141" t="e">
        <f>'C завтраками| Bed and breakfast'!#REF!*0.85</f>
        <v>#REF!</v>
      </c>
      <c r="AC8" s="141" t="e">
        <f>'C завтраками| Bed and breakfast'!#REF!*0.85</f>
        <v>#REF!</v>
      </c>
      <c r="AD8" s="141" t="e">
        <f>'C завтраками| Bed and breakfast'!#REF!*0.85</f>
        <v>#REF!</v>
      </c>
      <c r="AE8" s="141" t="e">
        <f>'C завтраками| Bed and breakfast'!#REF!*0.85</f>
        <v>#REF!</v>
      </c>
      <c r="AF8" s="141" t="e">
        <f>'C завтраками| Bed and breakfast'!#REF!*0.85</f>
        <v>#REF!</v>
      </c>
      <c r="AG8" s="141" t="e">
        <f>'C завтраками| Bed and breakfast'!#REF!*0.85</f>
        <v>#REF!</v>
      </c>
      <c r="AH8" s="141" t="e">
        <f>'C завтраками| Bed and breakfast'!#REF!*0.85</f>
        <v>#REF!</v>
      </c>
      <c r="AI8" s="141" t="e">
        <f>'C завтраками| Bed and breakfast'!#REF!*0.85</f>
        <v>#REF!</v>
      </c>
      <c r="AJ8" s="141" t="e">
        <f>'C завтраками| Bed and breakfast'!#REF!*0.85</f>
        <v>#REF!</v>
      </c>
      <c r="AK8" s="141" t="e">
        <f>'C завтраками| Bed and breakfast'!#REF!*0.85</f>
        <v>#REF!</v>
      </c>
      <c r="AL8" s="141" t="e">
        <f>'C завтраками| Bed and breakfast'!#REF!*0.85</f>
        <v>#REF!</v>
      </c>
      <c r="AM8" s="141" t="e">
        <f>'C завтраками| Bed and breakfast'!#REF!*0.85</f>
        <v>#REF!</v>
      </c>
      <c r="AN8" s="141" t="e">
        <f>'C завтраками| Bed and breakfast'!#REF!*0.85</f>
        <v>#REF!</v>
      </c>
      <c r="AO8" s="141" t="e">
        <f>'C завтраками| Bed and breakfast'!#REF!*0.85</f>
        <v>#REF!</v>
      </c>
      <c r="AP8" s="141" t="e">
        <f>'C завтраками| Bed and breakfast'!#REF!*0.85</f>
        <v>#REF!</v>
      </c>
      <c r="AQ8" s="141" t="e">
        <f>'C завтраками| Bed and breakfast'!#REF!*0.85</f>
        <v>#REF!</v>
      </c>
      <c r="AR8" s="141" t="e">
        <f>'C завтраками| Bed and breakfast'!#REF!*0.85</f>
        <v>#REF!</v>
      </c>
      <c r="AS8" s="141" t="e">
        <f>'C завтраками| Bed and breakfast'!#REF!*0.85</f>
        <v>#REF!</v>
      </c>
      <c r="AT8" s="141" t="e">
        <f>'C завтраками| Bed and breakfast'!#REF!*0.85</f>
        <v>#REF!</v>
      </c>
      <c r="AU8" s="141" t="e">
        <f>'C завтраками| Bed and breakfast'!#REF!*0.85</f>
        <v>#REF!</v>
      </c>
      <c r="AV8" s="141" t="e">
        <f>'C завтраками| Bed and breakfast'!#REF!*0.85</f>
        <v>#REF!</v>
      </c>
      <c r="AW8" s="141" t="e">
        <f>'C завтраками| Bed and breakfast'!#REF!*0.85</f>
        <v>#REF!</v>
      </c>
    </row>
    <row r="9" spans="1:49" ht="11.45" customHeight="1" x14ac:dyDescent="0.2">
      <c r="A9" s="3">
        <v>2</v>
      </c>
      <c r="B9" s="141" t="e">
        <f>'C завтраками| Bed and breakfast'!#REF!*0.85</f>
        <v>#REF!</v>
      </c>
      <c r="C9" s="141" t="e">
        <f>'C завтраками| Bed and breakfast'!#REF!*0.85</f>
        <v>#REF!</v>
      </c>
      <c r="D9" s="141" t="e">
        <f>'C завтраками| Bed and breakfast'!#REF!*0.85</f>
        <v>#REF!</v>
      </c>
      <c r="E9" s="141" t="e">
        <f>'C завтраками| Bed and breakfast'!#REF!*0.85</f>
        <v>#REF!</v>
      </c>
      <c r="F9" s="141" t="e">
        <f>'C завтраками| Bed and breakfast'!#REF!*0.85</f>
        <v>#REF!</v>
      </c>
      <c r="G9" s="141" t="e">
        <f>'C завтраками| Bed and breakfast'!#REF!*0.85</f>
        <v>#REF!</v>
      </c>
      <c r="H9" s="141" t="e">
        <f>'C завтраками| Bed and breakfast'!#REF!*0.85</f>
        <v>#REF!</v>
      </c>
      <c r="I9" s="141" t="e">
        <f>'C завтраками| Bed and breakfast'!#REF!*0.85</f>
        <v>#REF!</v>
      </c>
      <c r="J9" s="141" t="e">
        <f>'C завтраками| Bed and breakfast'!#REF!*0.85</f>
        <v>#REF!</v>
      </c>
      <c r="K9" s="141" t="e">
        <f>'C завтраками| Bed and breakfast'!#REF!*0.85</f>
        <v>#REF!</v>
      </c>
      <c r="L9" s="141" t="e">
        <f>'C завтраками| Bed and breakfast'!#REF!*0.85</f>
        <v>#REF!</v>
      </c>
      <c r="M9" s="141" t="e">
        <f>'C завтраками| Bed and breakfast'!#REF!*0.85</f>
        <v>#REF!</v>
      </c>
      <c r="N9" s="141" t="e">
        <f>'C завтраками| Bed and breakfast'!#REF!*0.85</f>
        <v>#REF!</v>
      </c>
      <c r="O9" s="141" t="e">
        <f>'C завтраками| Bed and breakfast'!#REF!*0.85</f>
        <v>#REF!</v>
      </c>
      <c r="P9" s="141" t="e">
        <f>'C завтраками| Bed and breakfast'!#REF!*0.85</f>
        <v>#REF!</v>
      </c>
      <c r="Q9" s="141" t="e">
        <f>'C завтраками| Bed and breakfast'!#REF!*0.85</f>
        <v>#REF!</v>
      </c>
      <c r="R9" s="141" t="e">
        <f>'C завтраками| Bed and breakfast'!#REF!*0.85</f>
        <v>#REF!</v>
      </c>
      <c r="S9" s="141" t="e">
        <f>'C завтраками| Bed and breakfast'!#REF!*0.85</f>
        <v>#REF!</v>
      </c>
      <c r="T9" s="141" t="e">
        <f>'C завтраками| Bed and breakfast'!#REF!*0.85</f>
        <v>#REF!</v>
      </c>
      <c r="U9" s="141" t="e">
        <f>'C завтраками| Bed and breakfast'!#REF!*0.85</f>
        <v>#REF!</v>
      </c>
      <c r="V9" s="141" t="e">
        <f>'C завтраками| Bed and breakfast'!#REF!*0.85</f>
        <v>#REF!</v>
      </c>
      <c r="W9" s="141" t="e">
        <f>'C завтраками| Bed and breakfast'!#REF!*0.85</f>
        <v>#REF!</v>
      </c>
      <c r="X9" s="141" t="e">
        <f>'C завтраками| Bed and breakfast'!#REF!*0.85</f>
        <v>#REF!</v>
      </c>
      <c r="Y9" s="141" t="e">
        <f>'C завтраками| Bed and breakfast'!#REF!*0.85</f>
        <v>#REF!</v>
      </c>
      <c r="Z9" s="141" t="e">
        <f>'C завтраками| Bed and breakfast'!#REF!*0.85</f>
        <v>#REF!</v>
      </c>
      <c r="AA9" s="141" t="e">
        <f>'C завтраками| Bed and breakfast'!#REF!*0.85</f>
        <v>#REF!</v>
      </c>
      <c r="AB9" s="141" t="e">
        <f>'C завтраками| Bed and breakfast'!#REF!*0.85</f>
        <v>#REF!</v>
      </c>
      <c r="AC9" s="141" t="e">
        <f>'C завтраками| Bed and breakfast'!#REF!*0.85</f>
        <v>#REF!</v>
      </c>
      <c r="AD9" s="141" t="e">
        <f>'C завтраками| Bed and breakfast'!#REF!*0.85</f>
        <v>#REF!</v>
      </c>
      <c r="AE9" s="141" t="e">
        <f>'C завтраками| Bed and breakfast'!#REF!*0.85</f>
        <v>#REF!</v>
      </c>
      <c r="AF9" s="141" t="e">
        <f>'C завтраками| Bed and breakfast'!#REF!*0.85</f>
        <v>#REF!</v>
      </c>
      <c r="AG9" s="141" t="e">
        <f>'C завтраками| Bed and breakfast'!#REF!*0.85</f>
        <v>#REF!</v>
      </c>
      <c r="AH9" s="141" t="e">
        <f>'C завтраками| Bed and breakfast'!#REF!*0.85</f>
        <v>#REF!</v>
      </c>
      <c r="AI9" s="141" t="e">
        <f>'C завтраками| Bed and breakfast'!#REF!*0.85</f>
        <v>#REF!</v>
      </c>
      <c r="AJ9" s="141" t="e">
        <f>'C завтраками| Bed and breakfast'!#REF!*0.85</f>
        <v>#REF!</v>
      </c>
      <c r="AK9" s="141" t="e">
        <f>'C завтраками| Bed and breakfast'!#REF!*0.85</f>
        <v>#REF!</v>
      </c>
      <c r="AL9" s="141" t="e">
        <f>'C завтраками| Bed and breakfast'!#REF!*0.85</f>
        <v>#REF!</v>
      </c>
      <c r="AM9" s="141" t="e">
        <f>'C завтраками| Bed and breakfast'!#REF!*0.85</f>
        <v>#REF!</v>
      </c>
      <c r="AN9" s="141" t="e">
        <f>'C завтраками| Bed and breakfast'!#REF!*0.85</f>
        <v>#REF!</v>
      </c>
      <c r="AO9" s="141" t="e">
        <f>'C завтраками| Bed and breakfast'!#REF!*0.85</f>
        <v>#REF!</v>
      </c>
      <c r="AP9" s="141" t="e">
        <f>'C завтраками| Bed and breakfast'!#REF!*0.85</f>
        <v>#REF!</v>
      </c>
      <c r="AQ9" s="141" t="e">
        <f>'C завтраками| Bed and breakfast'!#REF!*0.85</f>
        <v>#REF!</v>
      </c>
      <c r="AR9" s="141" t="e">
        <f>'C завтраками| Bed and breakfast'!#REF!*0.85</f>
        <v>#REF!</v>
      </c>
      <c r="AS9" s="141" t="e">
        <f>'C завтраками| Bed and breakfast'!#REF!*0.85</f>
        <v>#REF!</v>
      </c>
      <c r="AT9" s="141" t="e">
        <f>'C завтраками| Bed and breakfast'!#REF!*0.85</f>
        <v>#REF!</v>
      </c>
      <c r="AU9" s="141" t="e">
        <f>'C завтраками| Bed and breakfast'!#REF!*0.85</f>
        <v>#REF!</v>
      </c>
      <c r="AV9" s="141" t="e">
        <f>'C завтраками| Bed and breakfast'!#REF!*0.85</f>
        <v>#REF!</v>
      </c>
      <c r="AW9" s="141" t="e">
        <f>'C завтраками| Bed and breakfast'!#REF!*0.85</f>
        <v>#REF!</v>
      </c>
    </row>
    <row r="10" spans="1:49"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row>
    <row r="11" spans="1:49" ht="11.45" customHeight="1" x14ac:dyDescent="0.2">
      <c r="A11" s="3">
        <v>1</v>
      </c>
      <c r="B11" s="141" t="e">
        <f>'C завтраками| Bed and breakfast'!#REF!*0.85</f>
        <v>#REF!</v>
      </c>
      <c r="C11" s="141" t="e">
        <f>'C завтраками| Bed and breakfast'!#REF!*0.85</f>
        <v>#REF!</v>
      </c>
      <c r="D11" s="141" t="e">
        <f>'C завтраками| Bed and breakfast'!#REF!*0.85</f>
        <v>#REF!</v>
      </c>
      <c r="E11" s="141" t="e">
        <f>'C завтраками| Bed and breakfast'!#REF!*0.85</f>
        <v>#REF!</v>
      </c>
      <c r="F11" s="141" t="e">
        <f>'C завтраками| Bed and breakfast'!#REF!*0.85</f>
        <v>#REF!</v>
      </c>
      <c r="G11" s="141" t="e">
        <f>'C завтраками| Bed and breakfast'!#REF!*0.85</f>
        <v>#REF!</v>
      </c>
      <c r="H11" s="141" t="e">
        <f>'C завтраками| Bed and breakfast'!#REF!*0.85</f>
        <v>#REF!</v>
      </c>
      <c r="I11" s="141" t="e">
        <f>'C завтраками| Bed and breakfast'!#REF!*0.85</f>
        <v>#REF!</v>
      </c>
      <c r="J11" s="141" t="e">
        <f>'C завтраками| Bed and breakfast'!#REF!*0.85</f>
        <v>#REF!</v>
      </c>
      <c r="K11" s="141" t="e">
        <f>'C завтраками| Bed and breakfast'!#REF!*0.85</f>
        <v>#REF!</v>
      </c>
      <c r="L11" s="141" t="e">
        <f>'C завтраками| Bed and breakfast'!#REF!*0.85</f>
        <v>#REF!</v>
      </c>
      <c r="M11" s="141" t="e">
        <f>'C завтраками| Bed and breakfast'!#REF!*0.85</f>
        <v>#REF!</v>
      </c>
      <c r="N11" s="141" t="e">
        <f>'C завтраками| Bed and breakfast'!#REF!*0.85</f>
        <v>#REF!</v>
      </c>
      <c r="O11" s="141" t="e">
        <f>'C завтраками| Bed and breakfast'!#REF!*0.85</f>
        <v>#REF!</v>
      </c>
      <c r="P11" s="141" t="e">
        <f>'C завтраками| Bed and breakfast'!#REF!*0.85</f>
        <v>#REF!</v>
      </c>
      <c r="Q11" s="141" t="e">
        <f>'C завтраками| Bed and breakfast'!#REF!*0.85</f>
        <v>#REF!</v>
      </c>
      <c r="R11" s="141" t="e">
        <f>'C завтраками| Bed and breakfast'!#REF!*0.85</f>
        <v>#REF!</v>
      </c>
      <c r="S11" s="141" t="e">
        <f>'C завтраками| Bed and breakfast'!#REF!*0.85</f>
        <v>#REF!</v>
      </c>
      <c r="T11" s="141" t="e">
        <f>'C завтраками| Bed and breakfast'!#REF!*0.85</f>
        <v>#REF!</v>
      </c>
      <c r="U11" s="141" t="e">
        <f>'C завтраками| Bed and breakfast'!#REF!*0.85</f>
        <v>#REF!</v>
      </c>
      <c r="V11" s="141" t="e">
        <f>'C завтраками| Bed and breakfast'!#REF!*0.85</f>
        <v>#REF!</v>
      </c>
      <c r="W11" s="141" t="e">
        <f>'C завтраками| Bed and breakfast'!#REF!*0.85</f>
        <v>#REF!</v>
      </c>
      <c r="X11" s="141" t="e">
        <f>'C завтраками| Bed and breakfast'!#REF!*0.85</f>
        <v>#REF!</v>
      </c>
      <c r="Y11" s="141" t="e">
        <f>'C завтраками| Bed and breakfast'!#REF!*0.85</f>
        <v>#REF!</v>
      </c>
      <c r="Z11" s="141" t="e">
        <f>'C завтраками| Bed and breakfast'!#REF!*0.85</f>
        <v>#REF!</v>
      </c>
      <c r="AA11" s="141" t="e">
        <f>'C завтраками| Bed and breakfast'!#REF!*0.85</f>
        <v>#REF!</v>
      </c>
      <c r="AB11" s="141" t="e">
        <f>'C завтраками| Bed and breakfast'!#REF!*0.85</f>
        <v>#REF!</v>
      </c>
      <c r="AC11" s="141" t="e">
        <f>'C завтраками| Bed and breakfast'!#REF!*0.85</f>
        <v>#REF!</v>
      </c>
      <c r="AD11" s="141" t="e">
        <f>'C завтраками| Bed and breakfast'!#REF!*0.85</f>
        <v>#REF!</v>
      </c>
      <c r="AE11" s="141" t="e">
        <f>'C завтраками| Bed and breakfast'!#REF!*0.85</f>
        <v>#REF!</v>
      </c>
      <c r="AF11" s="141" t="e">
        <f>'C завтраками| Bed and breakfast'!#REF!*0.85</f>
        <v>#REF!</v>
      </c>
      <c r="AG11" s="141" t="e">
        <f>'C завтраками| Bed and breakfast'!#REF!*0.85</f>
        <v>#REF!</v>
      </c>
      <c r="AH11" s="141" t="e">
        <f>'C завтраками| Bed and breakfast'!#REF!*0.85</f>
        <v>#REF!</v>
      </c>
      <c r="AI11" s="141" t="e">
        <f>'C завтраками| Bed and breakfast'!#REF!*0.85</f>
        <v>#REF!</v>
      </c>
      <c r="AJ11" s="141" t="e">
        <f>'C завтраками| Bed and breakfast'!#REF!*0.85</f>
        <v>#REF!</v>
      </c>
      <c r="AK11" s="141" t="e">
        <f>'C завтраками| Bed and breakfast'!#REF!*0.85</f>
        <v>#REF!</v>
      </c>
      <c r="AL11" s="141" t="e">
        <f>'C завтраками| Bed and breakfast'!#REF!*0.85</f>
        <v>#REF!</v>
      </c>
      <c r="AM11" s="141" t="e">
        <f>'C завтраками| Bed and breakfast'!#REF!*0.85</f>
        <v>#REF!</v>
      </c>
      <c r="AN11" s="141" t="e">
        <f>'C завтраками| Bed and breakfast'!#REF!*0.85</f>
        <v>#REF!</v>
      </c>
      <c r="AO11" s="141" t="e">
        <f>'C завтраками| Bed and breakfast'!#REF!*0.85</f>
        <v>#REF!</v>
      </c>
      <c r="AP11" s="141" t="e">
        <f>'C завтраками| Bed and breakfast'!#REF!*0.85</f>
        <v>#REF!</v>
      </c>
      <c r="AQ11" s="141" t="e">
        <f>'C завтраками| Bed and breakfast'!#REF!*0.85</f>
        <v>#REF!</v>
      </c>
      <c r="AR11" s="141" t="e">
        <f>'C завтраками| Bed and breakfast'!#REF!*0.85</f>
        <v>#REF!</v>
      </c>
      <c r="AS11" s="141" t="e">
        <f>'C завтраками| Bed and breakfast'!#REF!*0.85</f>
        <v>#REF!</v>
      </c>
      <c r="AT11" s="141" t="e">
        <f>'C завтраками| Bed and breakfast'!#REF!*0.85</f>
        <v>#REF!</v>
      </c>
      <c r="AU11" s="141" t="e">
        <f>'C завтраками| Bed and breakfast'!#REF!*0.85</f>
        <v>#REF!</v>
      </c>
      <c r="AV11" s="141" t="e">
        <f>'C завтраками| Bed and breakfast'!#REF!*0.85</f>
        <v>#REF!</v>
      </c>
      <c r="AW11" s="141" t="e">
        <f>'C завтраками| Bed and breakfast'!#REF!*0.85</f>
        <v>#REF!</v>
      </c>
    </row>
    <row r="12" spans="1:49" ht="11.45" customHeight="1" x14ac:dyDescent="0.2">
      <c r="A12" s="3">
        <v>2</v>
      </c>
      <c r="B12" s="141" t="e">
        <f>'C завтраками| Bed and breakfast'!#REF!*0.85</f>
        <v>#REF!</v>
      </c>
      <c r="C12" s="141" t="e">
        <f>'C завтраками| Bed and breakfast'!#REF!*0.85</f>
        <v>#REF!</v>
      </c>
      <c r="D12" s="141" t="e">
        <f>'C завтраками| Bed and breakfast'!#REF!*0.85</f>
        <v>#REF!</v>
      </c>
      <c r="E12" s="141" t="e">
        <f>'C завтраками| Bed and breakfast'!#REF!*0.85</f>
        <v>#REF!</v>
      </c>
      <c r="F12" s="141" t="e">
        <f>'C завтраками| Bed and breakfast'!#REF!*0.85</f>
        <v>#REF!</v>
      </c>
      <c r="G12" s="141" t="e">
        <f>'C завтраками| Bed and breakfast'!#REF!*0.85</f>
        <v>#REF!</v>
      </c>
      <c r="H12" s="141" t="e">
        <f>'C завтраками| Bed and breakfast'!#REF!*0.85</f>
        <v>#REF!</v>
      </c>
      <c r="I12" s="141" t="e">
        <f>'C завтраками| Bed and breakfast'!#REF!*0.85</f>
        <v>#REF!</v>
      </c>
      <c r="J12" s="141" t="e">
        <f>'C завтраками| Bed and breakfast'!#REF!*0.85</f>
        <v>#REF!</v>
      </c>
      <c r="K12" s="141" t="e">
        <f>'C завтраками| Bed and breakfast'!#REF!*0.85</f>
        <v>#REF!</v>
      </c>
      <c r="L12" s="141" t="e">
        <f>'C завтраками| Bed and breakfast'!#REF!*0.85</f>
        <v>#REF!</v>
      </c>
      <c r="M12" s="141" t="e">
        <f>'C завтраками| Bed and breakfast'!#REF!*0.85</f>
        <v>#REF!</v>
      </c>
      <c r="N12" s="141" t="e">
        <f>'C завтраками| Bed and breakfast'!#REF!*0.85</f>
        <v>#REF!</v>
      </c>
      <c r="O12" s="141" t="e">
        <f>'C завтраками| Bed and breakfast'!#REF!*0.85</f>
        <v>#REF!</v>
      </c>
      <c r="P12" s="141" t="e">
        <f>'C завтраками| Bed and breakfast'!#REF!*0.85</f>
        <v>#REF!</v>
      </c>
      <c r="Q12" s="141" t="e">
        <f>'C завтраками| Bed and breakfast'!#REF!*0.85</f>
        <v>#REF!</v>
      </c>
      <c r="R12" s="141" t="e">
        <f>'C завтраками| Bed and breakfast'!#REF!*0.85</f>
        <v>#REF!</v>
      </c>
      <c r="S12" s="141" t="e">
        <f>'C завтраками| Bed and breakfast'!#REF!*0.85</f>
        <v>#REF!</v>
      </c>
      <c r="T12" s="141" t="e">
        <f>'C завтраками| Bed and breakfast'!#REF!*0.85</f>
        <v>#REF!</v>
      </c>
      <c r="U12" s="141" t="e">
        <f>'C завтраками| Bed and breakfast'!#REF!*0.85</f>
        <v>#REF!</v>
      </c>
      <c r="V12" s="141" t="e">
        <f>'C завтраками| Bed and breakfast'!#REF!*0.85</f>
        <v>#REF!</v>
      </c>
      <c r="W12" s="141" t="e">
        <f>'C завтраками| Bed and breakfast'!#REF!*0.85</f>
        <v>#REF!</v>
      </c>
      <c r="X12" s="141" t="e">
        <f>'C завтраками| Bed and breakfast'!#REF!*0.85</f>
        <v>#REF!</v>
      </c>
      <c r="Y12" s="141" t="e">
        <f>'C завтраками| Bed and breakfast'!#REF!*0.85</f>
        <v>#REF!</v>
      </c>
      <c r="Z12" s="141" t="e">
        <f>'C завтраками| Bed and breakfast'!#REF!*0.85</f>
        <v>#REF!</v>
      </c>
      <c r="AA12" s="141" t="e">
        <f>'C завтраками| Bed and breakfast'!#REF!*0.85</f>
        <v>#REF!</v>
      </c>
      <c r="AB12" s="141" t="e">
        <f>'C завтраками| Bed and breakfast'!#REF!*0.85</f>
        <v>#REF!</v>
      </c>
      <c r="AC12" s="141" t="e">
        <f>'C завтраками| Bed and breakfast'!#REF!*0.85</f>
        <v>#REF!</v>
      </c>
      <c r="AD12" s="141" t="e">
        <f>'C завтраками| Bed and breakfast'!#REF!*0.85</f>
        <v>#REF!</v>
      </c>
      <c r="AE12" s="141" t="e">
        <f>'C завтраками| Bed and breakfast'!#REF!*0.85</f>
        <v>#REF!</v>
      </c>
      <c r="AF12" s="141" t="e">
        <f>'C завтраками| Bed and breakfast'!#REF!*0.85</f>
        <v>#REF!</v>
      </c>
      <c r="AG12" s="141" t="e">
        <f>'C завтраками| Bed and breakfast'!#REF!*0.85</f>
        <v>#REF!</v>
      </c>
      <c r="AH12" s="141" t="e">
        <f>'C завтраками| Bed and breakfast'!#REF!*0.85</f>
        <v>#REF!</v>
      </c>
      <c r="AI12" s="141" t="e">
        <f>'C завтраками| Bed and breakfast'!#REF!*0.85</f>
        <v>#REF!</v>
      </c>
      <c r="AJ12" s="141" t="e">
        <f>'C завтраками| Bed and breakfast'!#REF!*0.85</f>
        <v>#REF!</v>
      </c>
      <c r="AK12" s="141" t="e">
        <f>'C завтраками| Bed and breakfast'!#REF!*0.85</f>
        <v>#REF!</v>
      </c>
      <c r="AL12" s="141" t="e">
        <f>'C завтраками| Bed and breakfast'!#REF!*0.85</f>
        <v>#REF!</v>
      </c>
      <c r="AM12" s="141" t="e">
        <f>'C завтраками| Bed and breakfast'!#REF!*0.85</f>
        <v>#REF!</v>
      </c>
      <c r="AN12" s="141" t="e">
        <f>'C завтраками| Bed and breakfast'!#REF!*0.85</f>
        <v>#REF!</v>
      </c>
      <c r="AO12" s="141" t="e">
        <f>'C завтраками| Bed and breakfast'!#REF!*0.85</f>
        <v>#REF!</v>
      </c>
      <c r="AP12" s="141" t="e">
        <f>'C завтраками| Bed and breakfast'!#REF!*0.85</f>
        <v>#REF!</v>
      </c>
      <c r="AQ12" s="141" t="e">
        <f>'C завтраками| Bed and breakfast'!#REF!*0.85</f>
        <v>#REF!</v>
      </c>
      <c r="AR12" s="141" t="e">
        <f>'C завтраками| Bed and breakfast'!#REF!*0.85</f>
        <v>#REF!</v>
      </c>
      <c r="AS12" s="141" t="e">
        <f>'C завтраками| Bed and breakfast'!#REF!*0.85</f>
        <v>#REF!</v>
      </c>
      <c r="AT12" s="141" t="e">
        <f>'C завтраками| Bed and breakfast'!#REF!*0.85</f>
        <v>#REF!</v>
      </c>
      <c r="AU12" s="141" t="e">
        <f>'C завтраками| Bed and breakfast'!#REF!*0.85</f>
        <v>#REF!</v>
      </c>
      <c r="AV12" s="141" t="e">
        <f>'C завтраками| Bed and breakfast'!#REF!*0.85</f>
        <v>#REF!</v>
      </c>
      <c r="AW12" s="141" t="e">
        <f>'C завтраками| Bed and breakfast'!#REF!*0.85</f>
        <v>#REF!</v>
      </c>
    </row>
    <row r="13" spans="1:49" ht="11.45" customHeight="1" x14ac:dyDescent="0.2">
      <c r="A13" s="5"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row>
    <row r="14" spans="1:49" ht="11.45" customHeight="1" x14ac:dyDescent="0.2">
      <c r="A14" s="3">
        <v>1</v>
      </c>
      <c r="B14" s="141" t="e">
        <f>'C завтраками| Bed and breakfast'!#REF!*0.85</f>
        <v>#REF!</v>
      </c>
      <c r="C14" s="141" t="e">
        <f>'C завтраками| Bed and breakfast'!#REF!*0.85</f>
        <v>#REF!</v>
      </c>
      <c r="D14" s="141" t="e">
        <f>'C завтраками| Bed and breakfast'!#REF!*0.85</f>
        <v>#REF!</v>
      </c>
      <c r="E14" s="141" t="e">
        <f>'C завтраками| Bed and breakfast'!#REF!*0.85</f>
        <v>#REF!</v>
      </c>
      <c r="F14" s="141" t="e">
        <f>'C завтраками| Bed and breakfast'!#REF!*0.85</f>
        <v>#REF!</v>
      </c>
      <c r="G14" s="141" t="e">
        <f>'C завтраками| Bed and breakfast'!#REF!*0.85</f>
        <v>#REF!</v>
      </c>
      <c r="H14" s="141" t="e">
        <f>'C завтраками| Bed and breakfast'!#REF!*0.85</f>
        <v>#REF!</v>
      </c>
      <c r="I14" s="141" t="e">
        <f>'C завтраками| Bed and breakfast'!#REF!*0.85</f>
        <v>#REF!</v>
      </c>
      <c r="J14" s="141" t="e">
        <f>'C завтраками| Bed and breakfast'!#REF!*0.85</f>
        <v>#REF!</v>
      </c>
      <c r="K14" s="141" t="e">
        <f>'C завтраками| Bed and breakfast'!#REF!*0.85</f>
        <v>#REF!</v>
      </c>
      <c r="L14" s="141" t="e">
        <f>'C завтраками| Bed and breakfast'!#REF!*0.85</f>
        <v>#REF!</v>
      </c>
      <c r="M14" s="141" t="e">
        <f>'C завтраками| Bed and breakfast'!#REF!*0.85</f>
        <v>#REF!</v>
      </c>
      <c r="N14" s="141" t="e">
        <f>'C завтраками| Bed and breakfast'!#REF!*0.85</f>
        <v>#REF!</v>
      </c>
      <c r="O14" s="141" t="e">
        <f>'C завтраками| Bed and breakfast'!#REF!*0.85</f>
        <v>#REF!</v>
      </c>
      <c r="P14" s="141" t="e">
        <f>'C завтраками| Bed and breakfast'!#REF!*0.85</f>
        <v>#REF!</v>
      </c>
      <c r="Q14" s="141" t="e">
        <f>'C завтраками| Bed and breakfast'!#REF!*0.85</f>
        <v>#REF!</v>
      </c>
      <c r="R14" s="141" t="e">
        <f>'C завтраками| Bed and breakfast'!#REF!*0.85</f>
        <v>#REF!</v>
      </c>
      <c r="S14" s="141" t="e">
        <f>'C завтраками| Bed and breakfast'!#REF!*0.85</f>
        <v>#REF!</v>
      </c>
      <c r="T14" s="141" t="e">
        <f>'C завтраками| Bed and breakfast'!#REF!*0.85</f>
        <v>#REF!</v>
      </c>
      <c r="U14" s="141" t="e">
        <f>'C завтраками| Bed and breakfast'!#REF!*0.85</f>
        <v>#REF!</v>
      </c>
      <c r="V14" s="141" t="e">
        <f>'C завтраками| Bed and breakfast'!#REF!*0.85</f>
        <v>#REF!</v>
      </c>
      <c r="W14" s="141" t="e">
        <f>'C завтраками| Bed and breakfast'!#REF!*0.85</f>
        <v>#REF!</v>
      </c>
      <c r="X14" s="141" t="e">
        <f>'C завтраками| Bed and breakfast'!#REF!*0.85</f>
        <v>#REF!</v>
      </c>
      <c r="Y14" s="141" t="e">
        <f>'C завтраками| Bed and breakfast'!#REF!*0.85</f>
        <v>#REF!</v>
      </c>
      <c r="Z14" s="141" t="e">
        <f>'C завтраками| Bed and breakfast'!#REF!*0.85</f>
        <v>#REF!</v>
      </c>
      <c r="AA14" s="141" t="e">
        <f>'C завтраками| Bed and breakfast'!#REF!*0.85</f>
        <v>#REF!</v>
      </c>
      <c r="AB14" s="141" t="e">
        <f>'C завтраками| Bed and breakfast'!#REF!*0.85</f>
        <v>#REF!</v>
      </c>
      <c r="AC14" s="141" t="e">
        <f>'C завтраками| Bed and breakfast'!#REF!*0.85</f>
        <v>#REF!</v>
      </c>
      <c r="AD14" s="141" t="e">
        <f>'C завтраками| Bed and breakfast'!#REF!*0.85</f>
        <v>#REF!</v>
      </c>
      <c r="AE14" s="141" t="e">
        <f>'C завтраками| Bed and breakfast'!#REF!*0.85</f>
        <v>#REF!</v>
      </c>
      <c r="AF14" s="141" t="e">
        <f>'C завтраками| Bed and breakfast'!#REF!*0.85</f>
        <v>#REF!</v>
      </c>
      <c r="AG14" s="141" t="e">
        <f>'C завтраками| Bed and breakfast'!#REF!*0.85</f>
        <v>#REF!</v>
      </c>
      <c r="AH14" s="141" t="e">
        <f>'C завтраками| Bed and breakfast'!#REF!*0.85</f>
        <v>#REF!</v>
      </c>
      <c r="AI14" s="141" t="e">
        <f>'C завтраками| Bed and breakfast'!#REF!*0.85</f>
        <v>#REF!</v>
      </c>
      <c r="AJ14" s="141" t="e">
        <f>'C завтраками| Bed and breakfast'!#REF!*0.85</f>
        <v>#REF!</v>
      </c>
      <c r="AK14" s="141" t="e">
        <f>'C завтраками| Bed and breakfast'!#REF!*0.85</f>
        <v>#REF!</v>
      </c>
      <c r="AL14" s="141" t="e">
        <f>'C завтраками| Bed and breakfast'!#REF!*0.85</f>
        <v>#REF!</v>
      </c>
      <c r="AM14" s="141" t="e">
        <f>'C завтраками| Bed and breakfast'!#REF!*0.85</f>
        <v>#REF!</v>
      </c>
      <c r="AN14" s="141" t="e">
        <f>'C завтраками| Bed and breakfast'!#REF!*0.85</f>
        <v>#REF!</v>
      </c>
      <c r="AO14" s="141" t="e">
        <f>'C завтраками| Bed and breakfast'!#REF!*0.85</f>
        <v>#REF!</v>
      </c>
      <c r="AP14" s="141" t="e">
        <f>'C завтраками| Bed and breakfast'!#REF!*0.85</f>
        <v>#REF!</v>
      </c>
      <c r="AQ14" s="141" t="e">
        <f>'C завтраками| Bed and breakfast'!#REF!*0.85</f>
        <v>#REF!</v>
      </c>
      <c r="AR14" s="141" t="e">
        <f>'C завтраками| Bed and breakfast'!#REF!*0.85</f>
        <v>#REF!</v>
      </c>
      <c r="AS14" s="141" t="e">
        <f>'C завтраками| Bed and breakfast'!#REF!*0.85</f>
        <v>#REF!</v>
      </c>
      <c r="AT14" s="141" t="e">
        <f>'C завтраками| Bed and breakfast'!#REF!*0.85</f>
        <v>#REF!</v>
      </c>
      <c r="AU14" s="141" t="e">
        <f>'C завтраками| Bed and breakfast'!#REF!*0.85</f>
        <v>#REF!</v>
      </c>
      <c r="AV14" s="141" t="e">
        <f>'C завтраками| Bed and breakfast'!#REF!*0.85</f>
        <v>#REF!</v>
      </c>
      <c r="AW14" s="141" t="e">
        <f>'C завтраками| Bed and breakfast'!#REF!*0.85</f>
        <v>#REF!</v>
      </c>
    </row>
    <row r="15" spans="1:49" ht="11.45" customHeight="1" x14ac:dyDescent="0.2">
      <c r="A15" s="3">
        <v>2</v>
      </c>
      <c r="B15" s="141" t="e">
        <f>'C завтраками| Bed and breakfast'!#REF!*0.85</f>
        <v>#REF!</v>
      </c>
      <c r="C15" s="141" t="e">
        <f>'C завтраками| Bed and breakfast'!#REF!*0.85</f>
        <v>#REF!</v>
      </c>
      <c r="D15" s="141" t="e">
        <f>'C завтраками| Bed and breakfast'!#REF!*0.85</f>
        <v>#REF!</v>
      </c>
      <c r="E15" s="141" t="e">
        <f>'C завтраками| Bed and breakfast'!#REF!*0.85</f>
        <v>#REF!</v>
      </c>
      <c r="F15" s="141" t="e">
        <f>'C завтраками| Bed and breakfast'!#REF!*0.85</f>
        <v>#REF!</v>
      </c>
      <c r="G15" s="141" t="e">
        <f>'C завтраками| Bed and breakfast'!#REF!*0.85</f>
        <v>#REF!</v>
      </c>
      <c r="H15" s="141" t="e">
        <f>'C завтраками| Bed and breakfast'!#REF!*0.85</f>
        <v>#REF!</v>
      </c>
      <c r="I15" s="141" t="e">
        <f>'C завтраками| Bed and breakfast'!#REF!*0.85</f>
        <v>#REF!</v>
      </c>
      <c r="J15" s="141" t="e">
        <f>'C завтраками| Bed and breakfast'!#REF!*0.85</f>
        <v>#REF!</v>
      </c>
      <c r="K15" s="141" t="e">
        <f>'C завтраками| Bed and breakfast'!#REF!*0.85</f>
        <v>#REF!</v>
      </c>
      <c r="L15" s="141" t="e">
        <f>'C завтраками| Bed and breakfast'!#REF!*0.85</f>
        <v>#REF!</v>
      </c>
      <c r="M15" s="141" t="e">
        <f>'C завтраками| Bed and breakfast'!#REF!*0.85</f>
        <v>#REF!</v>
      </c>
      <c r="N15" s="141" t="e">
        <f>'C завтраками| Bed and breakfast'!#REF!*0.85</f>
        <v>#REF!</v>
      </c>
      <c r="O15" s="141" t="e">
        <f>'C завтраками| Bed and breakfast'!#REF!*0.85</f>
        <v>#REF!</v>
      </c>
      <c r="P15" s="141" t="e">
        <f>'C завтраками| Bed and breakfast'!#REF!*0.85</f>
        <v>#REF!</v>
      </c>
      <c r="Q15" s="141" t="e">
        <f>'C завтраками| Bed and breakfast'!#REF!*0.85</f>
        <v>#REF!</v>
      </c>
      <c r="R15" s="141" t="e">
        <f>'C завтраками| Bed and breakfast'!#REF!*0.85</f>
        <v>#REF!</v>
      </c>
      <c r="S15" s="141" t="e">
        <f>'C завтраками| Bed and breakfast'!#REF!*0.85</f>
        <v>#REF!</v>
      </c>
      <c r="T15" s="141" t="e">
        <f>'C завтраками| Bed and breakfast'!#REF!*0.85</f>
        <v>#REF!</v>
      </c>
      <c r="U15" s="141" t="e">
        <f>'C завтраками| Bed and breakfast'!#REF!*0.85</f>
        <v>#REF!</v>
      </c>
      <c r="V15" s="141" t="e">
        <f>'C завтраками| Bed and breakfast'!#REF!*0.85</f>
        <v>#REF!</v>
      </c>
      <c r="W15" s="141" t="e">
        <f>'C завтраками| Bed and breakfast'!#REF!*0.85</f>
        <v>#REF!</v>
      </c>
      <c r="X15" s="141" t="e">
        <f>'C завтраками| Bed and breakfast'!#REF!*0.85</f>
        <v>#REF!</v>
      </c>
      <c r="Y15" s="141" t="e">
        <f>'C завтраками| Bed and breakfast'!#REF!*0.85</f>
        <v>#REF!</v>
      </c>
      <c r="Z15" s="141" t="e">
        <f>'C завтраками| Bed and breakfast'!#REF!*0.85</f>
        <v>#REF!</v>
      </c>
      <c r="AA15" s="141" t="e">
        <f>'C завтраками| Bed and breakfast'!#REF!*0.85</f>
        <v>#REF!</v>
      </c>
      <c r="AB15" s="141" t="e">
        <f>'C завтраками| Bed and breakfast'!#REF!*0.85</f>
        <v>#REF!</v>
      </c>
      <c r="AC15" s="141" t="e">
        <f>'C завтраками| Bed and breakfast'!#REF!*0.85</f>
        <v>#REF!</v>
      </c>
      <c r="AD15" s="141" t="e">
        <f>'C завтраками| Bed and breakfast'!#REF!*0.85</f>
        <v>#REF!</v>
      </c>
      <c r="AE15" s="141" t="e">
        <f>'C завтраками| Bed and breakfast'!#REF!*0.85</f>
        <v>#REF!</v>
      </c>
      <c r="AF15" s="141" t="e">
        <f>'C завтраками| Bed and breakfast'!#REF!*0.85</f>
        <v>#REF!</v>
      </c>
      <c r="AG15" s="141" t="e">
        <f>'C завтраками| Bed and breakfast'!#REF!*0.85</f>
        <v>#REF!</v>
      </c>
      <c r="AH15" s="141" t="e">
        <f>'C завтраками| Bed and breakfast'!#REF!*0.85</f>
        <v>#REF!</v>
      </c>
      <c r="AI15" s="141" t="e">
        <f>'C завтраками| Bed and breakfast'!#REF!*0.85</f>
        <v>#REF!</v>
      </c>
      <c r="AJ15" s="141" t="e">
        <f>'C завтраками| Bed and breakfast'!#REF!*0.85</f>
        <v>#REF!</v>
      </c>
      <c r="AK15" s="141" t="e">
        <f>'C завтраками| Bed and breakfast'!#REF!*0.85</f>
        <v>#REF!</v>
      </c>
      <c r="AL15" s="141" t="e">
        <f>'C завтраками| Bed and breakfast'!#REF!*0.85</f>
        <v>#REF!</v>
      </c>
      <c r="AM15" s="141" t="e">
        <f>'C завтраками| Bed and breakfast'!#REF!*0.85</f>
        <v>#REF!</v>
      </c>
      <c r="AN15" s="141" t="e">
        <f>'C завтраками| Bed and breakfast'!#REF!*0.85</f>
        <v>#REF!</v>
      </c>
      <c r="AO15" s="141" t="e">
        <f>'C завтраками| Bed and breakfast'!#REF!*0.85</f>
        <v>#REF!</v>
      </c>
      <c r="AP15" s="141" t="e">
        <f>'C завтраками| Bed and breakfast'!#REF!*0.85</f>
        <v>#REF!</v>
      </c>
      <c r="AQ15" s="141" t="e">
        <f>'C завтраками| Bed and breakfast'!#REF!*0.85</f>
        <v>#REF!</v>
      </c>
      <c r="AR15" s="141" t="e">
        <f>'C завтраками| Bed and breakfast'!#REF!*0.85</f>
        <v>#REF!</v>
      </c>
      <c r="AS15" s="141" t="e">
        <f>'C завтраками| Bed and breakfast'!#REF!*0.85</f>
        <v>#REF!</v>
      </c>
      <c r="AT15" s="141" t="e">
        <f>'C завтраками| Bed and breakfast'!#REF!*0.85</f>
        <v>#REF!</v>
      </c>
      <c r="AU15" s="141" t="e">
        <f>'C завтраками| Bed and breakfast'!#REF!*0.85</f>
        <v>#REF!</v>
      </c>
      <c r="AV15" s="141" t="e">
        <f>'C завтраками| Bed and breakfast'!#REF!*0.85</f>
        <v>#REF!</v>
      </c>
      <c r="AW15" s="141" t="e">
        <f>'C завтраками| Bed and breakfast'!#REF!*0.85</f>
        <v>#REF!</v>
      </c>
    </row>
    <row r="16" spans="1:49" ht="11.45" customHeight="1" x14ac:dyDescent="0.2">
      <c r="A16" s="4"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row>
    <row r="17" spans="1:49" ht="11.45" customHeight="1" x14ac:dyDescent="0.2">
      <c r="A17" s="3">
        <v>1</v>
      </c>
      <c r="B17" s="141" t="e">
        <f>'C завтраками| Bed and breakfast'!#REF!*0.85</f>
        <v>#REF!</v>
      </c>
      <c r="C17" s="141" t="e">
        <f>'C завтраками| Bed and breakfast'!#REF!*0.85</f>
        <v>#REF!</v>
      </c>
      <c r="D17" s="141" t="e">
        <f>'C завтраками| Bed and breakfast'!#REF!*0.85</f>
        <v>#REF!</v>
      </c>
      <c r="E17" s="141" t="e">
        <f>'C завтраками| Bed and breakfast'!#REF!*0.85</f>
        <v>#REF!</v>
      </c>
      <c r="F17" s="141" t="e">
        <f>'C завтраками| Bed and breakfast'!#REF!*0.85</f>
        <v>#REF!</v>
      </c>
      <c r="G17" s="141" t="e">
        <f>'C завтраками| Bed and breakfast'!#REF!*0.85</f>
        <v>#REF!</v>
      </c>
      <c r="H17" s="141" t="e">
        <f>'C завтраками| Bed and breakfast'!#REF!*0.85</f>
        <v>#REF!</v>
      </c>
      <c r="I17" s="141" t="e">
        <f>'C завтраками| Bed and breakfast'!#REF!*0.85</f>
        <v>#REF!</v>
      </c>
      <c r="J17" s="141" t="e">
        <f>'C завтраками| Bed and breakfast'!#REF!*0.85</f>
        <v>#REF!</v>
      </c>
      <c r="K17" s="141" t="e">
        <f>'C завтраками| Bed and breakfast'!#REF!*0.85</f>
        <v>#REF!</v>
      </c>
      <c r="L17" s="141" t="e">
        <f>'C завтраками| Bed and breakfast'!#REF!*0.85</f>
        <v>#REF!</v>
      </c>
      <c r="M17" s="141" t="e">
        <f>'C завтраками| Bed and breakfast'!#REF!*0.85</f>
        <v>#REF!</v>
      </c>
      <c r="N17" s="141" t="e">
        <f>'C завтраками| Bed and breakfast'!#REF!*0.85</f>
        <v>#REF!</v>
      </c>
      <c r="O17" s="141" t="e">
        <f>'C завтраками| Bed and breakfast'!#REF!*0.85</f>
        <v>#REF!</v>
      </c>
      <c r="P17" s="141" t="e">
        <f>'C завтраками| Bed and breakfast'!#REF!*0.85</f>
        <v>#REF!</v>
      </c>
      <c r="Q17" s="141" t="e">
        <f>'C завтраками| Bed and breakfast'!#REF!*0.85</f>
        <v>#REF!</v>
      </c>
      <c r="R17" s="141" t="e">
        <f>'C завтраками| Bed and breakfast'!#REF!*0.85</f>
        <v>#REF!</v>
      </c>
      <c r="S17" s="141" t="e">
        <f>'C завтраками| Bed and breakfast'!#REF!*0.85</f>
        <v>#REF!</v>
      </c>
      <c r="T17" s="141" t="e">
        <f>'C завтраками| Bed and breakfast'!#REF!*0.85</f>
        <v>#REF!</v>
      </c>
      <c r="U17" s="141" t="e">
        <f>'C завтраками| Bed and breakfast'!#REF!*0.85</f>
        <v>#REF!</v>
      </c>
      <c r="V17" s="141" t="e">
        <f>'C завтраками| Bed and breakfast'!#REF!*0.85</f>
        <v>#REF!</v>
      </c>
      <c r="W17" s="141" t="e">
        <f>'C завтраками| Bed and breakfast'!#REF!*0.85</f>
        <v>#REF!</v>
      </c>
      <c r="X17" s="141" t="e">
        <f>'C завтраками| Bed and breakfast'!#REF!*0.85</f>
        <v>#REF!</v>
      </c>
      <c r="Y17" s="141" t="e">
        <f>'C завтраками| Bed and breakfast'!#REF!*0.85</f>
        <v>#REF!</v>
      </c>
      <c r="Z17" s="141" t="e">
        <f>'C завтраками| Bed and breakfast'!#REF!*0.85</f>
        <v>#REF!</v>
      </c>
      <c r="AA17" s="141" t="e">
        <f>'C завтраками| Bed and breakfast'!#REF!*0.85</f>
        <v>#REF!</v>
      </c>
      <c r="AB17" s="141" t="e">
        <f>'C завтраками| Bed and breakfast'!#REF!*0.85</f>
        <v>#REF!</v>
      </c>
      <c r="AC17" s="141" t="e">
        <f>'C завтраками| Bed and breakfast'!#REF!*0.85</f>
        <v>#REF!</v>
      </c>
      <c r="AD17" s="141" t="e">
        <f>'C завтраками| Bed and breakfast'!#REF!*0.85</f>
        <v>#REF!</v>
      </c>
      <c r="AE17" s="141" t="e">
        <f>'C завтраками| Bed and breakfast'!#REF!*0.85</f>
        <v>#REF!</v>
      </c>
      <c r="AF17" s="141" t="e">
        <f>'C завтраками| Bed and breakfast'!#REF!*0.85</f>
        <v>#REF!</v>
      </c>
      <c r="AG17" s="141" t="e">
        <f>'C завтраками| Bed and breakfast'!#REF!*0.85</f>
        <v>#REF!</v>
      </c>
      <c r="AH17" s="141" t="e">
        <f>'C завтраками| Bed and breakfast'!#REF!*0.85</f>
        <v>#REF!</v>
      </c>
      <c r="AI17" s="141" t="e">
        <f>'C завтраками| Bed and breakfast'!#REF!*0.85</f>
        <v>#REF!</v>
      </c>
      <c r="AJ17" s="141" t="e">
        <f>'C завтраками| Bed and breakfast'!#REF!*0.85</f>
        <v>#REF!</v>
      </c>
      <c r="AK17" s="141" t="e">
        <f>'C завтраками| Bed and breakfast'!#REF!*0.85</f>
        <v>#REF!</v>
      </c>
      <c r="AL17" s="141" t="e">
        <f>'C завтраками| Bed and breakfast'!#REF!*0.85</f>
        <v>#REF!</v>
      </c>
      <c r="AM17" s="141" t="e">
        <f>'C завтраками| Bed and breakfast'!#REF!*0.85</f>
        <v>#REF!</v>
      </c>
      <c r="AN17" s="141" t="e">
        <f>'C завтраками| Bed and breakfast'!#REF!*0.85</f>
        <v>#REF!</v>
      </c>
      <c r="AO17" s="141" t="e">
        <f>'C завтраками| Bed and breakfast'!#REF!*0.85</f>
        <v>#REF!</v>
      </c>
      <c r="AP17" s="141" t="e">
        <f>'C завтраками| Bed and breakfast'!#REF!*0.85</f>
        <v>#REF!</v>
      </c>
      <c r="AQ17" s="141" t="e">
        <f>'C завтраками| Bed and breakfast'!#REF!*0.85</f>
        <v>#REF!</v>
      </c>
      <c r="AR17" s="141" t="e">
        <f>'C завтраками| Bed and breakfast'!#REF!*0.85</f>
        <v>#REF!</v>
      </c>
      <c r="AS17" s="141" t="e">
        <f>'C завтраками| Bed and breakfast'!#REF!*0.85</f>
        <v>#REF!</v>
      </c>
      <c r="AT17" s="141" t="e">
        <f>'C завтраками| Bed and breakfast'!#REF!*0.85</f>
        <v>#REF!</v>
      </c>
      <c r="AU17" s="141" t="e">
        <f>'C завтраками| Bed and breakfast'!#REF!*0.85</f>
        <v>#REF!</v>
      </c>
      <c r="AV17" s="141" t="e">
        <f>'C завтраками| Bed and breakfast'!#REF!*0.85</f>
        <v>#REF!</v>
      </c>
      <c r="AW17" s="141" t="e">
        <f>'C завтраками| Bed and breakfast'!#REF!*0.85</f>
        <v>#REF!</v>
      </c>
    </row>
    <row r="18" spans="1:49" ht="11.45" customHeight="1" x14ac:dyDescent="0.2">
      <c r="A18" s="3">
        <v>2</v>
      </c>
      <c r="B18" s="141" t="e">
        <f>'C завтраками| Bed and breakfast'!#REF!*0.85</f>
        <v>#REF!</v>
      </c>
      <c r="C18" s="141" t="e">
        <f>'C завтраками| Bed and breakfast'!#REF!*0.85</f>
        <v>#REF!</v>
      </c>
      <c r="D18" s="141" t="e">
        <f>'C завтраками| Bed and breakfast'!#REF!*0.85</f>
        <v>#REF!</v>
      </c>
      <c r="E18" s="141" t="e">
        <f>'C завтраками| Bed and breakfast'!#REF!*0.85</f>
        <v>#REF!</v>
      </c>
      <c r="F18" s="141" t="e">
        <f>'C завтраками| Bed and breakfast'!#REF!*0.85</f>
        <v>#REF!</v>
      </c>
      <c r="G18" s="141" t="e">
        <f>'C завтраками| Bed and breakfast'!#REF!*0.85</f>
        <v>#REF!</v>
      </c>
      <c r="H18" s="141" t="e">
        <f>'C завтраками| Bed and breakfast'!#REF!*0.85</f>
        <v>#REF!</v>
      </c>
      <c r="I18" s="141" t="e">
        <f>'C завтраками| Bed and breakfast'!#REF!*0.85</f>
        <v>#REF!</v>
      </c>
      <c r="J18" s="141" t="e">
        <f>'C завтраками| Bed and breakfast'!#REF!*0.85</f>
        <v>#REF!</v>
      </c>
      <c r="K18" s="141" t="e">
        <f>'C завтраками| Bed and breakfast'!#REF!*0.85</f>
        <v>#REF!</v>
      </c>
      <c r="L18" s="141" t="e">
        <f>'C завтраками| Bed and breakfast'!#REF!*0.85</f>
        <v>#REF!</v>
      </c>
      <c r="M18" s="141" t="e">
        <f>'C завтраками| Bed and breakfast'!#REF!*0.85</f>
        <v>#REF!</v>
      </c>
      <c r="N18" s="141" t="e">
        <f>'C завтраками| Bed and breakfast'!#REF!*0.85</f>
        <v>#REF!</v>
      </c>
      <c r="O18" s="141" t="e">
        <f>'C завтраками| Bed and breakfast'!#REF!*0.85</f>
        <v>#REF!</v>
      </c>
      <c r="P18" s="141" t="e">
        <f>'C завтраками| Bed and breakfast'!#REF!*0.85</f>
        <v>#REF!</v>
      </c>
      <c r="Q18" s="141" t="e">
        <f>'C завтраками| Bed and breakfast'!#REF!*0.85</f>
        <v>#REF!</v>
      </c>
      <c r="R18" s="141" t="e">
        <f>'C завтраками| Bed and breakfast'!#REF!*0.85</f>
        <v>#REF!</v>
      </c>
      <c r="S18" s="141" t="e">
        <f>'C завтраками| Bed and breakfast'!#REF!*0.85</f>
        <v>#REF!</v>
      </c>
      <c r="T18" s="141" t="e">
        <f>'C завтраками| Bed and breakfast'!#REF!*0.85</f>
        <v>#REF!</v>
      </c>
      <c r="U18" s="141" t="e">
        <f>'C завтраками| Bed and breakfast'!#REF!*0.85</f>
        <v>#REF!</v>
      </c>
      <c r="V18" s="141" t="e">
        <f>'C завтраками| Bed and breakfast'!#REF!*0.85</f>
        <v>#REF!</v>
      </c>
      <c r="W18" s="141" t="e">
        <f>'C завтраками| Bed and breakfast'!#REF!*0.85</f>
        <v>#REF!</v>
      </c>
      <c r="X18" s="141" t="e">
        <f>'C завтраками| Bed and breakfast'!#REF!*0.85</f>
        <v>#REF!</v>
      </c>
      <c r="Y18" s="141" t="e">
        <f>'C завтраками| Bed and breakfast'!#REF!*0.85</f>
        <v>#REF!</v>
      </c>
      <c r="Z18" s="141" t="e">
        <f>'C завтраками| Bed and breakfast'!#REF!*0.85</f>
        <v>#REF!</v>
      </c>
      <c r="AA18" s="141" t="e">
        <f>'C завтраками| Bed and breakfast'!#REF!*0.85</f>
        <v>#REF!</v>
      </c>
      <c r="AB18" s="141" t="e">
        <f>'C завтраками| Bed and breakfast'!#REF!*0.85</f>
        <v>#REF!</v>
      </c>
      <c r="AC18" s="141" t="e">
        <f>'C завтраками| Bed and breakfast'!#REF!*0.85</f>
        <v>#REF!</v>
      </c>
      <c r="AD18" s="141" t="e">
        <f>'C завтраками| Bed and breakfast'!#REF!*0.85</f>
        <v>#REF!</v>
      </c>
      <c r="AE18" s="141" t="e">
        <f>'C завтраками| Bed and breakfast'!#REF!*0.85</f>
        <v>#REF!</v>
      </c>
      <c r="AF18" s="141" t="e">
        <f>'C завтраками| Bed and breakfast'!#REF!*0.85</f>
        <v>#REF!</v>
      </c>
      <c r="AG18" s="141" t="e">
        <f>'C завтраками| Bed and breakfast'!#REF!*0.85</f>
        <v>#REF!</v>
      </c>
      <c r="AH18" s="141" t="e">
        <f>'C завтраками| Bed and breakfast'!#REF!*0.85</f>
        <v>#REF!</v>
      </c>
      <c r="AI18" s="141" t="e">
        <f>'C завтраками| Bed and breakfast'!#REF!*0.85</f>
        <v>#REF!</v>
      </c>
      <c r="AJ18" s="141" t="e">
        <f>'C завтраками| Bed and breakfast'!#REF!*0.85</f>
        <v>#REF!</v>
      </c>
      <c r="AK18" s="141" t="e">
        <f>'C завтраками| Bed and breakfast'!#REF!*0.85</f>
        <v>#REF!</v>
      </c>
      <c r="AL18" s="141" t="e">
        <f>'C завтраками| Bed and breakfast'!#REF!*0.85</f>
        <v>#REF!</v>
      </c>
      <c r="AM18" s="141" t="e">
        <f>'C завтраками| Bed and breakfast'!#REF!*0.85</f>
        <v>#REF!</v>
      </c>
      <c r="AN18" s="141" t="e">
        <f>'C завтраками| Bed and breakfast'!#REF!*0.85</f>
        <v>#REF!</v>
      </c>
      <c r="AO18" s="141" t="e">
        <f>'C завтраками| Bed and breakfast'!#REF!*0.85</f>
        <v>#REF!</v>
      </c>
      <c r="AP18" s="141" t="e">
        <f>'C завтраками| Bed and breakfast'!#REF!*0.85</f>
        <v>#REF!</v>
      </c>
      <c r="AQ18" s="141" t="e">
        <f>'C завтраками| Bed and breakfast'!#REF!*0.85</f>
        <v>#REF!</v>
      </c>
      <c r="AR18" s="141" t="e">
        <f>'C завтраками| Bed and breakfast'!#REF!*0.85</f>
        <v>#REF!</v>
      </c>
      <c r="AS18" s="141" t="e">
        <f>'C завтраками| Bed and breakfast'!#REF!*0.85</f>
        <v>#REF!</v>
      </c>
      <c r="AT18" s="141" t="e">
        <f>'C завтраками| Bed and breakfast'!#REF!*0.85</f>
        <v>#REF!</v>
      </c>
      <c r="AU18" s="141" t="e">
        <f>'C завтраками| Bed and breakfast'!#REF!*0.85</f>
        <v>#REF!</v>
      </c>
      <c r="AV18" s="141" t="e">
        <f>'C завтраками| Bed and breakfast'!#REF!*0.85</f>
        <v>#REF!</v>
      </c>
      <c r="AW18" s="141" t="e">
        <f>'C завтраками| Bed and breakfast'!#REF!*0.85</f>
        <v>#REF!</v>
      </c>
    </row>
    <row r="19" spans="1:49" ht="11.45" customHeight="1" x14ac:dyDescent="0.2">
      <c r="A19" s="2"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row>
    <row r="20" spans="1:49" ht="11.45" customHeight="1" x14ac:dyDescent="0.2">
      <c r="A20" s="3">
        <v>1</v>
      </c>
      <c r="B20" s="141" t="e">
        <f>'C завтраками| Bed and breakfast'!#REF!*0.85</f>
        <v>#REF!</v>
      </c>
      <c r="C20" s="141" t="e">
        <f>'C завтраками| Bed and breakfast'!#REF!*0.85</f>
        <v>#REF!</v>
      </c>
      <c r="D20" s="141" t="e">
        <f>'C завтраками| Bed and breakfast'!#REF!*0.85</f>
        <v>#REF!</v>
      </c>
      <c r="E20" s="141" t="e">
        <f>'C завтраками| Bed and breakfast'!#REF!*0.85</f>
        <v>#REF!</v>
      </c>
      <c r="F20" s="141" t="e">
        <f>'C завтраками| Bed and breakfast'!#REF!*0.85</f>
        <v>#REF!</v>
      </c>
      <c r="G20" s="141" t="e">
        <f>'C завтраками| Bed and breakfast'!#REF!*0.85</f>
        <v>#REF!</v>
      </c>
      <c r="H20" s="141" t="e">
        <f>'C завтраками| Bed and breakfast'!#REF!*0.85</f>
        <v>#REF!</v>
      </c>
      <c r="I20" s="141" t="e">
        <f>'C завтраками| Bed and breakfast'!#REF!*0.85</f>
        <v>#REF!</v>
      </c>
      <c r="J20" s="141" t="e">
        <f>'C завтраками| Bed and breakfast'!#REF!*0.85</f>
        <v>#REF!</v>
      </c>
      <c r="K20" s="141" t="e">
        <f>'C завтраками| Bed and breakfast'!#REF!*0.85</f>
        <v>#REF!</v>
      </c>
      <c r="L20" s="141" t="e">
        <f>'C завтраками| Bed and breakfast'!#REF!*0.85</f>
        <v>#REF!</v>
      </c>
      <c r="M20" s="141" t="e">
        <f>'C завтраками| Bed and breakfast'!#REF!*0.85</f>
        <v>#REF!</v>
      </c>
      <c r="N20" s="141" t="e">
        <f>'C завтраками| Bed and breakfast'!#REF!*0.85</f>
        <v>#REF!</v>
      </c>
      <c r="O20" s="141" t="e">
        <f>'C завтраками| Bed and breakfast'!#REF!*0.85</f>
        <v>#REF!</v>
      </c>
      <c r="P20" s="141" t="e">
        <f>'C завтраками| Bed and breakfast'!#REF!*0.85</f>
        <v>#REF!</v>
      </c>
      <c r="Q20" s="141" t="e">
        <f>'C завтраками| Bed and breakfast'!#REF!*0.85</f>
        <v>#REF!</v>
      </c>
      <c r="R20" s="141" t="e">
        <f>'C завтраками| Bed and breakfast'!#REF!*0.85</f>
        <v>#REF!</v>
      </c>
      <c r="S20" s="141" t="e">
        <f>'C завтраками| Bed and breakfast'!#REF!*0.85</f>
        <v>#REF!</v>
      </c>
      <c r="T20" s="141" t="e">
        <f>'C завтраками| Bed and breakfast'!#REF!*0.85</f>
        <v>#REF!</v>
      </c>
      <c r="U20" s="141" t="e">
        <f>'C завтраками| Bed and breakfast'!#REF!*0.85</f>
        <v>#REF!</v>
      </c>
      <c r="V20" s="141" t="e">
        <f>'C завтраками| Bed and breakfast'!#REF!*0.85</f>
        <v>#REF!</v>
      </c>
      <c r="W20" s="141" t="e">
        <f>'C завтраками| Bed and breakfast'!#REF!*0.85</f>
        <v>#REF!</v>
      </c>
      <c r="X20" s="141" t="e">
        <f>'C завтраками| Bed and breakfast'!#REF!*0.85</f>
        <v>#REF!</v>
      </c>
      <c r="Y20" s="141" t="e">
        <f>'C завтраками| Bed and breakfast'!#REF!*0.85</f>
        <v>#REF!</v>
      </c>
      <c r="Z20" s="141" t="e">
        <f>'C завтраками| Bed and breakfast'!#REF!*0.85</f>
        <v>#REF!</v>
      </c>
      <c r="AA20" s="141" t="e">
        <f>'C завтраками| Bed and breakfast'!#REF!*0.85</f>
        <v>#REF!</v>
      </c>
      <c r="AB20" s="141" t="e">
        <f>'C завтраками| Bed and breakfast'!#REF!*0.85</f>
        <v>#REF!</v>
      </c>
      <c r="AC20" s="141" t="e">
        <f>'C завтраками| Bed and breakfast'!#REF!*0.85</f>
        <v>#REF!</v>
      </c>
      <c r="AD20" s="141" t="e">
        <f>'C завтраками| Bed and breakfast'!#REF!*0.85</f>
        <v>#REF!</v>
      </c>
      <c r="AE20" s="141" t="e">
        <f>'C завтраками| Bed and breakfast'!#REF!*0.85</f>
        <v>#REF!</v>
      </c>
      <c r="AF20" s="141" t="e">
        <f>'C завтраками| Bed and breakfast'!#REF!*0.85</f>
        <v>#REF!</v>
      </c>
      <c r="AG20" s="141" t="e">
        <f>'C завтраками| Bed and breakfast'!#REF!*0.85</f>
        <v>#REF!</v>
      </c>
      <c r="AH20" s="141" t="e">
        <f>'C завтраками| Bed and breakfast'!#REF!*0.85</f>
        <v>#REF!</v>
      </c>
      <c r="AI20" s="141" t="e">
        <f>'C завтраками| Bed and breakfast'!#REF!*0.85</f>
        <v>#REF!</v>
      </c>
      <c r="AJ20" s="141" t="e">
        <f>'C завтраками| Bed and breakfast'!#REF!*0.85</f>
        <v>#REF!</v>
      </c>
      <c r="AK20" s="141" t="e">
        <f>'C завтраками| Bed and breakfast'!#REF!*0.85</f>
        <v>#REF!</v>
      </c>
      <c r="AL20" s="141" t="e">
        <f>'C завтраками| Bed and breakfast'!#REF!*0.85</f>
        <v>#REF!</v>
      </c>
      <c r="AM20" s="141" t="e">
        <f>'C завтраками| Bed and breakfast'!#REF!*0.85</f>
        <v>#REF!</v>
      </c>
      <c r="AN20" s="141" t="e">
        <f>'C завтраками| Bed and breakfast'!#REF!*0.85</f>
        <v>#REF!</v>
      </c>
      <c r="AO20" s="141" t="e">
        <f>'C завтраками| Bed and breakfast'!#REF!*0.85</f>
        <v>#REF!</v>
      </c>
      <c r="AP20" s="141" t="e">
        <f>'C завтраками| Bed and breakfast'!#REF!*0.85</f>
        <v>#REF!</v>
      </c>
      <c r="AQ20" s="141" t="e">
        <f>'C завтраками| Bed and breakfast'!#REF!*0.85</f>
        <v>#REF!</v>
      </c>
      <c r="AR20" s="141" t="e">
        <f>'C завтраками| Bed and breakfast'!#REF!*0.85</f>
        <v>#REF!</v>
      </c>
      <c r="AS20" s="141" t="e">
        <f>'C завтраками| Bed and breakfast'!#REF!*0.85</f>
        <v>#REF!</v>
      </c>
      <c r="AT20" s="141" t="e">
        <f>'C завтраками| Bed and breakfast'!#REF!*0.85</f>
        <v>#REF!</v>
      </c>
      <c r="AU20" s="141" t="e">
        <f>'C завтраками| Bed and breakfast'!#REF!*0.85</f>
        <v>#REF!</v>
      </c>
      <c r="AV20" s="141" t="e">
        <f>'C завтраками| Bed and breakfast'!#REF!*0.85</f>
        <v>#REF!</v>
      </c>
      <c r="AW20" s="141" t="e">
        <f>'C завтраками| Bed and breakfast'!#REF!*0.85</f>
        <v>#REF!</v>
      </c>
    </row>
    <row r="21" spans="1:49" ht="11.45" customHeight="1" x14ac:dyDescent="0.2">
      <c r="A21" s="3">
        <v>2</v>
      </c>
      <c r="B21" s="141" t="e">
        <f>'C завтраками| Bed and breakfast'!#REF!*0.85</f>
        <v>#REF!</v>
      </c>
      <c r="C21" s="141" t="e">
        <f>'C завтраками| Bed and breakfast'!#REF!*0.85</f>
        <v>#REF!</v>
      </c>
      <c r="D21" s="141" t="e">
        <f>'C завтраками| Bed and breakfast'!#REF!*0.85</f>
        <v>#REF!</v>
      </c>
      <c r="E21" s="141" t="e">
        <f>'C завтраками| Bed and breakfast'!#REF!*0.85</f>
        <v>#REF!</v>
      </c>
      <c r="F21" s="141" t="e">
        <f>'C завтраками| Bed and breakfast'!#REF!*0.85</f>
        <v>#REF!</v>
      </c>
      <c r="G21" s="141" t="e">
        <f>'C завтраками| Bed and breakfast'!#REF!*0.85</f>
        <v>#REF!</v>
      </c>
      <c r="H21" s="141" t="e">
        <f>'C завтраками| Bed and breakfast'!#REF!*0.85</f>
        <v>#REF!</v>
      </c>
      <c r="I21" s="141" t="e">
        <f>'C завтраками| Bed and breakfast'!#REF!*0.85</f>
        <v>#REF!</v>
      </c>
      <c r="J21" s="141" t="e">
        <f>'C завтраками| Bed and breakfast'!#REF!*0.85</f>
        <v>#REF!</v>
      </c>
      <c r="K21" s="141" t="e">
        <f>'C завтраками| Bed and breakfast'!#REF!*0.85</f>
        <v>#REF!</v>
      </c>
      <c r="L21" s="141" t="e">
        <f>'C завтраками| Bed and breakfast'!#REF!*0.85</f>
        <v>#REF!</v>
      </c>
      <c r="M21" s="141" t="e">
        <f>'C завтраками| Bed and breakfast'!#REF!*0.85</f>
        <v>#REF!</v>
      </c>
      <c r="N21" s="141" t="e">
        <f>'C завтраками| Bed and breakfast'!#REF!*0.85</f>
        <v>#REF!</v>
      </c>
      <c r="O21" s="141" t="e">
        <f>'C завтраками| Bed and breakfast'!#REF!*0.85</f>
        <v>#REF!</v>
      </c>
      <c r="P21" s="141" t="e">
        <f>'C завтраками| Bed and breakfast'!#REF!*0.85</f>
        <v>#REF!</v>
      </c>
      <c r="Q21" s="141" t="e">
        <f>'C завтраками| Bed and breakfast'!#REF!*0.85</f>
        <v>#REF!</v>
      </c>
      <c r="R21" s="141" t="e">
        <f>'C завтраками| Bed and breakfast'!#REF!*0.85</f>
        <v>#REF!</v>
      </c>
      <c r="S21" s="141" t="e">
        <f>'C завтраками| Bed and breakfast'!#REF!*0.85</f>
        <v>#REF!</v>
      </c>
      <c r="T21" s="141" t="e">
        <f>'C завтраками| Bed and breakfast'!#REF!*0.85</f>
        <v>#REF!</v>
      </c>
      <c r="U21" s="141" t="e">
        <f>'C завтраками| Bed and breakfast'!#REF!*0.85</f>
        <v>#REF!</v>
      </c>
      <c r="V21" s="141" t="e">
        <f>'C завтраками| Bed and breakfast'!#REF!*0.85</f>
        <v>#REF!</v>
      </c>
      <c r="W21" s="141" t="e">
        <f>'C завтраками| Bed and breakfast'!#REF!*0.85</f>
        <v>#REF!</v>
      </c>
      <c r="X21" s="141" t="e">
        <f>'C завтраками| Bed and breakfast'!#REF!*0.85</f>
        <v>#REF!</v>
      </c>
      <c r="Y21" s="141" t="e">
        <f>'C завтраками| Bed and breakfast'!#REF!*0.85</f>
        <v>#REF!</v>
      </c>
      <c r="Z21" s="141" t="e">
        <f>'C завтраками| Bed and breakfast'!#REF!*0.85</f>
        <v>#REF!</v>
      </c>
      <c r="AA21" s="141" t="e">
        <f>'C завтраками| Bed and breakfast'!#REF!*0.85</f>
        <v>#REF!</v>
      </c>
      <c r="AB21" s="141" t="e">
        <f>'C завтраками| Bed and breakfast'!#REF!*0.85</f>
        <v>#REF!</v>
      </c>
      <c r="AC21" s="141" t="e">
        <f>'C завтраками| Bed and breakfast'!#REF!*0.85</f>
        <v>#REF!</v>
      </c>
      <c r="AD21" s="141" t="e">
        <f>'C завтраками| Bed and breakfast'!#REF!*0.85</f>
        <v>#REF!</v>
      </c>
      <c r="AE21" s="141" t="e">
        <f>'C завтраками| Bed and breakfast'!#REF!*0.85</f>
        <v>#REF!</v>
      </c>
      <c r="AF21" s="141" t="e">
        <f>'C завтраками| Bed and breakfast'!#REF!*0.85</f>
        <v>#REF!</v>
      </c>
      <c r="AG21" s="141" t="e">
        <f>'C завтраками| Bed and breakfast'!#REF!*0.85</f>
        <v>#REF!</v>
      </c>
      <c r="AH21" s="141" t="e">
        <f>'C завтраками| Bed and breakfast'!#REF!*0.85</f>
        <v>#REF!</v>
      </c>
      <c r="AI21" s="141" t="e">
        <f>'C завтраками| Bed and breakfast'!#REF!*0.85</f>
        <v>#REF!</v>
      </c>
      <c r="AJ21" s="141" t="e">
        <f>'C завтраками| Bed and breakfast'!#REF!*0.85</f>
        <v>#REF!</v>
      </c>
      <c r="AK21" s="141" t="e">
        <f>'C завтраками| Bed and breakfast'!#REF!*0.85</f>
        <v>#REF!</v>
      </c>
      <c r="AL21" s="141" t="e">
        <f>'C завтраками| Bed and breakfast'!#REF!*0.85</f>
        <v>#REF!</v>
      </c>
      <c r="AM21" s="141" t="e">
        <f>'C завтраками| Bed and breakfast'!#REF!*0.85</f>
        <v>#REF!</v>
      </c>
      <c r="AN21" s="141" t="e">
        <f>'C завтраками| Bed and breakfast'!#REF!*0.85</f>
        <v>#REF!</v>
      </c>
      <c r="AO21" s="141" t="e">
        <f>'C завтраками| Bed and breakfast'!#REF!*0.85</f>
        <v>#REF!</v>
      </c>
      <c r="AP21" s="141" t="e">
        <f>'C завтраками| Bed and breakfast'!#REF!*0.85</f>
        <v>#REF!</v>
      </c>
      <c r="AQ21" s="141" t="e">
        <f>'C завтраками| Bed and breakfast'!#REF!*0.85</f>
        <v>#REF!</v>
      </c>
      <c r="AR21" s="141" t="e">
        <f>'C завтраками| Bed and breakfast'!#REF!*0.85</f>
        <v>#REF!</v>
      </c>
      <c r="AS21" s="141" t="e">
        <f>'C завтраками| Bed and breakfast'!#REF!*0.85</f>
        <v>#REF!</v>
      </c>
      <c r="AT21" s="141" t="e">
        <f>'C завтраками| Bed and breakfast'!#REF!*0.85</f>
        <v>#REF!</v>
      </c>
      <c r="AU21" s="141" t="e">
        <f>'C завтраками| Bed and breakfast'!#REF!*0.85</f>
        <v>#REF!</v>
      </c>
      <c r="AV21" s="141" t="e">
        <f>'C завтраками| Bed and breakfast'!#REF!*0.85</f>
        <v>#REF!</v>
      </c>
      <c r="AW21" s="141" t="e">
        <f>'C завтраками| Bed and breakfast'!#REF!*0.85</f>
        <v>#REF!</v>
      </c>
    </row>
    <row r="22" spans="1:49" ht="11.45" customHeight="1" x14ac:dyDescent="0.2">
      <c r="A22" s="24"/>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row>
    <row r="23" spans="1:49" ht="11.45" customHeight="1" x14ac:dyDescent="0.2">
      <c r="A23" s="97" t="s">
        <v>2</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row>
    <row r="24" spans="1:49" ht="24.6" customHeight="1" x14ac:dyDescent="0.2">
      <c r="A24" s="8" t="s">
        <v>0</v>
      </c>
      <c r="B24" s="46" t="e">
        <f t="shared" ref="B24:Q25" si="0">B5</f>
        <v>#REF!</v>
      </c>
      <c r="C24" s="46" t="e">
        <f t="shared" si="0"/>
        <v>#REF!</v>
      </c>
      <c r="D24" s="129" t="e">
        <f t="shared" si="0"/>
        <v>#REF!</v>
      </c>
      <c r="E24" s="129" t="e">
        <f t="shared" si="0"/>
        <v>#REF!</v>
      </c>
      <c r="F24" s="129" t="e">
        <f t="shared" si="0"/>
        <v>#REF!</v>
      </c>
      <c r="G24" s="46" t="e">
        <f t="shared" si="0"/>
        <v>#REF!</v>
      </c>
      <c r="H24" s="129" t="e">
        <f t="shared" si="0"/>
        <v>#REF!</v>
      </c>
      <c r="I24" s="129" t="e">
        <f t="shared" si="0"/>
        <v>#REF!</v>
      </c>
      <c r="J24" s="129" t="e">
        <f t="shared" si="0"/>
        <v>#REF!</v>
      </c>
      <c r="K24" s="46" t="e">
        <f t="shared" si="0"/>
        <v>#REF!</v>
      </c>
      <c r="L24" s="129" t="e">
        <f t="shared" si="0"/>
        <v>#REF!</v>
      </c>
      <c r="M24" s="129" t="e">
        <f t="shared" si="0"/>
        <v>#REF!</v>
      </c>
      <c r="N24" s="129" t="e">
        <f t="shared" si="0"/>
        <v>#REF!</v>
      </c>
      <c r="O24" s="129" t="e">
        <f t="shared" si="0"/>
        <v>#REF!</v>
      </c>
      <c r="P24" s="129" t="e">
        <f t="shared" si="0"/>
        <v>#REF!</v>
      </c>
      <c r="Q24" s="129" t="e">
        <f t="shared" si="0"/>
        <v>#REF!</v>
      </c>
      <c r="R24" s="129" t="e">
        <f t="shared" ref="C24:AW25" si="1">R5</f>
        <v>#REF!</v>
      </c>
      <c r="S24" s="129" t="e">
        <f t="shared" si="1"/>
        <v>#REF!</v>
      </c>
      <c r="T24" s="129" t="e">
        <f t="shared" si="1"/>
        <v>#REF!</v>
      </c>
      <c r="U24" s="129" t="e">
        <f t="shared" si="1"/>
        <v>#REF!</v>
      </c>
      <c r="V24" s="129" t="e">
        <f t="shared" si="1"/>
        <v>#REF!</v>
      </c>
      <c r="W24" s="129" t="e">
        <f t="shared" si="1"/>
        <v>#REF!</v>
      </c>
      <c r="X24" s="129" t="e">
        <f t="shared" si="1"/>
        <v>#REF!</v>
      </c>
      <c r="Y24" s="129" t="e">
        <f t="shared" si="1"/>
        <v>#REF!</v>
      </c>
      <c r="Z24" s="129" t="e">
        <f t="shared" si="1"/>
        <v>#REF!</v>
      </c>
      <c r="AA24" s="129" t="e">
        <f t="shared" si="1"/>
        <v>#REF!</v>
      </c>
      <c r="AB24" s="129" t="e">
        <f t="shared" si="1"/>
        <v>#REF!</v>
      </c>
      <c r="AC24" s="129" t="e">
        <f t="shared" si="1"/>
        <v>#REF!</v>
      </c>
      <c r="AD24" s="129" t="e">
        <f t="shared" si="1"/>
        <v>#REF!</v>
      </c>
      <c r="AE24" s="129" t="e">
        <f t="shared" si="1"/>
        <v>#REF!</v>
      </c>
      <c r="AF24" s="129" t="e">
        <f t="shared" si="1"/>
        <v>#REF!</v>
      </c>
      <c r="AG24" s="129" t="e">
        <f t="shared" si="1"/>
        <v>#REF!</v>
      </c>
      <c r="AH24" s="129" t="e">
        <f t="shared" si="1"/>
        <v>#REF!</v>
      </c>
      <c r="AI24" s="129" t="e">
        <f t="shared" si="1"/>
        <v>#REF!</v>
      </c>
      <c r="AJ24" s="129" t="e">
        <f t="shared" si="1"/>
        <v>#REF!</v>
      </c>
      <c r="AK24" s="129" t="e">
        <f t="shared" si="1"/>
        <v>#REF!</v>
      </c>
      <c r="AL24" s="129" t="e">
        <f t="shared" si="1"/>
        <v>#REF!</v>
      </c>
      <c r="AM24" s="129" t="e">
        <f t="shared" si="1"/>
        <v>#REF!</v>
      </c>
      <c r="AN24" s="129" t="e">
        <f t="shared" si="1"/>
        <v>#REF!</v>
      </c>
      <c r="AO24" s="129" t="e">
        <f t="shared" si="1"/>
        <v>#REF!</v>
      </c>
      <c r="AP24" s="129" t="e">
        <f t="shared" si="1"/>
        <v>#REF!</v>
      </c>
      <c r="AQ24" s="129" t="e">
        <f t="shared" si="1"/>
        <v>#REF!</v>
      </c>
      <c r="AR24" s="129" t="e">
        <f t="shared" si="1"/>
        <v>#REF!</v>
      </c>
      <c r="AS24" s="129" t="e">
        <f t="shared" si="1"/>
        <v>#REF!</v>
      </c>
      <c r="AT24" s="129" t="e">
        <f t="shared" si="1"/>
        <v>#REF!</v>
      </c>
      <c r="AU24" s="129" t="e">
        <f t="shared" si="1"/>
        <v>#REF!</v>
      </c>
      <c r="AV24" s="129" t="e">
        <f t="shared" si="1"/>
        <v>#REF!</v>
      </c>
      <c r="AW24" s="129" t="e">
        <f t="shared" si="1"/>
        <v>#REF!</v>
      </c>
    </row>
    <row r="25" spans="1:49" ht="24.6" customHeight="1" x14ac:dyDescent="0.2">
      <c r="A25" s="37"/>
      <c r="B25" s="46" t="e">
        <f t="shared" si="0"/>
        <v>#REF!</v>
      </c>
      <c r="C25" s="46" t="e">
        <f t="shared" si="1"/>
        <v>#REF!</v>
      </c>
      <c r="D25" s="129" t="e">
        <f t="shared" si="1"/>
        <v>#REF!</v>
      </c>
      <c r="E25" s="129" t="e">
        <f t="shared" si="1"/>
        <v>#REF!</v>
      </c>
      <c r="F25" s="129" t="e">
        <f t="shared" si="1"/>
        <v>#REF!</v>
      </c>
      <c r="G25" s="46" t="e">
        <f t="shared" si="1"/>
        <v>#REF!</v>
      </c>
      <c r="H25" s="129" t="e">
        <f t="shared" si="1"/>
        <v>#REF!</v>
      </c>
      <c r="I25" s="129" t="e">
        <f t="shared" si="1"/>
        <v>#REF!</v>
      </c>
      <c r="J25" s="129" t="e">
        <f t="shared" si="1"/>
        <v>#REF!</v>
      </c>
      <c r="K25" s="46" t="e">
        <f t="shared" si="1"/>
        <v>#REF!</v>
      </c>
      <c r="L25" s="129" t="e">
        <f t="shared" si="1"/>
        <v>#REF!</v>
      </c>
      <c r="M25" s="129" t="e">
        <f t="shared" si="1"/>
        <v>#REF!</v>
      </c>
      <c r="N25" s="129" t="e">
        <f t="shared" si="1"/>
        <v>#REF!</v>
      </c>
      <c r="O25" s="129" t="e">
        <f t="shared" si="1"/>
        <v>#REF!</v>
      </c>
      <c r="P25" s="129" t="e">
        <f t="shared" si="1"/>
        <v>#REF!</v>
      </c>
      <c r="Q25" s="129" t="e">
        <f t="shared" si="1"/>
        <v>#REF!</v>
      </c>
      <c r="R25" s="129" t="e">
        <f t="shared" si="1"/>
        <v>#REF!</v>
      </c>
      <c r="S25" s="129" t="e">
        <f t="shared" si="1"/>
        <v>#REF!</v>
      </c>
      <c r="T25" s="129" t="e">
        <f t="shared" si="1"/>
        <v>#REF!</v>
      </c>
      <c r="U25" s="129" t="e">
        <f t="shared" si="1"/>
        <v>#REF!</v>
      </c>
      <c r="V25" s="129" t="e">
        <f t="shared" si="1"/>
        <v>#REF!</v>
      </c>
      <c r="W25" s="129" t="e">
        <f t="shared" si="1"/>
        <v>#REF!</v>
      </c>
      <c r="X25" s="129" t="e">
        <f t="shared" si="1"/>
        <v>#REF!</v>
      </c>
      <c r="Y25" s="129" t="e">
        <f t="shared" si="1"/>
        <v>#REF!</v>
      </c>
      <c r="Z25" s="129" t="e">
        <f t="shared" si="1"/>
        <v>#REF!</v>
      </c>
      <c r="AA25" s="129" t="e">
        <f t="shared" si="1"/>
        <v>#REF!</v>
      </c>
      <c r="AB25" s="129" t="e">
        <f t="shared" si="1"/>
        <v>#REF!</v>
      </c>
      <c r="AC25" s="129" t="e">
        <f t="shared" si="1"/>
        <v>#REF!</v>
      </c>
      <c r="AD25" s="129" t="e">
        <f t="shared" si="1"/>
        <v>#REF!</v>
      </c>
      <c r="AE25" s="129" t="e">
        <f t="shared" si="1"/>
        <v>#REF!</v>
      </c>
      <c r="AF25" s="129" t="e">
        <f t="shared" si="1"/>
        <v>#REF!</v>
      </c>
      <c r="AG25" s="129" t="e">
        <f t="shared" si="1"/>
        <v>#REF!</v>
      </c>
      <c r="AH25" s="129" t="e">
        <f t="shared" si="1"/>
        <v>#REF!</v>
      </c>
      <c r="AI25" s="129" t="e">
        <f t="shared" si="1"/>
        <v>#REF!</v>
      </c>
      <c r="AJ25" s="129" t="e">
        <f t="shared" si="1"/>
        <v>#REF!</v>
      </c>
      <c r="AK25" s="129" t="e">
        <f t="shared" si="1"/>
        <v>#REF!</v>
      </c>
      <c r="AL25" s="129" t="e">
        <f t="shared" si="1"/>
        <v>#REF!</v>
      </c>
      <c r="AM25" s="129" t="e">
        <f t="shared" si="1"/>
        <v>#REF!</v>
      </c>
      <c r="AN25" s="129" t="e">
        <f t="shared" si="1"/>
        <v>#REF!</v>
      </c>
      <c r="AO25" s="129" t="e">
        <f t="shared" si="1"/>
        <v>#REF!</v>
      </c>
      <c r="AP25" s="129" t="e">
        <f t="shared" si="1"/>
        <v>#REF!</v>
      </c>
      <c r="AQ25" s="129" t="e">
        <f t="shared" si="1"/>
        <v>#REF!</v>
      </c>
      <c r="AR25" s="129" t="e">
        <f t="shared" si="1"/>
        <v>#REF!</v>
      </c>
      <c r="AS25" s="129" t="e">
        <f t="shared" si="1"/>
        <v>#REF!</v>
      </c>
      <c r="AT25" s="129" t="e">
        <f t="shared" si="1"/>
        <v>#REF!</v>
      </c>
      <c r="AU25" s="129" t="e">
        <f t="shared" si="1"/>
        <v>#REF!</v>
      </c>
      <c r="AV25" s="129" t="e">
        <f t="shared" si="1"/>
        <v>#REF!</v>
      </c>
      <c r="AW25" s="129" t="e">
        <f t="shared" si="1"/>
        <v>#REF!</v>
      </c>
    </row>
    <row r="26" spans="1:49" ht="11.45" customHeight="1" x14ac:dyDescent="0.2">
      <c r="A26" s="11" t="s">
        <v>11</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row>
    <row r="27" spans="1:49" ht="11.45" customHeight="1" x14ac:dyDescent="0.2">
      <c r="A27" s="3">
        <v>1</v>
      </c>
      <c r="B27" s="141" t="e">
        <f>ROUND(B8*0.85,)+35</f>
        <v>#REF!</v>
      </c>
      <c r="C27" s="141" t="e">
        <f t="shared" ref="C27:AW34" si="2">ROUND(C8*0.85,)+35</f>
        <v>#REF!</v>
      </c>
      <c r="D27" s="141" t="e">
        <f t="shared" si="2"/>
        <v>#REF!</v>
      </c>
      <c r="E27" s="141" t="e">
        <f t="shared" si="2"/>
        <v>#REF!</v>
      </c>
      <c r="F27" s="141" t="e">
        <f t="shared" si="2"/>
        <v>#REF!</v>
      </c>
      <c r="G27" s="141" t="e">
        <f t="shared" si="2"/>
        <v>#REF!</v>
      </c>
      <c r="H27" s="141" t="e">
        <f t="shared" si="2"/>
        <v>#REF!</v>
      </c>
      <c r="I27" s="141" t="e">
        <f t="shared" si="2"/>
        <v>#REF!</v>
      </c>
      <c r="J27" s="141" t="e">
        <f t="shared" si="2"/>
        <v>#REF!</v>
      </c>
      <c r="K27" s="141" t="e">
        <f t="shared" si="2"/>
        <v>#REF!</v>
      </c>
      <c r="L27" s="141" t="e">
        <f t="shared" si="2"/>
        <v>#REF!</v>
      </c>
      <c r="M27" s="141" t="e">
        <f t="shared" si="2"/>
        <v>#REF!</v>
      </c>
      <c r="N27" s="141" t="e">
        <f t="shared" si="2"/>
        <v>#REF!</v>
      </c>
      <c r="O27" s="141" t="e">
        <f t="shared" si="2"/>
        <v>#REF!</v>
      </c>
      <c r="P27" s="141" t="e">
        <f t="shared" si="2"/>
        <v>#REF!</v>
      </c>
      <c r="Q27" s="141" t="e">
        <f t="shared" si="2"/>
        <v>#REF!</v>
      </c>
      <c r="R27" s="141" t="e">
        <f t="shared" si="2"/>
        <v>#REF!</v>
      </c>
      <c r="S27" s="141" t="e">
        <f t="shared" si="2"/>
        <v>#REF!</v>
      </c>
      <c r="T27" s="141" t="e">
        <f t="shared" si="2"/>
        <v>#REF!</v>
      </c>
      <c r="U27" s="141" t="e">
        <f t="shared" si="2"/>
        <v>#REF!</v>
      </c>
      <c r="V27" s="141" t="e">
        <f t="shared" si="2"/>
        <v>#REF!</v>
      </c>
      <c r="W27" s="141" t="e">
        <f t="shared" si="2"/>
        <v>#REF!</v>
      </c>
      <c r="X27" s="141" t="e">
        <f t="shared" si="2"/>
        <v>#REF!</v>
      </c>
      <c r="Y27" s="141" t="e">
        <f t="shared" si="2"/>
        <v>#REF!</v>
      </c>
      <c r="Z27" s="141" t="e">
        <f t="shared" si="2"/>
        <v>#REF!</v>
      </c>
      <c r="AA27" s="141" t="e">
        <f t="shared" si="2"/>
        <v>#REF!</v>
      </c>
      <c r="AB27" s="141" t="e">
        <f t="shared" si="2"/>
        <v>#REF!</v>
      </c>
      <c r="AC27" s="141" t="e">
        <f t="shared" si="2"/>
        <v>#REF!</v>
      </c>
      <c r="AD27" s="141" t="e">
        <f t="shared" si="2"/>
        <v>#REF!</v>
      </c>
      <c r="AE27" s="141" t="e">
        <f t="shared" si="2"/>
        <v>#REF!</v>
      </c>
      <c r="AF27" s="141" t="e">
        <f t="shared" si="2"/>
        <v>#REF!</v>
      </c>
      <c r="AG27" s="141" t="e">
        <f t="shared" si="2"/>
        <v>#REF!</v>
      </c>
      <c r="AH27" s="141" t="e">
        <f t="shared" si="2"/>
        <v>#REF!</v>
      </c>
      <c r="AI27" s="141" t="e">
        <f t="shared" si="2"/>
        <v>#REF!</v>
      </c>
      <c r="AJ27" s="141" t="e">
        <f t="shared" si="2"/>
        <v>#REF!</v>
      </c>
      <c r="AK27" s="141" t="e">
        <f t="shared" si="2"/>
        <v>#REF!</v>
      </c>
      <c r="AL27" s="141" t="e">
        <f t="shared" si="2"/>
        <v>#REF!</v>
      </c>
      <c r="AM27" s="141" t="e">
        <f t="shared" si="2"/>
        <v>#REF!</v>
      </c>
      <c r="AN27" s="141" t="e">
        <f t="shared" si="2"/>
        <v>#REF!</v>
      </c>
      <c r="AO27" s="141" t="e">
        <f t="shared" si="2"/>
        <v>#REF!</v>
      </c>
      <c r="AP27" s="141" t="e">
        <f t="shared" si="2"/>
        <v>#REF!</v>
      </c>
      <c r="AQ27" s="141" t="e">
        <f t="shared" si="2"/>
        <v>#REF!</v>
      </c>
      <c r="AR27" s="141" t="e">
        <f t="shared" si="2"/>
        <v>#REF!</v>
      </c>
      <c r="AS27" s="141" t="e">
        <f t="shared" si="2"/>
        <v>#REF!</v>
      </c>
      <c r="AT27" s="141" t="e">
        <f t="shared" si="2"/>
        <v>#REF!</v>
      </c>
      <c r="AU27" s="141" t="e">
        <f t="shared" si="2"/>
        <v>#REF!</v>
      </c>
      <c r="AV27" s="141" t="e">
        <f t="shared" si="2"/>
        <v>#REF!</v>
      </c>
      <c r="AW27" s="141" t="e">
        <f t="shared" si="2"/>
        <v>#REF!</v>
      </c>
    </row>
    <row r="28" spans="1:49" ht="11.45" customHeight="1" x14ac:dyDescent="0.2">
      <c r="A28" s="3">
        <v>2</v>
      </c>
      <c r="B28" s="141" t="e">
        <f t="shared" ref="B28:Q40" si="3">ROUND(B9*0.85,)+35</f>
        <v>#REF!</v>
      </c>
      <c r="C28" s="141" t="e">
        <f t="shared" si="3"/>
        <v>#REF!</v>
      </c>
      <c r="D28" s="141" t="e">
        <f t="shared" si="3"/>
        <v>#REF!</v>
      </c>
      <c r="E28" s="141" t="e">
        <f t="shared" si="3"/>
        <v>#REF!</v>
      </c>
      <c r="F28" s="141" t="e">
        <f t="shared" si="3"/>
        <v>#REF!</v>
      </c>
      <c r="G28" s="141" t="e">
        <f t="shared" si="3"/>
        <v>#REF!</v>
      </c>
      <c r="H28" s="141" t="e">
        <f t="shared" si="3"/>
        <v>#REF!</v>
      </c>
      <c r="I28" s="141" t="e">
        <f t="shared" si="3"/>
        <v>#REF!</v>
      </c>
      <c r="J28" s="141" t="e">
        <f t="shared" si="3"/>
        <v>#REF!</v>
      </c>
      <c r="K28" s="141" t="e">
        <f t="shared" si="3"/>
        <v>#REF!</v>
      </c>
      <c r="L28" s="141" t="e">
        <f t="shared" si="3"/>
        <v>#REF!</v>
      </c>
      <c r="M28" s="141" t="e">
        <f t="shared" si="3"/>
        <v>#REF!</v>
      </c>
      <c r="N28" s="141" t="e">
        <f t="shared" si="3"/>
        <v>#REF!</v>
      </c>
      <c r="O28" s="141" t="e">
        <f t="shared" si="3"/>
        <v>#REF!</v>
      </c>
      <c r="P28" s="141" t="e">
        <f t="shared" si="3"/>
        <v>#REF!</v>
      </c>
      <c r="Q28" s="141" t="e">
        <f t="shared" si="3"/>
        <v>#REF!</v>
      </c>
      <c r="R28" s="141" t="e">
        <f t="shared" si="2"/>
        <v>#REF!</v>
      </c>
      <c r="S28" s="141" t="e">
        <f t="shared" si="2"/>
        <v>#REF!</v>
      </c>
      <c r="T28" s="141" t="e">
        <f t="shared" si="2"/>
        <v>#REF!</v>
      </c>
      <c r="U28" s="141" t="e">
        <f t="shared" si="2"/>
        <v>#REF!</v>
      </c>
      <c r="V28" s="141" t="e">
        <f t="shared" si="2"/>
        <v>#REF!</v>
      </c>
      <c r="W28" s="141" t="e">
        <f t="shared" si="2"/>
        <v>#REF!</v>
      </c>
      <c r="X28" s="141" t="e">
        <f t="shared" si="2"/>
        <v>#REF!</v>
      </c>
      <c r="Y28" s="141" t="e">
        <f t="shared" si="2"/>
        <v>#REF!</v>
      </c>
      <c r="Z28" s="141" t="e">
        <f t="shared" si="2"/>
        <v>#REF!</v>
      </c>
      <c r="AA28" s="141" t="e">
        <f t="shared" si="2"/>
        <v>#REF!</v>
      </c>
      <c r="AB28" s="141" t="e">
        <f t="shared" si="2"/>
        <v>#REF!</v>
      </c>
      <c r="AC28" s="141" t="e">
        <f t="shared" si="2"/>
        <v>#REF!</v>
      </c>
      <c r="AD28" s="141" t="e">
        <f t="shared" si="2"/>
        <v>#REF!</v>
      </c>
      <c r="AE28" s="141" t="e">
        <f t="shared" si="2"/>
        <v>#REF!</v>
      </c>
      <c r="AF28" s="141" t="e">
        <f t="shared" si="2"/>
        <v>#REF!</v>
      </c>
      <c r="AG28" s="141" t="e">
        <f t="shared" si="2"/>
        <v>#REF!</v>
      </c>
      <c r="AH28" s="141" t="e">
        <f t="shared" si="2"/>
        <v>#REF!</v>
      </c>
      <c r="AI28" s="141" t="e">
        <f t="shared" si="2"/>
        <v>#REF!</v>
      </c>
      <c r="AJ28" s="141" t="e">
        <f t="shared" si="2"/>
        <v>#REF!</v>
      </c>
      <c r="AK28" s="141" t="e">
        <f t="shared" si="2"/>
        <v>#REF!</v>
      </c>
      <c r="AL28" s="141" t="e">
        <f t="shared" si="2"/>
        <v>#REF!</v>
      </c>
      <c r="AM28" s="141" t="e">
        <f t="shared" si="2"/>
        <v>#REF!</v>
      </c>
      <c r="AN28" s="141" t="e">
        <f t="shared" si="2"/>
        <v>#REF!</v>
      </c>
      <c r="AO28" s="141" t="e">
        <f t="shared" si="2"/>
        <v>#REF!</v>
      </c>
      <c r="AP28" s="141" t="e">
        <f t="shared" si="2"/>
        <v>#REF!</v>
      </c>
      <c r="AQ28" s="141" t="e">
        <f t="shared" si="2"/>
        <v>#REF!</v>
      </c>
      <c r="AR28" s="141" t="e">
        <f t="shared" si="2"/>
        <v>#REF!</v>
      </c>
      <c r="AS28" s="141" t="e">
        <f t="shared" si="2"/>
        <v>#REF!</v>
      </c>
      <c r="AT28" s="141" t="e">
        <f t="shared" si="2"/>
        <v>#REF!</v>
      </c>
      <c r="AU28" s="141" t="e">
        <f t="shared" si="2"/>
        <v>#REF!</v>
      </c>
      <c r="AV28" s="141" t="e">
        <f t="shared" si="2"/>
        <v>#REF!</v>
      </c>
      <c r="AW28" s="141" t="e">
        <f t="shared" si="2"/>
        <v>#REF!</v>
      </c>
    </row>
    <row r="29" spans="1:49" ht="11.45" customHeight="1" x14ac:dyDescent="0.2">
      <c r="A29" s="120" t="s">
        <v>107</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row>
    <row r="30" spans="1:49" ht="11.45" customHeight="1" x14ac:dyDescent="0.2">
      <c r="A30" s="3">
        <v>1</v>
      </c>
      <c r="B30" s="141" t="e">
        <f t="shared" si="3"/>
        <v>#REF!</v>
      </c>
      <c r="C30" s="141" t="e">
        <f t="shared" si="2"/>
        <v>#REF!</v>
      </c>
      <c r="D30" s="141" t="e">
        <f t="shared" si="2"/>
        <v>#REF!</v>
      </c>
      <c r="E30" s="141" t="e">
        <f t="shared" si="2"/>
        <v>#REF!</v>
      </c>
      <c r="F30" s="141" t="e">
        <f t="shared" si="2"/>
        <v>#REF!</v>
      </c>
      <c r="G30" s="141" t="e">
        <f t="shared" si="2"/>
        <v>#REF!</v>
      </c>
      <c r="H30" s="141" t="e">
        <f t="shared" si="2"/>
        <v>#REF!</v>
      </c>
      <c r="I30" s="141" t="e">
        <f t="shared" si="2"/>
        <v>#REF!</v>
      </c>
      <c r="J30" s="141" t="e">
        <f t="shared" si="2"/>
        <v>#REF!</v>
      </c>
      <c r="K30" s="141" t="e">
        <f t="shared" si="2"/>
        <v>#REF!</v>
      </c>
      <c r="L30" s="141" t="e">
        <f t="shared" si="2"/>
        <v>#REF!</v>
      </c>
      <c r="M30" s="141" t="e">
        <f t="shared" si="2"/>
        <v>#REF!</v>
      </c>
      <c r="N30" s="141" t="e">
        <f t="shared" si="2"/>
        <v>#REF!</v>
      </c>
      <c r="O30" s="141" t="e">
        <f t="shared" si="2"/>
        <v>#REF!</v>
      </c>
      <c r="P30" s="141" t="e">
        <f t="shared" si="2"/>
        <v>#REF!</v>
      </c>
      <c r="Q30" s="141" t="e">
        <f t="shared" si="2"/>
        <v>#REF!</v>
      </c>
      <c r="R30" s="141" t="e">
        <f t="shared" si="2"/>
        <v>#REF!</v>
      </c>
      <c r="S30" s="141" t="e">
        <f t="shared" si="2"/>
        <v>#REF!</v>
      </c>
      <c r="T30" s="141" t="e">
        <f t="shared" si="2"/>
        <v>#REF!</v>
      </c>
      <c r="U30" s="141" t="e">
        <f t="shared" si="2"/>
        <v>#REF!</v>
      </c>
      <c r="V30" s="141" t="e">
        <f t="shared" si="2"/>
        <v>#REF!</v>
      </c>
      <c r="W30" s="141" t="e">
        <f t="shared" si="2"/>
        <v>#REF!</v>
      </c>
      <c r="X30" s="141" t="e">
        <f t="shared" si="2"/>
        <v>#REF!</v>
      </c>
      <c r="Y30" s="141" t="e">
        <f t="shared" si="2"/>
        <v>#REF!</v>
      </c>
      <c r="Z30" s="141" t="e">
        <f t="shared" si="2"/>
        <v>#REF!</v>
      </c>
      <c r="AA30" s="141" t="e">
        <f t="shared" si="2"/>
        <v>#REF!</v>
      </c>
      <c r="AB30" s="141" t="e">
        <f t="shared" si="2"/>
        <v>#REF!</v>
      </c>
      <c r="AC30" s="141" t="e">
        <f t="shared" si="2"/>
        <v>#REF!</v>
      </c>
      <c r="AD30" s="141" t="e">
        <f t="shared" si="2"/>
        <v>#REF!</v>
      </c>
      <c r="AE30" s="141" t="e">
        <f t="shared" si="2"/>
        <v>#REF!</v>
      </c>
      <c r="AF30" s="141" t="e">
        <f t="shared" si="2"/>
        <v>#REF!</v>
      </c>
      <c r="AG30" s="141" t="e">
        <f t="shared" si="2"/>
        <v>#REF!</v>
      </c>
      <c r="AH30" s="141" t="e">
        <f t="shared" si="2"/>
        <v>#REF!</v>
      </c>
      <c r="AI30" s="141" t="e">
        <f t="shared" si="2"/>
        <v>#REF!</v>
      </c>
      <c r="AJ30" s="141" t="e">
        <f t="shared" si="2"/>
        <v>#REF!</v>
      </c>
      <c r="AK30" s="141" t="e">
        <f t="shared" si="2"/>
        <v>#REF!</v>
      </c>
      <c r="AL30" s="141" t="e">
        <f t="shared" si="2"/>
        <v>#REF!</v>
      </c>
      <c r="AM30" s="141" t="e">
        <f t="shared" si="2"/>
        <v>#REF!</v>
      </c>
      <c r="AN30" s="141" t="e">
        <f t="shared" si="2"/>
        <v>#REF!</v>
      </c>
      <c r="AO30" s="141" t="e">
        <f t="shared" si="2"/>
        <v>#REF!</v>
      </c>
      <c r="AP30" s="141" t="e">
        <f t="shared" si="2"/>
        <v>#REF!</v>
      </c>
      <c r="AQ30" s="141" t="e">
        <f t="shared" si="2"/>
        <v>#REF!</v>
      </c>
      <c r="AR30" s="141" t="e">
        <f t="shared" si="2"/>
        <v>#REF!</v>
      </c>
      <c r="AS30" s="141" t="e">
        <f t="shared" si="2"/>
        <v>#REF!</v>
      </c>
      <c r="AT30" s="141" t="e">
        <f t="shared" si="2"/>
        <v>#REF!</v>
      </c>
      <c r="AU30" s="141" t="e">
        <f t="shared" si="2"/>
        <v>#REF!</v>
      </c>
      <c r="AV30" s="141" t="e">
        <f t="shared" si="2"/>
        <v>#REF!</v>
      </c>
      <c r="AW30" s="141" t="e">
        <f t="shared" si="2"/>
        <v>#REF!</v>
      </c>
    </row>
    <row r="31" spans="1:49" ht="11.45" customHeight="1" x14ac:dyDescent="0.2">
      <c r="A31" s="3">
        <v>2</v>
      </c>
      <c r="B31" s="141" t="e">
        <f t="shared" si="3"/>
        <v>#REF!</v>
      </c>
      <c r="C31" s="141" t="e">
        <f t="shared" si="2"/>
        <v>#REF!</v>
      </c>
      <c r="D31" s="141" t="e">
        <f t="shared" si="2"/>
        <v>#REF!</v>
      </c>
      <c r="E31" s="141" t="e">
        <f t="shared" si="2"/>
        <v>#REF!</v>
      </c>
      <c r="F31" s="141" t="e">
        <f t="shared" si="2"/>
        <v>#REF!</v>
      </c>
      <c r="G31" s="141" t="e">
        <f t="shared" si="2"/>
        <v>#REF!</v>
      </c>
      <c r="H31" s="141" t="e">
        <f t="shared" si="2"/>
        <v>#REF!</v>
      </c>
      <c r="I31" s="141" t="e">
        <f t="shared" si="2"/>
        <v>#REF!</v>
      </c>
      <c r="J31" s="141" t="e">
        <f t="shared" si="2"/>
        <v>#REF!</v>
      </c>
      <c r="K31" s="141" t="e">
        <f t="shared" si="2"/>
        <v>#REF!</v>
      </c>
      <c r="L31" s="141" t="e">
        <f t="shared" si="2"/>
        <v>#REF!</v>
      </c>
      <c r="M31" s="141" t="e">
        <f t="shared" si="2"/>
        <v>#REF!</v>
      </c>
      <c r="N31" s="141" t="e">
        <f t="shared" si="2"/>
        <v>#REF!</v>
      </c>
      <c r="O31" s="141" t="e">
        <f t="shared" si="2"/>
        <v>#REF!</v>
      </c>
      <c r="P31" s="141" t="e">
        <f t="shared" si="2"/>
        <v>#REF!</v>
      </c>
      <c r="Q31" s="141" t="e">
        <f t="shared" si="2"/>
        <v>#REF!</v>
      </c>
      <c r="R31" s="141" t="e">
        <f t="shared" si="2"/>
        <v>#REF!</v>
      </c>
      <c r="S31" s="141" t="e">
        <f t="shared" si="2"/>
        <v>#REF!</v>
      </c>
      <c r="T31" s="141" t="e">
        <f t="shared" si="2"/>
        <v>#REF!</v>
      </c>
      <c r="U31" s="141" t="e">
        <f t="shared" si="2"/>
        <v>#REF!</v>
      </c>
      <c r="V31" s="141" t="e">
        <f t="shared" si="2"/>
        <v>#REF!</v>
      </c>
      <c r="W31" s="141" t="e">
        <f t="shared" si="2"/>
        <v>#REF!</v>
      </c>
      <c r="X31" s="141" t="e">
        <f t="shared" si="2"/>
        <v>#REF!</v>
      </c>
      <c r="Y31" s="141" t="e">
        <f t="shared" si="2"/>
        <v>#REF!</v>
      </c>
      <c r="Z31" s="141" t="e">
        <f t="shared" si="2"/>
        <v>#REF!</v>
      </c>
      <c r="AA31" s="141" t="e">
        <f t="shared" si="2"/>
        <v>#REF!</v>
      </c>
      <c r="AB31" s="141" t="e">
        <f t="shared" si="2"/>
        <v>#REF!</v>
      </c>
      <c r="AC31" s="141" t="e">
        <f t="shared" si="2"/>
        <v>#REF!</v>
      </c>
      <c r="AD31" s="141" t="e">
        <f t="shared" si="2"/>
        <v>#REF!</v>
      </c>
      <c r="AE31" s="141" t="e">
        <f t="shared" si="2"/>
        <v>#REF!</v>
      </c>
      <c r="AF31" s="141" t="e">
        <f t="shared" si="2"/>
        <v>#REF!</v>
      </c>
      <c r="AG31" s="141" t="e">
        <f t="shared" si="2"/>
        <v>#REF!</v>
      </c>
      <c r="AH31" s="141" t="e">
        <f t="shared" si="2"/>
        <v>#REF!</v>
      </c>
      <c r="AI31" s="141" t="e">
        <f t="shared" si="2"/>
        <v>#REF!</v>
      </c>
      <c r="AJ31" s="141" t="e">
        <f t="shared" si="2"/>
        <v>#REF!</v>
      </c>
      <c r="AK31" s="141" t="e">
        <f t="shared" si="2"/>
        <v>#REF!</v>
      </c>
      <c r="AL31" s="141" t="e">
        <f t="shared" si="2"/>
        <v>#REF!</v>
      </c>
      <c r="AM31" s="141" t="e">
        <f t="shared" si="2"/>
        <v>#REF!</v>
      </c>
      <c r="AN31" s="141" t="e">
        <f t="shared" si="2"/>
        <v>#REF!</v>
      </c>
      <c r="AO31" s="141" t="e">
        <f t="shared" si="2"/>
        <v>#REF!</v>
      </c>
      <c r="AP31" s="141" t="e">
        <f t="shared" si="2"/>
        <v>#REF!</v>
      </c>
      <c r="AQ31" s="141" t="e">
        <f t="shared" si="2"/>
        <v>#REF!</v>
      </c>
      <c r="AR31" s="141" t="e">
        <f t="shared" si="2"/>
        <v>#REF!</v>
      </c>
      <c r="AS31" s="141" t="e">
        <f t="shared" si="2"/>
        <v>#REF!</v>
      </c>
      <c r="AT31" s="141" t="e">
        <f t="shared" si="2"/>
        <v>#REF!</v>
      </c>
      <c r="AU31" s="141" t="e">
        <f t="shared" si="2"/>
        <v>#REF!</v>
      </c>
      <c r="AV31" s="141" t="e">
        <f t="shared" si="2"/>
        <v>#REF!</v>
      </c>
      <c r="AW31" s="141" t="e">
        <f t="shared" si="2"/>
        <v>#REF!</v>
      </c>
    </row>
    <row r="32" spans="1:49" ht="11.45" customHeight="1" x14ac:dyDescent="0.2">
      <c r="A32" s="5" t="s">
        <v>86</v>
      </c>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row>
    <row r="33" spans="1:49" ht="11.45" customHeight="1" x14ac:dyDescent="0.2">
      <c r="A33" s="3">
        <v>1</v>
      </c>
      <c r="B33" s="141" t="e">
        <f t="shared" si="3"/>
        <v>#REF!</v>
      </c>
      <c r="C33" s="141" t="e">
        <f t="shared" si="2"/>
        <v>#REF!</v>
      </c>
      <c r="D33" s="141" t="e">
        <f t="shared" si="2"/>
        <v>#REF!</v>
      </c>
      <c r="E33" s="141" t="e">
        <f t="shared" si="2"/>
        <v>#REF!</v>
      </c>
      <c r="F33" s="141" t="e">
        <f t="shared" si="2"/>
        <v>#REF!</v>
      </c>
      <c r="G33" s="141" t="e">
        <f t="shared" si="2"/>
        <v>#REF!</v>
      </c>
      <c r="H33" s="141" t="e">
        <f t="shared" si="2"/>
        <v>#REF!</v>
      </c>
      <c r="I33" s="141" t="e">
        <f t="shared" si="2"/>
        <v>#REF!</v>
      </c>
      <c r="J33" s="141" t="e">
        <f t="shared" si="2"/>
        <v>#REF!</v>
      </c>
      <c r="K33" s="141" t="e">
        <f t="shared" si="2"/>
        <v>#REF!</v>
      </c>
      <c r="L33" s="141" t="e">
        <f t="shared" si="2"/>
        <v>#REF!</v>
      </c>
      <c r="M33" s="141" t="e">
        <f t="shared" si="2"/>
        <v>#REF!</v>
      </c>
      <c r="N33" s="141" t="e">
        <f t="shared" si="2"/>
        <v>#REF!</v>
      </c>
      <c r="O33" s="141" t="e">
        <f t="shared" si="2"/>
        <v>#REF!</v>
      </c>
      <c r="P33" s="141" t="e">
        <f t="shared" si="2"/>
        <v>#REF!</v>
      </c>
      <c r="Q33" s="141" t="e">
        <f t="shared" si="2"/>
        <v>#REF!</v>
      </c>
      <c r="R33" s="141" t="e">
        <f t="shared" si="2"/>
        <v>#REF!</v>
      </c>
      <c r="S33" s="141" t="e">
        <f t="shared" si="2"/>
        <v>#REF!</v>
      </c>
      <c r="T33" s="141" t="e">
        <f t="shared" si="2"/>
        <v>#REF!</v>
      </c>
      <c r="U33" s="141" t="e">
        <f t="shared" si="2"/>
        <v>#REF!</v>
      </c>
      <c r="V33" s="141" t="e">
        <f t="shared" si="2"/>
        <v>#REF!</v>
      </c>
      <c r="W33" s="141" t="e">
        <f t="shared" si="2"/>
        <v>#REF!</v>
      </c>
      <c r="X33" s="141" t="e">
        <f t="shared" si="2"/>
        <v>#REF!</v>
      </c>
      <c r="Y33" s="141" t="e">
        <f t="shared" si="2"/>
        <v>#REF!</v>
      </c>
      <c r="Z33" s="141" t="e">
        <f t="shared" si="2"/>
        <v>#REF!</v>
      </c>
      <c r="AA33" s="141" t="e">
        <f t="shared" si="2"/>
        <v>#REF!</v>
      </c>
      <c r="AB33" s="141" t="e">
        <f t="shared" si="2"/>
        <v>#REF!</v>
      </c>
      <c r="AC33" s="141" t="e">
        <f t="shared" si="2"/>
        <v>#REF!</v>
      </c>
      <c r="AD33" s="141" t="e">
        <f t="shared" si="2"/>
        <v>#REF!</v>
      </c>
      <c r="AE33" s="141" t="e">
        <f t="shared" si="2"/>
        <v>#REF!</v>
      </c>
      <c r="AF33" s="141" t="e">
        <f t="shared" si="2"/>
        <v>#REF!</v>
      </c>
      <c r="AG33" s="141" t="e">
        <f t="shared" si="2"/>
        <v>#REF!</v>
      </c>
      <c r="AH33" s="141" t="e">
        <f t="shared" si="2"/>
        <v>#REF!</v>
      </c>
      <c r="AI33" s="141" t="e">
        <f t="shared" si="2"/>
        <v>#REF!</v>
      </c>
      <c r="AJ33" s="141" t="e">
        <f t="shared" si="2"/>
        <v>#REF!</v>
      </c>
      <c r="AK33" s="141" t="e">
        <f t="shared" si="2"/>
        <v>#REF!</v>
      </c>
      <c r="AL33" s="141" t="e">
        <f t="shared" si="2"/>
        <v>#REF!</v>
      </c>
      <c r="AM33" s="141" t="e">
        <f t="shared" si="2"/>
        <v>#REF!</v>
      </c>
      <c r="AN33" s="141" t="e">
        <f t="shared" si="2"/>
        <v>#REF!</v>
      </c>
      <c r="AO33" s="141" t="e">
        <f t="shared" si="2"/>
        <v>#REF!</v>
      </c>
      <c r="AP33" s="141" t="e">
        <f t="shared" si="2"/>
        <v>#REF!</v>
      </c>
      <c r="AQ33" s="141" t="e">
        <f t="shared" si="2"/>
        <v>#REF!</v>
      </c>
      <c r="AR33" s="141" t="e">
        <f t="shared" si="2"/>
        <v>#REF!</v>
      </c>
      <c r="AS33" s="141" t="e">
        <f t="shared" si="2"/>
        <v>#REF!</v>
      </c>
      <c r="AT33" s="141" t="e">
        <f t="shared" si="2"/>
        <v>#REF!</v>
      </c>
      <c r="AU33" s="141" t="e">
        <f t="shared" si="2"/>
        <v>#REF!</v>
      </c>
      <c r="AV33" s="141" t="e">
        <f t="shared" si="2"/>
        <v>#REF!</v>
      </c>
      <c r="AW33" s="141" t="e">
        <f t="shared" si="2"/>
        <v>#REF!</v>
      </c>
    </row>
    <row r="34" spans="1:49" ht="11.45" customHeight="1" x14ac:dyDescent="0.2">
      <c r="A34" s="3">
        <v>2</v>
      </c>
      <c r="B34" s="141" t="e">
        <f t="shared" si="3"/>
        <v>#REF!</v>
      </c>
      <c r="C34" s="141" t="e">
        <f t="shared" si="2"/>
        <v>#REF!</v>
      </c>
      <c r="D34" s="141" t="e">
        <f t="shared" si="2"/>
        <v>#REF!</v>
      </c>
      <c r="E34" s="141" t="e">
        <f t="shared" si="2"/>
        <v>#REF!</v>
      </c>
      <c r="F34" s="141" t="e">
        <f t="shared" si="2"/>
        <v>#REF!</v>
      </c>
      <c r="G34" s="141" t="e">
        <f t="shared" si="2"/>
        <v>#REF!</v>
      </c>
      <c r="H34" s="141" t="e">
        <f t="shared" si="2"/>
        <v>#REF!</v>
      </c>
      <c r="I34" s="141" t="e">
        <f t="shared" si="2"/>
        <v>#REF!</v>
      </c>
      <c r="J34" s="141" t="e">
        <f t="shared" si="2"/>
        <v>#REF!</v>
      </c>
      <c r="K34" s="141" t="e">
        <f t="shared" si="2"/>
        <v>#REF!</v>
      </c>
      <c r="L34" s="141" t="e">
        <f t="shared" si="2"/>
        <v>#REF!</v>
      </c>
      <c r="M34" s="141" t="e">
        <f t="shared" si="2"/>
        <v>#REF!</v>
      </c>
      <c r="N34" s="141" t="e">
        <f t="shared" si="2"/>
        <v>#REF!</v>
      </c>
      <c r="O34" s="141" t="e">
        <f t="shared" si="2"/>
        <v>#REF!</v>
      </c>
      <c r="P34" s="141" t="e">
        <f t="shared" si="2"/>
        <v>#REF!</v>
      </c>
      <c r="Q34" s="141" t="e">
        <f t="shared" si="2"/>
        <v>#REF!</v>
      </c>
      <c r="R34" s="141" t="e">
        <f t="shared" si="2"/>
        <v>#REF!</v>
      </c>
      <c r="S34" s="141" t="e">
        <f t="shared" si="2"/>
        <v>#REF!</v>
      </c>
      <c r="T34" s="141" t="e">
        <f t="shared" si="2"/>
        <v>#REF!</v>
      </c>
      <c r="U34" s="141" t="e">
        <f t="shared" si="2"/>
        <v>#REF!</v>
      </c>
      <c r="V34" s="141" t="e">
        <f t="shared" si="2"/>
        <v>#REF!</v>
      </c>
      <c r="W34" s="141" t="e">
        <f t="shared" si="2"/>
        <v>#REF!</v>
      </c>
      <c r="X34" s="141" t="e">
        <f t="shared" si="2"/>
        <v>#REF!</v>
      </c>
      <c r="Y34" s="141" t="e">
        <f t="shared" si="2"/>
        <v>#REF!</v>
      </c>
      <c r="Z34" s="141" t="e">
        <f t="shared" si="2"/>
        <v>#REF!</v>
      </c>
      <c r="AA34" s="141" t="e">
        <f t="shared" si="2"/>
        <v>#REF!</v>
      </c>
      <c r="AB34" s="141" t="e">
        <f t="shared" si="2"/>
        <v>#REF!</v>
      </c>
      <c r="AC34" s="141" t="e">
        <f t="shared" si="2"/>
        <v>#REF!</v>
      </c>
      <c r="AD34" s="141" t="e">
        <f t="shared" si="2"/>
        <v>#REF!</v>
      </c>
      <c r="AE34" s="141" t="e">
        <f t="shared" si="2"/>
        <v>#REF!</v>
      </c>
      <c r="AF34" s="141" t="e">
        <f t="shared" si="2"/>
        <v>#REF!</v>
      </c>
      <c r="AG34" s="141" t="e">
        <f t="shared" si="2"/>
        <v>#REF!</v>
      </c>
      <c r="AH34" s="141" t="e">
        <f t="shared" si="2"/>
        <v>#REF!</v>
      </c>
      <c r="AI34" s="141" t="e">
        <f t="shared" si="2"/>
        <v>#REF!</v>
      </c>
      <c r="AJ34" s="141" t="e">
        <f t="shared" si="2"/>
        <v>#REF!</v>
      </c>
      <c r="AK34" s="141" t="e">
        <f t="shared" si="2"/>
        <v>#REF!</v>
      </c>
      <c r="AL34" s="141" t="e">
        <f t="shared" ref="C34:AW40" si="4">ROUND(AL15*0.85,)+35</f>
        <v>#REF!</v>
      </c>
      <c r="AM34" s="141" t="e">
        <f t="shared" si="4"/>
        <v>#REF!</v>
      </c>
      <c r="AN34" s="141" t="e">
        <f t="shared" si="4"/>
        <v>#REF!</v>
      </c>
      <c r="AO34" s="141" t="e">
        <f t="shared" si="4"/>
        <v>#REF!</v>
      </c>
      <c r="AP34" s="141" t="e">
        <f t="shared" si="4"/>
        <v>#REF!</v>
      </c>
      <c r="AQ34" s="141" t="e">
        <f t="shared" si="4"/>
        <v>#REF!</v>
      </c>
      <c r="AR34" s="141" t="e">
        <f t="shared" si="4"/>
        <v>#REF!</v>
      </c>
      <c r="AS34" s="141" t="e">
        <f t="shared" si="4"/>
        <v>#REF!</v>
      </c>
      <c r="AT34" s="141" t="e">
        <f t="shared" si="4"/>
        <v>#REF!</v>
      </c>
      <c r="AU34" s="141" t="e">
        <f t="shared" si="4"/>
        <v>#REF!</v>
      </c>
      <c r="AV34" s="141" t="e">
        <f t="shared" si="4"/>
        <v>#REF!</v>
      </c>
      <c r="AW34" s="141" t="e">
        <f t="shared" si="4"/>
        <v>#REF!</v>
      </c>
    </row>
    <row r="35" spans="1:49" ht="11.45" customHeight="1" x14ac:dyDescent="0.2">
      <c r="A35" s="4" t="s">
        <v>91</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row>
    <row r="36" spans="1:49" ht="11.45" customHeight="1" x14ac:dyDescent="0.2">
      <c r="A36" s="3">
        <v>1</v>
      </c>
      <c r="B36" s="141" t="e">
        <f t="shared" si="3"/>
        <v>#REF!</v>
      </c>
      <c r="C36" s="141" t="e">
        <f t="shared" si="4"/>
        <v>#REF!</v>
      </c>
      <c r="D36" s="141" t="e">
        <f t="shared" si="4"/>
        <v>#REF!</v>
      </c>
      <c r="E36" s="141" t="e">
        <f t="shared" si="4"/>
        <v>#REF!</v>
      </c>
      <c r="F36" s="141" t="e">
        <f t="shared" si="4"/>
        <v>#REF!</v>
      </c>
      <c r="G36" s="141" t="e">
        <f t="shared" si="4"/>
        <v>#REF!</v>
      </c>
      <c r="H36" s="141" t="e">
        <f t="shared" si="4"/>
        <v>#REF!</v>
      </c>
      <c r="I36" s="141" t="e">
        <f t="shared" si="4"/>
        <v>#REF!</v>
      </c>
      <c r="J36" s="141" t="e">
        <f t="shared" si="4"/>
        <v>#REF!</v>
      </c>
      <c r="K36" s="141" t="e">
        <f t="shared" si="4"/>
        <v>#REF!</v>
      </c>
      <c r="L36" s="141" t="e">
        <f t="shared" si="4"/>
        <v>#REF!</v>
      </c>
      <c r="M36" s="141" t="e">
        <f t="shared" si="4"/>
        <v>#REF!</v>
      </c>
      <c r="N36" s="141" t="e">
        <f t="shared" si="4"/>
        <v>#REF!</v>
      </c>
      <c r="O36" s="141" t="e">
        <f t="shared" si="4"/>
        <v>#REF!</v>
      </c>
      <c r="P36" s="141" t="e">
        <f t="shared" si="4"/>
        <v>#REF!</v>
      </c>
      <c r="Q36" s="141" t="e">
        <f t="shared" si="4"/>
        <v>#REF!</v>
      </c>
      <c r="R36" s="141" t="e">
        <f t="shared" si="4"/>
        <v>#REF!</v>
      </c>
      <c r="S36" s="141" t="e">
        <f t="shared" si="4"/>
        <v>#REF!</v>
      </c>
      <c r="T36" s="141" t="e">
        <f t="shared" si="4"/>
        <v>#REF!</v>
      </c>
      <c r="U36" s="141" t="e">
        <f t="shared" si="4"/>
        <v>#REF!</v>
      </c>
      <c r="V36" s="141" t="e">
        <f t="shared" si="4"/>
        <v>#REF!</v>
      </c>
      <c r="W36" s="141" t="e">
        <f t="shared" si="4"/>
        <v>#REF!</v>
      </c>
      <c r="X36" s="141" t="e">
        <f t="shared" si="4"/>
        <v>#REF!</v>
      </c>
      <c r="Y36" s="141" t="e">
        <f t="shared" si="4"/>
        <v>#REF!</v>
      </c>
      <c r="Z36" s="141" t="e">
        <f t="shared" si="4"/>
        <v>#REF!</v>
      </c>
      <c r="AA36" s="141" t="e">
        <f t="shared" si="4"/>
        <v>#REF!</v>
      </c>
      <c r="AB36" s="141" t="e">
        <f t="shared" si="4"/>
        <v>#REF!</v>
      </c>
      <c r="AC36" s="141" t="e">
        <f t="shared" si="4"/>
        <v>#REF!</v>
      </c>
      <c r="AD36" s="141" t="e">
        <f t="shared" si="4"/>
        <v>#REF!</v>
      </c>
      <c r="AE36" s="141" t="e">
        <f t="shared" si="4"/>
        <v>#REF!</v>
      </c>
      <c r="AF36" s="141" t="e">
        <f t="shared" si="4"/>
        <v>#REF!</v>
      </c>
      <c r="AG36" s="141" t="e">
        <f t="shared" si="4"/>
        <v>#REF!</v>
      </c>
      <c r="AH36" s="141" t="e">
        <f t="shared" si="4"/>
        <v>#REF!</v>
      </c>
      <c r="AI36" s="141" t="e">
        <f t="shared" si="4"/>
        <v>#REF!</v>
      </c>
      <c r="AJ36" s="141" t="e">
        <f t="shared" si="4"/>
        <v>#REF!</v>
      </c>
      <c r="AK36" s="141" t="e">
        <f t="shared" si="4"/>
        <v>#REF!</v>
      </c>
      <c r="AL36" s="141" t="e">
        <f t="shared" si="4"/>
        <v>#REF!</v>
      </c>
      <c r="AM36" s="141" t="e">
        <f t="shared" si="4"/>
        <v>#REF!</v>
      </c>
      <c r="AN36" s="141" t="e">
        <f t="shared" si="4"/>
        <v>#REF!</v>
      </c>
      <c r="AO36" s="141" t="e">
        <f t="shared" si="4"/>
        <v>#REF!</v>
      </c>
      <c r="AP36" s="141" t="e">
        <f t="shared" si="4"/>
        <v>#REF!</v>
      </c>
      <c r="AQ36" s="141" t="e">
        <f t="shared" si="4"/>
        <v>#REF!</v>
      </c>
      <c r="AR36" s="141" t="e">
        <f t="shared" si="4"/>
        <v>#REF!</v>
      </c>
      <c r="AS36" s="141" t="e">
        <f t="shared" si="4"/>
        <v>#REF!</v>
      </c>
      <c r="AT36" s="141" t="e">
        <f t="shared" si="4"/>
        <v>#REF!</v>
      </c>
      <c r="AU36" s="141" t="e">
        <f t="shared" si="4"/>
        <v>#REF!</v>
      </c>
      <c r="AV36" s="141" t="e">
        <f t="shared" si="4"/>
        <v>#REF!</v>
      </c>
      <c r="AW36" s="141" t="e">
        <f t="shared" si="4"/>
        <v>#REF!</v>
      </c>
    </row>
    <row r="37" spans="1:49" ht="11.45" customHeight="1" x14ac:dyDescent="0.2">
      <c r="A37" s="3">
        <v>2</v>
      </c>
      <c r="B37" s="141" t="e">
        <f t="shared" si="3"/>
        <v>#REF!</v>
      </c>
      <c r="C37" s="141" t="e">
        <f t="shared" si="4"/>
        <v>#REF!</v>
      </c>
      <c r="D37" s="141" t="e">
        <f t="shared" si="4"/>
        <v>#REF!</v>
      </c>
      <c r="E37" s="141" t="e">
        <f t="shared" si="4"/>
        <v>#REF!</v>
      </c>
      <c r="F37" s="141" t="e">
        <f t="shared" si="4"/>
        <v>#REF!</v>
      </c>
      <c r="G37" s="141" t="e">
        <f t="shared" si="4"/>
        <v>#REF!</v>
      </c>
      <c r="H37" s="141" t="e">
        <f t="shared" si="4"/>
        <v>#REF!</v>
      </c>
      <c r="I37" s="141" t="e">
        <f t="shared" si="4"/>
        <v>#REF!</v>
      </c>
      <c r="J37" s="141" t="e">
        <f t="shared" si="4"/>
        <v>#REF!</v>
      </c>
      <c r="K37" s="141" t="e">
        <f t="shared" si="4"/>
        <v>#REF!</v>
      </c>
      <c r="L37" s="141" t="e">
        <f t="shared" si="4"/>
        <v>#REF!</v>
      </c>
      <c r="M37" s="141" t="e">
        <f t="shared" si="4"/>
        <v>#REF!</v>
      </c>
      <c r="N37" s="141" t="e">
        <f t="shared" si="4"/>
        <v>#REF!</v>
      </c>
      <c r="O37" s="141" t="e">
        <f t="shared" si="4"/>
        <v>#REF!</v>
      </c>
      <c r="P37" s="141" t="e">
        <f t="shared" si="4"/>
        <v>#REF!</v>
      </c>
      <c r="Q37" s="141" t="e">
        <f t="shared" si="4"/>
        <v>#REF!</v>
      </c>
      <c r="R37" s="141" t="e">
        <f t="shared" si="4"/>
        <v>#REF!</v>
      </c>
      <c r="S37" s="141" t="e">
        <f t="shared" si="4"/>
        <v>#REF!</v>
      </c>
      <c r="T37" s="141" t="e">
        <f t="shared" si="4"/>
        <v>#REF!</v>
      </c>
      <c r="U37" s="141" t="e">
        <f t="shared" si="4"/>
        <v>#REF!</v>
      </c>
      <c r="V37" s="141" t="e">
        <f t="shared" si="4"/>
        <v>#REF!</v>
      </c>
      <c r="W37" s="141" t="e">
        <f t="shared" si="4"/>
        <v>#REF!</v>
      </c>
      <c r="X37" s="141" t="e">
        <f t="shared" si="4"/>
        <v>#REF!</v>
      </c>
      <c r="Y37" s="141" t="e">
        <f t="shared" si="4"/>
        <v>#REF!</v>
      </c>
      <c r="Z37" s="141" t="e">
        <f t="shared" si="4"/>
        <v>#REF!</v>
      </c>
      <c r="AA37" s="141" t="e">
        <f t="shared" si="4"/>
        <v>#REF!</v>
      </c>
      <c r="AB37" s="141" t="e">
        <f t="shared" si="4"/>
        <v>#REF!</v>
      </c>
      <c r="AC37" s="141" t="e">
        <f t="shared" si="4"/>
        <v>#REF!</v>
      </c>
      <c r="AD37" s="141" t="e">
        <f t="shared" si="4"/>
        <v>#REF!</v>
      </c>
      <c r="AE37" s="141" t="e">
        <f t="shared" si="4"/>
        <v>#REF!</v>
      </c>
      <c r="AF37" s="141" t="e">
        <f t="shared" si="4"/>
        <v>#REF!</v>
      </c>
      <c r="AG37" s="141" t="e">
        <f t="shared" si="4"/>
        <v>#REF!</v>
      </c>
      <c r="AH37" s="141" t="e">
        <f t="shared" si="4"/>
        <v>#REF!</v>
      </c>
      <c r="AI37" s="141" t="e">
        <f t="shared" si="4"/>
        <v>#REF!</v>
      </c>
      <c r="AJ37" s="141" t="e">
        <f t="shared" si="4"/>
        <v>#REF!</v>
      </c>
      <c r="AK37" s="141" t="e">
        <f t="shared" si="4"/>
        <v>#REF!</v>
      </c>
      <c r="AL37" s="141" t="e">
        <f t="shared" si="4"/>
        <v>#REF!</v>
      </c>
      <c r="AM37" s="141" t="e">
        <f t="shared" si="4"/>
        <v>#REF!</v>
      </c>
      <c r="AN37" s="141" t="e">
        <f t="shared" si="4"/>
        <v>#REF!</v>
      </c>
      <c r="AO37" s="141" t="e">
        <f t="shared" si="4"/>
        <v>#REF!</v>
      </c>
      <c r="AP37" s="141" t="e">
        <f t="shared" si="4"/>
        <v>#REF!</v>
      </c>
      <c r="AQ37" s="141" t="e">
        <f t="shared" si="4"/>
        <v>#REF!</v>
      </c>
      <c r="AR37" s="141" t="e">
        <f t="shared" si="4"/>
        <v>#REF!</v>
      </c>
      <c r="AS37" s="141" t="e">
        <f t="shared" si="4"/>
        <v>#REF!</v>
      </c>
      <c r="AT37" s="141" t="e">
        <f t="shared" si="4"/>
        <v>#REF!</v>
      </c>
      <c r="AU37" s="141" t="e">
        <f t="shared" si="4"/>
        <v>#REF!</v>
      </c>
      <c r="AV37" s="141" t="e">
        <f t="shared" si="4"/>
        <v>#REF!</v>
      </c>
      <c r="AW37" s="141" t="e">
        <f t="shared" si="4"/>
        <v>#REF!</v>
      </c>
    </row>
    <row r="38" spans="1:49" ht="11.45" customHeight="1" x14ac:dyDescent="0.2">
      <c r="A38" s="2" t="s">
        <v>92</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row>
    <row r="39" spans="1:49" ht="11.45" customHeight="1" x14ac:dyDescent="0.2">
      <c r="A39" s="3">
        <v>1</v>
      </c>
      <c r="B39" s="141" t="e">
        <f t="shared" si="3"/>
        <v>#REF!</v>
      </c>
      <c r="C39" s="141" t="e">
        <f t="shared" si="4"/>
        <v>#REF!</v>
      </c>
      <c r="D39" s="141" t="e">
        <f t="shared" si="4"/>
        <v>#REF!</v>
      </c>
      <c r="E39" s="141" t="e">
        <f t="shared" si="4"/>
        <v>#REF!</v>
      </c>
      <c r="F39" s="141" t="e">
        <f t="shared" si="4"/>
        <v>#REF!</v>
      </c>
      <c r="G39" s="141" t="e">
        <f t="shared" si="4"/>
        <v>#REF!</v>
      </c>
      <c r="H39" s="141" t="e">
        <f t="shared" si="4"/>
        <v>#REF!</v>
      </c>
      <c r="I39" s="141" t="e">
        <f t="shared" si="4"/>
        <v>#REF!</v>
      </c>
      <c r="J39" s="141" t="e">
        <f t="shared" si="4"/>
        <v>#REF!</v>
      </c>
      <c r="K39" s="141" t="e">
        <f t="shared" si="4"/>
        <v>#REF!</v>
      </c>
      <c r="L39" s="141" t="e">
        <f t="shared" si="4"/>
        <v>#REF!</v>
      </c>
      <c r="M39" s="141" t="e">
        <f t="shared" si="4"/>
        <v>#REF!</v>
      </c>
      <c r="N39" s="141" t="e">
        <f t="shared" si="4"/>
        <v>#REF!</v>
      </c>
      <c r="O39" s="141" t="e">
        <f t="shared" si="4"/>
        <v>#REF!</v>
      </c>
      <c r="P39" s="141" t="e">
        <f t="shared" si="4"/>
        <v>#REF!</v>
      </c>
      <c r="Q39" s="141" t="e">
        <f t="shared" si="4"/>
        <v>#REF!</v>
      </c>
      <c r="R39" s="141" t="e">
        <f t="shared" si="4"/>
        <v>#REF!</v>
      </c>
      <c r="S39" s="141" t="e">
        <f t="shared" si="4"/>
        <v>#REF!</v>
      </c>
      <c r="T39" s="141" t="e">
        <f t="shared" si="4"/>
        <v>#REF!</v>
      </c>
      <c r="U39" s="141" t="e">
        <f t="shared" si="4"/>
        <v>#REF!</v>
      </c>
      <c r="V39" s="141" t="e">
        <f t="shared" si="4"/>
        <v>#REF!</v>
      </c>
      <c r="W39" s="141" t="e">
        <f t="shared" si="4"/>
        <v>#REF!</v>
      </c>
      <c r="X39" s="141" t="e">
        <f t="shared" si="4"/>
        <v>#REF!</v>
      </c>
      <c r="Y39" s="141" t="e">
        <f t="shared" si="4"/>
        <v>#REF!</v>
      </c>
      <c r="Z39" s="141" t="e">
        <f t="shared" si="4"/>
        <v>#REF!</v>
      </c>
      <c r="AA39" s="141" t="e">
        <f t="shared" si="4"/>
        <v>#REF!</v>
      </c>
      <c r="AB39" s="141" t="e">
        <f t="shared" si="4"/>
        <v>#REF!</v>
      </c>
      <c r="AC39" s="141" t="e">
        <f t="shared" si="4"/>
        <v>#REF!</v>
      </c>
      <c r="AD39" s="141" t="e">
        <f t="shared" si="4"/>
        <v>#REF!</v>
      </c>
      <c r="AE39" s="141" t="e">
        <f t="shared" si="4"/>
        <v>#REF!</v>
      </c>
      <c r="AF39" s="141" t="e">
        <f t="shared" si="4"/>
        <v>#REF!</v>
      </c>
      <c r="AG39" s="141" t="e">
        <f t="shared" si="4"/>
        <v>#REF!</v>
      </c>
      <c r="AH39" s="141" t="e">
        <f t="shared" si="4"/>
        <v>#REF!</v>
      </c>
      <c r="AI39" s="141" t="e">
        <f t="shared" si="4"/>
        <v>#REF!</v>
      </c>
      <c r="AJ39" s="141" t="e">
        <f t="shared" si="4"/>
        <v>#REF!</v>
      </c>
      <c r="AK39" s="141" t="e">
        <f t="shared" si="4"/>
        <v>#REF!</v>
      </c>
      <c r="AL39" s="141" t="e">
        <f t="shared" si="4"/>
        <v>#REF!</v>
      </c>
      <c r="AM39" s="141" t="e">
        <f t="shared" si="4"/>
        <v>#REF!</v>
      </c>
      <c r="AN39" s="141" t="e">
        <f t="shared" si="4"/>
        <v>#REF!</v>
      </c>
      <c r="AO39" s="141" t="e">
        <f t="shared" si="4"/>
        <v>#REF!</v>
      </c>
      <c r="AP39" s="141" t="e">
        <f t="shared" si="4"/>
        <v>#REF!</v>
      </c>
      <c r="AQ39" s="141" t="e">
        <f t="shared" si="4"/>
        <v>#REF!</v>
      </c>
      <c r="AR39" s="141" t="e">
        <f t="shared" si="4"/>
        <v>#REF!</v>
      </c>
      <c r="AS39" s="141" t="e">
        <f t="shared" si="4"/>
        <v>#REF!</v>
      </c>
      <c r="AT39" s="141" t="e">
        <f t="shared" si="4"/>
        <v>#REF!</v>
      </c>
      <c r="AU39" s="141" t="e">
        <f t="shared" si="4"/>
        <v>#REF!</v>
      </c>
      <c r="AV39" s="141" t="e">
        <f t="shared" si="4"/>
        <v>#REF!</v>
      </c>
      <c r="AW39" s="141" t="e">
        <f t="shared" si="4"/>
        <v>#REF!</v>
      </c>
    </row>
    <row r="40" spans="1:49" ht="11.45" customHeight="1" x14ac:dyDescent="0.2">
      <c r="A40" s="3">
        <v>2</v>
      </c>
      <c r="B40" s="141" t="e">
        <f t="shared" si="3"/>
        <v>#REF!</v>
      </c>
      <c r="C40" s="141" t="e">
        <f t="shared" si="4"/>
        <v>#REF!</v>
      </c>
      <c r="D40" s="141" t="e">
        <f t="shared" si="4"/>
        <v>#REF!</v>
      </c>
      <c r="E40" s="141" t="e">
        <f t="shared" si="4"/>
        <v>#REF!</v>
      </c>
      <c r="F40" s="141" t="e">
        <f t="shared" si="4"/>
        <v>#REF!</v>
      </c>
      <c r="G40" s="141" t="e">
        <f t="shared" si="4"/>
        <v>#REF!</v>
      </c>
      <c r="H40" s="141" t="e">
        <f t="shared" si="4"/>
        <v>#REF!</v>
      </c>
      <c r="I40" s="141" t="e">
        <f t="shared" si="4"/>
        <v>#REF!</v>
      </c>
      <c r="J40" s="141" t="e">
        <f t="shared" si="4"/>
        <v>#REF!</v>
      </c>
      <c r="K40" s="141" t="e">
        <f t="shared" si="4"/>
        <v>#REF!</v>
      </c>
      <c r="L40" s="141" t="e">
        <f t="shared" si="4"/>
        <v>#REF!</v>
      </c>
      <c r="M40" s="141" t="e">
        <f t="shared" si="4"/>
        <v>#REF!</v>
      </c>
      <c r="N40" s="141" t="e">
        <f t="shared" si="4"/>
        <v>#REF!</v>
      </c>
      <c r="O40" s="141" t="e">
        <f t="shared" si="4"/>
        <v>#REF!</v>
      </c>
      <c r="P40" s="141" t="e">
        <f t="shared" si="4"/>
        <v>#REF!</v>
      </c>
      <c r="Q40" s="141" t="e">
        <f t="shared" si="4"/>
        <v>#REF!</v>
      </c>
      <c r="R40" s="141" t="e">
        <f t="shared" si="4"/>
        <v>#REF!</v>
      </c>
      <c r="S40" s="141" t="e">
        <f t="shared" si="4"/>
        <v>#REF!</v>
      </c>
      <c r="T40" s="141" t="e">
        <f t="shared" si="4"/>
        <v>#REF!</v>
      </c>
      <c r="U40" s="141" t="e">
        <f t="shared" si="4"/>
        <v>#REF!</v>
      </c>
      <c r="V40" s="141" t="e">
        <f t="shared" si="4"/>
        <v>#REF!</v>
      </c>
      <c r="W40" s="141" t="e">
        <f t="shared" si="4"/>
        <v>#REF!</v>
      </c>
      <c r="X40" s="141" t="e">
        <f t="shared" si="4"/>
        <v>#REF!</v>
      </c>
      <c r="Y40" s="141" t="e">
        <f t="shared" si="4"/>
        <v>#REF!</v>
      </c>
      <c r="Z40" s="141" t="e">
        <f t="shared" si="4"/>
        <v>#REF!</v>
      </c>
      <c r="AA40" s="141" t="e">
        <f t="shared" si="4"/>
        <v>#REF!</v>
      </c>
      <c r="AB40" s="141" t="e">
        <f t="shared" si="4"/>
        <v>#REF!</v>
      </c>
      <c r="AC40" s="141" t="e">
        <f t="shared" si="4"/>
        <v>#REF!</v>
      </c>
      <c r="AD40" s="141" t="e">
        <f t="shared" si="4"/>
        <v>#REF!</v>
      </c>
      <c r="AE40" s="141" t="e">
        <f t="shared" si="4"/>
        <v>#REF!</v>
      </c>
      <c r="AF40" s="141" t="e">
        <f t="shared" si="4"/>
        <v>#REF!</v>
      </c>
      <c r="AG40" s="141" t="e">
        <f t="shared" si="4"/>
        <v>#REF!</v>
      </c>
      <c r="AH40" s="141" t="e">
        <f t="shared" si="4"/>
        <v>#REF!</v>
      </c>
      <c r="AI40" s="141" t="e">
        <f t="shared" si="4"/>
        <v>#REF!</v>
      </c>
      <c r="AJ40" s="141" t="e">
        <f t="shared" si="4"/>
        <v>#REF!</v>
      </c>
      <c r="AK40" s="141" t="e">
        <f t="shared" si="4"/>
        <v>#REF!</v>
      </c>
      <c r="AL40" s="141" t="e">
        <f t="shared" si="4"/>
        <v>#REF!</v>
      </c>
      <c r="AM40" s="141" t="e">
        <f t="shared" si="4"/>
        <v>#REF!</v>
      </c>
      <c r="AN40" s="141" t="e">
        <f t="shared" si="4"/>
        <v>#REF!</v>
      </c>
      <c r="AO40" s="141" t="e">
        <f t="shared" si="4"/>
        <v>#REF!</v>
      </c>
      <c r="AP40" s="141" t="e">
        <f t="shared" si="4"/>
        <v>#REF!</v>
      </c>
      <c r="AQ40" s="141" t="e">
        <f t="shared" si="4"/>
        <v>#REF!</v>
      </c>
      <c r="AR40" s="141" t="e">
        <f t="shared" si="4"/>
        <v>#REF!</v>
      </c>
      <c r="AS40" s="141" t="e">
        <f t="shared" si="4"/>
        <v>#REF!</v>
      </c>
      <c r="AT40" s="141" t="e">
        <f t="shared" si="4"/>
        <v>#REF!</v>
      </c>
      <c r="AU40" s="141" t="e">
        <f t="shared" si="4"/>
        <v>#REF!</v>
      </c>
      <c r="AV40" s="141" t="e">
        <f t="shared" si="4"/>
        <v>#REF!</v>
      </c>
      <c r="AW40" s="141" t="e">
        <f t="shared" si="4"/>
        <v>#REF!</v>
      </c>
    </row>
    <row r="41" spans="1:49" ht="11.45" customHeight="1" x14ac:dyDescent="0.2">
      <c r="A41" s="24"/>
    </row>
    <row r="42" spans="1:49" x14ac:dyDescent="0.2">
      <c r="A42" s="41" t="s">
        <v>18</v>
      </c>
    </row>
    <row r="43" spans="1:49" x14ac:dyDescent="0.2">
      <c r="A43" s="38" t="s">
        <v>164</v>
      </c>
    </row>
    <row r="44" spans="1:49" x14ac:dyDescent="0.2">
      <c r="A44" s="22"/>
    </row>
    <row r="45" spans="1:49" x14ac:dyDescent="0.2">
      <c r="A45" s="41" t="s">
        <v>3</v>
      </c>
    </row>
    <row r="46" spans="1:49" x14ac:dyDescent="0.2">
      <c r="A46" s="42" t="s">
        <v>4</v>
      </c>
    </row>
    <row r="47" spans="1:49" x14ac:dyDescent="0.2">
      <c r="A47" s="42" t="s">
        <v>5</v>
      </c>
    </row>
    <row r="48" spans="1:49"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40" t="s">
        <v>166</v>
      </c>
    </row>
  </sheetData>
  <pageMargins left="0.7" right="0.7" top="0.75" bottom="0.75" header="0.3" footer="0.3"/>
  <pageSetup paperSize="9" orientation="portrait" horizontalDpi="4294967295" verticalDpi="4294967295"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W55"/>
  <sheetViews>
    <sheetView zoomScale="115" zoomScaleNormal="115" workbookViewId="0">
      <pane xSplit="1" topLeftCell="B1" activePane="topRight" state="frozen"/>
      <selection pane="topRight"/>
    </sheetView>
  </sheetViews>
  <sheetFormatPr defaultColWidth="8.5703125" defaultRowHeight="12" x14ac:dyDescent="0.2"/>
  <cols>
    <col min="1" max="1" width="84.85546875" style="1" customWidth="1"/>
    <col min="2" max="19" width="8.5703125" style="1"/>
    <col min="20" max="20" width="8.5703125" style="1" customWidth="1"/>
    <col min="21" max="21" width="0" style="1" hidden="1" customWidth="1"/>
    <col min="22" max="23" width="8.5703125" style="1"/>
    <col min="24" max="25" width="8.5703125" style="1" customWidth="1"/>
    <col min="26" max="26" width="0" style="1" hidden="1" customWidth="1"/>
    <col min="27" max="16384" width="8.5703125" style="1"/>
  </cols>
  <sheetData>
    <row r="1" spans="1:49" ht="11.45" customHeight="1" x14ac:dyDescent="0.2">
      <c r="A1" s="9" t="s">
        <v>172</v>
      </c>
    </row>
    <row r="2" spans="1:49" ht="11.45" customHeight="1" x14ac:dyDescent="0.2">
      <c r="A2" s="19" t="s">
        <v>16</v>
      </c>
    </row>
    <row r="3" spans="1:49" ht="11.45" customHeight="1" x14ac:dyDescent="0.2">
      <c r="A3" s="9"/>
    </row>
    <row r="4" spans="1:49" ht="11.25" customHeight="1" x14ac:dyDescent="0.2">
      <c r="A4" s="95" t="s">
        <v>1</v>
      </c>
    </row>
    <row r="5" spans="1:49" s="12" customFormat="1" ht="25.5" customHeight="1" x14ac:dyDescent="0.2">
      <c r="A5" s="8" t="s">
        <v>0</v>
      </c>
      <c r="B5" s="46" t="e">
        <f>'C завтраками| Bed and breakfast'!#REF!</f>
        <v>#REF!</v>
      </c>
      <c r="C5" s="46" t="e">
        <f>'C завтраками| Bed and breakfast'!#REF!</f>
        <v>#REF!</v>
      </c>
      <c r="D5" s="129" t="e">
        <f>'C завтраками| Bed and breakfast'!#REF!</f>
        <v>#REF!</v>
      </c>
      <c r="E5" s="129" t="e">
        <f>'C завтраками| Bed and breakfast'!#REF!</f>
        <v>#REF!</v>
      </c>
      <c r="F5" s="129" t="e">
        <f>'C завтраками| Bed and breakfast'!#REF!</f>
        <v>#REF!</v>
      </c>
      <c r="G5" s="46" t="e">
        <f>'C завтраками| Bed and breakfast'!#REF!</f>
        <v>#REF!</v>
      </c>
      <c r="H5" s="129" t="e">
        <f>'C завтраками| Bed and breakfast'!#REF!</f>
        <v>#REF!</v>
      </c>
      <c r="I5" s="129" t="e">
        <f>'C завтраками| Bed and breakfast'!#REF!</f>
        <v>#REF!</v>
      </c>
      <c r="J5" s="129" t="e">
        <f>'C завтраками| Bed and breakfast'!#REF!</f>
        <v>#REF!</v>
      </c>
      <c r="K5" s="46" t="e">
        <f>'C завтраками| Bed and breakfast'!#REF!</f>
        <v>#REF!</v>
      </c>
      <c r="L5" s="129" t="e">
        <f>'C завтраками| Bed and breakfast'!#REF!</f>
        <v>#REF!</v>
      </c>
      <c r="M5" s="129" t="e">
        <f>'C завтраками| Bed and breakfast'!#REF!</f>
        <v>#REF!</v>
      </c>
      <c r="N5" s="129" t="e">
        <f>'C завтраками| Bed and breakfast'!#REF!</f>
        <v>#REF!</v>
      </c>
      <c r="O5" s="129" t="e">
        <f>'C завтраками| Bed and breakfast'!#REF!</f>
        <v>#REF!</v>
      </c>
      <c r="P5" s="129" t="e">
        <f>'C завтраками| Bed and breakfast'!#REF!</f>
        <v>#REF!</v>
      </c>
      <c r="Q5" s="129" t="e">
        <f>'C завтраками| Bed and breakfast'!#REF!</f>
        <v>#REF!</v>
      </c>
      <c r="R5" s="129" t="e">
        <f>'C завтраками| Bed and breakfast'!#REF!</f>
        <v>#REF!</v>
      </c>
      <c r="S5" s="129" t="e">
        <f>'C завтраками| Bed and breakfast'!#REF!</f>
        <v>#REF!</v>
      </c>
      <c r="T5" s="129" t="e">
        <f>'C завтраками| Bed and breakfast'!#REF!</f>
        <v>#REF!</v>
      </c>
      <c r="U5" s="129" t="e">
        <f>'C завтраками| Bed and breakfast'!#REF!</f>
        <v>#REF!</v>
      </c>
      <c r="V5" s="129" t="e">
        <f>'C завтраками| Bed and breakfast'!#REF!</f>
        <v>#REF!</v>
      </c>
      <c r="W5" s="129" t="e">
        <f>'C завтраками| Bed and breakfast'!#REF!</f>
        <v>#REF!</v>
      </c>
      <c r="X5" s="129" t="e">
        <f>'C завтраками| Bed and breakfast'!#REF!</f>
        <v>#REF!</v>
      </c>
      <c r="Y5" s="129" t="e">
        <f>'C завтраками| Bed and breakfast'!#REF!</f>
        <v>#REF!</v>
      </c>
      <c r="Z5" s="129" t="e">
        <f>'C завтраками| Bed and breakfast'!#REF!</f>
        <v>#REF!</v>
      </c>
      <c r="AA5" s="129" t="e">
        <f>'C завтраками| Bed and breakfast'!#REF!</f>
        <v>#REF!</v>
      </c>
      <c r="AB5" s="129" t="e">
        <f>'C завтраками| Bed and breakfast'!#REF!</f>
        <v>#REF!</v>
      </c>
      <c r="AC5" s="129" t="e">
        <f>'C завтраками| Bed and breakfast'!#REF!</f>
        <v>#REF!</v>
      </c>
      <c r="AD5" s="129" t="e">
        <f>'C завтраками| Bed and breakfast'!#REF!</f>
        <v>#REF!</v>
      </c>
      <c r="AE5" s="129" t="e">
        <f>'C завтраками| Bed and breakfast'!#REF!</f>
        <v>#REF!</v>
      </c>
      <c r="AF5" s="129" t="e">
        <f>'C завтраками| Bed and breakfast'!#REF!</f>
        <v>#REF!</v>
      </c>
      <c r="AG5" s="129" t="e">
        <f>'C завтраками| Bed and breakfast'!#REF!</f>
        <v>#REF!</v>
      </c>
      <c r="AH5" s="129" t="e">
        <f>'C завтраками| Bed and breakfast'!#REF!</f>
        <v>#REF!</v>
      </c>
      <c r="AI5" s="129" t="e">
        <f>'C завтраками| Bed and breakfast'!#REF!</f>
        <v>#REF!</v>
      </c>
      <c r="AJ5" s="129" t="e">
        <f>'C завтраками| Bed and breakfast'!#REF!</f>
        <v>#REF!</v>
      </c>
      <c r="AK5" s="129" t="e">
        <f>'C завтраками| Bed and breakfast'!#REF!</f>
        <v>#REF!</v>
      </c>
      <c r="AL5" s="129" t="e">
        <f>'C завтраками| Bed and breakfast'!#REF!</f>
        <v>#REF!</v>
      </c>
      <c r="AM5" s="129" t="e">
        <f>'C завтраками| Bed and breakfast'!#REF!</f>
        <v>#REF!</v>
      </c>
      <c r="AN5" s="129" t="e">
        <f>'C завтраками| Bed and breakfast'!#REF!</f>
        <v>#REF!</v>
      </c>
      <c r="AO5" s="129" t="e">
        <f>'C завтраками| Bed and breakfast'!#REF!</f>
        <v>#REF!</v>
      </c>
      <c r="AP5" s="129" t="e">
        <f>'C завтраками| Bed and breakfast'!#REF!</f>
        <v>#REF!</v>
      </c>
      <c r="AQ5" s="129" t="e">
        <f>'C завтраками| Bed and breakfast'!#REF!</f>
        <v>#REF!</v>
      </c>
      <c r="AR5" s="129" t="e">
        <f>'C завтраками| Bed and breakfast'!#REF!</f>
        <v>#REF!</v>
      </c>
      <c r="AS5" s="129" t="e">
        <f>'C завтраками| Bed and breakfast'!#REF!</f>
        <v>#REF!</v>
      </c>
      <c r="AT5" s="129" t="e">
        <f>'C завтраками| Bed and breakfast'!#REF!</f>
        <v>#REF!</v>
      </c>
      <c r="AU5" s="129" t="e">
        <f>'C завтраками| Bed and breakfast'!#REF!</f>
        <v>#REF!</v>
      </c>
      <c r="AV5" s="129" t="e">
        <f>'C завтраками| Bed and breakfast'!#REF!</f>
        <v>#REF!</v>
      </c>
      <c r="AW5" s="129" t="e">
        <f>'C завтраками| Bed and breakfast'!#REF!</f>
        <v>#REF!</v>
      </c>
    </row>
    <row r="6" spans="1:49" s="12" customFormat="1" ht="25.5" customHeight="1" x14ac:dyDescent="0.2">
      <c r="A6" s="37"/>
      <c r="B6" s="46" t="e">
        <f>'C завтраками| Bed and breakfast'!#REF!</f>
        <v>#REF!</v>
      </c>
      <c r="C6" s="46" t="e">
        <f>'C завтраками| Bed and breakfast'!#REF!</f>
        <v>#REF!</v>
      </c>
      <c r="D6" s="129" t="e">
        <f>'C завтраками| Bed and breakfast'!#REF!</f>
        <v>#REF!</v>
      </c>
      <c r="E6" s="129" t="e">
        <f>'C завтраками| Bed and breakfast'!#REF!</f>
        <v>#REF!</v>
      </c>
      <c r="F6" s="129" t="e">
        <f>'C завтраками| Bed and breakfast'!#REF!</f>
        <v>#REF!</v>
      </c>
      <c r="G6" s="46" t="e">
        <f>'C завтраками| Bed and breakfast'!#REF!</f>
        <v>#REF!</v>
      </c>
      <c r="H6" s="129" t="e">
        <f>'C завтраками| Bed and breakfast'!#REF!</f>
        <v>#REF!</v>
      </c>
      <c r="I6" s="129" t="e">
        <f>'C завтраками| Bed and breakfast'!#REF!</f>
        <v>#REF!</v>
      </c>
      <c r="J6" s="129" t="e">
        <f>'C завтраками| Bed and breakfast'!#REF!</f>
        <v>#REF!</v>
      </c>
      <c r="K6" s="46" t="e">
        <f>'C завтраками| Bed and breakfast'!#REF!</f>
        <v>#REF!</v>
      </c>
      <c r="L6" s="129" t="e">
        <f>'C завтраками| Bed and breakfast'!#REF!</f>
        <v>#REF!</v>
      </c>
      <c r="M6" s="129" t="e">
        <f>'C завтраками| Bed and breakfast'!#REF!</f>
        <v>#REF!</v>
      </c>
      <c r="N6" s="129" t="e">
        <f>'C завтраками| Bed and breakfast'!#REF!</f>
        <v>#REF!</v>
      </c>
      <c r="O6" s="129" t="e">
        <f>'C завтраками| Bed and breakfast'!#REF!</f>
        <v>#REF!</v>
      </c>
      <c r="P6" s="129" t="e">
        <f>'C завтраками| Bed and breakfast'!#REF!</f>
        <v>#REF!</v>
      </c>
      <c r="Q6" s="129" t="e">
        <f>'C завтраками| Bed and breakfast'!#REF!</f>
        <v>#REF!</v>
      </c>
      <c r="R6" s="129" t="e">
        <f>'C завтраками| Bed and breakfast'!#REF!</f>
        <v>#REF!</v>
      </c>
      <c r="S6" s="129" t="e">
        <f>'C завтраками| Bed and breakfast'!#REF!</f>
        <v>#REF!</v>
      </c>
      <c r="T6" s="129" t="e">
        <f>'C завтраками| Bed and breakfast'!#REF!</f>
        <v>#REF!</v>
      </c>
      <c r="U6" s="129" t="e">
        <f>'C завтраками| Bed and breakfast'!#REF!</f>
        <v>#REF!</v>
      </c>
      <c r="V6" s="129" t="e">
        <f>'C завтраками| Bed and breakfast'!#REF!</f>
        <v>#REF!</v>
      </c>
      <c r="W6" s="129" t="e">
        <f>'C завтраками| Bed and breakfast'!#REF!</f>
        <v>#REF!</v>
      </c>
      <c r="X6" s="129" t="e">
        <f>'C завтраками| Bed and breakfast'!#REF!</f>
        <v>#REF!</v>
      </c>
      <c r="Y6" s="129" t="e">
        <f>'C завтраками| Bed and breakfast'!#REF!</f>
        <v>#REF!</v>
      </c>
      <c r="Z6" s="129" t="e">
        <f>'C завтраками| Bed and breakfast'!#REF!</f>
        <v>#REF!</v>
      </c>
      <c r="AA6" s="129" t="e">
        <f>'C завтраками| Bed and breakfast'!#REF!</f>
        <v>#REF!</v>
      </c>
      <c r="AB6" s="129" t="e">
        <f>'C завтраками| Bed and breakfast'!#REF!</f>
        <v>#REF!</v>
      </c>
      <c r="AC6" s="129" t="e">
        <f>'C завтраками| Bed and breakfast'!#REF!</f>
        <v>#REF!</v>
      </c>
      <c r="AD6" s="129" t="e">
        <f>'C завтраками| Bed and breakfast'!#REF!</f>
        <v>#REF!</v>
      </c>
      <c r="AE6" s="129" t="e">
        <f>'C завтраками| Bed and breakfast'!#REF!</f>
        <v>#REF!</v>
      </c>
      <c r="AF6" s="129" t="e">
        <f>'C завтраками| Bed and breakfast'!#REF!</f>
        <v>#REF!</v>
      </c>
      <c r="AG6" s="129" t="e">
        <f>'C завтраками| Bed and breakfast'!#REF!</f>
        <v>#REF!</v>
      </c>
      <c r="AH6" s="129" t="e">
        <f>'C завтраками| Bed and breakfast'!#REF!</f>
        <v>#REF!</v>
      </c>
      <c r="AI6" s="129" t="e">
        <f>'C завтраками| Bed and breakfast'!#REF!</f>
        <v>#REF!</v>
      </c>
      <c r="AJ6" s="129" t="e">
        <f>'C завтраками| Bed and breakfast'!#REF!</f>
        <v>#REF!</v>
      </c>
      <c r="AK6" s="129" t="e">
        <f>'C завтраками| Bed and breakfast'!#REF!</f>
        <v>#REF!</v>
      </c>
      <c r="AL6" s="129" t="e">
        <f>'C завтраками| Bed and breakfast'!#REF!</f>
        <v>#REF!</v>
      </c>
      <c r="AM6" s="129" t="e">
        <f>'C завтраками| Bed and breakfast'!#REF!</f>
        <v>#REF!</v>
      </c>
      <c r="AN6" s="129" t="e">
        <f>'C завтраками| Bed and breakfast'!#REF!</f>
        <v>#REF!</v>
      </c>
      <c r="AO6" s="129" t="e">
        <f>'C завтраками| Bed and breakfast'!#REF!</f>
        <v>#REF!</v>
      </c>
      <c r="AP6" s="129" t="e">
        <f>'C завтраками| Bed and breakfast'!#REF!</f>
        <v>#REF!</v>
      </c>
      <c r="AQ6" s="129" t="e">
        <f>'C завтраками| Bed and breakfast'!#REF!</f>
        <v>#REF!</v>
      </c>
      <c r="AR6" s="129" t="e">
        <f>'C завтраками| Bed and breakfast'!#REF!</f>
        <v>#REF!</v>
      </c>
      <c r="AS6" s="129" t="e">
        <f>'C завтраками| Bed and breakfast'!#REF!</f>
        <v>#REF!</v>
      </c>
      <c r="AT6" s="129" t="e">
        <f>'C завтраками| Bed and breakfast'!#REF!</f>
        <v>#REF!</v>
      </c>
      <c r="AU6" s="129" t="e">
        <f>'C завтраками| Bed and breakfast'!#REF!</f>
        <v>#REF!</v>
      </c>
      <c r="AV6" s="129" t="e">
        <f>'C завтраками| Bed and breakfast'!#REF!</f>
        <v>#REF!</v>
      </c>
      <c r="AW6" s="129" t="e">
        <f>'C завтраками| Bed and breakfast'!#REF!</f>
        <v>#REF!</v>
      </c>
    </row>
    <row r="7" spans="1:49" ht="11.45" customHeight="1" x14ac:dyDescent="0.2">
      <c r="A7" s="11"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row>
    <row r="8" spans="1:49" ht="11.45" customHeight="1" x14ac:dyDescent="0.2">
      <c r="A8" s="3">
        <v>1</v>
      </c>
      <c r="B8" s="141" t="e">
        <f>'C завтраками| Bed and breakfast'!#REF!*0.85</f>
        <v>#REF!</v>
      </c>
      <c r="C8" s="141" t="e">
        <f>'C завтраками| Bed and breakfast'!#REF!*0.85</f>
        <v>#REF!</v>
      </c>
      <c r="D8" s="141" t="e">
        <f>'C завтраками| Bed and breakfast'!#REF!*0.85</f>
        <v>#REF!</v>
      </c>
      <c r="E8" s="141" t="e">
        <f>'C завтраками| Bed and breakfast'!#REF!*0.85</f>
        <v>#REF!</v>
      </c>
      <c r="F8" s="141" t="e">
        <f>'C завтраками| Bed and breakfast'!#REF!*0.85</f>
        <v>#REF!</v>
      </c>
      <c r="G8" s="141" t="e">
        <f>'C завтраками| Bed and breakfast'!#REF!*0.85</f>
        <v>#REF!</v>
      </c>
      <c r="H8" s="141" t="e">
        <f>'C завтраками| Bed and breakfast'!#REF!*0.85</f>
        <v>#REF!</v>
      </c>
      <c r="I8" s="141" t="e">
        <f>'C завтраками| Bed and breakfast'!#REF!*0.85</f>
        <v>#REF!</v>
      </c>
      <c r="J8" s="141" t="e">
        <f>'C завтраками| Bed and breakfast'!#REF!*0.85</f>
        <v>#REF!</v>
      </c>
      <c r="K8" s="141" t="e">
        <f>'C завтраками| Bed and breakfast'!#REF!*0.85</f>
        <v>#REF!</v>
      </c>
      <c r="L8" s="141" t="e">
        <f>'C завтраками| Bed and breakfast'!#REF!*0.85</f>
        <v>#REF!</v>
      </c>
      <c r="M8" s="141" t="e">
        <f>'C завтраками| Bed and breakfast'!#REF!*0.85</f>
        <v>#REF!</v>
      </c>
      <c r="N8" s="141" t="e">
        <f>'C завтраками| Bed and breakfast'!#REF!*0.85</f>
        <v>#REF!</v>
      </c>
      <c r="O8" s="141" t="e">
        <f>'C завтраками| Bed and breakfast'!#REF!*0.85</f>
        <v>#REF!</v>
      </c>
      <c r="P8" s="141" t="e">
        <f>'C завтраками| Bed and breakfast'!#REF!*0.85</f>
        <v>#REF!</v>
      </c>
      <c r="Q8" s="141" t="e">
        <f>'C завтраками| Bed and breakfast'!#REF!*0.85</f>
        <v>#REF!</v>
      </c>
      <c r="R8" s="141" t="e">
        <f>'C завтраками| Bed and breakfast'!#REF!*0.85</f>
        <v>#REF!</v>
      </c>
      <c r="S8" s="141" t="e">
        <f>'C завтраками| Bed and breakfast'!#REF!*0.85</f>
        <v>#REF!</v>
      </c>
      <c r="T8" s="141" t="e">
        <f>'C завтраками| Bed and breakfast'!#REF!*0.85</f>
        <v>#REF!</v>
      </c>
      <c r="U8" s="141" t="e">
        <f>'C завтраками| Bed and breakfast'!#REF!*0.85</f>
        <v>#REF!</v>
      </c>
      <c r="V8" s="141" t="e">
        <f>'C завтраками| Bed and breakfast'!#REF!*0.85</f>
        <v>#REF!</v>
      </c>
      <c r="W8" s="141" t="e">
        <f>'C завтраками| Bed and breakfast'!#REF!*0.85</f>
        <v>#REF!</v>
      </c>
      <c r="X8" s="141" t="e">
        <f>'C завтраками| Bed and breakfast'!#REF!*0.85</f>
        <v>#REF!</v>
      </c>
      <c r="Y8" s="141" t="e">
        <f>'C завтраками| Bed and breakfast'!#REF!*0.85</f>
        <v>#REF!</v>
      </c>
      <c r="Z8" s="141" t="e">
        <f>'C завтраками| Bed and breakfast'!#REF!*0.85</f>
        <v>#REF!</v>
      </c>
      <c r="AA8" s="141" t="e">
        <f>'C завтраками| Bed and breakfast'!#REF!*0.85</f>
        <v>#REF!</v>
      </c>
      <c r="AB8" s="141" t="e">
        <f>'C завтраками| Bed and breakfast'!#REF!*0.85</f>
        <v>#REF!</v>
      </c>
      <c r="AC8" s="141" t="e">
        <f>'C завтраками| Bed and breakfast'!#REF!*0.85</f>
        <v>#REF!</v>
      </c>
      <c r="AD8" s="141" t="e">
        <f>'C завтраками| Bed and breakfast'!#REF!*0.85</f>
        <v>#REF!</v>
      </c>
      <c r="AE8" s="141" t="e">
        <f>'C завтраками| Bed and breakfast'!#REF!*0.85</f>
        <v>#REF!</v>
      </c>
      <c r="AF8" s="141" t="e">
        <f>'C завтраками| Bed and breakfast'!#REF!*0.85</f>
        <v>#REF!</v>
      </c>
      <c r="AG8" s="141" t="e">
        <f>'C завтраками| Bed and breakfast'!#REF!*0.85</f>
        <v>#REF!</v>
      </c>
      <c r="AH8" s="141" t="e">
        <f>'C завтраками| Bed and breakfast'!#REF!*0.85</f>
        <v>#REF!</v>
      </c>
      <c r="AI8" s="141" t="e">
        <f>'C завтраками| Bed and breakfast'!#REF!*0.85</f>
        <v>#REF!</v>
      </c>
      <c r="AJ8" s="141" t="e">
        <f>'C завтраками| Bed and breakfast'!#REF!*0.85</f>
        <v>#REF!</v>
      </c>
      <c r="AK8" s="141" t="e">
        <f>'C завтраками| Bed and breakfast'!#REF!*0.85</f>
        <v>#REF!</v>
      </c>
      <c r="AL8" s="141" t="e">
        <f>'C завтраками| Bed and breakfast'!#REF!*0.85</f>
        <v>#REF!</v>
      </c>
      <c r="AM8" s="141" t="e">
        <f>'C завтраками| Bed and breakfast'!#REF!*0.85</f>
        <v>#REF!</v>
      </c>
      <c r="AN8" s="141" t="e">
        <f>'C завтраками| Bed and breakfast'!#REF!*0.85</f>
        <v>#REF!</v>
      </c>
      <c r="AO8" s="141" t="e">
        <f>'C завтраками| Bed and breakfast'!#REF!*0.85</f>
        <v>#REF!</v>
      </c>
      <c r="AP8" s="141" t="e">
        <f>'C завтраками| Bed and breakfast'!#REF!*0.85</f>
        <v>#REF!</v>
      </c>
      <c r="AQ8" s="141" t="e">
        <f>'C завтраками| Bed and breakfast'!#REF!*0.85</f>
        <v>#REF!</v>
      </c>
      <c r="AR8" s="141" t="e">
        <f>'C завтраками| Bed and breakfast'!#REF!*0.85</f>
        <v>#REF!</v>
      </c>
      <c r="AS8" s="141" t="e">
        <f>'C завтраками| Bed and breakfast'!#REF!*0.85</f>
        <v>#REF!</v>
      </c>
      <c r="AT8" s="141" t="e">
        <f>'C завтраками| Bed and breakfast'!#REF!*0.85</f>
        <v>#REF!</v>
      </c>
      <c r="AU8" s="141" t="e">
        <f>'C завтраками| Bed and breakfast'!#REF!*0.85</f>
        <v>#REF!</v>
      </c>
      <c r="AV8" s="141" t="e">
        <f>'C завтраками| Bed and breakfast'!#REF!*0.85</f>
        <v>#REF!</v>
      </c>
      <c r="AW8" s="141" t="e">
        <f>'C завтраками| Bed and breakfast'!#REF!*0.85</f>
        <v>#REF!</v>
      </c>
    </row>
    <row r="9" spans="1:49" ht="11.45" customHeight="1" x14ac:dyDescent="0.2">
      <c r="A9" s="3">
        <v>2</v>
      </c>
      <c r="B9" s="141" t="e">
        <f>'C завтраками| Bed and breakfast'!#REF!*0.85</f>
        <v>#REF!</v>
      </c>
      <c r="C9" s="141" t="e">
        <f>'C завтраками| Bed and breakfast'!#REF!*0.85</f>
        <v>#REF!</v>
      </c>
      <c r="D9" s="141" t="e">
        <f>'C завтраками| Bed and breakfast'!#REF!*0.85</f>
        <v>#REF!</v>
      </c>
      <c r="E9" s="141" t="e">
        <f>'C завтраками| Bed and breakfast'!#REF!*0.85</f>
        <v>#REF!</v>
      </c>
      <c r="F9" s="141" t="e">
        <f>'C завтраками| Bed and breakfast'!#REF!*0.85</f>
        <v>#REF!</v>
      </c>
      <c r="G9" s="141" t="e">
        <f>'C завтраками| Bed and breakfast'!#REF!*0.85</f>
        <v>#REF!</v>
      </c>
      <c r="H9" s="141" t="e">
        <f>'C завтраками| Bed and breakfast'!#REF!*0.85</f>
        <v>#REF!</v>
      </c>
      <c r="I9" s="141" t="e">
        <f>'C завтраками| Bed and breakfast'!#REF!*0.85</f>
        <v>#REF!</v>
      </c>
      <c r="J9" s="141" t="e">
        <f>'C завтраками| Bed and breakfast'!#REF!*0.85</f>
        <v>#REF!</v>
      </c>
      <c r="K9" s="141" t="e">
        <f>'C завтраками| Bed and breakfast'!#REF!*0.85</f>
        <v>#REF!</v>
      </c>
      <c r="L9" s="141" t="e">
        <f>'C завтраками| Bed and breakfast'!#REF!*0.85</f>
        <v>#REF!</v>
      </c>
      <c r="M9" s="141" t="e">
        <f>'C завтраками| Bed and breakfast'!#REF!*0.85</f>
        <v>#REF!</v>
      </c>
      <c r="N9" s="141" t="e">
        <f>'C завтраками| Bed and breakfast'!#REF!*0.85</f>
        <v>#REF!</v>
      </c>
      <c r="O9" s="141" t="e">
        <f>'C завтраками| Bed and breakfast'!#REF!*0.85</f>
        <v>#REF!</v>
      </c>
      <c r="P9" s="141" t="e">
        <f>'C завтраками| Bed and breakfast'!#REF!*0.85</f>
        <v>#REF!</v>
      </c>
      <c r="Q9" s="141" t="e">
        <f>'C завтраками| Bed and breakfast'!#REF!*0.85</f>
        <v>#REF!</v>
      </c>
      <c r="R9" s="141" t="e">
        <f>'C завтраками| Bed and breakfast'!#REF!*0.85</f>
        <v>#REF!</v>
      </c>
      <c r="S9" s="141" t="e">
        <f>'C завтраками| Bed and breakfast'!#REF!*0.85</f>
        <v>#REF!</v>
      </c>
      <c r="T9" s="141" t="e">
        <f>'C завтраками| Bed and breakfast'!#REF!*0.85</f>
        <v>#REF!</v>
      </c>
      <c r="U9" s="141" t="e">
        <f>'C завтраками| Bed and breakfast'!#REF!*0.85</f>
        <v>#REF!</v>
      </c>
      <c r="V9" s="141" t="e">
        <f>'C завтраками| Bed and breakfast'!#REF!*0.85</f>
        <v>#REF!</v>
      </c>
      <c r="W9" s="141" t="e">
        <f>'C завтраками| Bed and breakfast'!#REF!*0.85</f>
        <v>#REF!</v>
      </c>
      <c r="X9" s="141" t="e">
        <f>'C завтраками| Bed and breakfast'!#REF!*0.85</f>
        <v>#REF!</v>
      </c>
      <c r="Y9" s="141" t="e">
        <f>'C завтраками| Bed and breakfast'!#REF!*0.85</f>
        <v>#REF!</v>
      </c>
      <c r="Z9" s="141" t="e">
        <f>'C завтраками| Bed and breakfast'!#REF!*0.85</f>
        <v>#REF!</v>
      </c>
      <c r="AA9" s="141" t="e">
        <f>'C завтраками| Bed and breakfast'!#REF!*0.85</f>
        <v>#REF!</v>
      </c>
      <c r="AB9" s="141" t="e">
        <f>'C завтраками| Bed and breakfast'!#REF!*0.85</f>
        <v>#REF!</v>
      </c>
      <c r="AC9" s="141" t="e">
        <f>'C завтраками| Bed and breakfast'!#REF!*0.85</f>
        <v>#REF!</v>
      </c>
      <c r="AD9" s="141" t="e">
        <f>'C завтраками| Bed and breakfast'!#REF!*0.85</f>
        <v>#REF!</v>
      </c>
      <c r="AE9" s="141" t="e">
        <f>'C завтраками| Bed and breakfast'!#REF!*0.85</f>
        <v>#REF!</v>
      </c>
      <c r="AF9" s="141" t="e">
        <f>'C завтраками| Bed and breakfast'!#REF!*0.85</f>
        <v>#REF!</v>
      </c>
      <c r="AG9" s="141" t="e">
        <f>'C завтраками| Bed and breakfast'!#REF!*0.85</f>
        <v>#REF!</v>
      </c>
      <c r="AH9" s="141" t="e">
        <f>'C завтраками| Bed and breakfast'!#REF!*0.85</f>
        <v>#REF!</v>
      </c>
      <c r="AI9" s="141" t="e">
        <f>'C завтраками| Bed and breakfast'!#REF!*0.85</f>
        <v>#REF!</v>
      </c>
      <c r="AJ9" s="141" t="e">
        <f>'C завтраками| Bed and breakfast'!#REF!*0.85</f>
        <v>#REF!</v>
      </c>
      <c r="AK9" s="141" t="e">
        <f>'C завтраками| Bed and breakfast'!#REF!*0.85</f>
        <v>#REF!</v>
      </c>
      <c r="AL9" s="141" t="e">
        <f>'C завтраками| Bed and breakfast'!#REF!*0.85</f>
        <v>#REF!</v>
      </c>
      <c r="AM9" s="141" t="e">
        <f>'C завтраками| Bed and breakfast'!#REF!*0.85</f>
        <v>#REF!</v>
      </c>
      <c r="AN9" s="141" t="e">
        <f>'C завтраками| Bed and breakfast'!#REF!*0.85</f>
        <v>#REF!</v>
      </c>
      <c r="AO9" s="141" t="e">
        <f>'C завтраками| Bed and breakfast'!#REF!*0.85</f>
        <v>#REF!</v>
      </c>
      <c r="AP9" s="141" t="e">
        <f>'C завтраками| Bed and breakfast'!#REF!*0.85</f>
        <v>#REF!</v>
      </c>
      <c r="AQ9" s="141" t="e">
        <f>'C завтраками| Bed and breakfast'!#REF!*0.85</f>
        <v>#REF!</v>
      </c>
      <c r="AR9" s="141" t="e">
        <f>'C завтраками| Bed and breakfast'!#REF!*0.85</f>
        <v>#REF!</v>
      </c>
      <c r="AS9" s="141" t="e">
        <f>'C завтраками| Bed and breakfast'!#REF!*0.85</f>
        <v>#REF!</v>
      </c>
      <c r="AT9" s="141" t="e">
        <f>'C завтраками| Bed and breakfast'!#REF!*0.85</f>
        <v>#REF!</v>
      </c>
      <c r="AU9" s="141" t="e">
        <f>'C завтраками| Bed and breakfast'!#REF!*0.85</f>
        <v>#REF!</v>
      </c>
      <c r="AV9" s="141" t="e">
        <f>'C завтраками| Bed and breakfast'!#REF!*0.85</f>
        <v>#REF!</v>
      </c>
      <c r="AW9" s="141" t="e">
        <f>'C завтраками| Bed and breakfast'!#REF!*0.85</f>
        <v>#REF!</v>
      </c>
    </row>
    <row r="10" spans="1:49"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row>
    <row r="11" spans="1:49" ht="11.45" customHeight="1" x14ac:dyDescent="0.2">
      <c r="A11" s="3">
        <v>1</v>
      </c>
      <c r="B11" s="141" t="e">
        <f>'C завтраками| Bed and breakfast'!#REF!*0.85</f>
        <v>#REF!</v>
      </c>
      <c r="C11" s="141" t="e">
        <f>'C завтраками| Bed and breakfast'!#REF!*0.85</f>
        <v>#REF!</v>
      </c>
      <c r="D11" s="141" t="e">
        <f>'C завтраками| Bed and breakfast'!#REF!*0.85</f>
        <v>#REF!</v>
      </c>
      <c r="E11" s="141" t="e">
        <f>'C завтраками| Bed and breakfast'!#REF!*0.85</f>
        <v>#REF!</v>
      </c>
      <c r="F11" s="141" t="e">
        <f>'C завтраками| Bed and breakfast'!#REF!*0.85</f>
        <v>#REF!</v>
      </c>
      <c r="G11" s="141" t="e">
        <f>'C завтраками| Bed and breakfast'!#REF!*0.85</f>
        <v>#REF!</v>
      </c>
      <c r="H11" s="141" t="e">
        <f>'C завтраками| Bed and breakfast'!#REF!*0.85</f>
        <v>#REF!</v>
      </c>
      <c r="I11" s="141" t="e">
        <f>'C завтраками| Bed and breakfast'!#REF!*0.85</f>
        <v>#REF!</v>
      </c>
      <c r="J11" s="141" t="e">
        <f>'C завтраками| Bed and breakfast'!#REF!*0.85</f>
        <v>#REF!</v>
      </c>
      <c r="K11" s="141" t="e">
        <f>'C завтраками| Bed and breakfast'!#REF!*0.85</f>
        <v>#REF!</v>
      </c>
      <c r="L11" s="141" t="e">
        <f>'C завтраками| Bed and breakfast'!#REF!*0.85</f>
        <v>#REF!</v>
      </c>
      <c r="M11" s="141" t="e">
        <f>'C завтраками| Bed and breakfast'!#REF!*0.85</f>
        <v>#REF!</v>
      </c>
      <c r="N11" s="141" t="e">
        <f>'C завтраками| Bed and breakfast'!#REF!*0.85</f>
        <v>#REF!</v>
      </c>
      <c r="O11" s="141" t="e">
        <f>'C завтраками| Bed and breakfast'!#REF!*0.85</f>
        <v>#REF!</v>
      </c>
      <c r="P11" s="141" t="e">
        <f>'C завтраками| Bed and breakfast'!#REF!*0.85</f>
        <v>#REF!</v>
      </c>
      <c r="Q11" s="141" t="e">
        <f>'C завтраками| Bed and breakfast'!#REF!*0.85</f>
        <v>#REF!</v>
      </c>
      <c r="R11" s="141" t="e">
        <f>'C завтраками| Bed and breakfast'!#REF!*0.85</f>
        <v>#REF!</v>
      </c>
      <c r="S11" s="141" t="e">
        <f>'C завтраками| Bed and breakfast'!#REF!*0.85</f>
        <v>#REF!</v>
      </c>
      <c r="T11" s="141" t="e">
        <f>'C завтраками| Bed and breakfast'!#REF!*0.85</f>
        <v>#REF!</v>
      </c>
      <c r="U11" s="141" t="e">
        <f>'C завтраками| Bed and breakfast'!#REF!*0.85</f>
        <v>#REF!</v>
      </c>
      <c r="V11" s="141" t="e">
        <f>'C завтраками| Bed and breakfast'!#REF!*0.85</f>
        <v>#REF!</v>
      </c>
      <c r="W11" s="141" t="e">
        <f>'C завтраками| Bed and breakfast'!#REF!*0.85</f>
        <v>#REF!</v>
      </c>
      <c r="X11" s="141" t="e">
        <f>'C завтраками| Bed and breakfast'!#REF!*0.85</f>
        <v>#REF!</v>
      </c>
      <c r="Y11" s="141" t="e">
        <f>'C завтраками| Bed and breakfast'!#REF!*0.85</f>
        <v>#REF!</v>
      </c>
      <c r="Z11" s="141" t="e">
        <f>'C завтраками| Bed and breakfast'!#REF!*0.85</f>
        <v>#REF!</v>
      </c>
      <c r="AA11" s="141" t="e">
        <f>'C завтраками| Bed and breakfast'!#REF!*0.85</f>
        <v>#REF!</v>
      </c>
      <c r="AB11" s="141" t="e">
        <f>'C завтраками| Bed and breakfast'!#REF!*0.85</f>
        <v>#REF!</v>
      </c>
      <c r="AC11" s="141" t="e">
        <f>'C завтраками| Bed and breakfast'!#REF!*0.85</f>
        <v>#REF!</v>
      </c>
      <c r="AD11" s="141" t="e">
        <f>'C завтраками| Bed and breakfast'!#REF!*0.85</f>
        <v>#REF!</v>
      </c>
      <c r="AE11" s="141" t="e">
        <f>'C завтраками| Bed and breakfast'!#REF!*0.85</f>
        <v>#REF!</v>
      </c>
      <c r="AF11" s="141" t="e">
        <f>'C завтраками| Bed and breakfast'!#REF!*0.85</f>
        <v>#REF!</v>
      </c>
      <c r="AG11" s="141" t="e">
        <f>'C завтраками| Bed and breakfast'!#REF!*0.85</f>
        <v>#REF!</v>
      </c>
      <c r="AH11" s="141" t="e">
        <f>'C завтраками| Bed and breakfast'!#REF!*0.85</f>
        <v>#REF!</v>
      </c>
      <c r="AI11" s="141" t="e">
        <f>'C завтраками| Bed and breakfast'!#REF!*0.85</f>
        <v>#REF!</v>
      </c>
      <c r="AJ11" s="141" t="e">
        <f>'C завтраками| Bed and breakfast'!#REF!*0.85</f>
        <v>#REF!</v>
      </c>
      <c r="AK11" s="141" t="e">
        <f>'C завтраками| Bed and breakfast'!#REF!*0.85</f>
        <v>#REF!</v>
      </c>
      <c r="AL11" s="141" t="e">
        <f>'C завтраками| Bed and breakfast'!#REF!*0.85</f>
        <v>#REF!</v>
      </c>
      <c r="AM11" s="141" t="e">
        <f>'C завтраками| Bed and breakfast'!#REF!*0.85</f>
        <v>#REF!</v>
      </c>
      <c r="AN11" s="141" t="e">
        <f>'C завтраками| Bed and breakfast'!#REF!*0.85</f>
        <v>#REF!</v>
      </c>
      <c r="AO11" s="141" t="e">
        <f>'C завтраками| Bed and breakfast'!#REF!*0.85</f>
        <v>#REF!</v>
      </c>
      <c r="AP11" s="141" t="e">
        <f>'C завтраками| Bed and breakfast'!#REF!*0.85</f>
        <v>#REF!</v>
      </c>
      <c r="AQ11" s="141" t="e">
        <f>'C завтраками| Bed and breakfast'!#REF!*0.85</f>
        <v>#REF!</v>
      </c>
      <c r="AR11" s="141" t="e">
        <f>'C завтраками| Bed and breakfast'!#REF!*0.85</f>
        <v>#REF!</v>
      </c>
      <c r="AS11" s="141" t="e">
        <f>'C завтраками| Bed and breakfast'!#REF!*0.85</f>
        <v>#REF!</v>
      </c>
      <c r="AT11" s="141" t="e">
        <f>'C завтраками| Bed and breakfast'!#REF!*0.85</f>
        <v>#REF!</v>
      </c>
      <c r="AU11" s="141" t="e">
        <f>'C завтраками| Bed and breakfast'!#REF!*0.85</f>
        <v>#REF!</v>
      </c>
      <c r="AV11" s="141" t="e">
        <f>'C завтраками| Bed and breakfast'!#REF!*0.85</f>
        <v>#REF!</v>
      </c>
      <c r="AW11" s="141" t="e">
        <f>'C завтраками| Bed and breakfast'!#REF!*0.85</f>
        <v>#REF!</v>
      </c>
    </row>
    <row r="12" spans="1:49" ht="11.45" customHeight="1" x14ac:dyDescent="0.2">
      <c r="A12" s="3">
        <v>2</v>
      </c>
      <c r="B12" s="141" t="e">
        <f>'C завтраками| Bed and breakfast'!#REF!*0.85</f>
        <v>#REF!</v>
      </c>
      <c r="C12" s="141" t="e">
        <f>'C завтраками| Bed and breakfast'!#REF!*0.85</f>
        <v>#REF!</v>
      </c>
      <c r="D12" s="141" t="e">
        <f>'C завтраками| Bed and breakfast'!#REF!*0.85</f>
        <v>#REF!</v>
      </c>
      <c r="E12" s="141" t="e">
        <f>'C завтраками| Bed and breakfast'!#REF!*0.85</f>
        <v>#REF!</v>
      </c>
      <c r="F12" s="141" t="e">
        <f>'C завтраками| Bed and breakfast'!#REF!*0.85</f>
        <v>#REF!</v>
      </c>
      <c r="G12" s="141" t="e">
        <f>'C завтраками| Bed and breakfast'!#REF!*0.85</f>
        <v>#REF!</v>
      </c>
      <c r="H12" s="141" t="e">
        <f>'C завтраками| Bed and breakfast'!#REF!*0.85</f>
        <v>#REF!</v>
      </c>
      <c r="I12" s="141" t="e">
        <f>'C завтраками| Bed and breakfast'!#REF!*0.85</f>
        <v>#REF!</v>
      </c>
      <c r="J12" s="141" t="e">
        <f>'C завтраками| Bed and breakfast'!#REF!*0.85</f>
        <v>#REF!</v>
      </c>
      <c r="K12" s="141" t="e">
        <f>'C завтраками| Bed and breakfast'!#REF!*0.85</f>
        <v>#REF!</v>
      </c>
      <c r="L12" s="141" t="e">
        <f>'C завтраками| Bed and breakfast'!#REF!*0.85</f>
        <v>#REF!</v>
      </c>
      <c r="M12" s="141" t="e">
        <f>'C завтраками| Bed and breakfast'!#REF!*0.85</f>
        <v>#REF!</v>
      </c>
      <c r="N12" s="141" t="e">
        <f>'C завтраками| Bed and breakfast'!#REF!*0.85</f>
        <v>#REF!</v>
      </c>
      <c r="O12" s="141" t="e">
        <f>'C завтраками| Bed and breakfast'!#REF!*0.85</f>
        <v>#REF!</v>
      </c>
      <c r="P12" s="141" t="e">
        <f>'C завтраками| Bed and breakfast'!#REF!*0.85</f>
        <v>#REF!</v>
      </c>
      <c r="Q12" s="141" t="e">
        <f>'C завтраками| Bed and breakfast'!#REF!*0.85</f>
        <v>#REF!</v>
      </c>
      <c r="R12" s="141" t="e">
        <f>'C завтраками| Bed and breakfast'!#REF!*0.85</f>
        <v>#REF!</v>
      </c>
      <c r="S12" s="141" t="e">
        <f>'C завтраками| Bed and breakfast'!#REF!*0.85</f>
        <v>#REF!</v>
      </c>
      <c r="T12" s="141" t="e">
        <f>'C завтраками| Bed and breakfast'!#REF!*0.85</f>
        <v>#REF!</v>
      </c>
      <c r="U12" s="141" t="e">
        <f>'C завтраками| Bed and breakfast'!#REF!*0.85</f>
        <v>#REF!</v>
      </c>
      <c r="V12" s="141" t="e">
        <f>'C завтраками| Bed and breakfast'!#REF!*0.85</f>
        <v>#REF!</v>
      </c>
      <c r="W12" s="141" t="e">
        <f>'C завтраками| Bed and breakfast'!#REF!*0.85</f>
        <v>#REF!</v>
      </c>
      <c r="X12" s="141" t="e">
        <f>'C завтраками| Bed and breakfast'!#REF!*0.85</f>
        <v>#REF!</v>
      </c>
      <c r="Y12" s="141" t="e">
        <f>'C завтраками| Bed and breakfast'!#REF!*0.85</f>
        <v>#REF!</v>
      </c>
      <c r="Z12" s="141" t="e">
        <f>'C завтраками| Bed and breakfast'!#REF!*0.85</f>
        <v>#REF!</v>
      </c>
      <c r="AA12" s="141" t="e">
        <f>'C завтраками| Bed and breakfast'!#REF!*0.85</f>
        <v>#REF!</v>
      </c>
      <c r="AB12" s="141" t="e">
        <f>'C завтраками| Bed and breakfast'!#REF!*0.85</f>
        <v>#REF!</v>
      </c>
      <c r="AC12" s="141" t="e">
        <f>'C завтраками| Bed and breakfast'!#REF!*0.85</f>
        <v>#REF!</v>
      </c>
      <c r="AD12" s="141" t="e">
        <f>'C завтраками| Bed and breakfast'!#REF!*0.85</f>
        <v>#REF!</v>
      </c>
      <c r="AE12" s="141" t="e">
        <f>'C завтраками| Bed and breakfast'!#REF!*0.85</f>
        <v>#REF!</v>
      </c>
      <c r="AF12" s="141" t="e">
        <f>'C завтраками| Bed and breakfast'!#REF!*0.85</f>
        <v>#REF!</v>
      </c>
      <c r="AG12" s="141" t="e">
        <f>'C завтраками| Bed and breakfast'!#REF!*0.85</f>
        <v>#REF!</v>
      </c>
      <c r="AH12" s="141" t="e">
        <f>'C завтраками| Bed and breakfast'!#REF!*0.85</f>
        <v>#REF!</v>
      </c>
      <c r="AI12" s="141" t="e">
        <f>'C завтраками| Bed and breakfast'!#REF!*0.85</f>
        <v>#REF!</v>
      </c>
      <c r="AJ12" s="141" t="e">
        <f>'C завтраками| Bed and breakfast'!#REF!*0.85</f>
        <v>#REF!</v>
      </c>
      <c r="AK12" s="141" t="e">
        <f>'C завтраками| Bed and breakfast'!#REF!*0.85</f>
        <v>#REF!</v>
      </c>
      <c r="AL12" s="141" t="e">
        <f>'C завтраками| Bed and breakfast'!#REF!*0.85</f>
        <v>#REF!</v>
      </c>
      <c r="AM12" s="141" t="e">
        <f>'C завтраками| Bed and breakfast'!#REF!*0.85</f>
        <v>#REF!</v>
      </c>
      <c r="AN12" s="141" t="e">
        <f>'C завтраками| Bed and breakfast'!#REF!*0.85</f>
        <v>#REF!</v>
      </c>
      <c r="AO12" s="141" t="e">
        <f>'C завтраками| Bed and breakfast'!#REF!*0.85</f>
        <v>#REF!</v>
      </c>
      <c r="AP12" s="141" t="e">
        <f>'C завтраками| Bed and breakfast'!#REF!*0.85</f>
        <v>#REF!</v>
      </c>
      <c r="AQ12" s="141" t="e">
        <f>'C завтраками| Bed and breakfast'!#REF!*0.85</f>
        <v>#REF!</v>
      </c>
      <c r="AR12" s="141" t="e">
        <f>'C завтраками| Bed and breakfast'!#REF!*0.85</f>
        <v>#REF!</v>
      </c>
      <c r="AS12" s="141" t="e">
        <f>'C завтраками| Bed and breakfast'!#REF!*0.85</f>
        <v>#REF!</v>
      </c>
      <c r="AT12" s="141" t="e">
        <f>'C завтраками| Bed and breakfast'!#REF!*0.85</f>
        <v>#REF!</v>
      </c>
      <c r="AU12" s="141" t="e">
        <f>'C завтраками| Bed and breakfast'!#REF!*0.85</f>
        <v>#REF!</v>
      </c>
      <c r="AV12" s="141" t="e">
        <f>'C завтраками| Bed and breakfast'!#REF!*0.85</f>
        <v>#REF!</v>
      </c>
      <c r="AW12" s="141" t="e">
        <f>'C завтраками| Bed and breakfast'!#REF!*0.85</f>
        <v>#REF!</v>
      </c>
    </row>
    <row r="13" spans="1:49" ht="11.45" customHeight="1" x14ac:dyDescent="0.2">
      <c r="A13" s="5"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row>
    <row r="14" spans="1:49" ht="11.45" customHeight="1" x14ac:dyDescent="0.2">
      <c r="A14" s="3">
        <v>1</v>
      </c>
      <c r="B14" s="141" t="e">
        <f>'C завтраками| Bed and breakfast'!#REF!*0.85</f>
        <v>#REF!</v>
      </c>
      <c r="C14" s="141" t="e">
        <f>'C завтраками| Bed and breakfast'!#REF!*0.85</f>
        <v>#REF!</v>
      </c>
      <c r="D14" s="141" t="e">
        <f>'C завтраками| Bed and breakfast'!#REF!*0.85</f>
        <v>#REF!</v>
      </c>
      <c r="E14" s="141" t="e">
        <f>'C завтраками| Bed and breakfast'!#REF!*0.85</f>
        <v>#REF!</v>
      </c>
      <c r="F14" s="141" t="e">
        <f>'C завтраками| Bed and breakfast'!#REF!*0.85</f>
        <v>#REF!</v>
      </c>
      <c r="G14" s="141" t="e">
        <f>'C завтраками| Bed and breakfast'!#REF!*0.85</f>
        <v>#REF!</v>
      </c>
      <c r="H14" s="141" t="e">
        <f>'C завтраками| Bed and breakfast'!#REF!*0.85</f>
        <v>#REF!</v>
      </c>
      <c r="I14" s="141" t="e">
        <f>'C завтраками| Bed and breakfast'!#REF!*0.85</f>
        <v>#REF!</v>
      </c>
      <c r="J14" s="141" t="e">
        <f>'C завтраками| Bed and breakfast'!#REF!*0.85</f>
        <v>#REF!</v>
      </c>
      <c r="K14" s="141" t="e">
        <f>'C завтраками| Bed and breakfast'!#REF!*0.85</f>
        <v>#REF!</v>
      </c>
      <c r="L14" s="141" t="e">
        <f>'C завтраками| Bed and breakfast'!#REF!*0.85</f>
        <v>#REF!</v>
      </c>
      <c r="M14" s="141" t="e">
        <f>'C завтраками| Bed and breakfast'!#REF!*0.85</f>
        <v>#REF!</v>
      </c>
      <c r="N14" s="141" t="e">
        <f>'C завтраками| Bed and breakfast'!#REF!*0.85</f>
        <v>#REF!</v>
      </c>
      <c r="O14" s="141" t="e">
        <f>'C завтраками| Bed and breakfast'!#REF!*0.85</f>
        <v>#REF!</v>
      </c>
      <c r="P14" s="141" t="e">
        <f>'C завтраками| Bed and breakfast'!#REF!*0.85</f>
        <v>#REF!</v>
      </c>
      <c r="Q14" s="141" t="e">
        <f>'C завтраками| Bed and breakfast'!#REF!*0.85</f>
        <v>#REF!</v>
      </c>
      <c r="R14" s="141" t="e">
        <f>'C завтраками| Bed and breakfast'!#REF!*0.85</f>
        <v>#REF!</v>
      </c>
      <c r="S14" s="141" t="e">
        <f>'C завтраками| Bed and breakfast'!#REF!*0.85</f>
        <v>#REF!</v>
      </c>
      <c r="T14" s="141" t="e">
        <f>'C завтраками| Bed and breakfast'!#REF!*0.85</f>
        <v>#REF!</v>
      </c>
      <c r="U14" s="141" t="e">
        <f>'C завтраками| Bed and breakfast'!#REF!*0.85</f>
        <v>#REF!</v>
      </c>
      <c r="V14" s="141" t="e">
        <f>'C завтраками| Bed and breakfast'!#REF!*0.85</f>
        <v>#REF!</v>
      </c>
      <c r="W14" s="141" t="e">
        <f>'C завтраками| Bed and breakfast'!#REF!*0.85</f>
        <v>#REF!</v>
      </c>
      <c r="X14" s="141" t="e">
        <f>'C завтраками| Bed and breakfast'!#REF!*0.85</f>
        <v>#REF!</v>
      </c>
      <c r="Y14" s="141" t="e">
        <f>'C завтраками| Bed and breakfast'!#REF!*0.85</f>
        <v>#REF!</v>
      </c>
      <c r="Z14" s="141" t="e">
        <f>'C завтраками| Bed and breakfast'!#REF!*0.85</f>
        <v>#REF!</v>
      </c>
      <c r="AA14" s="141" t="e">
        <f>'C завтраками| Bed and breakfast'!#REF!*0.85</f>
        <v>#REF!</v>
      </c>
      <c r="AB14" s="141" t="e">
        <f>'C завтраками| Bed and breakfast'!#REF!*0.85</f>
        <v>#REF!</v>
      </c>
      <c r="AC14" s="141" t="e">
        <f>'C завтраками| Bed and breakfast'!#REF!*0.85</f>
        <v>#REF!</v>
      </c>
      <c r="AD14" s="141" t="e">
        <f>'C завтраками| Bed and breakfast'!#REF!*0.85</f>
        <v>#REF!</v>
      </c>
      <c r="AE14" s="141" t="e">
        <f>'C завтраками| Bed and breakfast'!#REF!*0.85</f>
        <v>#REF!</v>
      </c>
      <c r="AF14" s="141" t="e">
        <f>'C завтраками| Bed and breakfast'!#REF!*0.85</f>
        <v>#REF!</v>
      </c>
      <c r="AG14" s="141" t="e">
        <f>'C завтраками| Bed and breakfast'!#REF!*0.85</f>
        <v>#REF!</v>
      </c>
      <c r="AH14" s="141" t="e">
        <f>'C завтраками| Bed and breakfast'!#REF!*0.85</f>
        <v>#REF!</v>
      </c>
      <c r="AI14" s="141" t="e">
        <f>'C завтраками| Bed and breakfast'!#REF!*0.85</f>
        <v>#REF!</v>
      </c>
      <c r="AJ14" s="141" t="e">
        <f>'C завтраками| Bed and breakfast'!#REF!*0.85</f>
        <v>#REF!</v>
      </c>
      <c r="AK14" s="141" t="e">
        <f>'C завтраками| Bed and breakfast'!#REF!*0.85</f>
        <v>#REF!</v>
      </c>
      <c r="AL14" s="141" t="e">
        <f>'C завтраками| Bed and breakfast'!#REF!*0.85</f>
        <v>#REF!</v>
      </c>
      <c r="AM14" s="141" t="e">
        <f>'C завтраками| Bed and breakfast'!#REF!*0.85</f>
        <v>#REF!</v>
      </c>
      <c r="AN14" s="141" t="e">
        <f>'C завтраками| Bed and breakfast'!#REF!*0.85</f>
        <v>#REF!</v>
      </c>
      <c r="AO14" s="141" t="e">
        <f>'C завтраками| Bed and breakfast'!#REF!*0.85</f>
        <v>#REF!</v>
      </c>
      <c r="AP14" s="141" t="e">
        <f>'C завтраками| Bed and breakfast'!#REF!*0.85</f>
        <v>#REF!</v>
      </c>
      <c r="AQ14" s="141" t="e">
        <f>'C завтраками| Bed and breakfast'!#REF!*0.85</f>
        <v>#REF!</v>
      </c>
      <c r="AR14" s="141" t="e">
        <f>'C завтраками| Bed and breakfast'!#REF!*0.85</f>
        <v>#REF!</v>
      </c>
      <c r="AS14" s="141" t="e">
        <f>'C завтраками| Bed and breakfast'!#REF!*0.85</f>
        <v>#REF!</v>
      </c>
      <c r="AT14" s="141" t="e">
        <f>'C завтраками| Bed and breakfast'!#REF!*0.85</f>
        <v>#REF!</v>
      </c>
      <c r="AU14" s="141" t="e">
        <f>'C завтраками| Bed and breakfast'!#REF!*0.85</f>
        <v>#REF!</v>
      </c>
      <c r="AV14" s="141" t="e">
        <f>'C завтраками| Bed and breakfast'!#REF!*0.85</f>
        <v>#REF!</v>
      </c>
      <c r="AW14" s="141" t="e">
        <f>'C завтраками| Bed and breakfast'!#REF!*0.85</f>
        <v>#REF!</v>
      </c>
    </row>
    <row r="15" spans="1:49" ht="11.45" customHeight="1" x14ac:dyDescent="0.2">
      <c r="A15" s="3">
        <v>2</v>
      </c>
      <c r="B15" s="141" t="e">
        <f>'C завтраками| Bed and breakfast'!#REF!*0.85</f>
        <v>#REF!</v>
      </c>
      <c r="C15" s="141" t="e">
        <f>'C завтраками| Bed and breakfast'!#REF!*0.85</f>
        <v>#REF!</v>
      </c>
      <c r="D15" s="141" t="e">
        <f>'C завтраками| Bed and breakfast'!#REF!*0.85</f>
        <v>#REF!</v>
      </c>
      <c r="E15" s="141" t="e">
        <f>'C завтраками| Bed and breakfast'!#REF!*0.85</f>
        <v>#REF!</v>
      </c>
      <c r="F15" s="141" t="e">
        <f>'C завтраками| Bed and breakfast'!#REF!*0.85</f>
        <v>#REF!</v>
      </c>
      <c r="G15" s="141" t="e">
        <f>'C завтраками| Bed and breakfast'!#REF!*0.85</f>
        <v>#REF!</v>
      </c>
      <c r="H15" s="141" t="e">
        <f>'C завтраками| Bed and breakfast'!#REF!*0.85</f>
        <v>#REF!</v>
      </c>
      <c r="I15" s="141" t="e">
        <f>'C завтраками| Bed and breakfast'!#REF!*0.85</f>
        <v>#REF!</v>
      </c>
      <c r="J15" s="141" t="e">
        <f>'C завтраками| Bed and breakfast'!#REF!*0.85</f>
        <v>#REF!</v>
      </c>
      <c r="K15" s="141" t="e">
        <f>'C завтраками| Bed and breakfast'!#REF!*0.85</f>
        <v>#REF!</v>
      </c>
      <c r="L15" s="141" t="e">
        <f>'C завтраками| Bed and breakfast'!#REF!*0.85</f>
        <v>#REF!</v>
      </c>
      <c r="M15" s="141" t="e">
        <f>'C завтраками| Bed and breakfast'!#REF!*0.85</f>
        <v>#REF!</v>
      </c>
      <c r="N15" s="141" t="e">
        <f>'C завтраками| Bed and breakfast'!#REF!*0.85</f>
        <v>#REF!</v>
      </c>
      <c r="O15" s="141" t="e">
        <f>'C завтраками| Bed and breakfast'!#REF!*0.85</f>
        <v>#REF!</v>
      </c>
      <c r="P15" s="141" t="e">
        <f>'C завтраками| Bed and breakfast'!#REF!*0.85</f>
        <v>#REF!</v>
      </c>
      <c r="Q15" s="141" t="e">
        <f>'C завтраками| Bed and breakfast'!#REF!*0.85</f>
        <v>#REF!</v>
      </c>
      <c r="R15" s="141" t="e">
        <f>'C завтраками| Bed and breakfast'!#REF!*0.85</f>
        <v>#REF!</v>
      </c>
      <c r="S15" s="141" t="e">
        <f>'C завтраками| Bed and breakfast'!#REF!*0.85</f>
        <v>#REF!</v>
      </c>
      <c r="T15" s="141" t="e">
        <f>'C завтраками| Bed and breakfast'!#REF!*0.85</f>
        <v>#REF!</v>
      </c>
      <c r="U15" s="141" t="e">
        <f>'C завтраками| Bed and breakfast'!#REF!*0.85</f>
        <v>#REF!</v>
      </c>
      <c r="V15" s="141" t="e">
        <f>'C завтраками| Bed and breakfast'!#REF!*0.85</f>
        <v>#REF!</v>
      </c>
      <c r="W15" s="141" t="e">
        <f>'C завтраками| Bed and breakfast'!#REF!*0.85</f>
        <v>#REF!</v>
      </c>
      <c r="X15" s="141" t="e">
        <f>'C завтраками| Bed and breakfast'!#REF!*0.85</f>
        <v>#REF!</v>
      </c>
      <c r="Y15" s="141" t="e">
        <f>'C завтраками| Bed and breakfast'!#REF!*0.85</f>
        <v>#REF!</v>
      </c>
      <c r="Z15" s="141" t="e">
        <f>'C завтраками| Bed and breakfast'!#REF!*0.85</f>
        <v>#REF!</v>
      </c>
      <c r="AA15" s="141" t="e">
        <f>'C завтраками| Bed and breakfast'!#REF!*0.85</f>
        <v>#REF!</v>
      </c>
      <c r="AB15" s="141" t="e">
        <f>'C завтраками| Bed and breakfast'!#REF!*0.85</f>
        <v>#REF!</v>
      </c>
      <c r="AC15" s="141" t="e">
        <f>'C завтраками| Bed and breakfast'!#REF!*0.85</f>
        <v>#REF!</v>
      </c>
      <c r="AD15" s="141" t="e">
        <f>'C завтраками| Bed and breakfast'!#REF!*0.85</f>
        <v>#REF!</v>
      </c>
      <c r="AE15" s="141" t="e">
        <f>'C завтраками| Bed and breakfast'!#REF!*0.85</f>
        <v>#REF!</v>
      </c>
      <c r="AF15" s="141" t="e">
        <f>'C завтраками| Bed and breakfast'!#REF!*0.85</f>
        <v>#REF!</v>
      </c>
      <c r="AG15" s="141" t="e">
        <f>'C завтраками| Bed and breakfast'!#REF!*0.85</f>
        <v>#REF!</v>
      </c>
      <c r="AH15" s="141" t="e">
        <f>'C завтраками| Bed and breakfast'!#REF!*0.85</f>
        <v>#REF!</v>
      </c>
      <c r="AI15" s="141" t="e">
        <f>'C завтраками| Bed and breakfast'!#REF!*0.85</f>
        <v>#REF!</v>
      </c>
      <c r="AJ15" s="141" t="e">
        <f>'C завтраками| Bed and breakfast'!#REF!*0.85</f>
        <v>#REF!</v>
      </c>
      <c r="AK15" s="141" t="e">
        <f>'C завтраками| Bed and breakfast'!#REF!*0.85</f>
        <v>#REF!</v>
      </c>
      <c r="AL15" s="141" t="e">
        <f>'C завтраками| Bed and breakfast'!#REF!*0.85</f>
        <v>#REF!</v>
      </c>
      <c r="AM15" s="141" t="e">
        <f>'C завтраками| Bed and breakfast'!#REF!*0.85</f>
        <v>#REF!</v>
      </c>
      <c r="AN15" s="141" t="e">
        <f>'C завтраками| Bed and breakfast'!#REF!*0.85</f>
        <v>#REF!</v>
      </c>
      <c r="AO15" s="141" t="e">
        <f>'C завтраками| Bed and breakfast'!#REF!*0.85</f>
        <v>#REF!</v>
      </c>
      <c r="AP15" s="141" t="e">
        <f>'C завтраками| Bed and breakfast'!#REF!*0.85</f>
        <v>#REF!</v>
      </c>
      <c r="AQ15" s="141" t="e">
        <f>'C завтраками| Bed and breakfast'!#REF!*0.85</f>
        <v>#REF!</v>
      </c>
      <c r="AR15" s="141" t="e">
        <f>'C завтраками| Bed and breakfast'!#REF!*0.85</f>
        <v>#REF!</v>
      </c>
      <c r="AS15" s="141" t="e">
        <f>'C завтраками| Bed and breakfast'!#REF!*0.85</f>
        <v>#REF!</v>
      </c>
      <c r="AT15" s="141" t="e">
        <f>'C завтраками| Bed and breakfast'!#REF!*0.85</f>
        <v>#REF!</v>
      </c>
      <c r="AU15" s="141" t="e">
        <f>'C завтраками| Bed and breakfast'!#REF!*0.85</f>
        <v>#REF!</v>
      </c>
      <c r="AV15" s="141" t="e">
        <f>'C завтраками| Bed and breakfast'!#REF!*0.85</f>
        <v>#REF!</v>
      </c>
      <c r="AW15" s="141" t="e">
        <f>'C завтраками| Bed and breakfast'!#REF!*0.85</f>
        <v>#REF!</v>
      </c>
    </row>
    <row r="16" spans="1:49" ht="11.45" customHeight="1" x14ac:dyDescent="0.2">
      <c r="A16" s="4"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row>
    <row r="17" spans="1:49" ht="11.45" customHeight="1" x14ac:dyDescent="0.2">
      <c r="A17" s="3">
        <v>1</v>
      </c>
      <c r="B17" s="141" t="e">
        <f>'C завтраками| Bed and breakfast'!#REF!*0.85</f>
        <v>#REF!</v>
      </c>
      <c r="C17" s="141" t="e">
        <f>'C завтраками| Bed and breakfast'!#REF!*0.85</f>
        <v>#REF!</v>
      </c>
      <c r="D17" s="141" t="e">
        <f>'C завтраками| Bed and breakfast'!#REF!*0.85</f>
        <v>#REF!</v>
      </c>
      <c r="E17" s="141" t="e">
        <f>'C завтраками| Bed and breakfast'!#REF!*0.85</f>
        <v>#REF!</v>
      </c>
      <c r="F17" s="141" t="e">
        <f>'C завтраками| Bed and breakfast'!#REF!*0.85</f>
        <v>#REF!</v>
      </c>
      <c r="G17" s="141" t="e">
        <f>'C завтраками| Bed and breakfast'!#REF!*0.85</f>
        <v>#REF!</v>
      </c>
      <c r="H17" s="141" t="e">
        <f>'C завтраками| Bed and breakfast'!#REF!*0.85</f>
        <v>#REF!</v>
      </c>
      <c r="I17" s="141" t="e">
        <f>'C завтраками| Bed and breakfast'!#REF!*0.85</f>
        <v>#REF!</v>
      </c>
      <c r="J17" s="141" t="e">
        <f>'C завтраками| Bed and breakfast'!#REF!*0.85</f>
        <v>#REF!</v>
      </c>
      <c r="K17" s="141" t="e">
        <f>'C завтраками| Bed and breakfast'!#REF!*0.85</f>
        <v>#REF!</v>
      </c>
      <c r="L17" s="141" t="e">
        <f>'C завтраками| Bed and breakfast'!#REF!*0.85</f>
        <v>#REF!</v>
      </c>
      <c r="M17" s="141" t="e">
        <f>'C завтраками| Bed and breakfast'!#REF!*0.85</f>
        <v>#REF!</v>
      </c>
      <c r="N17" s="141" t="e">
        <f>'C завтраками| Bed and breakfast'!#REF!*0.85</f>
        <v>#REF!</v>
      </c>
      <c r="O17" s="141" t="e">
        <f>'C завтраками| Bed and breakfast'!#REF!*0.85</f>
        <v>#REF!</v>
      </c>
      <c r="P17" s="141" t="e">
        <f>'C завтраками| Bed and breakfast'!#REF!*0.85</f>
        <v>#REF!</v>
      </c>
      <c r="Q17" s="141" t="e">
        <f>'C завтраками| Bed and breakfast'!#REF!*0.85</f>
        <v>#REF!</v>
      </c>
      <c r="R17" s="141" t="e">
        <f>'C завтраками| Bed and breakfast'!#REF!*0.85</f>
        <v>#REF!</v>
      </c>
      <c r="S17" s="141" t="e">
        <f>'C завтраками| Bed and breakfast'!#REF!*0.85</f>
        <v>#REF!</v>
      </c>
      <c r="T17" s="141" t="e">
        <f>'C завтраками| Bed and breakfast'!#REF!*0.85</f>
        <v>#REF!</v>
      </c>
      <c r="U17" s="141" t="e">
        <f>'C завтраками| Bed and breakfast'!#REF!*0.85</f>
        <v>#REF!</v>
      </c>
      <c r="V17" s="141" t="e">
        <f>'C завтраками| Bed and breakfast'!#REF!*0.85</f>
        <v>#REF!</v>
      </c>
      <c r="W17" s="141" t="e">
        <f>'C завтраками| Bed and breakfast'!#REF!*0.85</f>
        <v>#REF!</v>
      </c>
      <c r="X17" s="141" t="e">
        <f>'C завтраками| Bed and breakfast'!#REF!*0.85</f>
        <v>#REF!</v>
      </c>
      <c r="Y17" s="141" t="e">
        <f>'C завтраками| Bed and breakfast'!#REF!*0.85</f>
        <v>#REF!</v>
      </c>
      <c r="Z17" s="141" t="e">
        <f>'C завтраками| Bed and breakfast'!#REF!*0.85</f>
        <v>#REF!</v>
      </c>
      <c r="AA17" s="141" t="e">
        <f>'C завтраками| Bed and breakfast'!#REF!*0.85</f>
        <v>#REF!</v>
      </c>
      <c r="AB17" s="141" t="e">
        <f>'C завтраками| Bed and breakfast'!#REF!*0.85</f>
        <v>#REF!</v>
      </c>
      <c r="AC17" s="141" t="e">
        <f>'C завтраками| Bed and breakfast'!#REF!*0.85</f>
        <v>#REF!</v>
      </c>
      <c r="AD17" s="141" t="e">
        <f>'C завтраками| Bed and breakfast'!#REF!*0.85</f>
        <v>#REF!</v>
      </c>
      <c r="AE17" s="141" t="e">
        <f>'C завтраками| Bed and breakfast'!#REF!*0.85</f>
        <v>#REF!</v>
      </c>
      <c r="AF17" s="141" t="e">
        <f>'C завтраками| Bed and breakfast'!#REF!*0.85</f>
        <v>#REF!</v>
      </c>
      <c r="AG17" s="141" t="e">
        <f>'C завтраками| Bed and breakfast'!#REF!*0.85</f>
        <v>#REF!</v>
      </c>
      <c r="AH17" s="141" t="e">
        <f>'C завтраками| Bed and breakfast'!#REF!*0.85</f>
        <v>#REF!</v>
      </c>
      <c r="AI17" s="141" t="e">
        <f>'C завтраками| Bed and breakfast'!#REF!*0.85</f>
        <v>#REF!</v>
      </c>
      <c r="AJ17" s="141" t="e">
        <f>'C завтраками| Bed and breakfast'!#REF!*0.85</f>
        <v>#REF!</v>
      </c>
      <c r="AK17" s="141" t="e">
        <f>'C завтраками| Bed and breakfast'!#REF!*0.85</f>
        <v>#REF!</v>
      </c>
      <c r="AL17" s="141" t="e">
        <f>'C завтраками| Bed and breakfast'!#REF!*0.85</f>
        <v>#REF!</v>
      </c>
      <c r="AM17" s="141" t="e">
        <f>'C завтраками| Bed and breakfast'!#REF!*0.85</f>
        <v>#REF!</v>
      </c>
      <c r="AN17" s="141" t="e">
        <f>'C завтраками| Bed and breakfast'!#REF!*0.85</f>
        <v>#REF!</v>
      </c>
      <c r="AO17" s="141" t="e">
        <f>'C завтраками| Bed and breakfast'!#REF!*0.85</f>
        <v>#REF!</v>
      </c>
      <c r="AP17" s="141" t="e">
        <f>'C завтраками| Bed and breakfast'!#REF!*0.85</f>
        <v>#REF!</v>
      </c>
      <c r="AQ17" s="141" t="e">
        <f>'C завтраками| Bed and breakfast'!#REF!*0.85</f>
        <v>#REF!</v>
      </c>
      <c r="AR17" s="141" t="e">
        <f>'C завтраками| Bed and breakfast'!#REF!*0.85</f>
        <v>#REF!</v>
      </c>
      <c r="AS17" s="141" t="e">
        <f>'C завтраками| Bed and breakfast'!#REF!*0.85</f>
        <v>#REF!</v>
      </c>
      <c r="AT17" s="141" t="e">
        <f>'C завтраками| Bed and breakfast'!#REF!*0.85</f>
        <v>#REF!</v>
      </c>
      <c r="AU17" s="141" t="e">
        <f>'C завтраками| Bed and breakfast'!#REF!*0.85</f>
        <v>#REF!</v>
      </c>
      <c r="AV17" s="141" t="e">
        <f>'C завтраками| Bed and breakfast'!#REF!*0.85</f>
        <v>#REF!</v>
      </c>
      <c r="AW17" s="141" t="e">
        <f>'C завтраками| Bed and breakfast'!#REF!*0.85</f>
        <v>#REF!</v>
      </c>
    </row>
    <row r="18" spans="1:49" ht="11.45" customHeight="1" x14ac:dyDescent="0.2">
      <c r="A18" s="3">
        <v>2</v>
      </c>
      <c r="B18" s="141" t="e">
        <f>'C завтраками| Bed and breakfast'!#REF!*0.85</f>
        <v>#REF!</v>
      </c>
      <c r="C18" s="141" t="e">
        <f>'C завтраками| Bed and breakfast'!#REF!*0.85</f>
        <v>#REF!</v>
      </c>
      <c r="D18" s="141" t="e">
        <f>'C завтраками| Bed and breakfast'!#REF!*0.85</f>
        <v>#REF!</v>
      </c>
      <c r="E18" s="141" t="e">
        <f>'C завтраками| Bed and breakfast'!#REF!*0.85</f>
        <v>#REF!</v>
      </c>
      <c r="F18" s="141" t="e">
        <f>'C завтраками| Bed and breakfast'!#REF!*0.85</f>
        <v>#REF!</v>
      </c>
      <c r="G18" s="141" t="e">
        <f>'C завтраками| Bed and breakfast'!#REF!*0.85</f>
        <v>#REF!</v>
      </c>
      <c r="H18" s="141" t="e">
        <f>'C завтраками| Bed and breakfast'!#REF!*0.85</f>
        <v>#REF!</v>
      </c>
      <c r="I18" s="141" t="e">
        <f>'C завтраками| Bed and breakfast'!#REF!*0.85</f>
        <v>#REF!</v>
      </c>
      <c r="J18" s="141" t="e">
        <f>'C завтраками| Bed and breakfast'!#REF!*0.85</f>
        <v>#REF!</v>
      </c>
      <c r="K18" s="141" t="e">
        <f>'C завтраками| Bed and breakfast'!#REF!*0.85</f>
        <v>#REF!</v>
      </c>
      <c r="L18" s="141" t="e">
        <f>'C завтраками| Bed and breakfast'!#REF!*0.85</f>
        <v>#REF!</v>
      </c>
      <c r="M18" s="141" t="e">
        <f>'C завтраками| Bed and breakfast'!#REF!*0.85</f>
        <v>#REF!</v>
      </c>
      <c r="N18" s="141" t="e">
        <f>'C завтраками| Bed and breakfast'!#REF!*0.85</f>
        <v>#REF!</v>
      </c>
      <c r="O18" s="141" t="e">
        <f>'C завтраками| Bed and breakfast'!#REF!*0.85</f>
        <v>#REF!</v>
      </c>
      <c r="P18" s="141" t="e">
        <f>'C завтраками| Bed and breakfast'!#REF!*0.85</f>
        <v>#REF!</v>
      </c>
      <c r="Q18" s="141" t="e">
        <f>'C завтраками| Bed and breakfast'!#REF!*0.85</f>
        <v>#REF!</v>
      </c>
      <c r="R18" s="141" t="e">
        <f>'C завтраками| Bed and breakfast'!#REF!*0.85</f>
        <v>#REF!</v>
      </c>
      <c r="S18" s="141" t="e">
        <f>'C завтраками| Bed and breakfast'!#REF!*0.85</f>
        <v>#REF!</v>
      </c>
      <c r="T18" s="141" t="e">
        <f>'C завтраками| Bed and breakfast'!#REF!*0.85</f>
        <v>#REF!</v>
      </c>
      <c r="U18" s="141" t="e">
        <f>'C завтраками| Bed and breakfast'!#REF!*0.85</f>
        <v>#REF!</v>
      </c>
      <c r="V18" s="141" t="e">
        <f>'C завтраками| Bed and breakfast'!#REF!*0.85</f>
        <v>#REF!</v>
      </c>
      <c r="W18" s="141" t="e">
        <f>'C завтраками| Bed and breakfast'!#REF!*0.85</f>
        <v>#REF!</v>
      </c>
      <c r="X18" s="141" t="e">
        <f>'C завтраками| Bed and breakfast'!#REF!*0.85</f>
        <v>#REF!</v>
      </c>
      <c r="Y18" s="141" t="e">
        <f>'C завтраками| Bed and breakfast'!#REF!*0.85</f>
        <v>#REF!</v>
      </c>
      <c r="Z18" s="141" t="e">
        <f>'C завтраками| Bed and breakfast'!#REF!*0.85</f>
        <v>#REF!</v>
      </c>
      <c r="AA18" s="141" t="e">
        <f>'C завтраками| Bed and breakfast'!#REF!*0.85</f>
        <v>#REF!</v>
      </c>
      <c r="AB18" s="141" t="e">
        <f>'C завтраками| Bed and breakfast'!#REF!*0.85</f>
        <v>#REF!</v>
      </c>
      <c r="AC18" s="141" t="e">
        <f>'C завтраками| Bed and breakfast'!#REF!*0.85</f>
        <v>#REF!</v>
      </c>
      <c r="AD18" s="141" t="e">
        <f>'C завтраками| Bed and breakfast'!#REF!*0.85</f>
        <v>#REF!</v>
      </c>
      <c r="AE18" s="141" t="e">
        <f>'C завтраками| Bed and breakfast'!#REF!*0.85</f>
        <v>#REF!</v>
      </c>
      <c r="AF18" s="141" t="e">
        <f>'C завтраками| Bed and breakfast'!#REF!*0.85</f>
        <v>#REF!</v>
      </c>
      <c r="AG18" s="141" t="e">
        <f>'C завтраками| Bed and breakfast'!#REF!*0.85</f>
        <v>#REF!</v>
      </c>
      <c r="AH18" s="141" t="e">
        <f>'C завтраками| Bed and breakfast'!#REF!*0.85</f>
        <v>#REF!</v>
      </c>
      <c r="AI18" s="141" t="e">
        <f>'C завтраками| Bed and breakfast'!#REF!*0.85</f>
        <v>#REF!</v>
      </c>
      <c r="AJ18" s="141" t="e">
        <f>'C завтраками| Bed and breakfast'!#REF!*0.85</f>
        <v>#REF!</v>
      </c>
      <c r="AK18" s="141" t="e">
        <f>'C завтраками| Bed and breakfast'!#REF!*0.85</f>
        <v>#REF!</v>
      </c>
      <c r="AL18" s="141" t="e">
        <f>'C завтраками| Bed and breakfast'!#REF!*0.85</f>
        <v>#REF!</v>
      </c>
      <c r="AM18" s="141" t="e">
        <f>'C завтраками| Bed and breakfast'!#REF!*0.85</f>
        <v>#REF!</v>
      </c>
      <c r="AN18" s="141" t="e">
        <f>'C завтраками| Bed and breakfast'!#REF!*0.85</f>
        <v>#REF!</v>
      </c>
      <c r="AO18" s="141" t="e">
        <f>'C завтраками| Bed and breakfast'!#REF!*0.85</f>
        <v>#REF!</v>
      </c>
      <c r="AP18" s="141" t="e">
        <f>'C завтраками| Bed and breakfast'!#REF!*0.85</f>
        <v>#REF!</v>
      </c>
      <c r="AQ18" s="141" t="e">
        <f>'C завтраками| Bed and breakfast'!#REF!*0.85</f>
        <v>#REF!</v>
      </c>
      <c r="AR18" s="141" t="e">
        <f>'C завтраками| Bed and breakfast'!#REF!*0.85</f>
        <v>#REF!</v>
      </c>
      <c r="AS18" s="141" t="e">
        <f>'C завтраками| Bed and breakfast'!#REF!*0.85</f>
        <v>#REF!</v>
      </c>
      <c r="AT18" s="141" t="e">
        <f>'C завтраками| Bed and breakfast'!#REF!*0.85</f>
        <v>#REF!</v>
      </c>
      <c r="AU18" s="141" t="e">
        <f>'C завтраками| Bed and breakfast'!#REF!*0.85</f>
        <v>#REF!</v>
      </c>
      <c r="AV18" s="141" t="e">
        <f>'C завтраками| Bed and breakfast'!#REF!*0.85</f>
        <v>#REF!</v>
      </c>
      <c r="AW18" s="141" t="e">
        <f>'C завтраками| Bed and breakfast'!#REF!*0.85</f>
        <v>#REF!</v>
      </c>
    </row>
    <row r="19" spans="1:49" ht="11.45" customHeight="1" x14ac:dyDescent="0.2">
      <c r="A19" s="2"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row>
    <row r="20" spans="1:49" ht="11.45" customHeight="1" x14ac:dyDescent="0.2">
      <c r="A20" s="3">
        <v>1</v>
      </c>
      <c r="B20" s="141" t="e">
        <f>'C завтраками| Bed and breakfast'!#REF!*0.85</f>
        <v>#REF!</v>
      </c>
      <c r="C20" s="141" t="e">
        <f>'C завтраками| Bed and breakfast'!#REF!*0.85</f>
        <v>#REF!</v>
      </c>
      <c r="D20" s="141" t="e">
        <f>'C завтраками| Bed and breakfast'!#REF!*0.85</f>
        <v>#REF!</v>
      </c>
      <c r="E20" s="141" t="e">
        <f>'C завтраками| Bed and breakfast'!#REF!*0.85</f>
        <v>#REF!</v>
      </c>
      <c r="F20" s="141" t="e">
        <f>'C завтраками| Bed and breakfast'!#REF!*0.85</f>
        <v>#REF!</v>
      </c>
      <c r="G20" s="141" t="e">
        <f>'C завтраками| Bed and breakfast'!#REF!*0.85</f>
        <v>#REF!</v>
      </c>
      <c r="H20" s="141" t="e">
        <f>'C завтраками| Bed and breakfast'!#REF!*0.85</f>
        <v>#REF!</v>
      </c>
      <c r="I20" s="141" t="e">
        <f>'C завтраками| Bed and breakfast'!#REF!*0.85</f>
        <v>#REF!</v>
      </c>
      <c r="J20" s="141" t="e">
        <f>'C завтраками| Bed and breakfast'!#REF!*0.85</f>
        <v>#REF!</v>
      </c>
      <c r="K20" s="141" t="e">
        <f>'C завтраками| Bed and breakfast'!#REF!*0.85</f>
        <v>#REF!</v>
      </c>
      <c r="L20" s="141" t="e">
        <f>'C завтраками| Bed and breakfast'!#REF!*0.85</f>
        <v>#REF!</v>
      </c>
      <c r="M20" s="141" t="e">
        <f>'C завтраками| Bed and breakfast'!#REF!*0.85</f>
        <v>#REF!</v>
      </c>
      <c r="N20" s="141" t="e">
        <f>'C завтраками| Bed and breakfast'!#REF!*0.85</f>
        <v>#REF!</v>
      </c>
      <c r="O20" s="141" t="e">
        <f>'C завтраками| Bed and breakfast'!#REF!*0.85</f>
        <v>#REF!</v>
      </c>
      <c r="P20" s="141" t="e">
        <f>'C завтраками| Bed and breakfast'!#REF!*0.85</f>
        <v>#REF!</v>
      </c>
      <c r="Q20" s="141" t="e">
        <f>'C завтраками| Bed and breakfast'!#REF!*0.85</f>
        <v>#REF!</v>
      </c>
      <c r="R20" s="141" t="e">
        <f>'C завтраками| Bed and breakfast'!#REF!*0.85</f>
        <v>#REF!</v>
      </c>
      <c r="S20" s="141" t="e">
        <f>'C завтраками| Bed and breakfast'!#REF!*0.85</f>
        <v>#REF!</v>
      </c>
      <c r="T20" s="141" t="e">
        <f>'C завтраками| Bed and breakfast'!#REF!*0.85</f>
        <v>#REF!</v>
      </c>
      <c r="U20" s="141" t="e">
        <f>'C завтраками| Bed and breakfast'!#REF!*0.85</f>
        <v>#REF!</v>
      </c>
      <c r="V20" s="141" t="e">
        <f>'C завтраками| Bed and breakfast'!#REF!*0.85</f>
        <v>#REF!</v>
      </c>
      <c r="W20" s="141" t="e">
        <f>'C завтраками| Bed and breakfast'!#REF!*0.85</f>
        <v>#REF!</v>
      </c>
      <c r="X20" s="141" t="e">
        <f>'C завтраками| Bed and breakfast'!#REF!*0.85</f>
        <v>#REF!</v>
      </c>
      <c r="Y20" s="141" t="e">
        <f>'C завтраками| Bed and breakfast'!#REF!*0.85</f>
        <v>#REF!</v>
      </c>
      <c r="Z20" s="141" t="e">
        <f>'C завтраками| Bed and breakfast'!#REF!*0.85</f>
        <v>#REF!</v>
      </c>
      <c r="AA20" s="141" t="e">
        <f>'C завтраками| Bed and breakfast'!#REF!*0.85</f>
        <v>#REF!</v>
      </c>
      <c r="AB20" s="141" t="e">
        <f>'C завтраками| Bed and breakfast'!#REF!*0.85</f>
        <v>#REF!</v>
      </c>
      <c r="AC20" s="141" t="e">
        <f>'C завтраками| Bed and breakfast'!#REF!*0.85</f>
        <v>#REF!</v>
      </c>
      <c r="AD20" s="141" t="e">
        <f>'C завтраками| Bed and breakfast'!#REF!*0.85</f>
        <v>#REF!</v>
      </c>
      <c r="AE20" s="141" t="e">
        <f>'C завтраками| Bed and breakfast'!#REF!*0.85</f>
        <v>#REF!</v>
      </c>
      <c r="AF20" s="141" t="e">
        <f>'C завтраками| Bed and breakfast'!#REF!*0.85</f>
        <v>#REF!</v>
      </c>
      <c r="AG20" s="141" t="e">
        <f>'C завтраками| Bed and breakfast'!#REF!*0.85</f>
        <v>#REF!</v>
      </c>
      <c r="AH20" s="141" t="e">
        <f>'C завтраками| Bed and breakfast'!#REF!*0.85</f>
        <v>#REF!</v>
      </c>
      <c r="AI20" s="141" t="e">
        <f>'C завтраками| Bed and breakfast'!#REF!*0.85</f>
        <v>#REF!</v>
      </c>
      <c r="AJ20" s="141" t="e">
        <f>'C завтраками| Bed and breakfast'!#REF!*0.85</f>
        <v>#REF!</v>
      </c>
      <c r="AK20" s="141" t="e">
        <f>'C завтраками| Bed and breakfast'!#REF!*0.85</f>
        <v>#REF!</v>
      </c>
      <c r="AL20" s="141" t="e">
        <f>'C завтраками| Bed and breakfast'!#REF!*0.85</f>
        <v>#REF!</v>
      </c>
      <c r="AM20" s="141" t="e">
        <f>'C завтраками| Bed and breakfast'!#REF!*0.85</f>
        <v>#REF!</v>
      </c>
      <c r="AN20" s="141" t="e">
        <f>'C завтраками| Bed and breakfast'!#REF!*0.85</f>
        <v>#REF!</v>
      </c>
      <c r="AO20" s="141" t="e">
        <f>'C завтраками| Bed and breakfast'!#REF!*0.85</f>
        <v>#REF!</v>
      </c>
      <c r="AP20" s="141" t="e">
        <f>'C завтраками| Bed and breakfast'!#REF!*0.85</f>
        <v>#REF!</v>
      </c>
      <c r="AQ20" s="141" t="e">
        <f>'C завтраками| Bed and breakfast'!#REF!*0.85</f>
        <v>#REF!</v>
      </c>
      <c r="AR20" s="141" t="e">
        <f>'C завтраками| Bed and breakfast'!#REF!*0.85</f>
        <v>#REF!</v>
      </c>
      <c r="AS20" s="141" t="e">
        <f>'C завтраками| Bed and breakfast'!#REF!*0.85</f>
        <v>#REF!</v>
      </c>
      <c r="AT20" s="141" t="e">
        <f>'C завтраками| Bed and breakfast'!#REF!*0.85</f>
        <v>#REF!</v>
      </c>
      <c r="AU20" s="141" t="e">
        <f>'C завтраками| Bed and breakfast'!#REF!*0.85</f>
        <v>#REF!</v>
      </c>
      <c r="AV20" s="141" t="e">
        <f>'C завтраками| Bed and breakfast'!#REF!*0.85</f>
        <v>#REF!</v>
      </c>
      <c r="AW20" s="141" t="e">
        <f>'C завтраками| Bed and breakfast'!#REF!*0.85</f>
        <v>#REF!</v>
      </c>
    </row>
    <row r="21" spans="1:49" ht="11.45" customHeight="1" x14ac:dyDescent="0.2">
      <c r="A21" s="3">
        <v>2</v>
      </c>
      <c r="B21" s="141" t="e">
        <f>'C завтраками| Bed and breakfast'!#REF!*0.85</f>
        <v>#REF!</v>
      </c>
      <c r="C21" s="141" t="e">
        <f>'C завтраками| Bed and breakfast'!#REF!*0.85</f>
        <v>#REF!</v>
      </c>
      <c r="D21" s="141" t="e">
        <f>'C завтраками| Bed and breakfast'!#REF!*0.85</f>
        <v>#REF!</v>
      </c>
      <c r="E21" s="141" t="e">
        <f>'C завтраками| Bed and breakfast'!#REF!*0.85</f>
        <v>#REF!</v>
      </c>
      <c r="F21" s="141" t="e">
        <f>'C завтраками| Bed and breakfast'!#REF!*0.85</f>
        <v>#REF!</v>
      </c>
      <c r="G21" s="141" t="e">
        <f>'C завтраками| Bed and breakfast'!#REF!*0.85</f>
        <v>#REF!</v>
      </c>
      <c r="H21" s="141" t="e">
        <f>'C завтраками| Bed and breakfast'!#REF!*0.85</f>
        <v>#REF!</v>
      </c>
      <c r="I21" s="141" t="e">
        <f>'C завтраками| Bed and breakfast'!#REF!*0.85</f>
        <v>#REF!</v>
      </c>
      <c r="J21" s="141" t="e">
        <f>'C завтраками| Bed and breakfast'!#REF!*0.85</f>
        <v>#REF!</v>
      </c>
      <c r="K21" s="141" t="e">
        <f>'C завтраками| Bed and breakfast'!#REF!*0.85</f>
        <v>#REF!</v>
      </c>
      <c r="L21" s="141" t="e">
        <f>'C завтраками| Bed and breakfast'!#REF!*0.85</f>
        <v>#REF!</v>
      </c>
      <c r="M21" s="141" t="e">
        <f>'C завтраками| Bed and breakfast'!#REF!*0.85</f>
        <v>#REF!</v>
      </c>
      <c r="N21" s="141" t="e">
        <f>'C завтраками| Bed and breakfast'!#REF!*0.85</f>
        <v>#REF!</v>
      </c>
      <c r="O21" s="141" t="e">
        <f>'C завтраками| Bed and breakfast'!#REF!*0.85</f>
        <v>#REF!</v>
      </c>
      <c r="P21" s="141" t="e">
        <f>'C завтраками| Bed and breakfast'!#REF!*0.85</f>
        <v>#REF!</v>
      </c>
      <c r="Q21" s="141" t="e">
        <f>'C завтраками| Bed and breakfast'!#REF!*0.85</f>
        <v>#REF!</v>
      </c>
      <c r="R21" s="141" t="e">
        <f>'C завтраками| Bed and breakfast'!#REF!*0.85</f>
        <v>#REF!</v>
      </c>
      <c r="S21" s="141" t="e">
        <f>'C завтраками| Bed and breakfast'!#REF!*0.85</f>
        <v>#REF!</v>
      </c>
      <c r="T21" s="141" t="e">
        <f>'C завтраками| Bed and breakfast'!#REF!*0.85</f>
        <v>#REF!</v>
      </c>
      <c r="U21" s="141" t="e">
        <f>'C завтраками| Bed and breakfast'!#REF!*0.85</f>
        <v>#REF!</v>
      </c>
      <c r="V21" s="141" t="e">
        <f>'C завтраками| Bed and breakfast'!#REF!*0.85</f>
        <v>#REF!</v>
      </c>
      <c r="W21" s="141" t="e">
        <f>'C завтраками| Bed and breakfast'!#REF!*0.85</f>
        <v>#REF!</v>
      </c>
      <c r="X21" s="141" t="e">
        <f>'C завтраками| Bed and breakfast'!#REF!*0.85</f>
        <v>#REF!</v>
      </c>
      <c r="Y21" s="141" t="e">
        <f>'C завтраками| Bed and breakfast'!#REF!*0.85</f>
        <v>#REF!</v>
      </c>
      <c r="Z21" s="141" t="e">
        <f>'C завтраками| Bed and breakfast'!#REF!*0.85</f>
        <v>#REF!</v>
      </c>
      <c r="AA21" s="141" t="e">
        <f>'C завтраками| Bed and breakfast'!#REF!*0.85</f>
        <v>#REF!</v>
      </c>
      <c r="AB21" s="141" t="e">
        <f>'C завтраками| Bed and breakfast'!#REF!*0.85</f>
        <v>#REF!</v>
      </c>
      <c r="AC21" s="141" t="e">
        <f>'C завтраками| Bed and breakfast'!#REF!*0.85</f>
        <v>#REF!</v>
      </c>
      <c r="AD21" s="141" t="e">
        <f>'C завтраками| Bed and breakfast'!#REF!*0.85</f>
        <v>#REF!</v>
      </c>
      <c r="AE21" s="141" t="e">
        <f>'C завтраками| Bed and breakfast'!#REF!*0.85</f>
        <v>#REF!</v>
      </c>
      <c r="AF21" s="141" t="e">
        <f>'C завтраками| Bed and breakfast'!#REF!*0.85</f>
        <v>#REF!</v>
      </c>
      <c r="AG21" s="141" t="e">
        <f>'C завтраками| Bed and breakfast'!#REF!*0.85</f>
        <v>#REF!</v>
      </c>
      <c r="AH21" s="141" t="e">
        <f>'C завтраками| Bed and breakfast'!#REF!*0.85</f>
        <v>#REF!</v>
      </c>
      <c r="AI21" s="141" t="e">
        <f>'C завтраками| Bed and breakfast'!#REF!*0.85</f>
        <v>#REF!</v>
      </c>
      <c r="AJ21" s="141" t="e">
        <f>'C завтраками| Bed and breakfast'!#REF!*0.85</f>
        <v>#REF!</v>
      </c>
      <c r="AK21" s="141" t="e">
        <f>'C завтраками| Bed and breakfast'!#REF!*0.85</f>
        <v>#REF!</v>
      </c>
      <c r="AL21" s="141" t="e">
        <f>'C завтраками| Bed and breakfast'!#REF!*0.85</f>
        <v>#REF!</v>
      </c>
      <c r="AM21" s="141" t="e">
        <f>'C завтраками| Bed and breakfast'!#REF!*0.85</f>
        <v>#REF!</v>
      </c>
      <c r="AN21" s="141" t="e">
        <f>'C завтраками| Bed and breakfast'!#REF!*0.85</f>
        <v>#REF!</v>
      </c>
      <c r="AO21" s="141" t="e">
        <f>'C завтраками| Bed and breakfast'!#REF!*0.85</f>
        <v>#REF!</v>
      </c>
      <c r="AP21" s="141" t="e">
        <f>'C завтраками| Bed and breakfast'!#REF!*0.85</f>
        <v>#REF!</v>
      </c>
      <c r="AQ21" s="141" t="e">
        <f>'C завтраками| Bed and breakfast'!#REF!*0.85</f>
        <v>#REF!</v>
      </c>
      <c r="AR21" s="141" t="e">
        <f>'C завтраками| Bed and breakfast'!#REF!*0.85</f>
        <v>#REF!</v>
      </c>
      <c r="AS21" s="141" t="e">
        <f>'C завтраками| Bed and breakfast'!#REF!*0.85</f>
        <v>#REF!</v>
      </c>
      <c r="AT21" s="141" t="e">
        <f>'C завтраками| Bed and breakfast'!#REF!*0.85</f>
        <v>#REF!</v>
      </c>
      <c r="AU21" s="141" t="e">
        <f>'C завтраками| Bed and breakfast'!#REF!*0.85</f>
        <v>#REF!</v>
      </c>
      <c r="AV21" s="141" t="e">
        <f>'C завтраками| Bed and breakfast'!#REF!*0.85</f>
        <v>#REF!</v>
      </c>
      <c r="AW21" s="141" t="e">
        <f>'C завтраками| Bed and breakfast'!#REF!*0.85</f>
        <v>#REF!</v>
      </c>
    </row>
    <row r="22" spans="1:49" ht="11.45" customHeight="1" x14ac:dyDescent="0.2">
      <c r="A22" s="24"/>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row>
    <row r="23" spans="1:49" ht="11.45" customHeight="1" x14ac:dyDescent="0.2">
      <c r="A23" s="97" t="s">
        <v>2</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row>
    <row r="24" spans="1:49" ht="24.6" customHeight="1" x14ac:dyDescent="0.2">
      <c r="A24" s="8" t="s">
        <v>0</v>
      </c>
      <c r="B24" s="46" t="e">
        <f t="shared" ref="B24" si="0">B5</f>
        <v>#REF!</v>
      </c>
      <c r="C24" s="46" t="e">
        <f t="shared" ref="C24:AW24" si="1">C5</f>
        <v>#REF!</v>
      </c>
      <c r="D24" s="129" t="e">
        <f t="shared" si="1"/>
        <v>#REF!</v>
      </c>
      <c r="E24" s="129" t="e">
        <f t="shared" si="1"/>
        <v>#REF!</v>
      </c>
      <c r="F24" s="129" t="e">
        <f t="shared" si="1"/>
        <v>#REF!</v>
      </c>
      <c r="G24" s="46" t="e">
        <f t="shared" si="1"/>
        <v>#REF!</v>
      </c>
      <c r="H24" s="129" t="e">
        <f t="shared" si="1"/>
        <v>#REF!</v>
      </c>
      <c r="I24" s="129" t="e">
        <f t="shared" si="1"/>
        <v>#REF!</v>
      </c>
      <c r="J24" s="129" t="e">
        <f t="shared" si="1"/>
        <v>#REF!</v>
      </c>
      <c r="K24" s="46" t="e">
        <f t="shared" si="1"/>
        <v>#REF!</v>
      </c>
      <c r="L24" s="129" t="e">
        <f t="shared" si="1"/>
        <v>#REF!</v>
      </c>
      <c r="M24" s="129" t="e">
        <f t="shared" si="1"/>
        <v>#REF!</v>
      </c>
      <c r="N24" s="129" t="e">
        <f t="shared" si="1"/>
        <v>#REF!</v>
      </c>
      <c r="O24" s="129" t="e">
        <f t="shared" si="1"/>
        <v>#REF!</v>
      </c>
      <c r="P24" s="129" t="e">
        <f t="shared" si="1"/>
        <v>#REF!</v>
      </c>
      <c r="Q24" s="129" t="e">
        <f t="shared" si="1"/>
        <v>#REF!</v>
      </c>
      <c r="R24" s="129" t="e">
        <f t="shared" si="1"/>
        <v>#REF!</v>
      </c>
      <c r="S24" s="129" t="e">
        <f t="shared" si="1"/>
        <v>#REF!</v>
      </c>
      <c r="T24" s="129" t="e">
        <f t="shared" si="1"/>
        <v>#REF!</v>
      </c>
      <c r="U24" s="129" t="e">
        <f t="shared" si="1"/>
        <v>#REF!</v>
      </c>
      <c r="V24" s="129" t="e">
        <f t="shared" si="1"/>
        <v>#REF!</v>
      </c>
      <c r="W24" s="129" t="e">
        <f t="shared" si="1"/>
        <v>#REF!</v>
      </c>
      <c r="X24" s="129" t="e">
        <f t="shared" si="1"/>
        <v>#REF!</v>
      </c>
      <c r="Y24" s="129" t="e">
        <f t="shared" si="1"/>
        <v>#REF!</v>
      </c>
      <c r="Z24" s="129" t="e">
        <f t="shared" si="1"/>
        <v>#REF!</v>
      </c>
      <c r="AA24" s="129" t="e">
        <f t="shared" si="1"/>
        <v>#REF!</v>
      </c>
      <c r="AB24" s="129" t="e">
        <f t="shared" si="1"/>
        <v>#REF!</v>
      </c>
      <c r="AC24" s="129" t="e">
        <f t="shared" si="1"/>
        <v>#REF!</v>
      </c>
      <c r="AD24" s="129" t="e">
        <f t="shared" si="1"/>
        <v>#REF!</v>
      </c>
      <c r="AE24" s="129" t="e">
        <f t="shared" si="1"/>
        <v>#REF!</v>
      </c>
      <c r="AF24" s="129" t="e">
        <f t="shared" si="1"/>
        <v>#REF!</v>
      </c>
      <c r="AG24" s="129" t="e">
        <f t="shared" si="1"/>
        <v>#REF!</v>
      </c>
      <c r="AH24" s="129" t="e">
        <f t="shared" si="1"/>
        <v>#REF!</v>
      </c>
      <c r="AI24" s="129" t="e">
        <f t="shared" si="1"/>
        <v>#REF!</v>
      </c>
      <c r="AJ24" s="129" t="e">
        <f t="shared" si="1"/>
        <v>#REF!</v>
      </c>
      <c r="AK24" s="129" t="e">
        <f t="shared" si="1"/>
        <v>#REF!</v>
      </c>
      <c r="AL24" s="129" t="e">
        <f t="shared" si="1"/>
        <v>#REF!</v>
      </c>
      <c r="AM24" s="129" t="e">
        <f t="shared" si="1"/>
        <v>#REF!</v>
      </c>
      <c r="AN24" s="129" t="e">
        <f t="shared" si="1"/>
        <v>#REF!</v>
      </c>
      <c r="AO24" s="129" t="e">
        <f t="shared" si="1"/>
        <v>#REF!</v>
      </c>
      <c r="AP24" s="129" t="e">
        <f t="shared" si="1"/>
        <v>#REF!</v>
      </c>
      <c r="AQ24" s="129" t="e">
        <f t="shared" si="1"/>
        <v>#REF!</v>
      </c>
      <c r="AR24" s="129" t="e">
        <f t="shared" si="1"/>
        <v>#REF!</v>
      </c>
      <c r="AS24" s="129" t="e">
        <f t="shared" si="1"/>
        <v>#REF!</v>
      </c>
      <c r="AT24" s="129" t="e">
        <f t="shared" si="1"/>
        <v>#REF!</v>
      </c>
      <c r="AU24" s="129" t="e">
        <f t="shared" si="1"/>
        <v>#REF!</v>
      </c>
      <c r="AV24" s="129" t="e">
        <f t="shared" si="1"/>
        <v>#REF!</v>
      </c>
      <c r="AW24" s="129" t="e">
        <f t="shared" si="1"/>
        <v>#REF!</v>
      </c>
    </row>
    <row r="25" spans="1:49" ht="24.6" customHeight="1" x14ac:dyDescent="0.2">
      <c r="A25" s="37"/>
      <c r="B25" s="46" t="e">
        <f t="shared" ref="B25" si="2">B6</f>
        <v>#REF!</v>
      </c>
      <c r="C25" s="46" t="e">
        <f t="shared" ref="C25:AW25" si="3">C6</f>
        <v>#REF!</v>
      </c>
      <c r="D25" s="129" t="e">
        <f t="shared" si="3"/>
        <v>#REF!</v>
      </c>
      <c r="E25" s="129" t="e">
        <f t="shared" si="3"/>
        <v>#REF!</v>
      </c>
      <c r="F25" s="129" t="e">
        <f t="shared" si="3"/>
        <v>#REF!</v>
      </c>
      <c r="G25" s="46" t="e">
        <f t="shared" si="3"/>
        <v>#REF!</v>
      </c>
      <c r="H25" s="129" t="e">
        <f t="shared" si="3"/>
        <v>#REF!</v>
      </c>
      <c r="I25" s="129" t="e">
        <f t="shared" si="3"/>
        <v>#REF!</v>
      </c>
      <c r="J25" s="129" t="e">
        <f t="shared" si="3"/>
        <v>#REF!</v>
      </c>
      <c r="K25" s="46" t="e">
        <f t="shared" si="3"/>
        <v>#REF!</v>
      </c>
      <c r="L25" s="129" t="e">
        <f t="shared" si="3"/>
        <v>#REF!</v>
      </c>
      <c r="M25" s="129" t="e">
        <f t="shared" si="3"/>
        <v>#REF!</v>
      </c>
      <c r="N25" s="129" t="e">
        <f t="shared" si="3"/>
        <v>#REF!</v>
      </c>
      <c r="O25" s="129" t="e">
        <f t="shared" si="3"/>
        <v>#REF!</v>
      </c>
      <c r="P25" s="129" t="e">
        <f t="shared" si="3"/>
        <v>#REF!</v>
      </c>
      <c r="Q25" s="129" t="e">
        <f t="shared" si="3"/>
        <v>#REF!</v>
      </c>
      <c r="R25" s="129" t="e">
        <f t="shared" si="3"/>
        <v>#REF!</v>
      </c>
      <c r="S25" s="129" t="e">
        <f t="shared" si="3"/>
        <v>#REF!</v>
      </c>
      <c r="T25" s="129" t="e">
        <f t="shared" si="3"/>
        <v>#REF!</v>
      </c>
      <c r="U25" s="129" t="e">
        <f t="shared" si="3"/>
        <v>#REF!</v>
      </c>
      <c r="V25" s="129" t="e">
        <f t="shared" si="3"/>
        <v>#REF!</v>
      </c>
      <c r="W25" s="129" t="e">
        <f t="shared" si="3"/>
        <v>#REF!</v>
      </c>
      <c r="X25" s="129" t="e">
        <f t="shared" si="3"/>
        <v>#REF!</v>
      </c>
      <c r="Y25" s="129" t="e">
        <f t="shared" si="3"/>
        <v>#REF!</v>
      </c>
      <c r="Z25" s="129" t="e">
        <f t="shared" si="3"/>
        <v>#REF!</v>
      </c>
      <c r="AA25" s="129" t="e">
        <f t="shared" si="3"/>
        <v>#REF!</v>
      </c>
      <c r="AB25" s="129" t="e">
        <f t="shared" si="3"/>
        <v>#REF!</v>
      </c>
      <c r="AC25" s="129" t="e">
        <f t="shared" si="3"/>
        <v>#REF!</v>
      </c>
      <c r="AD25" s="129" t="e">
        <f t="shared" si="3"/>
        <v>#REF!</v>
      </c>
      <c r="AE25" s="129" t="e">
        <f t="shared" si="3"/>
        <v>#REF!</v>
      </c>
      <c r="AF25" s="129" t="e">
        <f t="shared" si="3"/>
        <v>#REF!</v>
      </c>
      <c r="AG25" s="129" t="e">
        <f t="shared" si="3"/>
        <v>#REF!</v>
      </c>
      <c r="AH25" s="129" t="e">
        <f t="shared" si="3"/>
        <v>#REF!</v>
      </c>
      <c r="AI25" s="129" t="e">
        <f t="shared" si="3"/>
        <v>#REF!</v>
      </c>
      <c r="AJ25" s="129" t="e">
        <f t="shared" si="3"/>
        <v>#REF!</v>
      </c>
      <c r="AK25" s="129" t="e">
        <f t="shared" si="3"/>
        <v>#REF!</v>
      </c>
      <c r="AL25" s="129" t="e">
        <f t="shared" si="3"/>
        <v>#REF!</v>
      </c>
      <c r="AM25" s="129" t="e">
        <f t="shared" si="3"/>
        <v>#REF!</v>
      </c>
      <c r="AN25" s="129" t="e">
        <f t="shared" si="3"/>
        <v>#REF!</v>
      </c>
      <c r="AO25" s="129" t="e">
        <f t="shared" si="3"/>
        <v>#REF!</v>
      </c>
      <c r="AP25" s="129" t="e">
        <f t="shared" si="3"/>
        <v>#REF!</v>
      </c>
      <c r="AQ25" s="129" t="e">
        <f t="shared" si="3"/>
        <v>#REF!</v>
      </c>
      <c r="AR25" s="129" t="e">
        <f t="shared" si="3"/>
        <v>#REF!</v>
      </c>
      <c r="AS25" s="129" t="e">
        <f t="shared" si="3"/>
        <v>#REF!</v>
      </c>
      <c r="AT25" s="129" t="e">
        <f t="shared" si="3"/>
        <v>#REF!</v>
      </c>
      <c r="AU25" s="129" t="e">
        <f t="shared" si="3"/>
        <v>#REF!</v>
      </c>
      <c r="AV25" s="129" t="e">
        <f t="shared" si="3"/>
        <v>#REF!</v>
      </c>
      <c r="AW25" s="129" t="e">
        <f t="shared" si="3"/>
        <v>#REF!</v>
      </c>
    </row>
    <row r="26" spans="1:49" ht="11.45" customHeight="1" x14ac:dyDescent="0.2">
      <c r="A26" s="11" t="s">
        <v>11</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row>
    <row r="27" spans="1:49" ht="11.45" customHeight="1" x14ac:dyDescent="0.2">
      <c r="A27" s="3">
        <v>1</v>
      </c>
      <c r="B27" s="141" t="e">
        <f t="shared" ref="B27" si="4">ROUND(B8*0.87,)</f>
        <v>#REF!</v>
      </c>
      <c r="C27" s="141" t="e">
        <f t="shared" ref="C27:AW27" si="5">ROUND(C8*0.87,)</f>
        <v>#REF!</v>
      </c>
      <c r="D27" s="141" t="e">
        <f t="shared" si="5"/>
        <v>#REF!</v>
      </c>
      <c r="E27" s="141" t="e">
        <f t="shared" si="5"/>
        <v>#REF!</v>
      </c>
      <c r="F27" s="141" t="e">
        <f t="shared" si="5"/>
        <v>#REF!</v>
      </c>
      <c r="G27" s="141" t="e">
        <f t="shared" si="5"/>
        <v>#REF!</v>
      </c>
      <c r="H27" s="141" t="e">
        <f t="shared" si="5"/>
        <v>#REF!</v>
      </c>
      <c r="I27" s="141" t="e">
        <f t="shared" si="5"/>
        <v>#REF!</v>
      </c>
      <c r="J27" s="141" t="e">
        <f t="shared" si="5"/>
        <v>#REF!</v>
      </c>
      <c r="K27" s="141" t="e">
        <f t="shared" si="5"/>
        <v>#REF!</v>
      </c>
      <c r="L27" s="141" t="e">
        <f t="shared" si="5"/>
        <v>#REF!</v>
      </c>
      <c r="M27" s="141" t="e">
        <f t="shared" si="5"/>
        <v>#REF!</v>
      </c>
      <c r="N27" s="141" t="e">
        <f t="shared" si="5"/>
        <v>#REF!</v>
      </c>
      <c r="O27" s="141" t="e">
        <f t="shared" si="5"/>
        <v>#REF!</v>
      </c>
      <c r="P27" s="141" t="e">
        <f t="shared" si="5"/>
        <v>#REF!</v>
      </c>
      <c r="Q27" s="141" t="e">
        <f t="shared" si="5"/>
        <v>#REF!</v>
      </c>
      <c r="R27" s="141" t="e">
        <f t="shared" si="5"/>
        <v>#REF!</v>
      </c>
      <c r="S27" s="141" t="e">
        <f t="shared" si="5"/>
        <v>#REF!</v>
      </c>
      <c r="T27" s="141" t="e">
        <f t="shared" si="5"/>
        <v>#REF!</v>
      </c>
      <c r="U27" s="141" t="e">
        <f t="shared" si="5"/>
        <v>#REF!</v>
      </c>
      <c r="V27" s="141" t="e">
        <f t="shared" si="5"/>
        <v>#REF!</v>
      </c>
      <c r="W27" s="141" t="e">
        <f t="shared" si="5"/>
        <v>#REF!</v>
      </c>
      <c r="X27" s="141" t="e">
        <f t="shared" si="5"/>
        <v>#REF!</v>
      </c>
      <c r="Y27" s="141" t="e">
        <f t="shared" si="5"/>
        <v>#REF!</v>
      </c>
      <c r="Z27" s="141" t="e">
        <f t="shared" si="5"/>
        <v>#REF!</v>
      </c>
      <c r="AA27" s="141" t="e">
        <f t="shared" si="5"/>
        <v>#REF!</v>
      </c>
      <c r="AB27" s="141" t="e">
        <f t="shared" si="5"/>
        <v>#REF!</v>
      </c>
      <c r="AC27" s="141" t="e">
        <f t="shared" si="5"/>
        <v>#REF!</v>
      </c>
      <c r="AD27" s="141" t="e">
        <f t="shared" si="5"/>
        <v>#REF!</v>
      </c>
      <c r="AE27" s="141" t="e">
        <f t="shared" si="5"/>
        <v>#REF!</v>
      </c>
      <c r="AF27" s="141" t="e">
        <f t="shared" si="5"/>
        <v>#REF!</v>
      </c>
      <c r="AG27" s="141" t="e">
        <f t="shared" si="5"/>
        <v>#REF!</v>
      </c>
      <c r="AH27" s="141" t="e">
        <f t="shared" si="5"/>
        <v>#REF!</v>
      </c>
      <c r="AI27" s="141" t="e">
        <f t="shared" si="5"/>
        <v>#REF!</v>
      </c>
      <c r="AJ27" s="141" t="e">
        <f t="shared" si="5"/>
        <v>#REF!</v>
      </c>
      <c r="AK27" s="141" t="e">
        <f t="shared" si="5"/>
        <v>#REF!</v>
      </c>
      <c r="AL27" s="141" t="e">
        <f t="shared" si="5"/>
        <v>#REF!</v>
      </c>
      <c r="AM27" s="141" t="e">
        <f t="shared" si="5"/>
        <v>#REF!</v>
      </c>
      <c r="AN27" s="141" t="e">
        <f t="shared" si="5"/>
        <v>#REF!</v>
      </c>
      <c r="AO27" s="141" t="e">
        <f t="shared" si="5"/>
        <v>#REF!</v>
      </c>
      <c r="AP27" s="141" t="e">
        <f t="shared" si="5"/>
        <v>#REF!</v>
      </c>
      <c r="AQ27" s="141" t="e">
        <f t="shared" si="5"/>
        <v>#REF!</v>
      </c>
      <c r="AR27" s="141" t="e">
        <f t="shared" si="5"/>
        <v>#REF!</v>
      </c>
      <c r="AS27" s="141" t="e">
        <f t="shared" si="5"/>
        <v>#REF!</v>
      </c>
      <c r="AT27" s="141" t="e">
        <f t="shared" si="5"/>
        <v>#REF!</v>
      </c>
      <c r="AU27" s="141" t="e">
        <f t="shared" si="5"/>
        <v>#REF!</v>
      </c>
      <c r="AV27" s="141" t="e">
        <f t="shared" si="5"/>
        <v>#REF!</v>
      </c>
      <c r="AW27" s="141" t="e">
        <f t="shared" si="5"/>
        <v>#REF!</v>
      </c>
    </row>
    <row r="28" spans="1:49" ht="11.45" customHeight="1" x14ac:dyDescent="0.2">
      <c r="A28" s="3">
        <v>2</v>
      </c>
      <c r="B28" s="141" t="e">
        <f t="shared" ref="B28" si="6">ROUND(B9*0.87,)</f>
        <v>#REF!</v>
      </c>
      <c r="C28" s="141" t="e">
        <f t="shared" ref="C28:AW28" si="7">ROUND(C9*0.87,)</f>
        <v>#REF!</v>
      </c>
      <c r="D28" s="141" t="e">
        <f t="shared" si="7"/>
        <v>#REF!</v>
      </c>
      <c r="E28" s="141" t="e">
        <f t="shared" si="7"/>
        <v>#REF!</v>
      </c>
      <c r="F28" s="141" t="e">
        <f t="shared" si="7"/>
        <v>#REF!</v>
      </c>
      <c r="G28" s="141" t="e">
        <f t="shared" si="7"/>
        <v>#REF!</v>
      </c>
      <c r="H28" s="141" t="e">
        <f t="shared" si="7"/>
        <v>#REF!</v>
      </c>
      <c r="I28" s="141" t="e">
        <f t="shared" si="7"/>
        <v>#REF!</v>
      </c>
      <c r="J28" s="141" t="e">
        <f t="shared" si="7"/>
        <v>#REF!</v>
      </c>
      <c r="K28" s="141" t="e">
        <f t="shared" si="7"/>
        <v>#REF!</v>
      </c>
      <c r="L28" s="141" t="e">
        <f t="shared" si="7"/>
        <v>#REF!</v>
      </c>
      <c r="M28" s="141" t="e">
        <f t="shared" si="7"/>
        <v>#REF!</v>
      </c>
      <c r="N28" s="141" t="e">
        <f t="shared" si="7"/>
        <v>#REF!</v>
      </c>
      <c r="O28" s="141" t="e">
        <f t="shared" si="7"/>
        <v>#REF!</v>
      </c>
      <c r="P28" s="141" t="e">
        <f t="shared" si="7"/>
        <v>#REF!</v>
      </c>
      <c r="Q28" s="141" t="e">
        <f t="shared" si="7"/>
        <v>#REF!</v>
      </c>
      <c r="R28" s="141" t="e">
        <f t="shared" si="7"/>
        <v>#REF!</v>
      </c>
      <c r="S28" s="141" t="e">
        <f t="shared" si="7"/>
        <v>#REF!</v>
      </c>
      <c r="T28" s="141" t="e">
        <f t="shared" si="7"/>
        <v>#REF!</v>
      </c>
      <c r="U28" s="141" t="e">
        <f t="shared" si="7"/>
        <v>#REF!</v>
      </c>
      <c r="V28" s="141" t="e">
        <f t="shared" si="7"/>
        <v>#REF!</v>
      </c>
      <c r="W28" s="141" t="e">
        <f t="shared" si="7"/>
        <v>#REF!</v>
      </c>
      <c r="X28" s="141" t="e">
        <f t="shared" si="7"/>
        <v>#REF!</v>
      </c>
      <c r="Y28" s="141" t="e">
        <f t="shared" si="7"/>
        <v>#REF!</v>
      </c>
      <c r="Z28" s="141" t="e">
        <f t="shared" si="7"/>
        <v>#REF!</v>
      </c>
      <c r="AA28" s="141" t="e">
        <f t="shared" si="7"/>
        <v>#REF!</v>
      </c>
      <c r="AB28" s="141" t="e">
        <f t="shared" si="7"/>
        <v>#REF!</v>
      </c>
      <c r="AC28" s="141" t="e">
        <f t="shared" si="7"/>
        <v>#REF!</v>
      </c>
      <c r="AD28" s="141" t="e">
        <f t="shared" si="7"/>
        <v>#REF!</v>
      </c>
      <c r="AE28" s="141" t="e">
        <f t="shared" si="7"/>
        <v>#REF!</v>
      </c>
      <c r="AF28" s="141" t="e">
        <f t="shared" si="7"/>
        <v>#REF!</v>
      </c>
      <c r="AG28" s="141" t="e">
        <f t="shared" si="7"/>
        <v>#REF!</v>
      </c>
      <c r="AH28" s="141" t="e">
        <f t="shared" si="7"/>
        <v>#REF!</v>
      </c>
      <c r="AI28" s="141" t="e">
        <f t="shared" si="7"/>
        <v>#REF!</v>
      </c>
      <c r="AJ28" s="141" t="e">
        <f t="shared" si="7"/>
        <v>#REF!</v>
      </c>
      <c r="AK28" s="141" t="e">
        <f t="shared" si="7"/>
        <v>#REF!</v>
      </c>
      <c r="AL28" s="141" t="e">
        <f t="shared" si="7"/>
        <v>#REF!</v>
      </c>
      <c r="AM28" s="141" t="e">
        <f t="shared" si="7"/>
        <v>#REF!</v>
      </c>
      <c r="AN28" s="141" t="e">
        <f t="shared" si="7"/>
        <v>#REF!</v>
      </c>
      <c r="AO28" s="141" t="e">
        <f t="shared" si="7"/>
        <v>#REF!</v>
      </c>
      <c r="AP28" s="141" t="e">
        <f t="shared" si="7"/>
        <v>#REF!</v>
      </c>
      <c r="AQ28" s="141" t="e">
        <f t="shared" si="7"/>
        <v>#REF!</v>
      </c>
      <c r="AR28" s="141" t="e">
        <f t="shared" si="7"/>
        <v>#REF!</v>
      </c>
      <c r="AS28" s="141" t="e">
        <f t="shared" si="7"/>
        <v>#REF!</v>
      </c>
      <c r="AT28" s="141" t="e">
        <f t="shared" si="7"/>
        <v>#REF!</v>
      </c>
      <c r="AU28" s="141" t="e">
        <f t="shared" si="7"/>
        <v>#REF!</v>
      </c>
      <c r="AV28" s="141" t="e">
        <f t="shared" si="7"/>
        <v>#REF!</v>
      </c>
      <c r="AW28" s="141" t="e">
        <f t="shared" si="7"/>
        <v>#REF!</v>
      </c>
    </row>
    <row r="29" spans="1:49" ht="11.45" customHeight="1" x14ac:dyDescent="0.2">
      <c r="A29" s="120" t="s">
        <v>107</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row>
    <row r="30" spans="1:49" ht="11.45" customHeight="1" x14ac:dyDescent="0.2">
      <c r="A30" s="3">
        <v>1</v>
      </c>
      <c r="B30" s="141" t="e">
        <f t="shared" ref="B30" si="8">ROUND(B11*0.87,)</f>
        <v>#REF!</v>
      </c>
      <c r="C30" s="141" t="e">
        <f t="shared" ref="C30:AW30" si="9">ROUND(C11*0.87,)</f>
        <v>#REF!</v>
      </c>
      <c r="D30" s="141" t="e">
        <f t="shared" si="9"/>
        <v>#REF!</v>
      </c>
      <c r="E30" s="141" t="e">
        <f t="shared" si="9"/>
        <v>#REF!</v>
      </c>
      <c r="F30" s="141" t="e">
        <f t="shared" si="9"/>
        <v>#REF!</v>
      </c>
      <c r="G30" s="141" t="e">
        <f t="shared" si="9"/>
        <v>#REF!</v>
      </c>
      <c r="H30" s="141" t="e">
        <f t="shared" si="9"/>
        <v>#REF!</v>
      </c>
      <c r="I30" s="141" t="e">
        <f t="shared" si="9"/>
        <v>#REF!</v>
      </c>
      <c r="J30" s="141" t="e">
        <f t="shared" si="9"/>
        <v>#REF!</v>
      </c>
      <c r="K30" s="141" t="e">
        <f t="shared" si="9"/>
        <v>#REF!</v>
      </c>
      <c r="L30" s="141" t="e">
        <f t="shared" si="9"/>
        <v>#REF!</v>
      </c>
      <c r="M30" s="141" t="e">
        <f t="shared" si="9"/>
        <v>#REF!</v>
      </c>
      <c r="N30" s="141" t="e">
        <f t="shared" si="9"/>
        <v>#REF!</v>
      </c>
      <c r="O30" s="141" t="e">
        <f t="shared" si="9"/>
        <v>#REF!</v>
      </c>
      <c r="P30" s="141" t="e">
        <f t="shared" si="9"/>
        <v>#REF!</v>
      </c>
      <c r="Q30" s="141" t="e">
        <f t="shared" si="9"/>
        <v>#REF!</v>
      </c>
      <c r="R30" s="141" t="e">
        <f t="shared" si="9"/>
        <v>#REF!</v>
      </c>
      <c r="S30" s="141" t="e">
        <f t="shared" si="9"/>
        <v>#REF!</v>
      </c>
      <c r="T30" s="141" t="e">
        <f t="shared" si="9"/>
        <v>#REF!</v>
      </c>
      <c r="U30" s="141" t="e">
        <f t="shared" si="9"/>
        <v>#REF!</v>
      </c>
      <c r="V30" s="141" t="e">
        <f t="shared" si="9"/>
        <v>#REF!</v>
      </c>
      <c r="W30" s="141" t="e">
        <f t="shared" si="9"/>
        <v>#REF!</v>
      </c>
      <c r="X30" s="141" t="e">
        <f t="shared" si="9"/>
        <v>#REF!</v>
      </c>
      <c r="Y30" s="141" t="e">
        <f t="shared" si="9"/>
        <v>#REF!</v>
      </c>
      <c r="Z30" s="141" t="e">
        <f t="shared" si="9"/>
        <v>#REF!</v>
      </c>
      <c r="AA30" s="141" t="e">
        <f t="shared" si="9"/>
        <v>#REF!</v>
      </c>
      <c r="AB30" s="141" t="e">
        <f t="shared" si="9"/>
        <v>#REF!</v>
      </c>
      <c r="AC30" s="141" t="e">
        <f t="shared" si="9"/>
        <v>#REF!</v>
      </c>
      <c r="AD30" s="141" t="e">
        <f t="shared" si="9"/>
        <v>#REF!</v>
      </c>
      <c r="AE30" s="141" t="e">
        <f t="shared" si="9"/>
        <v>#REF!</v>
      </c>
      <c r="AF30" s="141" t="e">
        <f t="shared" si="9"/>
        <v>#REF!</v>
      </c>
      <c r="AG30" s="141" t="e">
        <f t="shared" si="9"/>
        <v>#REF!</v>
      </c>
      <c r="AH30" s="141" t="e">
        <f t="shared" si="9"/>
        <v>#REF!</v>
      </c>
      <c r="AI30" s="141" t="e">
        <f t="shared" si="9"/>
        <v>#REF!</v>
      </c>
      <c r="AJ30" s="141" t="e">
        <f t="shared" si="9"/>
        <v>#REF!</v>
      </c>
      <c r="AK30" s="141" t="e">
        <f t="shared" si="9"/>
        <v>#REF!</v>
      </c>
      <c r="AL30" s="141" t="e">
        <f t="shared" si="9"/>
        <v>#REF!</v>
      </c>
      <c r="AM30" s="141" t="e">
        <f t="shared" si="9"/>
        <v>#REF!</v>
      </c>
      <c r="AN30" s="141" t="e">
        <f t="shared" si="9"/>
        <v>#REF!</v>
      </c>
      <c r="AO30" s="141" t="e">
        <f t="shared" si="9"/>
        <v>#REF!</v>
      </c>
      <c r="AP30" s="141" t="e">
        <f t="shared" si="9"/>
        <v>#REF!</v>
      </c>
      <c r="AQ30" s="141" t="e">
        <f t="shared" si="9"/>
        <v>#REF!</v>
      </c>
      <c r="AR30" s="141" t="e">
        <f t="shared" si="9"/>
        <v>#REF!</v>
      </c>
      <c r="AS30" s="141" t="e">
        <f t="shared" si="9"/>
        <v>#REF!</v>
      </c>
      <c r="AT30" s="141" t="e">
        <f t="shared" si="9"/>
        <v>#REF!</v>
      </c>
      <c r="AU30" s="141" t="e">
        <f t="shared" si="9"/>
        <v>#REF!</v>
      </c>
      <c r="AV30" s="141" t="e">
        <f t="shared" si="9"/>
        <v>#REF!</v>
      </c>
      <c r="AW30" s="141" t="e">
        <f t="shared" si="9"/>
        <v>#REF!</v>
      </c>
    </row>
    <row r="31" spans="1:49" ht="11.45" customHeight="1" x14ac:dyDescent="0.2">
      <c r="A31" s="3">
        <v>2</v>
      </c>
      <c r="B31" s="29" t="e">
        <f t="shared" ref="B31" si="10">ROUND(B12*0.87,)</f>
        <v>#REF!</v>
      </c>
      <c r="C31" s="29" t="e">
        <f t="shared" ref="C31:AW31" si="11">ROUND(C12*0.87,)</f>
        <v>#REF!</v>
      </c>
      <c r="D31" s="29" t="e">
        <f t="shared" si="11"/>
        <v>#REF!</v>
      </c>
      <c r="E31" s="29" t="e">
        <f t="shared" si="11"/>
        <v>#REF!</v>
      </c>
      <c r="F31" s="29" t="e">
        <f t="shared" si="11"/>
        <v>#REF!</v>
      </c>
      <c r="G31" s="29" t="e">
        <f t="shared" si="11"/>
        <v>#REF!</v>
      </c>
      <c r="H31" s="29" t="e">
        <f t="shared" si="11"/>
        <v>#REF!</v>
      </c>
      <c r="I31" s="29" t="e">
        <f t="shared" si="11"/>
        <v>#REF!</v>
      </c>
      <c r="J31" s="29" t="e">
        <f t="shared" si="11"/>
        <v>#REF!</v>
      </c>
      <c r="K31" s="29" t="e">
        <f t="shared" si="11"/>
        <v>#REF!</v>
      </c>
      <c r="L31" s="29" t="e">
        <f t="shared" si="11"/>
        <v>#REF!</v>
      </c>
      <c r="M31" s="29" t="e">
        <f t="shared" si="11"/>
        <v>#REF!</v>
      </c>
      <c r="N31" s="29" t="e">
        <f t="shared" si="11"/>
        <v>#REF!</v>
      </c>
      <c r="O31" s="29" t="e">
        <f t="shared" si="11"/>
        <v>#REF!</v>
      </c>
      <c r="P31" s="29" t="e">
        <f t="shared" si="11"/>
        <v>#REF!</v>
      </c>
      <c r="Q31" s="29" t="e">
        <f t="shared" si="11"/>
        <v>#REF!</v>
      </c>
      <c r="R31" s="29" t="e">
        <f t="shared" si="11"/>
        <v>#REF!</v>
      </c>
      <c r="S31" s="29" t="e">
        <f t="shared" si="11"/>
        <v>#REF!</v>
      </c>
      <c r="T31" s="29" t="e">
        <f t="shared" si="11"/>
        <v>#REF!</v>
      </c>
      <c r="U31" s="29" t="e">
        <f t="shared" si="11"/>
        <v>#REF!</v>
      </c>
      <c r="V31" s="29" t="e">
        <f t="shared" si="11"/>
        <v>#REF!</v>
      </c>
      <c r="W31" s="29" t="e">
        <f t="shared" si="11"/>
        <v>#REF!</v>
      </c>
      <c r="X31" s="29" t="e">
        <f t="shared" si="11"/>
        <v>#REF!</v>
      </c>
      <c r="Y31" s="29" t="e">
        <f t="shared" si="11"/>
        <v>#REF!</v>
      </c>
      <c r="Z31" s="29" t="e">
        <f t="shared" si="11"/>
        <v>#REF!</v>
      </c>
      <c r="AA31" s="29" t="e">
        <f t="shared" si="11"/>
        <v>#REF!</v>
      </c>
      <c r="AB31" s="29" t="e">
        <f t="shared" si="11"/>
        <v>#REF!</v>
      </c>
      <c r="AC31" s="29" t="e">
        <f t="shared" si="11"/>
        <v>#REF!</v>
      </c>
      <c r="AD31" s="29" t="e">
        <f t="shared" si="11"/>
        <v>#REF!</v>
      </c>
      <c r="AE31" s="29" t="e">
        <f t="shared" si="11"/>
        <v>#REF!</v>
      </c>
      <c r="AF31" s="29" t="e">
        <f t="shared" si="11"/>
        <v>#REF!</v>
      </c>
      <c r="AG31" s="29" t="e">
        <f t="shared" si="11"/>
        <v>#REF!</v>
      </c>
      <c r="AH31" s="29" t="e">
        <f t="shared" si="11"/>
        <v>#REF!</v>
      </c>
      <c r="AI31" s="29" t="e">
        <f t="shared" si="11"/>
        <v>#REF!</v>
      </c>
      <c r="AJ31" s="29" t="e">
        <f t="shared" si="11"/>
        <v>#REF!</v>
      </c>
      <c r="AK31" s="29" t="e">
        <f t="shared" si="11"/>
        <v>#REF!</v>
      </c>
      <c r="AL31" s="29" t="e">
        <f t="shared" si="11"/>
        <v>#REF!</v>
      </c>
      <c r="AM31" s="29" t="e">
        <f t="shared" si="11"/>
        <v>#REF!</v>
      </c>
      <c r="AN31" s="29" t="e">
        <f t="shared" si="11"/>
        <v>#REF!</v>
      </c>
      <c r="AO31" s="29" t="e">
        <f t="shared" si="11"/>
        <v>#REF!</v>
      </c>
      <c r="AP31" s="29" t="e">
        <f t="shared" si="11"/>
        <v>#REF!</v>
      </c>
      <c r="AQ31" s="29" t="e">
        <f t="shared" si="11"/>
        <v>#REF!</v>
      </c>
      <c r="AR31" s="29" t="e">
        <f t="shared" si="11"/>
        <v>#REF!</v>
      </c>
      <c r="AS31" s="29" t="e">
        <f t="shared" si="11"/>
        <v>#REF!</v>
      </c>
      <c r="AT31" s="29" t="e">
        <f t="shared" si="11"/>
        <v>#REF!</v>
      </c>
      <c r="AU31" s="29" t="e">
        <f t="shared" si="11"/>
        <v>#REF!</v>
      </c>
      <c r="AV31" s="29" t="e">
        <f t="shared" si="11"/>
        <v>#REF!</v>
      </c>
      <c r="AW31" s="29" t="e">
        <f t="shared" si="11"/>
        <v>#REF!</v>
      </c>
    </row>
    <row r="32" spans="1:49" ht="11.45" customHeight="1" x14ac:dyDescent="0.2">
      <c r="A32" s="5" t="s">
        <v>86</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row>
    <row r="33" spans="1:49" ht="11.45" customHeight="1" x14ac:dyDescent="0.2">
      <c r="A33" s="3">
        <v>1</v>
      </c>
      <c r="B33" s="29" t="e">
        <f t="shared" ref="B33" si="12">ROUND(B14*0.87,)</f>
        <v>#REF!</v>
      </c>
      <c r="C33" s="29" t="e">
        <f t="shared" ref="C33:AW33" si="13">ROUND(C14*0.87,)</f>
        <v>#REF!</v>
      </c>
      <c r="D33" s="29" t="e">
        <f t="shared" si="13"/>
        <v>#REF!</v>
      </c>
      <c r="E33" s="29" t="e">
        <f t="shared" si="13"/>
        <v>#REF!</v>
      </c>
      <c r="F33" s="29" t="e">
        <f t="shared" si="13"/>
        <v>#REF!</v>
      </c>
      <c r="G33" s="29" t="e">
        <f t="shared" si="13"/>
        <v>#REF!</v>
      </c>
      <c r="H33" s="29" t="e">
        <f t="shared" si="13"/>
        <v>#REF!</v>
      </c>
      <c r="I33" s="29" t="e">
        <f t="shared" si="13"/>
        <v>#REF!</v>
      </c>
      <c r="J33" s="29" t="e">
        <f t="shared" si="13"/>
        <v>#REF!</v>
      </c>
      <c r="K33" s="29" t="e">
        <f t="shared" si="13"/>
        <v>#REF!</v>
      </c>
      <c r="L33" s="29" t="e">
        <f t="shared" si="13"/>
        <v>#REF!</v>
      </c>
      <c r="M33" s="29" t="e">
        <f t="shared" si="13"/>
        <v>#REF!</v>
      </c>
      <c r="N33" s="29" t="e">
        <f t="shared" si="13"/>
        <v>#REF!</v>
      </c>
      <c r="O33" s="29" t="e">
        <f t="shared" si="13"/>
        <v>#REF!</v>
      </c>
      <c r="P33" s="29" t="e">
        <f t="shared" si="13"/>
        <v>#REF!</v>
      </c>
      <c r="Q33" s="29" t="e">
        <f t="shared" si="13"/>
        <v>#REF!</v>
      </c>
      <c r="R33" s="29" t="e">
        <f t="shared" si="13"/>
        <v>#REF!</v>
      </c>
      <c r="S33" s="29" t="e">
        <f t="shared" si="13"/>
        <v>#REF!</v>
      </c>
      <c r="T33" s="29" t="e">
        <f t="shared" si="13"/>
        <v>#REF!</v>
      </c>
      <c r="U33" s="29" t="e">
        <f t="shared" si="13"/>
        <v>#REF!</v>
      </c>
      <c r="V33" s="29" t="e">
        <f t="shared" si="13"/>
        <v>#REF!</v>
      </c>
      <c r="W33" s="29" t="e">
        <f t="shared" si="13"/>
        <v>#REF!</v>
      </c>
      <c r="X33" s="29" t="e">
        <f t="shared" si="13"/>
        <v>#REF!</v>
      </c>
      <c r="Y33" s="29" t="e">
        <f t="shared" si="13"/>
        <v>#REF!</v>
      </c>
      <c r="Z33" s="29" t="e">
        <f t="shared" si="13"/>
        <v>#REF!</v>
      </c>
      <c r="AA33" s="29" t="e">
        <f t="shared" si="13"/>
        <v>#REF!</v>
      </c>
      <c r="AB33" s="29" t="e">
        <f t="shared" si="13"/>
        <v>#REF!</v>
      </c>
      <c r="AC33" s="29" t="e">
        <f t="shared" si="13"/>
        <v>#REF!</v>
      </c>
      <c r="AD33" s="29" t="e">
        <f t="shared" si="13"/>
        <v>#REF!</v>
      </c>
      <c r="AE33" s="29" t="e">
        <f t="shared" si="13"/>
        <v>#REF!</v>
      </c>
      <c r="AF33" s="29" t="e">
        <f t="shared" si="13"/>
        <v>#REF!</v>
      </c>
      <c r="AG33" s="29" t="e">
        <f t="shared" si="13"/>
        <v>#REF!</v>
      </c>
      <c r="AH33" s="29" t="e">
        <f t="shared" si="13"/>
        <v>#REF!</v>
      </c>
      <c r="AI33" s="29" t="e">
        <f t="shared" si="13"/>
        <v>#REF!</v>
      </c>
      <c r="AJ33" s="29" t="e">
        <f t="shared" si="13"/>
        <v>#REF!</v>
      </c>
      <c r="AK33" s="29" t="e">
        <f t="shared" si="13"/>
        <v>#REF!</v>
      </c>
      <c r="AL33" s="29" t="e">
        <f t="shared" si="13"/>
        <v>#REF!</v>
      </c>
      <c r="AM33" s="29" t="e">
        <f t="shared" si="13"/>
        <v>#REF!</v>
      </c>
      <c r="AN33" s="29" t="e">
        <f t="shared" si="13"/>
        <v>#REF!</v>
      </c>
      <c r="AO33" s="29" t="e">
        <f t="shared" si="13"/>
        <v>#REF!</v>
      </c>
      <c r="AP33" s="29" t="e">
        <f t="shared" si="13"/>
        <v>#REF!</v>
      </c>
      <c r="AQ33" s="29" t="e">
        <f t="shared" si="13"/>
        <v>#REF!</v>
      </c>
      <c r="AR33" s="29" t="e">
        <f t="shared" si="13"/>
        <v>#REF!</v>
      </c>
      <c r="AS33" s="29" t="e">
        <f t="shared" si="13"/>
        <v>#REF!</v>
      </c>
      <c r="AT33" s="29" t="e">
        <f t="shared" si="13"/>
        <v>#REF!</v>
      </c>
      <c r="AU33" s="29" t="e">
        <f t="shared" si="13"/>
        <v>#REF!</v>
      </c>
      <c r="AV33" s="29" t="e">
        <f t="shared" si="13"/>
        <v>#REF!</v>
      </c>
      <c r="AW33" s="29" t="e">
        <f t="shared" si="13"/>
        <v>#REF!</v>
      </c>
    </row>
    <row r="34" spans="1:49" ht="11.45" customHeight="1" x14ac:dyDescent="0.2">
      <c r="A34" s="3">
        <v>2</v>
      </c>
      <c r="B34" s="29" t="e">
        <f t="shared" ref="B34" si="14">ROUND(B15*0.87,)</f>
        <v>#REF!</v>
      </c>
      <c r="C34" s="29" t="e">
        <f t="shared" ref="C34:AW34" si="15">ROUND(C15*0.87,)</f>
        <v>#REF!</v>
      </c>
      <c r="D34" s="29" t="e">
        <f t="shared" si="15"/>
        <v>#REF!</v>
      </c>
      <c r="E34" s="29" t="e">
        <f t="shared" si="15"/>
        <v>#REF!</v>
      </c>
      <c r="F34" s="29" t="e">
        <f t="shared" si="15"/>
        <v>#REF!</v>
      </c>
      <c r="G34" s="29" t="e">
        <f t="shared" si="15"/>
        <v>#REF!</v>
      </c>
      <c r="H34" s="29" t="e">
        <f t="shared" si="15"/>
        <v>#REF!</v>
      </c>
      <c r="I34" s="29" t="e">
        <f t="shared" si="15"/>
        <v>#REF!</v>
      </c>
      <c r="J34" s="29" t="e">
        <f t="shared" si="15"/>
        <v>#REF!</v>
      </c>
      <c r="K34" s="29" t="e">
        <f t="shared" si="15"/>
        <v>#REF!</v>
      </c>
      <c r="L34" s="29" t="e">
        <f t="shared" si="15"/>
        <v>#REF!</v>
      </c>
      <c r="M34" s="29" t="e">
        <f t="shared" si="15"/>
        <v>#REF!</v>
      </c>
      <c r="N34" s="29" t="e">
        <f t="shared" si="15"/>
        <v>#REF!</v>
      </c>
      <c r="O34" s="29" t="e">
        <f t="shared" si="15"/>
        <v>#REF!</v>
      </c>
      <c r="P34" s="29" t="e">
        <f t="shared" si="15"/>
        <v>#REF!</v>
      </c>
      <c r="Q34" s="29" t="e">
        <f t="shared" si="15"/>
        <v>#REF!</v>
      </c>
      <c r="R34" s="29" t="e">
        <f t="shared" si="15"/>
        <v>#REF!</v>
      </c>
      <c r="S34" s="29" t="e">
        <f t="shared" si="15"/>
        <v>#REF!</v>
      </c>
      <c r="T34" s="29" t="e">
        <f t="shared" si="15"/>
        <v>#REF!</v>
      </c>
      <c r="U34" s="29" t="e">
        <f t="shared" si="15"/>
        <v>#REF!</v>
      </c>
      <c r="V34" s="29" t="e">
        <f t="shared" si="15"/>
        <v>#REF!</v>
      </c>
      <c r="W34" s="29" t="e">
        <f t="shared" si="15"/>
        <v>#REF!</v>
      </c>
      <c r="X34" s="29" t="e">
        <f t="shared" si="15"/>
        <v>#REF!</v>
      </c>
      <c r="Y34" s="29" t="e">
        <f t="shared" si="15"/>
        <v>#REF!</v>
      </c>
      <c r="Z34" s="29" t="e">
        <f t="shared" si="15"/>
        <v>#REF!</v>
      </c>
      <c r="AA34" s="29" t="e">
        <f t="shared" si="15"/>
        <v>#REF!</v>
      </c>
      <c r="AB34" s="29" t="e">
        <f t="shared" si="15"/>
        <v>#REF!</v>
      </c>
      <c r="AC34" s="29" t="e">
        <f t="shared" si="15"/>
        <v>#REF!</v>
      </c>
      <c r="AD34" s="29" t="e">
        <f t="shared" si="15"/>
        <v>#REF!</v>
      </c>
      <c r="AE34" s="29" t="e">
        <f t="shared" si="15"/>
        <v>#REF!</v>
      </c>
      <c r="AF34" s="29" t="e">
        <f t="shared" si="15"/>
        <v>#REF!</v>
      </c>
      <c r="AG34" s="29" t="e">
        <f t="shared" si="15"/>
        <v>#REF!</v>
      </c>
      <c r="AH34" s="29" t="e">
        <f t="shared" si="15"/>
        <v>#REF!</v>
      </c>
      <c r="AI34" s="29" t="e">
        <f t="shared" si="15"/>
        <v>#REF!</v>
      </c>
      <c r="AJ34" s="29" t="e">
        <f t="shared" si="15"/>
        <v>#REF!</v>
      </c>
      <c r="AK34" s="29" t="e">
        <f t="shared" si="15"/>
        <v>#REF!</v>
      </c>
      <c r="AL34" s="29" t="e">
        <f t="shared" si="15"/>
        <v>#REF!</v>
      </c>
      <c r="AM34" s="29" t="e">
        <f t="shared" si="15"/>
        <v>#REF!</v>
      </c>
      <c r="AN34" s="29" t="e">
        <f t="shared" si="15"/>
        <v>#REF!</v>
      </c>
      <c r="AO34" s="29" t="e">
        <f t="shared" si="15"/>
        <v>#REF!</v>
      </c>
      <c r="AP34" s="29" t="e">
        <f t="shared" si="15"/>
        <v>#REF!</v>
      </c>
      <c r="AQ34" s="29" t="e">
        <f t="shared" si="15"/>
        <v>#REF!</v>
      </c>
      <c r="AR34" s="29" t="e">
        <f t="shared" si="15"/>
        <v>#REF!</v>
      </c>
      <c r="AS34" s="29" t="e">
        <f t="shared" si="15"/>
        <v>#REF!</v>
      </c>
      <c r="AT34" s="29" t="e">
        <f t="shared" si="15"/>
        <v>#REF!</v>
      </c>
      <c r="AU34" s="29" t="e">
        <f t="shared" si="15"/>
        <v>#REF!</v>
      </c>
      <c r="AV34" s="29" t="e">
        <f t="shared" si="15"/>
        <v>#REF!</v>
      </c>
      <c r="AW34" s="29" t="e">
        <f t="shared" si="15"/>
        <v>#REF!</v>
      </c>
    </row>
    <row r="35" spans="1:49" ht="11.45" customHeight="1" x14ac:dyDescent="0.2">
      <c r="A35" s="4" t="s">
        <v>91</v>
      </c>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row>
    <row r="36" spans="1:49" ht="11.45" customHeight="1" x14ac:dyDescent="0.2">
      <c r="A36" s="3">
        <v>1</v>
      </c>
      <c r="B36" s="29" t="e">
        <f t="shared" ref="B36" si="16">ROUND(B17*0.87,)</f>
        <v>#REF!</v>
      </c>
      <c r="C36" s="29" t="e">
        <f t="shared" ref="C36:AW36" si="17">ROUND(C17*0.87,)</f>
        <v>#REF!</v>
      </c>
      <c r="D36" s="29" t="e">
        <f t="shared" si="17"/>
        <v>#REF!</v>
      </c>
      <c r="E36" s="29" t="e">
        <f t="shared" si="17"/>
        <v>#REF!</v>
      </c>
      <c r="F36" s="29" t="e">
        <f t="shared" si="17"/>
        <v>#REF!</v>
      </c>
      <c r="G36" s="29" t="e">
        <f t="shared" si="17"/>
        <v>#REF!</v>
      </c>
      <c r="H36" s="29" t="e">
        <f t="shared" si="17"/>
        <v>#REF!</v>
      </c>
      <c r="I36" s="29" t="e">
        <f t="shared" si="17"/>
        <v>#REF!</v>
      </c>
      <c r="J36" s="29" t="e">
        <f t="shared" si="17"/>
        <v>#REF!</v>
      </c>
      <c r="K36" s="29" t="e">
        <f t="shared" si="17"/>
        <v>#REF!</v>
      </c>
      <c r="L36" s="29" t="e">
        <f t="shared" si="17"/>
        <v>#REF!</v>
      </c>
      <c r="M36" s="29" t="e">
        <f t="shared" si="17"/>
        <v>#REF!</v>
      </c>
      <c r="N36" s="29" t="e">
        <f t="shared" si="17"/>
        <v>#REF!</v>
      </c>
      <c r="O36" s="29" t="e">
        <f t="shared" si="17"/>
        <v>#REF!</v>
      </c>
      <c r="P36" s="29" t="e">
        <f t="shared" si="17"/>
        <v>#REF!</v>
      </c>
      <c r="Q36" s="29" t="e">
        <f t="shared" si="17"/>
        <v>#REF!</v>
      </c>
      <c r="R36" s="29" t="e">
        <f t="shared" si="17"/>
        <v>#REF!</v>
      </c>
      <c r="S36" s="29" t="e">
        <f t="shared" si="17"/>
        <v>#REF!</v>
      </c>
      <c r="T36" s="29" t="e">
        <f t="shared" si="17"/>
        <v>#REF!</v>
      </c>
      <c r="U36" s="29" t="e">
        <f t="shared" si="17"/>
        <v>#REF!</v>
      </c>
      <c r="V36" s="29" t="e">
        <f t="shared" si="17"/>
        <v>#REF!</v>
      </c>
      <c r="W36" s="29" t="e">
        <f t="shared" si="17"/>
        <v>#REF!</v>
      </c>
      <c r="X36" s="29" t="e">
        <f t="shared" si="17"/>
        <v>#REF!</v>
      </c>
      <c r="Y36" s="29" t="e">
        <f t="shared" si="17"/>
        <v>#REF!</v>
      </c>
      <c r="Z36" s="29" t="e">
        <f t="shared" si="17"/>
        <v>#REF!</v>
      </c>
      <c r="AA36" s="29" t="e">
        <f t="shared" si="17"/>
        <v>#REF!</v>
      </c>
      <c r="AB36" s="29" t="e">
        <f t="shared" si="17"/>
        <v>#REF!</v>
      </c>
      <c r="AC36" s="29" t="e">
        <f t="shared" si="17"/>
        <v>#REF!</v>
      </c>
      <c r="AD36" s="29" t="e">
        <f t="shared" si="17"/>
        <v>#REF!</v>
      </c>
      <c r="AE36" s="29" t="e">
        <f t="shared" si="17"/>
        <v>#REF!</v>
      </c>
      <c r="AF36" s="29" t="e">
        <f t="shared" si="17"/>
        <v>#REF!</v>
      </c>
      <c r="AG36" s="29" t="e">
        <f t="shared" si="17"/>
        <v>#REF!</v>
      </c>
      <c r="AH36" s="29" t="e">
        <f t="shared" si="17"/>
        <v>#REF!</v>
      </c>
      <c r="AI36" s="29" t="e">
        <f t="shared" si="17"/>
        <v>#REF!</v>
      </c>
      <c r="AJ36" s="29" t="e">
        <f t="shared" si="17"/>
        <v>#REF!</v>
      </c>
      <c r="AK36" s="29" t="e">
        <f t="shared" si="17"/>
        <v>#REF!</v>
      </c>
      <c r="AL36" s="29" t="e">
        <f t="shared" si="17"/>
        <v>#REF!</v>
      </c>
      <c r="AM36" s="29" t="e">
        <f t="shared" si="17"/>
        <v>#REF!</v>
      </c>
      <c r="AN36" s="29" t="e">
        <f t="shared" si="17"/>
        <v>#REF!</v>
      </c>
      <c r="AO36" s="29" t="e">
        <f t="shared" si="17"/>
        <v>#REF!</v>
      </c>
      <c r="AP36" s="29" t="e">
        <f t="shared" si="17"/>
        <v>#REF!</v>
      </c>
      <c r="AQ36" s="29" t="e">
        <f t="shared" si="17"/>
        <v>#REF!</v>
      </c>
      <c r="AR36" s="29" t="e">
        <f t="shared" si="17"/>
        <v>#REF!</v>
      </c>
      <c r="AS36" s="29" t="e">
        <f t="shared" si="17"/>
        <v>#REF!</v>
      </c>
      <c r="AT36" s="29" t="e">
        <f t="shared" si="17"/>
        <v>#REF!</v>
      </c>
      <c r="AU36" s="29" t="e">
        <f t="shared" si="17"/>
        <v>#REF!</v>
      </c>
      <c r="AV36" s="29" t="e">
        <f t="shared" si="17"/>
        <v>#REF!</v>
      </c>
      <c r="AW36" s="29" t="e">
        <f t="shared" si="17"/>
        <v>#REF!</v>
      </c>
    </row>
    <row r="37" spans="1:49" ht="11.45" customHeight="1" x14ac:dyDescent="0.2">
      <c r="A37" s="3">
        <v>2</v>
      </c>
      <c r="B37" s="29" t="e">
        <f t="shared" ref="B37" si="18">ROUND(B18*0.87,)</f>
        <v>#REF!</v>
      </c>
      <c r="C37" s="29" t="e">
        <f t="shared" ref="C37:AW37" si="19">ROUND(C18*0.87,)</f>
        <v>#REF!</v>
      </c>
      <c r="D37" s="29" t="e">
        <f t="shared" si="19"/>
        <v>#REF!</v>
      </c>
      <c r="E37" s="29" t="e">
        <f t="shared" si="19"/>
        <v>#REF!</v>
      </c>
      <c r="F37" s="29" t="e">
        <f t="shared" si="19"/>
        <v>#REF!</v>
      </c>
      <c r="G37" s="29" t="e">
        <f t="shared" si="19"/>
        <v>#REF!</v>
      </c>
      <c r="H37" s="29" t="e">
        <f t="shared" si="19"/>
        <v>#REF!</v>
      </c>
      <c r="I37" s="29" t="e">
        <f t="shared" si="19"/>
        <v>#REF!</v>
      </c>
      <c r="J37" s="29" t="e">
        <f t="shared" si="19"/>
        <v>#REF!</v>
      </c>
      <c r="K37" s="29" t="e">
        <f t="shared" si="19"/>
        <v>#REF!</v>
      </c>
      <c r="L37" s="29" t="e">
        <f t="shared" si="19"/>
        <v>#REF!</v>
      </c>
      <c r="M37" s="29" t="e">
        <f t="shared" si="19"/>
        <v>#REF!</v>
      </c>
      <c r="N37" s="29" t="e">
        <f t="shared" si="19"/>
        <v>#REF!</v>
      </c>
      <c r="O37" s="29" t="e">
        <f t="shared" si="19"/>
        <v>#REF!</v>
      </c>
      <c r="P37" s="29" t="e">
        <f t="shared" si="19"/>
        <v>#REF!</v>
      </c>
      <c r="Q37" s="29" t="e">
        <f t="shared" si="19"/>
        <v>#REF!</v>
      </c>
      <c r="R37" s="29" t="e">
        <f t="shared" si="19"/>
        <v>#REF!</v>
      </c>
      <c r="S37" s="29" t="e">
        <f t="shared" si="19"/>
        <v>#REF!</v>
      </c>
      <c r="T37" s="29" t="e">
        <f t="shared" si="19"/>
        <v>#REF!</v>
      </c>
      <c r="U37" s="29" t="e">
        <f t="shared" si="19"/>
        <v>#REF!</v>
      </c>
      <c r="V37" s="29" t="e">
        <f t="shared" si="19"/>
        <v>#REF!</v>
      </c>
      <c r="W37" s="29" t="e">
        <f t="shared" si="19"/>
        <v>#REF!</v>
      </c>
      <c r="X37" s="29" t="e">
        <f t="shared" si="19"/>
        <v>#REF!</v>
      </c>
      <c r="Y37" s="29" t="e">
        <f t="shared" si="19"/>
        <v>#REF!</v>
      </c>
      <c r="Z37" s="29" t="e">
        <f t="shared" si="19"/>
        <v>#REF!</v>
      </c>
      <c r="AA37" s="29" t="e">
        <f t="shared" si="19"/>
        <v>#REF!</v>
      </c>
      <c r="AB37" s="29" t="e">
        <f t="shared" si="19"/>
        <v>#REF!</v>
      </c>
      <c r="AC37" s="29" t="e">
        <f t="shared" si="19"/>
        <v>#REF!</v>
      </c>
      <c r="AD37" s="29" t="e">
        <f t="shared" si="19"/>
        <v>#REF!</v>
      </c>
      <c r="AE37" s="29" t="e">
        <f t="shared" si="19"/>
        <v>#REF!</v>
      </c>
      <c r="AF37" s="29" t="e">
        <f t="shared" si="19"/>
        <v>#REF!</v>
      </c>
      <c r="AG37" s="29" t="e">
        <f t="shared" si="19"/>
        <v>#REF!</v>
      </c>
      <c r="AH37" s="29" t="e">
        <f t="shared" si="19"/>
        <v>#REF!</v>
      </c>
      <c r="AI37" s="29" t="e">
        <f t="shared" si="19"/>
        <v>#REF!</v>
      </c>
      <c r="AJ37" s="29" t="e">
        <f t="shared" si="19"/>
        <v>#REF!</v>
      </c>
      <c r="AK37" s="29" t="e">
        <f t="shared" si="19"/>
        <v>#REF!</v>
      </c>
      <c r="AL37" s="29" t="e">
        <f t="shared" si="19"/>
        <v>#REF!</v>
      </c>
      <c r="AM37" s="29" t="e">
        <f t="shared" si="19"/>
        <v>#REF!</v>
      </c>
      <c r="AN37" s="29" t="e">
        <f t="shared" si="19"/>
        <v>#REF!</v>
      </c>
      <c r="AO37" s="29" t="e">
        <f t="shared" si="19"/>
        <v>#REF!</v>
      </c>
      <c r="AP37" s="29" t="e">
        <f t="shared" si="19"/>
        <v>#REF!</v>
      </c>
      <c r="AQ37" s="29" t="e">
        <f t="shared" si="19"/>
        <v>#REF!</v>
      </c>
      <c r="AR37" s="29" t="e">
        <f t="shared" si="19"/>
        <v>#REF!</v>
      </c>
      <c r="AS37" s="29" t="e">
        <f t="shared" si="19"/>
        <v>#REF!</v>
      </c>
      <c r="AT37" s="29" t="e">
        <f t="shared" si="19"/>
        <v>#REF!</v>
      </c>
      <c r="AU37" s="29" t="e">
        <f t="shared" si="19"/>
        <v>#REF!</v>
      </c>
      <c r="AV37" s="29" t="e">
        <f t="shared" si="19"/>
        <v>#REF!</v>
      </c>
      <c r="AW37" s="29" t="e">
        <f t="shared" si="19"/>
        <v>#REF!</v>
      </c>
    </row>
    <row r="38" spans="1:49" ht="11.45" customHeight="1" x14ac:dyDescent="0.2">
      <c r="A38" s="2" t="s">
        <v>92</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row>
    <row r="39" spans="1:49" ht="11.45" customHeight="1" x14ac:dyDescent="0.2">
      <c r="A39" s="3">
        <v>1</v>
      </c>
      <c r="B39" s="29" t="e">
        <f t="shared" ref="B39" si="20">ROUND(B20*0.87,)</f>
        <v>#REF!</v>
      </c>
      <c r="C39" s="29" t="e">
        <f t="shared" ref="C39:AW39" si="21">ROUND(C20*0.87,)</f>
        <v>#REF!</v>
      </c>
      <c r="D39" s="29" t="e">
        <f t="shared" si="21"/>
        <v>#REF!</v>
      </c>
      <c r="E39" s="29" t="e">
        <f t="shared" si="21"/>
        <v>#REF!</v>
      </c>
      <c r="F39" s="29" t="e">
        <f t="shared" si="21"/>
        <v>#REF!</v>
      </c>
      <c r="G39" s="29" t="e">
        <f t="shared" si="21"/>
        <v>#REF!</v>
      </c>
      <c r="H39" s="29" t="e">
        <f t="shared" si="21"/>
        <v>#REF!</v>
      </c>
      <c r="I39" s="29" t="e">
        <f t="shared" si="21"/>
        <v>#REF!</v>
      </c>
      <c r="J39" s="29" t="e">
        <f t="shared" si="21"/>
        <v>#REF!</v>
      </c>
      <c r="K39" s="29" t="e">
        <f t="shared" si="21"/>
        <v>#REF!</v>
      </c>
      <c r="L39" s="29" t="e">
        <f t="shared" si="21"/>
        <v>#REF!</v>
      </c>
      <c r="M39" s="29" t="e">
        <f t="shared" si="21"/>
        <v>#REF!</v>
      </c>
      <c r="N39" s="29" t="e">
        <f t="shared" si="21"/>
        <v>#REF!</v>
      </c>
      <c r="O39" s="29" t="e">
        <f t="shared" si="21"/>
        <v>#REF!</v>
      </c>
      <c r="P39" s="29" t="e">
        <f t="shared" si="21"/>
        <v>#REF!</v>
      </c>
      <c r="Q39" s="29" t="e">
        <f t="shared" si="21"/>
        <v>#REF!</v>
      </c>
      <c r="R39" s="29" t="e">
        <f t="shared" si="21"/>
        <v>#REF!</v>
      </c>
      <c r="S39" s="29" t="e">
        <f t="shared" si="21"/>
        <v>#REF!</v>
      </c>
      <c r="T39" s="29" t="e">
        <f t="shared" si="21"/>
        <v>#REF!</v>
      </c>
      <c r="U39" s="29" t="e">
        <f t="shared" si="21"/>
        <v>#REF!</v>
      </c>
      <c r="V39" s="29" t="e">
        <f t="shared" si="21"/>
        <v>#REF!</v>
      </c>
      <c r="W39" s="29" t="e">
        <f t="shared" si="21"/>
        <v>#REF!</v>
      </c>
      <c r="X39" s="29" t="e">
        <f t="shared" si="21"/>
        <v>#REF!</v>
      </c>
      <c r="Y39" s="29" t="e">
        <f t="shared" si="21"/>
        <v>#REF!</v>
      </c>
      <c r="Z39" s="29" t="e">
        <f t="shared" si="21"/>
        <v>#REF!</v>
      </c>
      <c r="AA39" s="29" t="e">
        <f t="shared" si="21"/>
        <v>#REF!</v>
      </c>
      <c r="AB39" s="29" t="e">
        <f t="shared" si="21"/>
        <v>#REF!</v>
      </c>
      <c r="AC39" s="29" t="e">
        <f t="shared" si="21"/>
        <v>#REF!</v>
      </c>
      <c r="AD39" s="29" t="e">
        <f t="shared" si="21"/>
        <v>#REF!</v>
      </c>
      <c r="AE39" s="29" t="e">
        <f t="shared" si="21"/>
        <v>#REF!</v>
      </c>
      <c r="AF39" s="29" t="e">
        <f t="shared" si="21"/>
        <v>#REF!</v>
      </c>
      <c r="AG39" s="29" t="e">
        <f t="shared" si="21"/>
        <v>#REF!</v>
      </c>
      <c r="AH39" s="29" t="e">
        <f t="shared" si="21"/>
        <v>#REF!</v>
      </c>
      <c r="AI39" s="29" t="e">
        <f t="shared" si="21"/>
        <v>#REF!</v>
      </c>
      <c r="AJ39" s="29" t="e">
        <f t="shared" si="21"/>
        <v>#REF!</v>
      </c>
      <c r="AK39" s="29" t="e">
        <f t="shared" si="21"/>
        <v>#REF!</v>
      </c>
      <c r="AL39" s="29" t="e">
        <f t="shared" si="21"/>
        <v>#REF!</v>
      </c>
      <c r="AM39" s="29" t="e">
        <f t="shared" si="21"/>
        <v>#REF!</v>
      </c>
      <c r="AN39" s="29" t="e">
        <f t="shared" si="21"/>
        <v>#REF!</v>
      </c>
      <c r="AO39" s="29" t="e">
        <f t="shared" si="21"/>
        <v>#REF!</v>
      </c>
      <c r="AP39" s="29" t="e">
        <f t="shared" si="21"/>
        <v>#REF!</v>
      </c>
      <c r="AQ39" s="29" t="e">
        <f t="shared" si="21"/>
        <v>#REF!</v>
      </c>
      <c r="AR39" s="29" t="e">
        <f t="shared" si="21"/>
        <v>#REF!</v>
      </c>
      <c r="AS39" s="29" t="e">
        <f t="shared" si="21"/>
        <v>#REF!</v>
      </c>
      <c r="AT39" s="29" t="e">
        <f t="shared" si="21"/>
        <v>#REF!</v>
      </c>
      <c r="AU39" s="29" t="e">
        <f t="shared" si="21"/>
        <v>#REF!</v>
      </c>
      <c r="AV39" s="29" t="e">
        <f t="shared" si="21"/>
        <v>#REF!</v>
      </c>
      <c r="AW39" s="29" t="e">
        <f t="shared" si="21"/>
        <v>#REF!</v>
      </c>
    </row>
    <row r="40" spans="1:49" ht="11.45" customHeight="1" x14ac:dyDescent="0.2">
      <c r="A40" s="3">
        <v>2</v>
      </c>
      <c r="B40" s="29" t="e">
        <f t="shared" ref="B40" si="22">ROUND(B21*0.87,)</f>
        <v>#REF!</v>
      </c>
      <c r="C40" s="29" t="e">
        <f t="shared" ref="C40:AW40" si="23">ROUND(C21*0.87,)</f>
        <v>#REF!</v>
      </c>
      <c r="D40" s="29" t="e">
        <f t="shared" si="23"/>
        <v>#REF!</v>
      </c>
      <c r="E40" s="29" t="e">
        <f t="shared" si="23"/>
        <v>#REF!</v>
      </c>
      <c r="F40" s="29" t="e">
        <f t="shared" si="23"/>
        <v>#REF!</v>
      </c>
      <c r="G40" s="29" t="e">
        <f t="shared" si="23"/>
        <v>#REF!</v>
      </c>
      <c r="H40" s="29" t="e">
        <f t="shared" si="23"/>
        <v>#REF!</v>
      </c>
      <c r="I40" s="29" t="e">
        <f t="shared" si="23"/>
        <v>#REF!</v>
      </c>
      <c r="J40" s="29" t="e">
        <f t="shared" si="23"/>
        <v>#REF!</v>
      </c>
      <c r="K40" s="29" t="e">
        <f t="shared" si="23"/>
        <v>#REF!</v>
      </c>
      <c r="L40" s="29" t="e">
        <f t="shared" si="23"/>
        <v>#REF!</v>
      </c>
      <c r="M40" s="29" t="e">
        <f t="shared" si="23"/>
        <v>#REF!</v>
      </c>
      <c r="N40" s="29" t="e">
        <f t="shared" si="23"/>
        <v>#REF!</v>
      </c>
      <c r="O40" s="29" t="e">
        <f t="shared" si="23"/>
        <v>#REF!</v>
      </c>
      <c r="P40" s="29" t="e">
        <f t="shared" si="23"/>
        <v>#REF!</v>
      </c>
      <c r="Q40" s="29" t="e">
        <f t="shared" si="23"/>
        <v>#REF!</v>
      </c>
      <c r="R40" s="29" t="e">
        <f t="shared" si="23"/>
        <v>#REF!</v>
      </c>
      <c r="S40" s="29" t="e">
        <f t="shared" si="23"/>
        <v>#REF!</v>
      </c>
      <c r="T40" s="29" t="e">
        <f t="shared" si="23"/>
        <v>#REF!</v>
      </c>
      <c r="U40" s="29" t="e">
        <f t="shared" si="23"/>
        <v>#REF!</v>
      </c>
      <c r="V40" s="29" t="e">
        <f t="shared" si="23"/>
        <v>#REF!</v>
      </c>
      <c r="W40" s="29" t="e">
        <f t="shared" si="23"/>
        <v>#REF!</v>
      </c>
      <c r="X40" s="29" t="e">
        <f t="shared" si="23"/>
        <v>#REF!</v>
      </c>
      <c r="Y40" s="29" t="e">
        <f t="shared" si="23"/>
        <v>#REF!</v>
      </c>
      <c r="Z40" s="29" t="e">
        <f t="shared" si="23"/>
        <v>#REF!</v>
      </c>
      <c r="AA40" s="29" t="e">
        <f t="shared" si="23"/>
        <v>#REF!</v>
      </c>
      <c r="AB40" s="29" t="e">
        <f t="shared" si="23"/>
        <v>#REF!</v>
      </c>
      <c r="AC40" s="29" t="e">
        <f t="shared" si="23"/>
        <v>#REF!</v>
      </c>
      <c r="AD40" s="29" t="e">
        <f t="shared" si="23"/>
        <v>#REF!</v>
      </c>
      <c r="AE40" s="29" t="e">
        <f t="shared" si="23"/>
        <v>#REF!</v>
      </c>
      <c r="AF40" s="29" t="e">
        <f t="shared" si="23"/>
        <v>#REF!</v>
      </c>
      <c r="AG40" s="29" t="e">
        <f t="shared" si="23"/>
        <v>#REF!</v>
      </c>
      <c r="AH40" s="29" t="e">
        <f t="shared" si="23"/>
        <v>#REF!</v>
      </c>
      <c r="AI40" s="29" t="e">
        <f t="shared" si="23"/>
        <v>#REF!</v>
      </c>
      <c r="AJ40" s="29" t="e">
        <f t="shared" si="23"/>
        <v>#REF!</v>
      </c>
      <c r="AK40" s="29" t="e">
        <f t="shared" si="23"/>
        <v>#REF!</v>
      </c>
      <c r="AL40" s="29" t="e">
        <f t="shared" si="23"/>
        <v>#REF!</v>
      </c>
      <c r="AM40" s="29" t="e">
        <f t="shared" si="23"/>
        <v>#REF!</v>
      </c>
      <c r="AN40" s="29" t="e">
        <f t="shared" si="23"/>
        <v>#REF!</v>
      </c>
      <c r="AO40" s="29" t="e">
        <f t="shared" si="23"/>
        <v>#REF!</v>
      </c>
      <c r="AP40" s="29" t="e">
        <f t="shared" si="23"/>
        <v>#REF!</v>
      </c>
      <c r="AQ40" s="29" t="e">
        <f t="shared" si="23"/>
        <v>#REF!</v>
      </c>
      <c r="AR40" s="29" t="e">
        <f t="shared" si="23"/>
        <v>#REF!</v>
      </c>
      <c r="AS40" s="29" t="e">
        <f t="shared" si="23"/>
        <v>#REF!</v>
      </c>
      <c r="AT40" s="29" t="e">
        <f t="shared" si="23"/>
        <v>#REF!</v>
      </c>
      <c r="AU40" s="29" t="e">
        <f t="shared" si="23"/>
        <v>#REF!</v>
      </c>
      <c r="AV40" s="29" t="e">
        <f t="shared" si="23"/>
        <v>#REF!</v>
      </c>
      <c r="AW40" s="29" t="e">
        <f t="shared" si="23"/>
        <v>#REF!</v>
      </c>
    </row>
    <row r="41" spans="1:49" ht="11.45" customHeight="1" x14ac:dyDescent="0.2">
      <c r="A41" s="24"/>
    </row>
    <row r="42" spans="1:49" x14ac:dyDescent="0.2">
      <c r="A42" s="41" t="s">
        <v>18</v>
      </c>
    </row>
    <row r="43" spans="1:49" x14ac:dyDescent="0.2">
      <c r="A43" s="38" t="s">
        <v>164</v>
      </c>
    </row>
    <row r="44" spans="1:49" x14ac:dyDescent="0.2">
      <c r="A44" s="22"/>
    </row>
    <row r="45" spans="1:49" x14ac:dyDescent="0.2">
      <c r="A45" s="41" t="s">
        <v>3</v>
      </c>
    </row>
    <row r="46" spans="1:49" x14ac:dyDescent="0.2">
      <c r="A46" s="42" t="s">
        <v>4</v>
      </c>
    </row>
    <row r="47" spans="1:49" x14ac:dyDescent="0.2">
      <c r="A47" s="42" t="s">
        <v>5</v>
      </c>
    </row>
    <row r="48" spans="1:49"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40" t="s">
        <v>166</v>
      </c>
    </row>
  </sheetData>
  <pageMargins left="0.7" right="0.7" top="0.75" bottom="0.75" header="0.3" footer="0.3"/>
  <pageSetup paperSize="9" orientation="portrait" horizontalDpi="4294967295" verticalDpi="4294967295"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W55"/>
  <sheetViews>
    <sheetView zoomScale="115" zoomScaleNormal="115" workbookViewId="0">
      <pane xSplit="1" topLeftCell="B1" activePane="topRight" state="frozen"/>
      <selection pane="topRight"/>
    </sheetView>
  </sheetViews>
  <sheetFormatPr defaultColWidth="8.5703125" defaultRowHeight="12" x14ac:dyDescent="0.2"/>
  <cols>
    <col min="1" max="1" width="84.85546875" style="1" customWidth="1"/>
    <col min="2" max="19" width="8.5703125" style="1"/>
    <col min="20" max="20" width="8.5703125" style="1" customWidth="1"/>
    <col min="21" max="21" width="0" style="1" hidden="1" customWidth="1"/>
    <col min="22" max="23" width="8.5703125" style="1"/>
    <col min="24" max="25" width="8.5703125" style="1" customWidth="1"/>
    <col min="26" max="26" width="0" style="1" hidden="1" customWidth="1"/>
    <col min="27" max="16384" width="8.5703125" style="1"/>
  </cols>
  <sheetData>
    <row r="1" spans="1:49" ht="11.45" customHeight="1" x14ac:dyDescent="0.2">
      <c r="A1" s="9" t="s">
        <v>172</v>
      </c>
    </row>
    <row r="2" spans="1:49" ht="11.45" customHeight="1" x14ac:dyDescent="0.2">
      <c r="A2" s="19" t="s">
        <v>16</v>
      </c>
    </row>
    <row r="3" spans="1:49" ht="11.45" customHeight="1" x14ac:dyDescent="0.2">
      <c r="A3" s="9"/>
    </row>
    <row r="4" spans="1:49" ht="11.25" customHeight="1" x14ac:dyDescent="0.2">
      <c r="A4" s="95" t="s">
        <v>1</v>
      </c>
    </row>
    <row r="5" spans="1:49" s="12" customFormat="1" ht="25.5" customHeight="1" x14ac:dyDescent="0.2">
      <c r="A5" s="8" t="s">
        <v>0</v>
      </c>
      <c r="B5" s="46" t="e">
        <f>'C завтраками| Bed and breakfast'!#REF!</f>
        <v>#REF!</v>
      </c>
      <c r="C5" s="46" t="e">
        <f>'C завтраками| Bed and breakfast'!#REF!</f>
        <v>#REF!</v>
      </c>
      <c r="D5" s="129" t="e">
        <f>'C завтраками| Bed and breakfast'!#REF!</f>
        <v>#REF!</v>
      </c>
      <c r="E5" s="129" t="e">
        <f>'C завтраками| Bed and breakfast'!#REF!</f>
        <v>#REF!</v>
      </c>
      <c r="F5" s="129" t="e">
        <f>'C завтраками| Bed and breakfast'!#REF!</f>
        <v>#REF!</v>
      </c>
      <c r="G5" s="46" t="e">
        <f>'C завтраками| Bed and breakfast'!#REF!</f>
        <v>#REF!</v>
      </c>
      <c r="H5" s="129" t="e">
        <f>'C завтраками| Bed and breakfast'!#REF!</f>
        <v>#REF!</v>
      </c>
      <c r="I5" s="129" t="e">
        <f>'C завтраками| Bed and breakfast'!#REF!</f>
        <v>#REF!</v>
      </c>
      <c r="J5" s="129" t="e">
        <f>'C завтраками| Bed and breakfast'!#REF!</f>
        <v>#REF!</v>
      </c>
      <c r="K5" s="46" t="e">
        <f>'C завтраками| Bed and breakfast'!#REF!</f>
        <v>#REF!</v>
      </c>
      <c r="L5" s="129" t="e">
        <f>'C завтраками| Bed and breakfast'!#REF!</f>
        <v>#REF!</v>
      </c>
      <c r="M5" s="129" t="e">
        <f>'C завтраками| Bed and breakfast'!#REF!</f>
        <v>#REF!</v>
      </c>
      <c r="N5" s="129" t="e">
        <f>'C завтраками| Bed and breakfast'!#REF!</f>
        <v>#REF!</v>
      </c>
      <c r="O5" s="129" t="e">
        <f>'C завтраками| Bed and breakfast'!#REF!</f>
        <v>#REF!</v>
      </c>
      <c r="P5" s="129" t="e">
        <f>'C завтраками| Bed and breakfast'!#REF!</f>
        <v>#REF!</v>
      </c>
      <c r="Q5" s="129" t="e">
        <f>'C завтраками| Bed and breakfast'!#REF!</f>
        <v>#REF!</v>
      </c>
      <c r="R5" s="129" t="e">
        <f>'C завтраками| Bed and breakfast'!#REF!</f>
        <v>#REF!</v>
      </c>
      <c r="S5" s="129" t="e">
        <f>'C завтраками| Bed and breakfast'!#REF!</f>
        <v>#REF!</v>
      </c>
      <c r="T5" s="129" t="e">
        <f>'C завтраками| Bed and breakfast'!#REF!</f>
        <v>#REF!</v>
      </c>
      <c r="U5" s="129" t="e">
        <f>'C завтраками| Bed and breakfast'!#REF!</f>
        <v>#REF!</v>
      </c>
      <c r="V5" s="129" t="e">
        <f>'C завтраками| Bed and breakfast'!#REF!</f>
        <v>#REF!</v>
      </c>
      <c r="W5" s="129" t="e">
        <f>'C завтраками| Bed and breakfast'!#REF!</f>
        <v>#REF!</v>
      </c>
      <c r="X5" s="129" t="e">
        <f>'C завтраками| Bed and breakfast'!#REF!</f>
        <v>#REF!</v>
      </c>
      <c r="Y5" s="129" t="e">
        <f>'C завтраками| Bed and breakfast'!#REF!</f>
        <v>#REF!</v>
      </c>
      <c r="Z5" s="129" t="e">
        <f>'C завтраками| Bed and breakfast'!#REF!</f>
        <v>#REF!</v>
      </c>
      <c r="AA5" s="129" t="e">
        <f>'C завтраками| Bed and breakfast'!#REF!</f>
        <v>#REF!</v>
      </c>
      <c r="AB5" s="129" t="e">
        <f>'C завтраками| Bed and breakfast'!#REF!</f>
        <v>#REF!</v>
      </c>
      <c r="AC5" s="129" t="e">
        <f>'C завтраками| Bed and breakfast'!#REF!</f>
        <v>#REF!</v>
      </c>
      <c r="AD5" s="129" t="e">
        <f>'C завтраками| Bed and breakfast'!#REF!</f>
        <v>#REF!</v>
      </c>
      <c r="AE5" s="129" t="e">
        <f>'C завтраками| Bed and breakfast'!#REF!</f>
        <v>#REF!</v>
      </c>
      <c r="AF5" s="129" t="e">
        <f>'C завтраками| Bed and breakfast'!#REF!</f>
        <v>#REF!</v>
      </c>
      <c r="AG5" s="129" t="e">
        <f>'C завтраками| Bed and breakfast'!#REF!</f>
        <v>#REF!</v>
      </c>
      <c r="AH5" s="129" t="e">
        <f>'C завтраками| Bed and breakfast'!#REF!</f>
        <v>#REF!</v>
      </c>
      <c r="AI5" s="129" t="e">
        <f>'C завтраками| Bed and breakfast'!#REF!</f>
        <v>#REF!</v>
      </c>
      <c r="AJ5" s="129" t="e">
        <f>'C завтраками| Bed and breakfast'!#REF!</f>
        <v>#REF!</v>
      </c>
      <c r="AK5" s="129" t="e">
        <f>'C завтраками| Bed and breakfast'!#REF!</f>
        <v>#REF!</v>
      </c>
      <c r="AL5" s="129" t="e">
        <f>'C завтраками| Bed and breakfast'!#REF!</f>
        <v>#REF!</v>
      </c>
      <c r="AM5" s="129" t="e">
        <f>'C завтраками| Bed and breakfast'!#REF!</f>
        <v>#REF!</v>
      </c>
      <c r="AN5" s="129" t="e">
        <f>'C завтраками| Bed and breakfast'!#REF!</f>
        <v>#REF!</v>
      </c>
      <c r="AO5" s="129" t="e">
        <f>'C завтраками| Bed and breakfast'!#REF!</f>
        <v>#REF!</v>
      </c>
      <c r="AP5" s="129" t="e">
        <f>'C завтраками| Bed and breakfast'!#REF!</f>
        <v>#REF!</v>
      </c>
      <c r="AQ5" s="129" t="e">
        <f>'C завтраками| Bed and breakfast'!#REF!</f>
        <v>#REF!</v>
      </c>
      <c r="AR5" s="129" t="e">
        <f>'C завтраками| Bed and breakfast'!#REF!</f>
        <v>#REF!</v>
      </c>
      <c r="AS5" s="129" t="e">
        <f>'C завтраками| Bed and breakfast'!#REF!</f>
        <v>#REF!</v>
      </c>
      <c r="AT5" s="129" t="e">
        <f>'C завтраками| Bed and breakfast'!#REF!</f>
        <v>#REF!</v>
      </c>
      <c r="AU5" s="129" t="e">
        <f>'C завтраками| Bed and breakfast'!#REF!</f>
        <v>#REF!</v>
      </c>
      <c r="AV5" s="129" t="e">
        <f>'C завтраками| Bed and breakfast'!#REF!</f>
        <v>#REF!</v>
      </c>
      <c r="AW5" s="129" t="e">
        <f>'C завтраками| Bed and breakfast'!#REF!</f>
        <v>#REF!</v>
      </c>
    </row>
    <row r="6" spans="1:49" s="12" customFormat="1" ht="25.5" customHeight="1" x14ac:dyDescent="0.2">
      <c r="A6" s="37"/>
      <c r="B6" s="46" t="e">
        <f>'C завтраками| Bed and breakfast'!#REF!</f>
        <v>#REF!</v>
      </c>
      <c r="C6" s="46" t="e">
        <f>'C завтраками| Bed and breakfast'!#REF!</f>
        <v>#REF!</v>
      </c>
      <c r="D6" s="129" t="e">
        <f>'C завтраками| Bed and breakfast'!#REF!</f>
        <v>#REF!</v>
      </c>
      <c r="E6" s="129" t="e">
        <f>'C завтраками| Bed and breakfast'!#REF!</f>
        <v>#REF!</v>
      </c>
      <c r="F6" s="129" t="e">
        <f>'C завтраками| Bed and breakfast'!#REF!</f>
        <v>#REF!</v>
      </c>
      <c r="G6" s="46" t="e">
        <f>'C завтраками| Bed and breakfast'!#REF!</f>
        <v>#REF!</v>
      </c>
      <c r="H6" s="129" t="e">
        <f>'C завтраками| Bed and breakfast'!#REF!</f>
        <v>#REF!</v>
      </c>
      <c r="I6" s="129" t="e">
        <f>'C завтраками| Bed and breakfast'!#REF!</f>
        <v>#REF!</v>
      </c>
      <c r="J6" s="129" t="e">
        <f>'C завтраками| Bed and breakfast'!#REF!</f>
        <v>#REF!</v>
      </c>
      <c r="K6" s="46" t="e">
        <f>'C завтраками| Bed and breakfast'!#REF!</f>
        <v>#REF!</v>
      </c>
      <c r="L6" s="129" t="e">
        <f>'C завтраками| Bed and breakfast'!#REF!</f>
        <v>#REF!</v>
      </c>
      <c r="M6" s="129" t="e">
        <f>'C завтраками| Bed and breakfast'!#REF!</f>
        <v>#REF!</v>
      </c>
      <c r="N6" s="129" t="e">
        <f>'C завтраками| Bed and breakfast'!#REF!</f>
        <v>#REF!</v>
      </c>
      <c r="O6" s="129" t="e">
        <f>'C завтраками| Bed and breakfast'!#REF!</f>
        <v>#REF!</v>
      </c>
      <c r="P6" s="129" t="e">
        <f>'C завтраками| Bed and breakfast'!#REF!</f>
        <v>#REF!</v>
      </c>
      <c r="Q6" s="129" t="e">
        <f>'C завтраками| Bed and breakfast'!#REF!</f>
        <v>#REF!</v>
      </c>
      <c r="R6" s="129" t="e">
        <f>'C завтраками| Bed and breakfast'!#REF!</f>
        <v>#REF!</v>
      </c>
      <c r="S6" s="129" t="e">
        <f>'C завтраками| Bed and breakfast'!#REF!</f>
        <v>#REF!</v>
      </c>
      <c r="T6" s="129" t="e">
        <f>'C завтраками| Bed and breakfast'!#REF!</f>
        <v>#REF!</v>
      </c>
      <c r="U6" s="129" t="e">
        <f>'C завтраками| Bed and breakfast'!#REF!</f>
        <v>#REF!</v>
      </c>
      <c r="V6" s="129" t="e">
        <f>'C завтраками| Bed and breakfast'!#REF!</f>
        <v>#REF!</v>
      </c>
      <c r="W6" s="129" t="e">
        <f>'C завтраками| Bed and breakfast'!#REF!</f>
        <v>#REF!</v>
      </c>
      <c r="X6" s="129" t="e">
        <f>'C завтраками| Bed and breakfast'!#REF!</f>
        <v>#REF!</v>
      </c>
      <c r="Y6" s="129" t="e">
        <f>'C завтраками| Bed and breakfast'!#REF!</f>
        <v>#REF!</v>
      </c>
      <c r="Z6" s="129" t="e">
        <f>'C завтраками| Bed and breakfast'!#REF!</f>
        <v>#REF!</v>
      </c>
      <c r="AA6" s="129" t="e">
        <f>'C завтраками| Bed and breakfast'!#REF!</f>
        <v>#REF!</v>
      </c>
      <c r="AB6" s="129" t="e">
        <f>'C завтраками| Bed and breakfast'!#REF!</f>
        <v>#REF!</v>
      </c>
      <c r="AC6" s="129" t="e">
        <f>'C завтраками| Bed and breakfast'!#REF!</f>
        <v>#REF!</v>
      </c>
      <c r="AD6" s="129" t="e">
        <f>'C завтраками| Bed and breakfast'!#REF!</f>
        <v>#REF!</v>
      </c>
      <c r="AE6" s="129" t="e">
        <f>'C завтраками| Bed and breakfast'!#REF!</f>
        <v>#REF!</v>
      </c>
      <c r="AF6" s="129" t="e">
        <f>'C завтраками| Bed and breakfast'!#REF!</f>
        <v>#REF!</v>
      </c>
      <c r="AG6" s="129" t="e">
        <f>'C завтраками| Bed and breakfast'!#REF!</f>
        <v>#REF!</v>
      </c>
      <c r="AH6" s="129" t="e">
        <f>'C завтраками| Bed and breakfast'!#REF!</f>
        <v>#REF!</v>
      </c>
      <c r="AI6" s="129" t="e">
        <f>'C завтраками| Bed and breakfast'!#REF!</f>
        <v>#REF!</v>
      </c>
      <c r="AJ6" s="129" t="e">
        <f>'C завтраками| Bed and breakfast'!#REF!</f>
        <v>#REF!</v>
      </c>
      <c r="AK6" s="129" t="e">
        <f>'C завтраками| Bed and breakfast'!#REF!</f>
        <v>#REF!</v>
      </c>
      <c r="AL6" s="129" t="e">
        <f>'C завтраками| Bed and breakfast'!#REF!</f>
        <v>#REF!</v>
      </c>
      <c r="AM6" s="129" t="e">
        <f>'C завтраками| Bed and breakfast'!#REF!</f>
        <v>#REF!</v>
      </c>
      <c r="AN6" s="129" t="e">
        <f>'C завтраками| Bed and breakfast'!#REF!</f>
        <v>#REF!</v>
      </c>
      <c r="AO6" s="129" t="e">
        <f>'C завтраками| Bed and breakfast'!#REF!</f>
        <v>#REF!</v>
      </c>
      <c r="AP6" s="129" t="e">
        <f>'C завтраками| Bed and breakfast'!#REF!</f>
        <v>#REF!</v>
      </c>
      <c r="AQ6" s="129" t="e">
        <f>'C завтраками| Bed and breakfast'!#REF!</f>
        <v>#REF!</v>
      </c>
      <c r="AR6" s="129" t="e">
        <f>'C завтраками| Bed and breakfast'!#REF!</f>
        <v>#REF!</v>
      </c>
      <c r="AS6" s="129" t="e">
        <f>'C завтраками| Bed and breakfast'!#REF!</f>
        <v>#REF!</v>
      </c>
      <c r="AT6" s="129" t="e">
        <f>'C завтраками| Bed and breakfast'!#REF!</f>
        <v>#REF!</v>
      </c>
      <c r="AU6" s="129" t="e">
        <f>'C завтраками| Bed and breakfast'!#REF!</f>
        <v>#REF!</v>
      </c>
      <c r="AV6" s="129" t="e">
        <f>'C завтраками| Bed and breakfast'!#REF!</f>
        <v>#REF!</v>
      </c>
      <c r="AW6" s="129" t="e">
        <f>'C завтраками| Bed and breakfast'!#REF!</f>
        <v>#REF!</v>
      </c>
    </row>
    <row r="7" spans="1:49" ht="11.45" customHeight="1" x14ac:dyDescent="0.2">
      <c r="A7" s="11"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row>
    <row r="8" spans="1:49" ht="11.45" customHeight="1" x14ac:dyDescent="0.2">
      <c r="A8" s="3">
        <v>1</v>
      </c>
      <c r="B8" s="141" t="e">
        <f>'C завтраками| Bed and breakfast'!#REF!*0.85</f>
        <v>#REF!</v>
      </c>
      <c r="C8" s="141" t="e">
        <f>'C завтраками| Bed and breakfast'!#REF!*0.85</f>
        <v>#REF!</v>
      </c>
      <c r="D8" s="141" t="e">
        <f>'C завтраками| Bed and breakfast'!#REF!*0.85</f>
        <v>#REF!</v>
      </c>
      <c r="E8" s="141" t="e">
        <f>'C завтраками| Bed and breakfast'!#REF!*0.85</f>
        <v>#REF!</v>
      </c>
      <c r="F8" s="141" t="e">
        <f>'C завтраками| Bed and breakfast'!#REF!*0.85</f>
        <v>#REF!</v>
      </c>
      <c r="G8" s="141" t="e">
        <f>'C завтраками| Bed and breakfast'!#REF!*0.85</f>
        <v>#REF!</v>
      </c>
      <c r="H8" s="141" t="e">
        <f>'C завтраками| Bed and breakfast'!#REF!*0.85</f>
        <v>#REF!</v>
      </c>
      <c r="I8" s="141" t="e">
        <f>'C завтраками| Bed and breakfast'!#REF!*0.85</f>
        <v>#REF!</v>
      </c>
      <c r="J8" s="141" t="e">
        <f>'C завтраками| Bed and breakfast'!#REF!*0.85</f>
        <v>#REF!</v>
      </c>
      <c r="K8" s="141" t="e">
        <f>'C завтраками| Bed and breakfast'!#REF!*0.85</f>
        <v>#REF!</v>
      </c>
      <c r="L8" s="141" t="e">
        <f>'C завтраками| Bed and breakfast'!#REF!*0.85</f>
        <v>#REF!</v>
      </c>
      <c r="M8" s="141" t="e">
        <f>'C завтраками| Bed and breakfast'!#REF!*0.85</f>
        <v>#REF!</v>
      </c>
      <c r="N8" s="141" t="e">
        <f>'C завтраками| Bed and breakfast'!#REF!*0.85</f>
        <v>#REF!</v>
      </c>
      <c r="O8" s="141" t="e">
        <f>'C завтраками| Bed and breakfast'!#REF!*0.85</f>
        <v>#REF!</v>
      </c>
      <c r="P8" s="141" t="e">
        <f>'C завтраками| Bed and breakfast'!#REF!*0.85</f>
        <v>#REF!</v>
      </c>
      <c r="Q8" s="141" t="e">
        <f>'C завтраками| Bed and breakfast'!#REF!*0.85</f>
        <v>#REF!</v>
      </c>
      <c r="R8" s="141" t="e">
        <f>'C завтраками| Bed and breakfast'!#REF!*0.85</f>
        <v>#REF!</v>
      </c>
      <c r="S8" s="141" t="e">
        <f>'C завтраками| Bed and breakfast'!#REF!*0.85</f>
        <v>#REF!</v>
      </c>
      <c r="T8" s="141" t="e">
        <f>'C завтраками| Bed and breakfast'!#REF!*0.85</f>
        <v>#REF!</v>
      </c>
      <c r="U8" s="141" t="e">
        <f>'C завтраками| Bed and breakfast'!#REF!*0.85</f>
        <v>#REF!</v>
      </c>
      <c r="V8" s="141" t="e">
        <f>'C завтраками| Bed and breakfast'!#REF!*0.85</f>
        <v>#REF!</v>
      </c>
      <c r="W8" s="141" t="e">
        <f>'C завтраками| Bed and breakfast'!#REF!*0.85</f>
        <v>#REF!</v>
      </c>
      <c r="X8" s="141" t="e">
        <f>'C завтраками| Bed and breakfast'!#REF!*0.85</f>
        <v>#REF!</v>
      </c>
      <c r="Y8" s="141" t="e">
        <f>'C завтраками| Bed and breakfast'!#REF!*0.85</f>
        <v>#REF!</v>
      </c>
      <c r="Z8" s="141" t="e">
        <f>'C завтраками| Bed and breakfast'!#REF!*0.85</f>
        <v>#REF!</v>
      </c>
      <c r="AA8" s="141" t="e">
        <f>'C завтраками| Bed and breakfast'!#REF!*0.85</f>
        <v>#REF!</v>
      </c>
      <c r="AB8" s="141" t="e">
        <f>'C завтраками| Bed and breakfast'!#REF!*0.85</f>
        <v>#REF!</v>
      </c>
      <c r="AC8" s="141" t="e">
        <f>'C завтраками| Bed and breakfast'!#REF!*0.85</f>
        <v>#REF!</v>
      </c>
      <c r="AD8" s="141" t="e">
        <f>'C завтраками| Bed and breakfast'!#REF!*0.85</f>
        <v>#REF!</v>
      </c>
      <c r="AE8" s="141" t="e">
        <f>'C завтраками| Bed and breakfast'!#REF!*0.85</f>
        <v>#REF!</v>
      </c>
      <c r="AF8" s="141" t="e">
        <f>'C завтраками| Bed and breakfast'!#REF!*0.85</f>
        <v>#REF!</v>
      </c>
      <c r="AG8" s="141" t="e">
        <f>'C завтраками| Bed and breakfast'!#REF!*0.85</f>
        <v>#REF!</v>
      </c>
      <c r="AH8" s="141" t="e">
        <f>'C завтраками| Bed and breakfast'!#REF!*0.85</f>
        <v>#REF!</v>
      </c>
      <c r="AI8" s="141" t="e">
        <f>'C завтраками| Bed and breakfast'!#REF!*0.85</f>
        <v>#REF!</v>
      </c>
      <c r="AJ8" s="141" t="e">
        <f>'C завтраками| Bed and breakfast'!#REF!*0.85</f>
        <v>#REF!</v>
      </c>
      <c r="AK8" s="141" t="e">
        <f>'C завтраками| Bed and breakfast'!#REF!*0.85</f>
        <v>#REF!</v>
      </c>
      <c r="AL8" s="141" t="e">
        <f>'C завтраками| Bed and breakfast'!#REF!*0.85</f>
        <v>#REF!</v>
      </c>
      <c r="AM8" s="141" t="e">
        <f>'C завтраками| Bed and breakfast'!#REF!*0.85</f>
        <v>#REF!</v>
      </c>
      <c r="AN8" s="141" t="e">
        <f>'C завтраками| Bed and breakfast'!#REF!*0.85</f>
        <v>#REF!</v>
      </c>
      <c r="AO8" s="141" t="e">
        <f>'C завтраками| Bed and breakfast'!#REF!*0.85</f>
        <v>#REF!</v>
      </c>
      <c r="AP8" s="141" t="e">
        <f>'C завтраками| Bed and breakfast'!#REF!*0.85</f>
        <v>#REF!</v>
      </c>
      <c r="AQ8" s="141" t="e">
        <f>'C завтраками| Bed and breakfast'!#REF!*0.85</f>
        <v>#REF!</v>
      </c>
      <c r="AR8" s="141" t="e">
        <f>'C завтраками| Bed and breakfast'!#REF!*0.85</f>
        <v>#REF!</v>
      </c>
      <c r="AS8" s="141" t="e">
        <f>'C завтраками| Bed and breakfast'!#REF!*0.85</f>
        <v>#REF!</v>
      </c>
      <c r="AT8" s="141" t="e">
        <f>'C завтраками| Bed and breakfast'!#REF!*0.85</f>
        <v>#REF!</v>
      </c>
      <c r="AU8" s="141" t="e">
        <f>'C завтраками| Bed and breakfast'!#REF!*0.85</f>
        <v>#REF!</v>
      </c>
      <c r="AV8" s="141" t="e">
        <f>'C завтраками| Bed and breakfast'!#REF!*0.85</f>
        <v>#REF!</v>
      </c>
      <c r="AW8" s="141" t="e">
        <f>'C завтраками| Bed and breakfast'!#REF!*0.85</f>
        <v>#REF!</v>
      </c>
    </row>
    <row r="9" spans="1:49" ht="11.45" customHeight="1" x14ac:dyDescent="0.2">
      <c r="A9" s="3">
        <v>2</v>
      </c>
      <c r="B9" s="141" t="e">
        <f>'C завтраками| Bed and breakfast'!#REF!*0.85</f>
        <v>#REF!</v>
      </c>
      <c r="C9" s="141" t="e">
        <f>'C завтраками| Bed and breakfast'!#REF!*0.85</f>
        <v>#REF!</v>
      </c>
      <c r="D9" s="141" t="e">
        <f>'C завтраками| Bed and breakfast'!#REF!*0.85</f>
        <v>#REF!</v>
      </c>
      <c r="E9" s="141" t="e">
        <f>'C завтраками| Bed and breakfast'!#REF!*0.85</f>
        <v>#REF!</v>
      </c>
      <c r="F9" s="141" t="e">
        <f>'C завтраками| Bed and breakfast'!#REF!*0.85</f>
        <v>#REF!</v>
      </c>
      <c r="G9" s="141" t="e">
        <f>'C завтраками| Bed and breakfast'!#REF!*0.85</f>
        <v>#REF!</v>
      </c>
      <c r="H9" s="141" t="e">
        <f>'C завтраками| Bed and breakfast'!#REF!*0.85</f>
        <v>#REF!</v>
      </c>
      <c r="I9" s="141" t="e">
        <f>'C завтраками| Bed and breakfast'!#REF!*0.85</f>
        <v>#REF!</v>
      </c>
      <c r="J9" s="141" t="e">
        <f>'C завтраками| Bed and breakfast'!#REF!*0.85</f>
        <v>#REF!</v>
      </c>
      <c r="K9" s="141" t="e">
        <f>'C завтраками| Bed and breakfast'!#REF!*0.85</f>
        <v>#REF!</v>
      </c>
      <c r="L9" s="141" t="e">
        <f>'C завтраками| Bed and breakfast'!#REF!*0.85</f>
        <v>#REF!</v>
      </c>
      <c r="M9" s="141" t="e">
        <f>'C завтраками| Bed and breakfast'!#REF!*0.85</f>
        <v>#REF!</v>
      </c>
      <c r="N9" s="141" t="e">
        <f>'C завтраками| Bed and breakfast'!#REF!*0.85</f>
        <v>#REF!</v>
      </c>
      <c r="O9" s="141" t="e">
        <f>'C завтраками| Bed and breakfast'!#REF!*0.85</f>
        <v>#REF!</v>
      </c>
      <c r="P9" s="141" t="e">
        <f>'C завтраками| Bed and breakfast'!#REF!*0.85</f>
        <v>#REF!</v>
      </c>
      <c r="Q9" s="141" t="e">
        <f>'C завтраками| Bed and breakfast'!#REF!*0.85</f>
        <v>#REF!</v>
      </c>
      <c r="R9" s="141" t="e">
        <f>'C завтраками| Bed and breakfast'!#REF!*0.85</f>
        <v>#REF!</v>
      </c>
      <c r="S9" s="141" t="e">
        <f>'C завтраками| Bed and breakfast'!#REF!*0.85</f>
        <v>#REF!</v>
      </c>
      <c r="T9" s="141" t="e">
        <f>'C завтраками| Bed and breakfast'!#REF!*0.85</f>
        <v>#REF!</v>
      </c>
      <c r="U9" s="141" t="e">
        <f>'C завтраками| Bed and breakfast'!#REF!*0.85</f>
        <v>#REF!</v>
      </c>
      <c r="V9" s="141" t="e">
        <f>'C завтраками| Bed and breakfast'!#REF!*0.85</f>
        <v>#REF!</v>
      </c>
      <c r="W9" s="141" t="e">
        <f>'C завтраками| Bed and breakfast'!#REF!*0.85</f>
        <v>#REF!</v>
      </c>
      <c r="X9" s="141" t="e">
        <f>'C завтраками| Bed and breakfast'!#REF!*0.85</f>
        <v>#REF!</v>
      </c>
      <c r="Y9" s="141" t="e">
        <f>'C завтраками| Bed and breakfast'!#REF!*0.85</f>
        <v>#REF!</v>
      </c>
      <c r="Z9" s="141" t="e">
        <f>'C завтраками| Bed and breakfast'!#REF!*0.85</f>
        <v>#REF!</v>
      </c>
      <c r="AA9" s="141" t="e">
        <f>'C завтраками| Bed and breakfast'!#REF!*0.85</f>
        <v>#REF!</v>
      </c>
      <c r="AB9" s="141" t="e">
        <f>'C завтраками| Bed and breakfast'!#REF!*0.85</f>
        <v>#REF!</v>
      </c>
      <c r="AC9" s="141" t="e">
        <f>'C завтраками| Bed and breakfast'!#REF!*0.85</f>
        <v>#REF!</v>
      </c>
      <c r="AD9" s="141" t="e">
        <f>'C завтраками| Bed and breakfast'!#REF!*0.85</f>
        <v>#REF!</v>
      </c>
      <c r="AE9" s="141" t="e">
        <f>'C завтраками| Bed and breakfast'!#REF!*0.85</f>
        <v>#REF!</v>
      </c>
      <c r="AF9" s="141" t="e">
        <f>'C завтраками| Bed and breakfast'!#REF!*0.85</f>
        <v>#REF!</v>
      </c>
      <c r="AG9" s="141" t="e">
        <f>'C завтраками| Bed and breakfast'!#REF!*0.85</f>
        <v>#REF!</v>
      </c>
      <c r="AH9" s="141" t="e">
        <f>'C завтраками| Bed and breakfast'!#REF!*0.85</f>
        <v>#REF!</v>
      </c>
      <c r="AI9" s="141" t="e">
        <f>'C завтраками| Bed and breakfast'!#REF!*0.85</f>
        <v>#REF!</v>
      </c>
      <c r="AJ9" s="141" t="e">
        <f>'C завтраками| Bed and breakfast'!#REF!*0.85</f>
        <v>#REF!</v>
      </c>
      <c r="AK9" s="141" t="e">
        <f>'C завтраками| Bed and breakfast'!#REF!*0.85</f>
        <v>#REF!</v>
      </c>
      <c r="AL9" s="141" t="e">
        <f>'C завтраками| Bed and breakfast'!#REF!*0.85</f>
        <v>#REF!</v>
      </c>
      <c r="AM9" s="141" t="e">
        <f>'C завтраками| Bed and breakfast'!#REF!*0.85</f>
        <v>#REF!</v>
      </c>
      <c r="AN9" s="141" t="e">
        <f>'C завтраками| Bed and breakfast'!#REF!*0.85</f>
        <v>#REF!</v>
      </c>
      <c r="AO9" s="141" t="e">
        <f>'C завтраками| Bed and breakfast'!#REF!*0.85</f>
        <v>#REF!</v>
      </c>
      <c r="AP9" s="141" t="e">
        <f>'C завтраками| Bed and breakfast'!#REF!*0.85</f>
        <v>#REF!</v>
      </c>
      <c r="AQ9" s="141" t="e">
        <f>'C завтраками| Bed and breakfast'!#REF!*0.85</f>
        <v>#REF!</v>
      </c>
      <c r="AR9" s="141" t="e">
        <f>'C завтраками| Bed and breakfast'!#REF!*0.85</f>
        <v>#REF!</v>
      </c>
      <c r="AS9" s="141" t="e">
        <f>'C завтраками| Bed and breakfast'!#REF!*0.85</f>
        <v>#REF!</v>
      </c>
      <c r="AT9" s="141" t="e">
        <f>'C завтраками| Bed and breakfast'!#REF!*0.85</f>
        <v>#REF!</v>
      </c>
      <c r="AU9" s="141" t="e">
        <f>'C завтраками| Bed and breakfast'!#REF!*0.85</f>
        <v>#REF!</v>
      </c>
      <c r="AV9" s="141" t="e">
        <f>'C завтраками| Bed and breakfast'!#REF!*0.85</f>
        <v>#REF!</v>
      </c>
      <c r="AW9" s="141" t="e">
        <f>'C завтраками| Bed and breakfast'!#REF!*0.85</f>
        <v>#REF!</v>
      </c>
    </row>
    <row r="10" spans="1:49"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row>
    <row r="11" spans="1:49" ht="11.45" customHeight="1" x14ac:dyDescent="0.2">
      <c r="A11" s="3">
        <v>1</v>
      </c>
      <c r="B11" s="141" t="e">
        <f>'C завтраками| Bed and breakfast'!#REF!*0.85</f>
        <v>#REF!</v>
      </c>
      <c r="C11" s="141" t="e">
        <f>'C завтраками| Bed and breakfast'!#REF!*0.85</f>
        <v>#REF!</v>
      </c>
      <c r="D11" s="141" t="e">
        <f>'C завтраками| Bed and breakfast'!#REF!*0.85</f>
        <v>#REF!</v>
      </c>
      <c r="E11" s="141" t="e">
        <f>'C завтраками| Bed and breakfast'!#REF!*0.85</f>
        <v>#REF!</v>
      </c>
      <c r="F11" s="141" t="e">
        <f>'C завтраками| Bed and breakfast'!#REF!*0.85</f>
        <v>#REF!</v>
      </c>
      <c r="G11" s="141" t="e">
        <f>'C завтраками| Bed and breakfast'!#REF!*0.85</f>
        <v>#REF!</v>
      </c>
      <c r="H11" s="141" t="e">
        <f>'C завтраками| Bed and breakfast'!#REF!*0.85</f>
        <v>#REF!</v>
      </c>
      <c r="I11" s="141" t="e">
        <f>'C завтраками| Bed and breakfast'!#REF!*0.85</f>
        <v>#REF!</v>
      </c>
      <c r="J11" s="141" t="e">
        <f>'C завтраками| Bed and breakfast'!#REF!*0.85</f>
        <v>#REF!</v>
      </c>
      <c r="K11" s="141" t="e">
        <f>'C завтраками| Bed and breakfast'!#REF!*0.85</f>
        <v>#REF!</v>
      </c>
      <c r="L11" s="141" t="e">
        <f>'C завтраками| Bed and breakfast'!#REF!*0.85</f>
        <v>#REF!</v>
      </c>
      <c r="M11" s="141" t="e">
        <f>'C завтраками| Bed and breakfast'!#REF!*0.85</f>
        <v>#REF!</v>
      </c>
      <c r="N11" s="141" t="e">
        <f>'C завтраками| Bed and breakfast'!#REF!*0.85</f>
        <v>#REF!</v>
      </c>
      <c r="O11" s="141" t="e">
        <f>'C завтраками| Bed and breakfast'!#REF!*0.85</f>
        <v>#REF!</v>
      </c>
      <c r="P11" s="141" t="e">
        <f>'C завтраками| Bed and breakfast'!#REF!*0.85</f>
        <v>#REF!</v>
      </c>
      <c r="Q11" s="141" t="e">
        <f>'C завтраками| Bed and breakfast'!#REF!*0.85</f>
        <v>#REF!</v>
      </c>
      <c r="R11" s="141" t="e">
        <f>'C завтраками| Bed and breakfast'!#REF!*0.85</f>
        <v>#REF!</v>
      </c>
      <c r="S11" s="141" t="e">
        <f>'C завтраками| Bed and breakfast'!#REF!*0.85</f>
        <v>#REF!</v>
      </c>
      <c r="T11" s="141" t="e">
        <f>'C завтраками| Bed and breakfast'!#REF!*0.85</f>
        <v>#REF!</v>
      </c>
      <c r="U11" s="141" t="e">
        <f>'C завтраками| Bed and breakfast'!#REF!*0.85</f>
        <v>#REF!</v>
      </c>
      <c r="V11" s="141" t="e">
        <f>'C завтраками| Bed and breakfast'!#REF!*0.85</f>
        <v>#REF!</v>
      </c>
      <c r="W11" s="141" t="e">
        <f>'C завтраками| Bed and breakfast'!#REF!*0.85</f>
        <v>#REF!</v>
      </c>
      <c r="X11" s="141" t="e">
        <f>'C завтраками| Bed and breakfast'!#REF!*0.85</f>
        <v>#REF!</v>
      </c>
      <c r="Y11" s="141" t="e">
        <f>'C завтраками| Bed and breakfast'!#REF!*0.85</f>
        <v>#REF!</v>
      </c>
      <c r="Z11" s="141" t="e">
        <f>'C завтраками| Bed and breakfast'!#REF!*0.85</f>
        <v>#REF!</v>
      </c>
      <c r="AA11" s="141" t="e">
        <f>'C завтраками| Bed and breakfast'!#REF!*0.85</f>
        <v>#REF!</v>
      </c>
      <c r="AB11" s="141" t="e">
        <f>'C завтраками| Bed and breakfast'!#REF!*0.85</f>
        <v>#REF!</v>
      </c>
      <c r="AC11" s="141" t="e">
        <f>'C завтраками| Bed and breakfast'!#REF!*0.85</f>
        <v>#REF!</v>
      </c>
      <c r="AD11" s="141" t="e">
        <f>'C завтраками| Bed and breakfast'!#REF!*0.85</f>
        <v>#REF!</v>
      </c>
      <c r="AE11" s="141" t="e">
        <f>'C завтраками| Bed and breakfast'!#REF!*0.85</f>
        <v>#REF!</v>
      </c>
      <c r="AF11" s="141" t="e">
        <f>'C завтраками| Bed and breakfast'!#REF!*0.85</f>
        <v>#REF!</v>
      </c>
      <c r="AG11" s="141" t="e">
        <f>'C завтраками| Bed and breakfast'!#REF!*0.85</f>
        <v>#REF!</v>
      </c>
      <c r="AH11" s="141" t="e">
        <f>'C завтраками| Bed and breakfast'!#REF!*0.85</f>
        <v>#REF!</v>
      </c>
      <c r="AI11" s="141" t="e">
        <f>'C завтраками| Bed and breakfast'!#REF!*0.85</f>
        <v>#REF!</v>
      </c>
      <c r="AJ11" s="141" t="e">
        <f>'C завтраками| Bed and breakfast'!#REF!*0.85</f>
        <v>#REF!</v>
      </c>
      <c r="AK11" s="141" t="e">
        <f>'C завтраками| Bed and breakfast'!#REF!*0.85</f>
        <v>#REF!</v>
      </c>
      <c r="AL11" s="141" t="e">
        <f>'C завтраками| Bed and breakfast'!#REF!*0.85</f>
        <v>#REF!</v>
      </c>
      <c r="AM11" s="141" t="e">
        <f>'C завтраками| Bed and breakfast'!#REF!*0.85</f>
        <v>#REF!</v>
      </c>
      <c r="AN11" s="141" t="e">
        <f>'C завтраками| Bed and breakfast'!#REF!*0.85</f>
        <v>#REF!</v>
      </c>
      <c r="AO11" s="141" t="e">
        <f>'C завтраками| Bed and breakfast'!#REF!*0.85</f>
        <v>#REF!</v>
      </c>
      <c r="AP11" s="141" t="e">
        <f>'C завтраками| Bed and breakfast'!#REF!*0.85</f>
        <v>#REF!</v>
      </c>
      <c r="AQ11" s="141" t="e">
        <f>'C завтраками| Bed and breakfast'!#REF!*0.85</f>
        <v>#REF!</v>
      </c>
      <c r="AR11" s="141" t="e">
        <f>'C завтраками| Bed and breakfast'!#REF!*0.85</f>
        <v>#REF!</v>
      </c>
      <c r="AS11" s="141" t="e">
        <f>'C завтраками| Bed and breakfast'!#REF!*0.85</f>
        <v>#REF!</v>
      </c>
      <c r="AT11" s="141" t="e">
        <f>'C завтраками| Bed and breakfast'!#REF!*0.85</f>
        <v>#REF!</v>
      </c>
      <c r="AU11" s="141" t="e">
        <f>'C завтраками| Bed and breakfast'!#REF!*0.85</f>
        <v>#REF!</v>
      </c>
      <c r="AV11" s="141" t="e">
        <f>'C завтраками| Bed and breakfast'!#REF!*0.85</f>
        <v>#REF!</v>
      </c>
      <c r="AW11" s="141" t="e">
        <f>'C завтраками| Bed and breakfast'!#REF!*0.85</f>
        <v>#REF!</v>
      </c>
    </row>
    <row r="12" spans="1:49" ht="11.45" customHeight="1" x14ac:dyDescent="0.2">
      <c r="A12" s="3">
        <v>2</v>
      </c>
      <c r="B12" s="141" t="e">
        <f>'C завтраками| Bed and breakfast'!#REF!*0.85</f>
        <v>#REF!</v>
      </c>
      <c r="C12" s="141" t="e">
        <f>'C завтраками| Bed and breakfast'!#REF!*0.85</f>
        <v>#REF!</v>
      </c>
      <c r="D12" s="141" t="e">
        <f>'C завтраками| Bed and breakfast'!#REF!*0.85</f>
        <v>#REF!</v>
      </c>
      <c r="E12" s="141" t="e">
        <f>'C завтраками| Bed and breakfast'!#REF!*0.85</f>
        <v>#REF!</v>
      </c>
      <c r="F12" s="141" t="e">
        <f>'C завтраками| Bed and breakfast'!#REF!*0.85</f>
        <v>#REF!</v>
      </c>
      <c r="G12" s="141" t="e">
        <f>'C завтраками| Bed and breakfast'!#REF!*0.85</f>
        <v>#REF!</v>
      </c>
      <c r="H12" s="141" t="e">
        <f>'C завтраками| Bed and breakfast'!#REF!*0.85</f>
        <v>#REF!</v>
      </c>
      <c r="I12" s="141" t="e">
        <f>'C завтраками| Bed and breakfast'!#REF!*0.85</f>
        <v>#REF!</v>
      </c>
      <c r="J12" s="141" t="e">
        <f>'C завтраками| Bed and breakfast'!#REF!*0.85</f>
        <v>#REF!</v>
      </c>
      <c r="K12" s="141" t="e">
        <f>'C завтраками| Bed and breakfast'!#REF!*0.85</f>
        <v>#REF!</v>
      </c>
      <c r="L12" s="141" t="e">
        <f>'C завтраками| Bed and breakfast'!#REF!*0.85</f>
        <v>#REF!</v>
      </c>
      <c r="M12" s="141" t="e">
        <f>'C завтраками| Bed and breakfast'!#REF!*0.85</f>
        <v>#REF!</v>
      </c>
      <c r="N12" s="141" t="e">
        <f>'C завтраками| Bed and breakfast'!#REF!*0.85</f>
        <v>#REF!</v>
      </c>
      <c r="O12" s="141" t="e">
        <f>'C завтраками| Bed and breakfast'!#REF!*0.85</f>
        <v>#REF!</v>
      </c>
      <c r="P12" s="141" t="e">
        <f>'C завтраками| Bed and breakfast'!#REF!*0.85</f>
        <v>#REF!</v>
      </c>
      <c r="Q12" s="141" t="e">
        <f>'C завтраками| Bed and breakfast'!#REF!*0.85</f>
        <v>#REF!</v>
      </c>
      <c r="R12" s="141" t="e">
        <f>'C завтраками| Bed and breakfast'!#REF!*0.85</f>
        <v>#REF!</v>
      </c>
      <c r="S12" s="141" t="e">
        <f>'C завтраками| Bed and breakfast'!#REF!*0.85</f>
        <v>#REF!</v>
      </c>
      <c r="T12" s="141" t="e">
        <f>'C завтраками| Bed and breakfast'!#REF!*0.85</f>
        <v>#REF!</v>
      </c>
      <c r="U12" s="141" t="e">
        <f>'C завтраками| Bed and breakfast'!#REF!*0.85</f>
        <v>#REF!</v>
      </c>
      <c r="V12" s="141" t="e">
        <f>'C завтраками| Bed and breakfast'!#REF!*0.85</f>
        <v>#REF!</v>
      </c>
      <c r="W12" s="141" t="e">
        <f>'C завтраками| Bed and breakfast'!#REF!*0.85</f>
        <v>#REF!</v>
      </c>
      <c r="X12" s="141" t="e">
        <f>'C завтраками| Bed and breakfast'!#REF!*0.85</f>
        <v>#REF!</v>
      </c>
      <c r="Y12" s="141" t="e">
        <f>'C завтраками| Bed and breakfast'!#REF!*0.85</f>
        <v>#REF!</v>
      </c>
      <c r="Z12" s="141" t="e">
        <f>'C завтраками| Bed and breakfast'!#REF!*0.85</f>
        <v>#REF!</v>
      </c>
      <c r="AA12" s="141" t="e">
        <f>'C завтраками| Bed and breakfast'!#REF!*0.85</f>
        <v>#REF!</v>
      </c>
      <c r="AB12" s="141" t="e">
        <f>'C завтраками| Bed and breakfast'!#REF!*0.85</f>
        <v>#REF!</v>
      </c>
      <c r="AC12" s="141" t="e">
        <f>'C завтраками| Bed and breakfast'!#REF!*0.85</f>
        <v>#REF!</v>
      </c>
      <c r="AD12" s="141" t="e">
        <f>'C завтраками| Bed and breakfast'!#REF!*0.85</f>
        <v>#REF!</v>
      </c>
      <c r="AE12" s="141" t="e">
        <f>'C завтраками| Bed and breakfast'!#REF!*0.85</f>
        <v>#REF!</v>
      </c>
      <c r="AF12" s="141" t="e">
        <f>'C завтраками| Bed and breakfast'!#REF!*0.85</f>
        <v>#REF!</v>
      </c>
      <c r="AG12" s="141" t="e">
        <f>'C завтраками| Bed and breakfast'!#REF!*0.85</f>
        <v>#REF!</v>
      </c>
      <c r="AH12" s="141" t="e">
        <f>'C завтраками| Bed and breakfast'!#REF!*0.85</f>
        <v>#REF!</v>
      </c>
      <c r="AI12" s="141" t="e">
        <f>'C завтраками| Bed and breakfast'!#REF!*0.85</f>
        <v>#REF!</v>
      </c>
      <c r="AJ12" s="141" t="e">
        <f>'C завтраками| Bed and breakfast'!#REF!*0.85</f>
        <v>#REF!</v>
      </c>
      <c r="AK12" s="141" t="e">
        <f>'C завтраками| Bed and breakfast'!#REF!*0.85</f>
        <v>#REF!</v>
      </c>
      <c r="AL12" s="141" t="e">
        <f>'C завтраками| Bed and breakfast'!#REF!*0.85</f>
        <v>#REF!</v>
      </c>
      <c r="AM12" s="141" t="e">
        <f>'C завтраками| Bed and breakfast'!#REF!*0.85</f>
        <v>#REF!</v>
      </c>
      <c r="AN12" s="141" t="e">
        <f>'C завтраками| Bed and breakfast'!#REF!*0.85</f>
        <v>#REF!</v>
      </c>
      <c r="AO12" s="141" t="e">
        <f>'C завтраками| Bed and breakfast'!#REF!*0.85</f>
        <v>#REF!</v>
      </c>
      <c r="AP12" s="141" t="e">
        <f>'C завтраками| Bed and breakfast'!#REF!*0.85</f>
        <v>#REF!</v>
      </c>
      <c r="AQ12" s="141" t="e">
        <f>'C завтраками| Bed and breakfast'!#REF!*0.85</f>
        <v>#REF!</v>
      </c>
      <c r="AR12" s="141" t="e">
        <f>'C завтраками| Bed and breakfast'!#REF!*0.85</f>
        <v>#REF!</v>
      </c>
      <c r="AS12" s="141" t="e">
        <f>'C завтраками| Bed and breakfast'!#REF!*0.85</f>
        <v>#REF!</v>
      </c>
      <c r="AT12" s="141" t="e">
        <f>'C завтраками| Bed and breakfast'!#REF!*0.85</f>
        <v>#REF!</v>
      </c>
      <c r="AU12" s="141" t="e">
        <f>'C завтраками| Bed and breakfast'!#REF!*0.85</f>
        <v>#REF!</v>
      </c>
      <c r="AV12" s="141" t="e">
        <f>'C завтраками| Bed and breakfast'!#REF!*0.85</f>
        <v>#REF!</v>
      </c>
      <c r="AW12" s="141" t="e">
        <f>'C завтраками| Bed and breakfast'!#REF!*0.85</f>
        <v>#REF!</v>
      </c>
    </row>
    <row r="13" spans="1:49" ht="11.45" customHeight="1" x14ac:dyDescent="0.2">
      <c r="A13" s="5"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row>
    <row r="14" spans="1:49" ht="11.45" customHeight="1" x14ac:dyDescent="0.2">
      <c r="A14" s="3">
        <v>1</v>
      </c>
      <c r="B14" s="141" t="e">
        <f>'C завтраками| Bed and breakfast'!#REF!*0.85</f>
        <v>#REF!</v>
      </c>
      <c r="C14" s="141" t="e">
        <f>'C завтраками| Bed and breakfast'!#REF!*0.85</f>
        <v>#REF!</v>
      </c>
      <c r="D14" s="141" t="e">
        <f>'C завтраками| Bed and breakfast'!#REF!*0.85</f>
        <v>#REF!</v>
      </c>
      <c r="E14" s="141" t="e">
        <f>'C завтраками| Bed and breakfast'!#REF!*0.85</f>
        <v>#REF!</v>
      </c>
      <c r="F14" s="141" t="e">
        <f>'C завтраками| Bed and breakfast'!#REF!*0.85</f>
        <v>#REF!</v>
      </c>
      <c r="G14" s="141" t="e">
        <f>'C завтраками| Bed and breakfast'!#REF!*0.85</f>
        <v>#REF!</v>
      </c>
      <c r="H14" s="141" t="e">
        <f>'C завтраками| Bed and breakfast'!#REF!*0.85</f>
        <v>#REF!</v>
      </c>
      <c r="I14" s="141" t="e">
        <f>'C завтраками| Bed and breakfast'!#REF!*0.85</f>
        <v>#REF!</v>
      </c>
      <c r="J14" s="141" t="e">
        <f>'C завтраками| Bed and breakfast'!#REF!*0.85</f>
        <v>#REF!</v>
      </c>
      <c r="K14" s="141" t="e">
        <f>'C завтраками| Bed and breakfast'!#REF!*0.85</f>
        <v>#REF!</v>
      </c>
      <c r="L14" s="141" t="e">
        <f>'C завтраками| Bed and breakfast'!#REF!*0.85</f>
        <v>#REF!</v>
      </c>
      <c r="M14" s="141" t="e">
        <f>'C завтраками| Bed and breakfast'!#REF!*0.85</f>
        <v>#REF!</v>
      </c>
      <c r="N14" s="141" t="e">
        <f>'C завтраками| Bed and breakfast'!#REF!*0.85</f>
        <v>#REF!</v>
      </c>
      <c r="O14" s="141" t="e">
        <f>'C завтраками| Bed and breakfast'!#REF!*0.85</f>
        <v>#REF!</v>
      </c>
      <c r="P14" s="141" t="e">
        <f>'C завтраками| Bed and breakfast'!#REF!*0.85</f>
        <v>#REF!</v>
      </c>
      <c r="Q14" s="141" t="e">
        <f>'C завтраками| Bed and breakfast'!#REF!*0.85</f>
        <v>#REF!</v>
      </c>
      <c r="R14" s="141" t="e">
        <f>'C завтраками| Bed and breakfast'!#REF!*0.85</f>
        <v>#REF!</v>
      </c>
      <c r="S14" s="141" t="e">
        <f>'C завтраками| Bed and breakfast'!#REF!*0.85</f>
        <v>#REF!</v>
      </c>
      <c r="T14" s="141" t="e">
        <f>'C завтраками| Bed and breakfast'!#REF!*0.85</f>
        <v>#REF!</v>
      </c>
      <c r="U14" s="141" t="e">
        <f>'C завтраками| Bed and breakfast'!#REF!*0.85</f>
        <v>#REF!</v>
      </c>
      <c r="V14" s="141" t="e">
        <f>'C завтраками| Bed and breakfast'!#REF!*0.85</f>
        <v>#REF!</v>
      </c>
      <c r="W14" s="141" t="e">
        <f>'C завтраками| Bed and breakfast'!#REF!*0.85</f>
        <v>#REF!</v>
      </c>
      <c r="X14" s="141" t="e">
        <f>'C завтраками| Bed and breakfast'!#REF!*0.85</f>
        <v>#REF!</v>
      </c>
      <c r="Y14" s="141" t="e">
        <f>'C завтраками| Bed and breakfast'!#REF!*0.85</f>
        <v>#REF!</v>
      </c>
      <c r="Z14" s="141" t="e">
        <f>'C завтраками| Bed and breakfast'!#REF!*0.85</f>
        <v>#REF!</v>
      </c>
      <c r="AA14" s="141" t="e">
        <f>'C завтраками| Bed and breakfast'!#REF!*0.85</f>
        <v>#REF!</v>
      </c>
      <c r="AB14" s="141" t="e">
        <f>'C завтраками| Bed and breakfast'!#REF!*0.85</f>
        <v>#REF!</v>
      </c>
      <c r="AC14" s="141" t="e">
        <f>'C завтраками| Bed and breakfast'!#REF!*0.85</f>
        <v>#REF!</v>
      </c>
      <c r="AD14" s="141" t="e">
        <f>'C завтраками| Bed and breakfast'!#REF!*0.85</f>
        <v>#REF!</v>
      </c>
      <c r="AE14" s="141" t="e">
        <f>'C завтраками| Bed and breakfast'!#REF!*0.85</f>
        <v>#REF!</v>
      </c>
      <c r="AF14" s="141" t="e">
        <f>'C завтраками| Bed and breakfast'!#REF!*0.85</f>
        <v>#REF!</v>
      </c>
      <c r="AG14" s="141" t="e">
        <f>'C завтраками| Bed and breakfast'!#REF!*0.85</f>
        <v>#REF!</v>
      </c>
      <c r="AH14" s="141" t="e">
        <f>'C завтраками| Bed and breakfast'!#REF!*0.85</f>
        <v>#REF!</v>
      </c>
      <c r="AI14" s="141" t="e">
        <f>'C завтраками| Bed and breakfast'!#REF!*0.85</f>
        <v>#REF!</v>
      </c>
      <c r="AJ14" s="141" t="e">
        <f>'C завтраками| Bed and breakfast'!#REF!*0.85</f>
        <v>#REF!</v>
      </c>
      <c r="AK14" s="141" t="e">
        <f>'C завтраками| Bed and breakfast'!#REF!*0.85</f>
        <v>#REF!</v>
      </c>
      <c r="AL14" s="141" t="e">
        <f>'C завтраками| Bed and breakfast'!#REF!*0.85</f>
        <v>#REF!</v>
      </c>
      <c r="AM14" s="141" t="e">
        <f>'C завтраками| Bed and breakfast'!#REF!*0.85</f>
        <v>#REF!</v>
      </c>
      <c r="AN14" s="141" t="e">
        <f>'C завтраками| Bed and breakfast'!#REF!*0.85</f>
        <v>#REF!</v>
      </c>
      <c r="AO14" s="141" t="e">
        <f>'C завтраками| Bed and breakfast'!#REF!*0.85</f>
        <v>#REF!</v>
      </c>
      <c r="AP14" s="141" t="e">
        <f>'C завтраками| Bed and breakfast'!#REF!*0.85</f>
        <v>#REF!</v>
      </c>
      <c r="AQ14" s="141" t="e">
        <f>'C завтраками| Bed and breakfast'!#REF!*0.85</f>
        <v>#REF!</v>
      </c>
      <c r="AR14" s="141" t="e">
        <f>'C завтраками| Bed and breakfast'!#REF!*0.85</f>
        <v>#REF!</v>
      </c>
      <c r="AS14" s="141" t="e">
        <f>'C завтраками| Bed and breakfast'!#REF!*0.85</f>
        <v>#REF!</v>
      </c>
      <c r="AT14" s="141" t="e">
        <f>'C завтраками| Bed and breakfast'!#REF!*0.85</f>
        <v>#REF!</v>
      </c>
      <c r="AU14" s="141" t="e">
        <f>'C завтраками| Bed and breakfast'!#REF!*0.85</f>
        <v>#REF!</v>
      </c>
      <c r="AV14" s="141" t="e">
        <f>'C завтраками| Bed and breakfast'!#REF!*0.85</f>
        <v>#REF!</v>
      </c>
      <c r="AW14" s="141" t="e">
        <f>'C завтраками| Bed and breakfast'!#REF!*0.85</f>
        <v>#REF!</v>
      </c>
    </row>
    <row r="15" spans="1:49" ht="11.45" customHeight="1" x14ac:dyDescent="0.2">
      <c r="A15" s="3">
        <v>2</v>
      </c>
      <c r="B15" s="141" t="e">
        <f>'C завтраками| Bed and breakfast'!#REF!*0.85</f>
        <v>#REF!</v>
      </c>
      <c r="C15" s="141" t="e">
        <f>'C завтраками| Bed and breakfast'!#REF!*0.85</f>
        <v>#REF!</v>
      </c>
      <c r="D15" s="141" t="e">
        <f>'C завтраками| Bed and breakfast'!#REF!*0.85</f>
        <v>#REF!</v>
      </c>
      <c r="E15" s="141" t="e">
        <f>'C завтраками| Bed and breakfast'!#REF!*0.85</f>
        <v>#REF!</v>
      </c>
      <c r="F15" s="141" t="e">
        <f>'C завтраками| Bed and breakfast'!#REF!*0.85</f>
        <v>#REF!</v>
      </c>
      <c r="G15" s="141" t="e">
        <f>'C завтраками| Bed and breakfast'!#REF!*0.85</f>
        <v>#REF!</v>
      </c>
      <c r="H15" s="141" t="e">
        <f>'C завтраками| Bed and breakfast'!#REF!*0.85</f>
        <v>#REF!</v>
      </c>
      <c r="I15" s="141" t="e">
        <f>'C завтраками| Bed and breakfast'!#REF!*0.85</f>
        <v>#REF!</v>
      </c>
      <c r="J15" s="141" t="e">
        <f>'C завтраками| Bed and breakfast'!#REF!*0.85</f>
        <v>#REF!</v>
      </c>
      <c r="K15" s="141" t="e">
        <f>'C завтраками| Bed and breakfast'!#REF!*0.85</f>
        <v>#REF!</v>
      </c>
      <c r="L15" s="141" t="e">
        <f>'C завтраками| Bed and breakfast'!#REF!*0.85</f>
        <v>#REF!</v>
      </c>
      <c r="M15" s="141" t="e">
        <f>'C завтраками| Bed and breakfast'!#REF!*0.85</f>
        <v>#REF!</v>
      </c>
      <c r="N15" s="141" t="e">
        <f>'C завтраками| Bed and breakfast'!#REF!*0.85</f>
        <v>#REF!</v>
      </c>
      <c r="O15" s="141" t="e">
        <f>'C завтраками| Bed and breakfast'!#REF!*0.85</f>
        <v>#REF!</v>
      </c>
      <c r="P15" s="141" t="e">
        <f>'C завтраками| Bed and breakfast'!#REF!*0.85</f>
        <v>#REF!</v>
      </c>
      <c r="Q15" s="141" t="e">
        <f>'C завтраками| Bed and breakfast'!#REF!*0.85</f>
        <v>#REF!</v>
      </c>
      <c r="R15" s="141" t="e">
        <f>'C завтраками| Bed and breakfast'!#REF!*0.85</f>
        <v>#REF!</v>
      </c>
      <c r="S15" s="141" t="e">
        <f>'C завтраками| Bed and breakfast'!#REF!*0.85</f>
        <v>#REF!</v>
      </c>
      <c r="T15" s="141" t="e">
        <f>'C завтраками| Bed and breakfast'!#REF!*0.85</f>
        <v>#REF!</v>
      </c>
      <c r="U15" s="141" t="e">
        <f>'C завтраками| Bed and breakfast'!#REF!*0.85</f>
        <v>#REF!</v>
      </c>
      <c r="V15" s="141" t="e">
        <f>'C завтраками| Bed and breakfast'!#REF!*0.85</f>
        <v>#REF!</v>
      </c>
      <c r="W15" s="141" t="e">
        <f>'C завтраками| Bed and breakfast'!#REF!*0.85</f>
        <v>#REF!</v>
      </c>
      <c r="X15" s="141" t="e">
        <f>'C завтраками| Bed and breakfast'!#REF!*0.85</f>
        <v>#REF!</v>
      </c>
      <c r="Y15" s="141" t="e">
        <f>'C завтраками| Bed and breakfast'!#REF!*0.85</f>
        <v>#REF!</v>
      </c>
      <c r="Z15" s="141" t="e">
        <f>'C завтраками| Bed and breakfast'!#REF!*0.85</f>
        <v>#REF!</v>
      </c>
      <c r="AA15" s="141" t="e">
        <f>'C завтраками| Bed and breakfast'!#REF!*0.85</f>
        <v>#REF!</v>
      </c>
      <c r="AB15" s="141" t="e">
        <f>'C завтраками| Bed and breakfast'!#REF!*0.85</f>
        <v>#REF!</v>
      </c>
      <c r="AC15" s="141" t="e">
        <f>'C завтраками| Bed and breakfast'!#REF!*0.85</f>
        <v>#REF!</v>
      </c>
      <c r="AD15" s="141" t="e">
        <f>'C завтраками| Bed and breakfast'!#REF!*0.85</f>
        <v>#REF!</v>
      </c>
      <c r="AE15" s="141" t="e">
        <f>'C завтраками| Bed and breakfast'!#REF!*0.85</f>
        <v>#REF!</v>
      </c>
      <c r="AF15" s="141" t="e">
        <f>'C завтраками| Bed and breakfast'!#REF!*0.85</f>
        <v>#REF!</v>
      </c>
      <c r="AG15" s="141" t="e">
        <f>'C завтраками| Bed and breakfast'!#REF!*0.85</f>
        <v>#REF!</v>
      </c>
      <c r="AH15" s="141" t="e">
        <f>'C завтраками| Bed and breakfast'!#REF!*0.85</f>
        <v>#REF!</v>
      </c>
      <c r="AI15" s="141" t="e">
        <f>'C завтраками| Bed and breakfast'!#REF!*0.85</f>
        <v>#REF!</v>
      </c>
      <c r="AJ15" s="141" t="e">
        <f>'C завтраками| Bed and breakfast'!#REF!*0.85</f>
        <v>#REF!</v>
      </c>
      <c r="AK15" s="141" t="e">
        <f>'C завтраками| Bed and breakfast'!#REF!*0.85</f>
        <v>#REF!</v>
      </c>
      <c r="AL15" s="141" t="e">
        <f>'C завтраками| Bed and breakfast'!#REF!*0.85</f>
        <v>#REF!</v>
      </c>
      <c r="AM15" s="141" t="e">
        <f>'C завтраками| Bed and breakfast'!#REF!*0.85</f>
        <v>#REF!</v>
      </c>
      <c r="AN15" s="141" t="e">
        <f>'C завтраками| Bed and breakfast'!#REF!*0.85</f>
        <v>#REF!</v>
      </c>
      <c r="AO15" s="141" t="e">
        <f>'C завтраками| Bed and breakfast'!#REF!*0.85</f>
        <v>#REF!</v>
      </c>
      <c r="AP15" s="141" t="e">
        <f>'C завтраками| Bed and breakfast'!#REF!*0.85</f>
        <v>#REF!</v>
      </c>
      <c r="AQ15" s="141" t="e">
        <f>'C завтраками| Bed and breakfast'!#REF!*0.85</f>
        <v>#REF!</v>
      </c>
      <c r="AR15" s="141" t="e">
        <f>'C завтраками| Bed and breakfast'!#REF!*0.85</f>
        <v>#REF!</v>
      </c>
      <c r="AS15" s="141" t="e">
        <f>'C завтраками| Bed and breakfast'!#REF!*0.85</f>
        <v>#REF!</v>
      </c>
      <c r="AT15" s="141" t="e">
        <f>'C завтраками| Bed and breakfast'!#REF!*0.85</f>
        <v>#REF!</v>
      </c>
      <c r="AU15" s="141" t="e">
        <f>'C завтраками| Bed and breakfast'!#REF!*0.85</f>
        <v>#REF!</v>
      </c>
      <c r="AV15" s="141" t="e">
        <f>'C завтраками| Bed and breakfast'!#REF!*0.85</f>
        <v>#REF!</v>
      </c>
      <c r="AW15" s="141" t="e">
        <f>'C завтраками| Bed and breakfast'!#REF!*0.85</f>
        <v>#REF!</v>
      </c>
    </row>
    <row r="16" spans="1:49" ht="11.45" customHeight="1" x14ac:dyDescent="0.2">
      <c r="A16" s="4"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row>
    <row r="17" spans="1:49" ht="11.45" customHeight="1" x14ac:dyDescent="0.2">
      <c r="A17" s="3">
        <v>1</v>
      </c>
      <c r="B17" s="141" t="e">
        <f>'C завтраками| Bed and breakfast'!#REF!*0.85</f>
        <v>#REF!</v>
      </c>
      <c r="C17" s="141" t="e">
        <f>'C завтраками| Bed and breakfast'!#REF!*0.85</f>
        <v>#REF!</v>
      </c>
      <c r="D17" s="141" t="e">
        <f>'C завтраками| Bed and breakfast'!#REF!*0.85</f>
        <v>#REF!</v>
      </c>
      <c r="E17" s="141" t="e">
        <f>'C завтраками| Bed and breakfast'!#REF!*0.85</f>
        <v>#REF!</v>
      </c>
      <c r="F17" s="141" t="e">
        <f>'C завтраками| Bed and breakfast'!#REF!*0.85</f>
        <v>#REF!</v>
      </c>
      <c r="G17" s="141" t="e">
        <f>'C завтраками| Bed and breakfast'!#REF!*0.85</f>
        <v>#REF!</v>
      </c>
      <c r="H17" s="141" t="e">
        <f>'C завтраками| Bed and breakfast'!#REF!*0.85</f>
        <v>#REF!</v>
      </c>
      <c r="I17" s="141" t="e">
        <f>'C завтраками| Bed and breakfast'!#REF!*0.85</f>
        <v>#REF!</v>
      </c>
      <c r="J17" s="141" t="e">
        <f>'C завтраками| Bed and breakfast'!#REF!*0.85</f>
        <v>#REF!</v>
      </c>
      <c r="K17" s="141" t="e">
        <f>'C завтраками| Bed and breakfast'!#REF!*0.85</f>
        <v>#REF!</v>
      </c>
      <c r="L17" s="141" t="e">
        <f>'C завтраками| Bed and breakfast'!#REF!*0.85</f>
        <v>#REF!</v>
      </c>
      <c r="M17" s="141" t="e">
        <f>'C завтраками| Bed and breakfast'!#REF!*0.85</f>
        <v>#REF!</v>
      </c>
      <c r="N17" s="141" t="e">
        <f>'C завтраками| Bed and breakfast'!#REF!*0.85</f>
        <v>#REF!</v>
      </c>
      <c r="O17" s="141" t="e">
        <f>'C завтраками| Bed and breakfast'!#REF!*0.85</f>
        <v>#REF!</v>
      </c>
      <c r="P17" s="141" t="e">
        <f>'C завтраками| Bed and breakfast'!#REF!*0.85</f>
        <v>#REF!</v>
      </c>
      <c r="Q17" s="141" t="e">
        <f>'C завтраками| Bed and breakfast'!#REF!*0.85</f>
        <v>#REF!</v>
      </c>
      <c r="R17" s="141" t="e">
        <f>'C завтраками| Bed and breakfast'!#REF!*0.85</f>
        <v>#REF!</v>
      </c>
      <c r="S17" s="141" t="e">
        <f>'C завтраками| Bed and breakfast'!#REF!*0.85</f>
        <v>#REF!</v>
      </c>
      <c r="T17" s="141" t="e">
        <f>'C завтраками| Bed and breakfast'!#REF!*0.85</f>
        <v>#REF!</v>
      </c>
      <c r="U17" s="141" t="e">
        <f>'C завтраками| Bed and breakfast'!#REF!*0.85</f>
        <v>#REF!</v>
      </c>
      <c r="V17" s="141" t="e">
        <f>'C завтраками| Bed and breakfast'!#REF!*0.85</f>
        <v>#REF!</v>
      </c>
      <c r="W17" s="141" t="e">
        <f>'C завтраками| Bed and breakfast'!#REF!*0.85</f>
        <v>#REF!</v>
      </c>
      <c r="X17" s="141" t="e">
        <f>'C завтраками| Bed and breakfast'!#REF!*0.85</f>
        <v>#REF!</v>
      </c>
      <c r="Y17" s="141" t="e">
        <f>'C завтраками| Bed and breakfast'!#REF!*0.85</f>
        <v>#REF!</v>
      </c>
      <c r="Z17" s="141" t="e">
        <f>'C завтраками| Bed and breakfast'!#REF!*0.85</f>
        <v>#REF!</v>
      </c>
      <c r="AA17" s="141" t="e">
        <f>'C завтраками| Bed and breakfast'!#REF!*0.85</f>
        <v>#REF!</v>
      </c>
      <c r="AB17" s="141" t="e">
        <f>'C завтраками| Bed and breakfast'!#REF!*0.85</f>
        <v>#REF!</v>
      </c>
      <c r="AC17" s="141" t="e">
        <f>'C завтраками| Bed and breakfast'!#REF!*0.85</f>
        <v>#REF!</v>
      </c>
      <c r="AD17" s="141" t="e">
        <f>'C завтраками| Bed and breakfast'!#REF!*0.85</f>
        <v>#REF!</v>
      </c>
      <c r="AE17" s="141" t="e">
        <f>'C завтраками| Bed and breakfast'!#REF!*0.85</f>
        <v>#REF!</v>
      </c>
      <c r="AF17" s="141" t="e">
        <f>'C завтраками| Bed and breakfast'!#REF!*0.85</f>
        <v>#REF!</v>
      </c>
      <c r="AG17" s="141" t="e">
        <f>'C завтраками| Bed and breakfast'!#REF!*0.85</f>
        <v>#REF!</v>
      </c>
      <c r="AH17" s="141" t="e">
        <f>'C завтраками| Bed and breakfast'!#REF!*0.85</f>
        <v>#REF!</v>
      </c>
      <c r="AI17" s="141" t="e">
        <f>'C завтраками| Bed and breakfast'!#REF!*0.85</f>
        <v>#REF!</v>
      </c>
      <c r="AJ17" s="141" t="e">
        <f>'C завтраками| Bed and breakfast'!#REF!*0.85</f>
        <v>#REF!</v>
      </c>
      <c r="AK17" s="141" t="e">
        <f>'C завтраками| Bed and breakfast'!#REF!*0.85</f>
        <v>#REF!</v>
      </c>
      <c r="AL17" s="141" t="e">
        <f>'C завтраками| Bed and breakfast'!#REF!*0.85</f>
        <v>#REF!</v>
      </c>
      <c r="AM17" s="141" t="e">
        <f>'C завтраками| Bed and breakfast'!#REF!*0.85</f>
        <v>#REF!</v>
      </c>
      <c r="AN17" s="141" t="e">
        <f>'C завтраками| Bed and breakfast'!#REF!*0.85</f>
        <v>#REF!</v>
      </c>
      <c r="AO17" s="141" t="e">
        <f>'C завтраками| Bed and breakfast'!#REF!*0.85</f>
        <v>#REF!</v>
      </c>
      <c r="AP17" s="141" t="e">
        <f>'C завтраками| Bed and breakfast'!#REF!*0.85</f>
        <v>#REF!</v>
      </c>
      <c r="AQ17" s="141" t="e">
        <f>'C завтраками| Bed and breakfast'!#REF!*0.85</f>
        <v>#REF!</v>
      </c>
      <c r="AR17" s="141" t="e">
        <f>'C завтраками| Bed and breakfast'!#REF!*0.85</f>
        <v>#REF!</v>
      </c>
      <c r="AS17" s="141" t="e">
        <f>'C завтраками| Bed and breakfast'!#REF!*0.85</f>
        <v>#REF!</v>
      </c>
      <c r="AT17" s="141" t="e">
        <f>'C завтраками| Bed and breakfast'!#REF!*0.85</f>
        <v>#REF!</v>
      </c>
      <c r="AU17" s="141" t="e">
        <f>'C завтраками| Bed and breakfast'!#REF!*0.85</f>
        <v>#REF!</v>
      </c>
      <c r="AV17" s="141" t="e">
        <f>'C завтраками| Bed and breakfast'!#REF!*0.85</f>
        <v>#REF!</v>
      </c>
      <c r="AW17" s="141" t="e">
        <f>'C завтраками| Bed and breakfast'!#REF!*0.85</f>
        <v>#REF!</v>
      </c>
    </row>
    <row r="18" spans="1:49" ht="11.45" customHeight="1" x14ac:dyDescent="0.2">
      <c r="A18" s="3">
        <v>2</v>
      </c>
      <c r="B18" s="141" t="e">
        <f>'C завтраками| Bed and breakfast'!#REF!*0.85</f>
        <v>#REF!</v>
      </c>
      <c r="C18" s="141" t="e">
        <f>'C завтраками| Bed and breakfast'!#REF!*0.85</f>
        <v>#REF!</v>
      </c>
      <c r="D18" s="141" t="e">
        <f>'C завтраками| Bed and breakfast'!#REF!*0.85</f>
        <v>#REF!</v>
      </c>
      <c r="E18" s="141" t="e">
        <f>'C завтраками| Bed and breakfast'!#REF!*0.85</f>
        <v>#REF!</v>
      </c>
      <c r="F18" s="141" t="e">
        <f>'C завтраками| Bed and breakfast'!#REF!*0.85</f>
        <v>#REF!</v>
      </c>
      <c r="G18" s="141" t="e">
        <f>'C завтраками| Bed and breakfast'!#REF!*0.85</f>
        <v>#REF!</v>
      </c>
      <c r="H18" s="141" t="e">
        <f>'C завтраками| Bed and breakfast'!#REF!*0.85</f>
        <v>#REF!</v>
      </c>
      <c r="I18" s="141" t="e">
        <f>'C завтраками| Bed and breakfast'!#REF!*0.85</f>
        <v>#REF!</v>
      </c>
      <c r="J18" s="141" t="e">
        <f>'C завтраками| Bed and breakfast'!#REF!*0.85</f>
        <v>#REF!</v>
      </c>
      <c r="K18" s="141" t="e">
        <f>'C завтраками| Bed and breakfast'!#REF!*0.85</f>
        <v>#REF!</v>
      </c>
      <c r="L18" s="141" t="e">
        <f>'C завтраками| Bed and breakfast'!#REF!*0.85</f>
        <v>#REF!</v>
      </c>
      <c r="M18" s="141" t="e">
        <f>'C завтраками| Bed and breakfast'!#REF!*0.85</f>
        <v>#REF!</v>
      </c>
      <c r="N18" s="141" t="e">
        <f>'C завтраками| Bed and breakfast'!#REF!*0.85</f>
        <v>#REF!</v>
      </c>
      <c r="O18" s="141" t="e">
        <f>'C завтраками| Bed and breakfast'!#REF!*0.85</f>
        <v>#REF!</v>
      </c>
      <c r="P18" s="141" t="e">
        <f>'C завтраками| Bed and breakfast'!#REF!*0.85</f>
        <v>#REF!</v>
      </c>
      <c r="Q18" s="141" t="e">
        <f>'C завтраками| Bed and breakfast'!#REF!*0.85</f>
        <v>#REF!</v>
      </c>
      <c r="R18" s="141" t="e">
        <f>'C завтраками| Bed and breakfast'!#REF!*0.85</f>
        <v>#REF!</v>
      </c>
      <c r="S18" s="141" t="e">
        <f>'C завтраками| Bed and breakfast'!#REF!*0.85</f>
        <v>#REF!</v>
      </c>
      <c r="T18" s="141" t="e">
        <f>'C завтраками| Bed and breakfast'!#REF!*0.85</f>
        <v>#REF!</v>
      </c>
      <c r="U18" s="141" t="e">
        <f>'C завтраками| Bed and breakfast'!#REF!*0.85</f>
        <v>#REF!</v>
      </c>
      <c r="V18" s="141" t="e">
        <f>'C завтраками| Bed and breakfast'!#REF!*0.85</f>
        <v>#REF!</v>
      </c>
      <c r="W18" s="141" t="e">
        <f>'C завтраками| Bed and breakfast'!#REF!*0.85</f>
        <v>#REF!</v>
      </c>
      <c r="X18" s="141" t="e">
        <f>'C завтраками| Bed and breakfast'!#REF!*0.85</f>
        <v>#REF!</v>
      </c>
      <c r="Y18" s="141" t="e">
        <f>'C завтраками| Bed and breakfast'!#REF!*0.85</f>
        <v>#REF!</v>
      </c>
      <c r="Z18" s="141" t="e">
        <f>'C завтраками| Bed and breakfast'!#REF!*0.85</f>
        <v>#REF!</v>
      </c>
      <c r="AA18" s="141" t="e">
        <f>'C завтраками| Bed and breakfast'!#REF!*0.85</f>
        <v>#REF!</v>
      </c>
      <c r="AB18" s="141" t="e">
        <f>'C завтраками| Bed and breakfast'!#REF!*0.85</f>
        <v>#REF!</v>
      </c>
      <c r="AC18" s="141" t="e">
        <f>'C завтраками| Bed and breakfast'!#REF!*0.85</f>
        <v>#REF!</v>
      </c>
      <c r="AD18" s="141" t="e">
        <f>'C завтраками| Bed and breakfast'!#REF!*0.85</f>
        <v>#REF!</v>
      </c>
      <c r="AE18" s="141" t="e">
        <f>'C завтраками| Bed and breakfast'!#REF!*0.85</f>
        <v>#REF!</v>
      </c>
      <c r="AF18" s="141" t="e">
        <f>'C завтраками| Bed and breakfast'!#REF!*0.85</f>
        <v>#REF!</v>
      </c>
      <c r="AG18" s="141" t="e">
        <f>'C завтраками| Bed and breakfast'!#REF!*0.85</f>
        <v>#REF!</v>
      </c>
      <c r="AH18" s="141" t="e">
        <f>'C завтраками| Bed and breakfast'!#REF!*0.85</f>
        <v>#REF!</v>
      </c>
      <c r="AI18" s="141" t="e">
        <f>'C завтраками| Bed and breakfast'!#REF!*0.85</f>
        <v>#REF!</v>
      </c>
      <c r="AJ18" s="141" t="e">
        <f>'C завтраками| Bed and breakfast'!#REF!*0.85</f>
        <v>#REF!</v>
      </c>
      <c r="AK18" s="141" t="e">
        <f>'C завтраками| Bed and breakfast'!#REF!*0.85</f>
        <v>#REF!</v>
      </c>
      <c r="AL18" s="141" t="e">
        <f>'C завтраками| Bed and breakfast'!#REF!*0.85</f>
        <v>#REF!</v>
      </c>
      <c r="AM18" s="141" t="e">
        <f>'C завтраками| Bed and breakfast'!#REF!*0.85</f>
        <v>#REF!</v>
      </c>
      <c r="AN18" s="141" t="e">
        <f>'C завтраками| Bed and breakfast'!#REF!*0.85</f>
        <v>#REF!</v>
      </c>
      <c r="AO18" s="141" t="e">
        <f>'C завтраками| Bed and breakfast'!#REF!*0.85</f>
        <v>#REF!</v>
      </c>
      <c r="AP18" s="141" t="e">
        <f>'C завтраками| Bed and breakfast'!#REF!*0.85</f>
        <v>#REF!</v>
      </c>
      <c r="AQ18" s="141" t="e">
        <f>'C завтраками| Bed and breakfast'!#REF!*0.85</f>
        <v>#REF!</v>
      </c>
      <c r="AR18" s="141" t="e">
        <f>'C завтраками| Bed and breakfast'!#REF!*0.85</f>
        <v>#REF!</v>
      </c>
      <c r="AS18" s="141" t="e">
        <f>'C завтраками| Bed and breakfast'!#REF!*0.85</f>
        <v>#REF!</v>
      </c>
      <c r="AT18" s="141" t="e">
        <f>'C завтраками| Bed and breakfast'!#REF!*0.85</f>
        <v>#REF!</v>
      </c>
      <c r="AU18" s="141" t="e">
        <f>'C завтраками| Bed and breakfast'!#REF!*0.85</f>
        <v>#REF!</v>
      </c>
      <c r="AV18" s="141" t="e">
        <f>'C завтраками| Bed and breakfast'!#REF!*0.85</f>
        <v>#REF!</v>
      </c>
      <c r="AW18" s="141" t="e">
        <f>'C завтраками| Bed and breakfast'!#REF!*0.85</f>
        <v>#REF!</v>
      </c>
    </row>
    <row r="19" spans="1:49" ht="11.45" customHeight="1" x14ac:dyDescent="0.2">
      <c r="A19" s="2"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row>
    <row r="20" spans="1:49" ht="11.45" customHeight="1" x14ac:dyDescent="0.2">
      <c r="A20" s="3">
        <v>1</v>
      </c>
      <c r="B20" s="141" t="e">
        <f>'C завтраками| Bed and breakfast'!#REF!*0.85</f>
        <v>#REF!</v>
      </c>
      <c r="C20" s="141" t="e">
        <f>'C завтраками| Bed and breakfast'!#REF!*0.85</f>
        <v>#REF!</v>
      </c>
      <c r="D20" s="141" t="e">
        <f>'C завтраками| Bed and breakfast'!#REF!*0.85</f>
        <v>#REF!</v>
      </c>
      <c r="E20" s="141" t="e">
        <f>'C завтраками| Bed and breakfast'!#REF!*0.85</f>
        <v>#REF!</v>
      </c>
      <c r="F20" s="141" t="e">
        <f>'C завтраками| Bed and breakfast'!#REF!*0.85</f>
        <v>#REF!</v>
      </c>
      <c r="G20" s="141" t="e">
        <f>'C завтраками| Bed and breakfast'!#REF!*0.85</f>
        <v>#REF!</v>
      </c>
      <c r="H20" s="141" t="e">
        <f>'C завтраками| Bed and breakfast'!#REF!*0.85</f>
        <v>#REF!</v>
      </c>
      <c r="I20" s="141" t="e">
        <f>'C завтраками| Bed and breakfast'!#REF!*0.85</f>
        <v>#REF!</v>
      </c>
      <c r="J20" s="141" t="e">
        <f>'C завтраками| Bed and breakfast'!#REF!*0.85</f>
        <v>#REF!</v>
      </c>
      <c r="K20" s="141" t="e">
        <f>'C завтраками| Bed and breakfast'!#REF!*0.85</f>
        <v>#REF!</v>
      </c>
      <c r="L20" s="141" t="e">
        <f>'C завтраками| Bed and breakfast'!#REF!*0.85</f>
        <v>#REF!</v>
      </c>
      <c r="M20" s="141" t="e">
        <f>'C завтраками| Bed and breakfast'!#REF!*0.85</f>
        <v>#REF!</v>
      </c>
      <c r="N20" s="141" t="e">
        <f>'C завтраками| Bed and breakfast'!#REF!*0.85</f>
        <v>#REF!</v>
      </c>
      <c r="O20" s="141" t="e">
        <f>'C завтраками| Bed and breakfast'!#REF!*0.85</f>
        <v>#REF!</v>
      </c>
      <c r="P20" s="141" t="e">
        <f>'C завтраками| Bed and breakfast'!#REF!*0.85</f>
        <v>#REF!</v>
      </c>
      <c r="Q20" s="141" t="e">
        <f>'C завтраками| Bed and breakfast'!#REF!*0.85</f>
        <v>#REF!</v>
      </c>
      <c r="R20" s="141" t="e">
        <f>'C завтраками| Bed and breakfast'!#REF!*0.85</f>
        <v>#REF!</v>
      </c>
      <c r="S20" s="141" t="e">
        <f>'C завтраками| Bed and breakfast'!#REF!*0.85</f>
        <v>#REF!</v>
      </c>
      <c r="T20" s="141" t="e">
        <f>'C завтраками| Bed and breakfast'!#REF!*0.85</f>
        <v>#REF!</v>
      </c>
      <c r="U20" s="141" t="e">
        <f>'C завтраками| Bed and breakfast'!#REF!*0.85</f>
        <v>#REF!</v>
      </c>
      <c r="V20" s="141" t="e">
        <f>'C завтраками| Bed and breakfast'!#REF!*0.85</f>
        <v>#REF!</v>
      </c>
      <c r="W20" s="141" t="e">
        <f>'C завтраками| Bed and breakfast'!#REF!*0.85</f>
        <v>#REF!</v>
      </c>
      <c r="X20" s="141" t="e">
        <f>'C завтраками| Bed and breakfast'!#REF!*0.85</f>
        <v>#REF!</v>
      </c>
      <c r="Y20" s="141" t="e">
        <f>'C завтраками| Bed and breakfast'!#REF!*0.85</f>
        <v>#REF!</v>
      </c>
      <c r="Z20" s="141" t="e">
        <f>'C завтраками| Bed and breakfast'!#REF!*0.85</f>
        <v>#REF!</v>
      </c>
      <c r="AA20" s="141" t="e">
        <f>'C завтраками| Bed and breakfast'!#REF!*0.85</f>
        <v>#REF!</v>
      </c>
      <c r="AB20" s="141" t="e">
        <f>'C завтраками| Bed and breakfast'!#REF!*0.85</f>
        <v>#REF!</v>
      </c>
      <c r="AC20" s="141" t="e">
        <f>'C завтраками| Bed and breakfast'!#REF!*0.85</f>
        <v>#REF!</v>
      </c>
      <c r="AD20" s="141" t="e">
        <f>'C завтраками| Bed and breakfast'!#REF!*0.85</f>
        <v>#REF!</v>
      </c>
      <c r="AE20" s="141" t="e">
        <f>'C завтраками| Bed and breakfast'!#REF!*0.85</f>
        <v>#REF!</v>
      </c>
      <c r="AF20" s="141" t="e">
        <f>'C завтраками| Bed and breakfast'!#REF!*0.85</f>
        <v>#REF!</v>
      </c>
      <c r="AG20" s="141" t="e">
        <f>'C завтраками| Bed and breakfast'!#REF!*0.85</f>
        <v>#REF!</v>
      </c>
      <c r="AH20" s="141" t="e">
        <f>'C завтраками| Bed and breakfast'!#REF!*0.85</f>
        <v>#REF!</v>
      </c>
      <c r="AI20" s="141" t="e">
        <f>'C завтраками| Bed and breakfast'!#REF!*0.85</f>
        <v>#REF!</v>
      </c>
      <c r="AJ20" s="141" t="e">
        <f>'C завтраками| Bed and breakfast'!#REF!*0.85</f>
        <v>#REF!</v>
      </c>
      <c r="AK20" s="141" t="e">
        <f>'C завтраками| Bed and breakfast'!#REF!*0.85</f>
        <v>#REF!</v>
      </c>
      <c r="AL20" s="141" t="e">
        <f>'C завтраками| Bed and breakfast'!#REF!*0.85</f>
        <v>#REF!</v>
      </c>
      <c r="AM20" s="141" t="e">
        <f>'C завтраками| Bed and breakfast'!#REF!*0.85</f>
        <v>#REF!</v>
      </c>
      <c r="AN20" s="141" t="e">
        <f>'C завтраками| Bed and breakfast'!#REF!*0.85</f>
        <v>#REF!</v>
      </c>
      <c r="AO20" s="141" t="e">
        <f>'C завтраками| Bed and breakfast'!#REF!*0.85</f>
        <v>#REF!</v>
      </c>
      <c r="AP20" s="141" t="e">
        <f>'C завтраками| Bed and breakfast'!#REF!*0.85</f>
        <v>#REF!</v>
      </c>
      <c r="AQ20" s="141" t="e">
        <f>'C завтраками| Bed and breakfast'!#REF!*0.85</f>
        <v>#REF!</v>
      </c>
      <c r="AR20" s="141" t="e">
        <f>'C завтраками| Bed and breakfast'!#REF!*0.85</f>
        <v>#REF!</v>
      </c>
      <c r="AS20" s="141" t="e">
        <f>'C завтраками| Bed and breakfast'!#REF!*0.85</f>
        <v>#REF!</v>
      </c>
      <c r="AT20" s="141" t="e">
        <f>'C завтраками| Bed and breakfast'!#REF!*0.85</f>
        <v>#REF!</v>
      </c>
      <c r="AU20" s="141" t="e">
        <f>'C завтраками| Bed and breakfast'!#REF!*0.85</f>
        <v>#REF!</v>
      </c>
      <c r="AV20" s="141" t="e">
        <f>'C завтраками| Bed and breakfast'!#REF!*0.85</f>
        <v>#REF!</v>
      </c>
      <c r="AW20" s="141" t="e">
        <f>'C завтраками| Bed and breakfast'!#REF!*0.85</f>
        <v>#REF!</v>
      </c>
    </row>
    <row r="21" spans="1:49" ht="11.45" customHeight="1" x14ac:dyDescent="0.2">
      <c r="A21" s="3">
        <v>2</v>
      </c>
      <c r="B21" s="141" t="e">
        <f>'C завтраками| Bed and breakfast'!#REF!*0.85</f>
        <v>#REF!</v>
      </c>
      <c r="C21" s="141" t="e">
        <f>'C завтраками| Bed and breakfast'!#REF!*0.85</f>
        <v>#REF!</v>
      </c>
      <c r="D21" s="141" t="e">
        <f>'C завтраками| Bed and breakfast'!#REF!*0.85</f>
        <v>#REF!</v>
      </c>
      <c r="E21" s="141" t="e">
        <f>'C завтраками| Bed and breakfast'!#REF!*0.85</f>
        <v>#REF!</v>
      </c>
      <c r="F21" s="141" t="e">
        <f>'C завтраками| Bed and breakfast'!#REF!*0.85</f>
        <v>#REF!</v>
      </c>
      <c r="G21" s="141" t="e">
        <f>'C завтраками| Bed and breakfast'!#REF!*0.85</f>
        <v>#REF!</v>
      </c>
      <c r="H21" s="141" t="e">
        <f>'C завтраками| Bed and breakfast'!#REF!*0.85</f>
        <v>#REF!</v>
      </c>
      <c r="I21" s="141" t="e">
        <f>'C завтраками| Bed and breakfast'!#REF!*0.85</f>
        <v>#REF!</v>
      </c>
      <c r="J21" s="141" t="e">
        <f>'C завтраками| Bed and breakfast'!#REF!*0.85</f>
        <v>#REF!</v>
      </c>
      <c r="K21" s="141" t="e">
        <f>'C завтраками| Bed and breakfast'!#REF!*0.85</f>
        <v>#REF!</v>
      </c>
      <c r="L21" s="141" t="e">
        <f>'C завтраками| Bed and breakfast'!#REF!*0.85</f>
        <v>#REF!</v>
      </c>
      <c r="M21" s="141" t="e">
        <f>'C завтраками| Bed and breakfast'!#REF!*0.85</f>
        <v>#REF!</v>
      </c>
      <c r="N21" s="141" t="e">
        <f>'C завтраками| Bed and breakfast'!#REF!*0.85</f>
        <v>#REF!</v>
      </c>
      <c r="O21" s="141" t="e">
        <f>'C завтраками| Bed and breakfast'!#REF!*0.85</f>
        <v>#REF!</v>
      </c>
      <c r="P21" s="141" t="e">
        <f>'C завтраками| Bed and breakfast'!#REF!*0.85</f>
        <v>#REF!</v>
      </c>
      <c r="Q21" s="141" t="e">
        <f>'C завтраками| Bed and breakfast'!#REF!*0.85</f>
        <v>#REF!</v>
      </c>
      <c r="R21" s="141" t="e">
        <f>'C завтраками| Bed and breakfast'!#REF!*0.85</f>
        <v>#REF!</v>
      </c>
      <c r="S21" s="141" t="e">
        <f>'C завтраками| Bed and breakfast'!#REF!*0.85</f>
        <v>#REF!</v>
      </c>
      <c r="T21" s="141" t="e">
        <f>'C завтраками| Bed and breakfast'!#REF!*0.85</f>
        <v>#REF!</v>
      </c>
      <c r="U21" s="141" t="e">
        <f>'C завтраками| Bed and breakfast'!#REF!*0.85</f>
        <v>#REF!</v>
      </c>
      <c r="V21" s="141" t="e">
        <f>'C завтраками| Bed and breakfast'!#REF!*0.85</f>
        <v>#REF!</v>
      </c>
      <c r="W21" s="141" t="e">
        <f>'C завтраками| Bed and breakfast'!#REF!*0.85</f>
        <v>#REF!</v>
      </c>
      <c r="X21" s="141" t="e">
        <f>'C завтраками| Bed and breakfast'!#REF!*0.85</f>
        <v>#REF!</v>
      </c>
      <c r="Y21" s="141" t="e">
        <f>'C завтраками| Bed and breakfast'!#REF!*0.85</f>
        <v>#REF!</v>
      </c>
      <c r="Z21" s="141" t="e">
        <f>'C завтраками| Bed and breakfast'!#REF!*0.85</f>
        <v>#REF!</v>
      </c>
      <c r="AA21" s="141" t="e">
        <f>'C завтраками| Bed and breakfast'!#REF!*0.85</f>
        <v>#REF!</v>
      </c>
      <c r="AB21" s="141" t="e">
        <f>'C завтраками| Bed and breakfast'!#REF!*0.85</f>
        <v>#REF!</v>
      </c>
      <c r="AC21" s="141" t="e">
        <f>'C завтраками| Bed and breakfast'!#REF!*0.85</f>
        <v>#REF!</v>
      </c>
      <c r="AD21" s="141" t="e">
        <f>'C завтраками| Bed and breakfast'!#REF!*0.85</f>
        <v>#REF!</v>
      </c>
      <c r="AE21" s="141" t="e">
        <f>'C завтраками| Bed and breakfast'!#REF!*0.85</f>
        <v>#REF!</v>
      </c>
      <c r="AF21" s="141" t="e">
        <f>'C завтраками| Bed and breakfast'!#REF!*0.85</f>
        <v>#REF!</v>
      </c>
      <c r="AG21" s="141" t="e">
        <f>'C завтраками| Bed and breakfast'!#REF!*0.85</f>
        <v>#REF!</v>
      </c>
      <c r="AH21" s="141" t="e">
        <f>'C завтраками| Bed and breakfast'!#REF!*0.85</f>
        <v>#REF!</v>
      </c>
      <c r="AI21" s="141" t="e">
        <f>'C завтраками| Bed and breakfast'!#REF!*0.85</f>
        <v>#REF!</v>
      </c>
      <c r="AJ21" s="141" t="e">
        <f>'C завтраками| Bed and breakfast'!#REF!*0.85</f>
        <v>#REF!</v>
      </c>
      <c r="AK21" s="141" t="e">
        <f>'C завтраками| Bed and breakfast'!#REF!*0.85</f>
        <v>#REF!</v>
      </c>
      <c r="AL21" s="141" t="e">
        <f>'C завтраками| Bed and breakfast'!#REF!*0.85</f>
        <v>#REF!</v>
      </c>
      <c r="AM21" s="141" t="e">
        <f>'C завтраками| Bed and breakfast'!#REF!*0.85</f>
        <v>#REF!</v>
      </c>
      <c r="AN21" s="141" t="e">
        <f>'C завтраками| Bed and breakfast'!#REF!*0.85</f>
        <v>#REF!</v>
      </c>
      <c r="AO21" s="141" t="e">
        <f>'C завтраками| Bed and breakfast'!#REF!*0.85</f>
        <v>#REF!</v>
      </c>
      <c r="AP21" s="141" t="e">
        <f>'C завтраками| Bed and breakfast'!#REF!*0.85</f>
        <v>#REF!</v>
      </c>
      <c r="AQ21" s="141" t="e">
        <f>'C завтраками| Bed and breakfast'!#REF!*0.85</f>
        <v>#REF!</v>
      </c>
      <c r="AR21" s="141" t="e">
        <f>'C завтраками| Bed and breakfast'!#REF!*0.85</f>
        <v>#REF!</v>
      </c>
      <c r="AS21" s="141" t="e">
        <f>'C завтраками| Bed and breakfast'!#REF!*0.85</f>
        <v>#REF!</v>
      </c>
      <c r="AT21" s="141" t="e">
        <f>'C завтраками| Bed and breakfast'!#REF!*0.85</f>
        <v>#REF!</v>
      </c>
      <c r="AU21" s="141" t="e">
        <f>'C завтраками| Bed and breakfast'!#REF!*0.85</f>
        <v>#REF!</v>
      </c>
      <c r="AV21" s="141" t="e">
        <f>'C завтраками| Bed and breakfast'!#REF!*0.85</f>
        <v>#REF!</v>
      </c>
      <c r="AW21" s="141" t="e">
        <f>'C завтраками| Bed and breakfast'!#REF!*0.85</f>
        <v>#REF!</v>
      </c>
    </row>
    <row r="22" spans="1:49" ht="11.45" customHeight="1" x14ac:dyDescent="0.2">
      <c r="A22" s="24"/>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row>
    <row r="23" spans="1:49" ht="11.45" customHeight="1" x14ac:dyDescent="0.2">
      <c r="A23" s="97" t="s">
        <v>2</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row>
    <row r="24" spans="1:49" ht="24.6" customHeight="1" x14ac:dyDescent="0.2">
      <c r="A24" s="8" t="s">
        <v>0</v>
      </c>
      <c r="B24" s="46" t="e">
        <f t="shared" ref="B24:Q25" si="0">B5</f>
        <v>#REF!</v>
      </c>
      <c r="C24" s="46" t="e">
        <f t="shared" si="0"/>
        <v>#REF!</v>
      </c>
      <c r="D24" s="129" t="e">
        <f t="shared" si="0"/>
        <v>#REF!</v>
      </c>
      <c r="E24" s="129" t="e">
        <f t="shared" si="0"/>
        <v>#REF!</v>
      </c>
      <c r="F24" s="129" t="e">
        <f t="shared" si="0"/>
        <v>#REF!</v>
      </c>
      <c r="G24" s="46" t="e">
        <f t="shared" si="0"/>
        <v>#REF!</v>
      </c>
      <c r="H24" s="129" t="e">
        <f t="shared" si="0"/>
        <v>#REF!</v>
      </c>
      <c r="I24" s="129" t="e">
        <f t="shared" si="0"/>
        <v>#REF!</v>
      </c>
      <c r="J24" s="129" t="e">
        <f t="shared" si="0"/>
        <v>#REF!</v>
      </c>
      <c r="K24" s="46" t="e">
        <f t="shared" si="0"/>
        <v>#REF!</v>
      </c>
      <c r="L24" s="129" t="e">
        <f t="shared" si="0"/>
        <v>#REF!</v>
      </c>
      <c r="M24" s="129" t="e">
        <f t="shared" si="0"/>
        <v>#REF!</v>
      </c>
      <c r="N24" s="129" t="e">
        <f t="shared" si="0"/>
        <v>#REF!</v>
      </c>
      <c r="O24" s="129" t="e">
        <f t="shared" si="0"/>
        <v>#REF!</v>
      </c>
      <c r="P24" s="129" t="e">
        <f t="shared" si="0"/>
        <v>#REF!</v>
      </c>
      <c r="Q24" s="129" t="e">
        <f t="shared" si="0"/>
        <v>#REF!</v>
      </c>
      <c r="R24" s="129" t="e">
        <f t="shared" ref="C24:AW25" si="1">R5</f>
        <v>#REF!</v>
      </c>
      <c r="S24" s="129" t="e">
        <f t="shared" si="1"/>
        <v>#REF!</v>
      </c>
      <c r="T24" s="129" t="e">
        <f t="shared" si="1"/>
        <v>#REF!</v>
      </c>
      <c r="U24" s="129" t="e">
        <f t="shared" si="1"/>
        <v>#REF!</v>
      </c>
      <c r="V24" s="129" t="e">
        <f t="shared" si="1"/>
        <v>#REF!</v>
      </c>
      <c r="W24" s="129" t="e">
        <f t="shared" si="1"/>
        <v>#REF!</v>
      </c>
      <c r="X24" s="129" t="e">
        <f t="shared" si="1"/>
        <v>#REF!</v>
      </c>
      <c r="Y24" s="129" t="e">
        <f t="shared" si="1"/>
        <v>#REF!</v>
      </c>
      <c r="Z24" s="129" t="e">
        <f t="shared" si="1"/>
        <v>#REF!</v>
      </c>
      <c r="AA24" s="129" t="e">
        <f t="shared" si="1"/>
        <v>#REF!</v>
      </c>
      <c r="AB24" s="129" t="e">
        <f t="shared" si="1"/>
        <v>#REF!</v>
      </c>
      <c r="AC24" s="129" t="e">
        <f t="shared" si="1"/>
        <v>#REF!</v>
      </c>
      <c r="AD24" s="129" t="e">
        <f t="shared" si="1"/>
        <v>#REF!</v>
      </c>
      <c r="AE24" s="129" t="e">
        <f t="shared" si="1"/>
        <v>#REF!</v>
      </c>
      <c r="AF24" s="129" t="e">
        <f t="shared" si="1"/>
        <v>#REF!</v>
      </c>
      <c r="AG24" s="129" t="e">
        <f t="shared" si="1"/>
        <v>#REF!</v>
      </c>
      <c r="AH24" s="129" t="e">
        <f t="shared" si="1"/>
        <v>#REF!</v>
      </c>
      <c r="AI24" s="129" t="e">
        <f t="shared" si="1"/>
        <v>#REF!</v>
      </c>
      <c r="AJ24" s="129" t="e">
        <f t="shared" si="1"/>
        <v>#REF!</v>
      </c>
      <c r="AK24" s="129" t="e">
        <f t="shared" si="1"/>
        <v>#REF!</v>
      </c>
      <c r="AL24" s="129" t="e">
        <f t="shared" si="1"/>
        <v>#REF!</v>
      </c>
      <c r="AM24" s="129" t="e">
        <f t="shared" si="1"/>
        <v>#REF!</v>
      </c>
      <c r="AN24" s="129" t="e">
        <f t="shared" si="1"/>
        <v>#REF!</v>
      </c>
      <c r="AO24" s="129" t="e">
        <f t="shared" si="1"/>
        <v>#REF!</v>
      </c>
      <c r="AP24" s="129" t="e">
        <f t="shared" si="1"/>
        <v>#REF!</v>
      </c>
      <c r="AQ24" s="129" t="e">
        <f t="shared" si="1"/>
        <v>#REF!</v>
      </c>
      <c r="AR24" s="129" t="e">
        <f t="shared" si="1"/>
        <v>#REF!</v>
      </c>
      <c r="AS24" s="129" t="e">
        <f t="shared" si="1"/>
        <v>#REF!</v>
      </c>
      <c r="AT24" s="129" t="e">
        <f t="shared" si="1"/>
        <v>#REF!</v>
      </c>
      <c r="AU24" s="129" t="e">
        <f t="shared" si="1"/>
        <v>#REF!</v>
      </c>
      <c r="AV24" s="129" t="e">
        <f t="shared" si="1"/>
        <v>#REF!</v>
      </c>
      <c r="AW24" s="129" t="e">
        <f t="shared" si="1"/>
        <v>#REF!</v>
      </c>
    </row>
    <row r="25" spans="1:49" ht="24.6" customHeight="1" x14ac:dyDescent="0.2">
      <c r="A25" s="37"/>
      <c r="B25" s="46" t="e">
        <f t="shared" si="0"/>
        <v>#REF!</v>
      </c>
      <c r="C25" s="46" t="e">
        <f t="shared" si="1"/>
        <v>#REF!</v>
      </c>
      <c r="D25" s="129" t="e">
        <f t="shared" si="1"/>
        <v>#REF!</v>
      </c>
      <c r="E25" s="129" t="e">
        <f t="shared" si="1"/>
        <v>#REF!</v>
      </c>
      <c r="F25" s="129" t="e">
        <f t="shared" si="1"/>
        <v>#REF!</v>
      </c>
      <c r="G25" s="46" t="e">
        <f t="shared" si="1"/>
        <v>#REF!</v>
      </c>
      <c r="H25" s="129" t="e">
        <f t="shared" si="1"/>
        <v>#REF!</v>
      </c>
      <c r="I25" s="129" t="e">
        <f t="shared" si="1"/>
        <v>#REF!</v>
      </c>
      <c r="J25" s="129" t="e">
        <f t="shared" si="1"/>
        <v>#REF!</v>
      </c>
      <c r="K25" s="46" t="e">
        <f t="shared" si="1"/>
        <v>#REF!</v>
      </c>
      <c r="L25" s="129" t="e">
        <f t="shared" si="1"/>
        <v>#REF!</v>
      </c>
      <c r="M25" s="129" t="e">
        <f t="shared" si="1"/>
        <v>#REF!</v>
      </c>
      <c r="N25" s="129" t="e">
        <f t="shared" si="1"/>
        <v>#REF!</v>
      </c>
      <c r="O25" s="129" t="e">
        <f t="shared" si="1"/>
        <v>#REF!</v>
      </c>
      <c r="P25" s="129" t="e">
        <f t="shared" si="1"/>
        <v>#REF!</v>
      </c>
      <c r="Q25" s="129" t="e">
        <f t="shared" si="1"/>
        <v>#REF!</v>
      </c>
      <c r="R25" s="129" t="e">
        <f t="shared" si="1"/>
        <v>#REF!</v>
      </c>
      <c r="S25" s="129" t="e">
        <f t="shared" si="1"/>
        <v>#REF!</v>
      </c>
      <c r="T25" s="129" t="e">
        <f t="shared" si="1"/>
        <v>#REF!</v>
      </c>
      <c r="U25" s="129" t="e">
        <f t="shared" si="1"/>
        <v>#REF!</v>
      </c>
      <c r="V25" s="129" t="e">
        <f t="shared" si="1"/>
        <v>#REF!</v>
      </c>
      <c r="W25" s="129" t="e">
        <f t="shared" si="1"/>
        <v>#REF!</v>
      </c>
      <c r="X25" s="129" t="e">
        <f t="shared" si="1"/>
        <v>#REF!</v>
      </c>
      <c r="Y25" s="129" t="e">
        <f t="shared" si="1"/>
        <v>#REF!</v>
      </c>
      <c r="Z25" s="129" t="e">
        <f t="shared" si="1"/>
        <v>#REF!</v>
      </c>
      <c r="AA25" s="129" t="e">
        <f t="shared" si="1"/>
        <v>#REF!</v>
      </c>
      <c r="AB25" s="129" t="e">
        <f t="shared" si="1"/>
        <v>#REF!</v>
      </c>
      <c r="AC25" s="129" t="e">
        <f t="shared" si="1"/>
        <v>#REF!</v>
      </c>
      <c r="AD25" s="129" t="e">
        <f t="shared" si="1"/>
        <v>#REF!</v>
      </c>
      <c r="AE25" s="129" t="e">
        <f t="shared" si="1"/>
        <v>#REF!</v>
      </c>
      <c r="AF25" s="129" t="e">
        <f t="shared" si="1"/>
        <v>#REF!</v>
      </c>
      <c r="AG25" s="129" t="e">
        <f t="shared" si="1"/>
        <v>#REF!</v>
      </c>
      <c r="AH25" s="129" t="e">
        <f t="shared" si="1"/>
        <v>#REF!</v>
      </c>
      <c r="AI25" s="129" t="e">
        <f t="shared" si="1"/>
        <v>#REF!</v>
      </c>
      <c r="AJ25" s="129" t="e">
        <f t="shared" si="1"/>
        <v>#REF!</v>
      </c>
      <c r="AK25" s="129" t="e">
        <f t="shared" si="1"/>
        <v>#REF!</v>
      </c>
      <c r="AL25" s="129" t="e">
        <f t="shared" si="1"/>
        <v>#REF!</v>
      </c>
      <c r="AM25" s="129" t="e">
        <f t="shared" si="1"/>
        <v>#REF!</v>
      </c>
      <c r="AN25" s="129" t="e">
        <f t="shared" si="1"/>
        <v>#REF!</v>
      </c>
      <c r="AO25" s="129" t="e">
        <f t="shared" si="1"/>
        <v>#REF!</v>
      </c>
      <c r="AP25" s="129" t="e">
        <f t="shared" si="1"/>
        <v>#REF!</v>
      </c>
      <c r="AQ25" s="129" t="e">
        <f t="shared" si="1"/>
        <v>#REF!</v>
      </c>
      <c r="AR25" s="129" t="e">
        <f t="shared" si="1"/>
        <v>#REF!</v>
      </c>
      <c r="AS25" s="129" t="e">
        <f t="shared" si="1"/>
        <v>#REF!</v>
      </c>
      <c r="AT25" s="129" t="e">
        <f t="shared" si="1"/>
        <v>#REF!</v>
      </c>
      <c r="AU25" s="129" t="e">
        <f t="shared" si="1"/>
        <v>#REF!</v>
      </c>
      <c r="AV25" s="129" t="e">
        <f t="shared" si="1"/>
        <v>#REF!</v>
      </c>
      <c r="AW25" s="129" t="e">
        <f t="shared" si="1"/>
        <v>#REF!</v>
      </c>
    </row>
    <row r="26" spans="1:49" ht="11.45" customHeight="1" x14ac:dyDescent="0.2">
      <c r="A26" s="11" t="s">
        <v>11</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row>
    <row r="27" spans="1:49" ht="11.45" customHeight="1" x14ac:dyDescent="0.2">
      <c r="A27" s="3">
        <v>1</v>
      </c>
      <c r="B27" s="141" t="e">
        <f>ROUND(B8*0.9,)</f>
        <v>#REF!</v>
      </c>
      <c r="C27" s="141" t="e">
        <f t="shared" ref="C27:AW27" si="2">ROUND(C8*0.9,)</f>
        <v>#REF!</v>
      </c>
      <c r="D27" s="141" t="e">
        <f t="shared" si="2"/>
        <v>#REF!</v>
      </c>
      <c r="E27" s="141" t="e">
        <f t="shared" si="2"/>
        <v>#REF!</v>
      </c>
      <c r="F27" s="141" t="e">
        <f t="shared" si="2"/>
        <v>#REF!</v>
      </c>
      <c r="G27" s="141" t="e">
        <f t="shared" si="2"/>
        <v>#REF!</v>
      </c>
      <c r="H27" s="141" t="e">
        <f t="shared" si="2"/>
        <v>#REF!</v>
      </c>
      <c r="I27" s="141" t="e">
        <f t="shared" si="2"/>
        <v>#REF!</v>
      </c>
      <c r="J27" s="141" t="e">
        <f t="shared" si="2"/>
        <v>#REF!</v>
      </c>
      <c r="K27" s="141" t="e">
        <f t="shared" si="2"/>
        <v>#REF!</v>
      </c>
      <c r="L27" s="141" t="e">
        <f t="shared" si="2"/>
        <v>#REF!</v>
      </c>
      <c r="M27" s="141" t="e">
        <f t="shared" si="2"/>
        <v>#REF!</v>
      </c>
      <c r="N27" s="141" t="e">
        <f t="shared" si="2"/>
        <v>#REF!</v>
      </c>
      <c r="O27" s="141" t="e">
        <f t="shared" si="2"/>
        <v>#REF!</v>
      </c>
      <c r="P27" s="141" t="e">
        <f t="shared" si="2"/>
        <v>#REF!</v>
      </c>
      <c r="Q27" s="141" t="e">
        <f t="shared" si="2"/>
        <v>#REF!</v>
      </c>
      <c r="R27" s="141" t="e">
        <f t="shared" si="2"/>
        <v>#REF!</v>
      </c>
      <c r="S27" s="141" t="e">
        <f t="shared" si="2"/>
        <v>#REF!</v>
      </c>
      <c r="T27" s="141" t="e">
        <f t="shared" si="2"/>
        <v>#REF!</v>
      </c>
      <c r="U27" s="141" t="e">
        <f t="shared" si="2"/>
        <v>#REF!</v>
      </c>
      <c r="V27" s="141" t="e">
        <f t="shared" si="2"/>
        <v>#REF!</v>
      </c>
      <c r="W27" s="141" t="e">
        <f t="shared" si="2"/>
        <v>#REF!</v>
      </c>
      <c r="X27" s="141" t="e">
        <f t="shared" si="2"/>
        <v>#REF!</v>
      </c>
      <c r="Y27" s="141" t="e">
        <f t="shared" si="2"/>
        <v>#REF!</v>
      </c>
      <c r="Z27" s="141" t="e">
        <f t="shared" si="2"/>
        <v>#REF!</v>
      </c>
      <c r="AA27" s="141" t="e">
        <f t="shared" si="2"/>
        <v>#REF!</v>
      </c>
      <c r="AB27" s="141" t="e">
        <f t="shared" si="2"/>
        <v>#REF!</v>
      </c>
      <c r="AC27" s="141" t="e">
        <f t="shared" si="2"/>
        <v>#REF!</v>
      </c>
      <c r="AD27" s="141" t="e">
        <f t="shared" si="2"/>
        <v>#REF!</v>
      </c>
      <c r="AE27" s="141" t="e">
        <f t="shared" si="2"/>
        <v>#REF!</v>
      </c>
      <c r="AF27" s="141" t="e">
        <f t="shared" si="2"/>
        <v>#REF!</v>
      </c>
      <c r="AG27" s="141" t="e">
        <f t="shared" si="2"/>
        <v>#REF!</v>
      </c>
      <c r="AH27" s="141" t="e">
        <f t="shared" si="2"/>
        <v>#REF!</v>
      </c>
      <c r="AI27" s="141" t="e">
        <f t="shared" si="2"/>
        <v>#REF!</v>
      </c>
      <c r="AJ27" s="141" t="e">
        <f t="shared" si="2"/>
        <v>#REF!</v>
      </c>
      <c r="AK27" s="141" t="e">
        <f t="shared" si="2"/>
        <v>#REF!</v>
      </c>
      <c r="AL27" s="141" t="e">
        <f t="shared" si="2"/>
        <v>#REF!</v>
      </c>
      <c r="AM27" s="141" t="e">
        <f t="shared" si="2"/>
        <v>#REF!</v>
      </c>
      <c r="AN27" s="141" t="e">
        <f t="shared" si="2"/>
        <v>#REF!</v>
      </c>
      <c r="AO27" s="141" t="e">
        <f t="shared" si="2"/>
        <v>#REF!</v>
      </c>
      <c r="AP27" s="141" t="e">
        <f t="shared" si="2"/>
        <v>#REF!</v>
      </c>
      <c r="AQ27" s="141" t="e">
        <f t="shared" si="2"/>
        <v>#REF!</v>
      </c>
      <c r="AR27" s="141" t="e">
        <f t="shared" si="2"/>
        <v>#REF!</v>
      </c>
      <c r="AS27" s="141" t="e">
        <f t="shared" si="2"/>
        <v>#REF!</v>
      </c>
      <c r="AT27" s="141" t="e">
        <f t="shared" si="2"/>
        <v>#REF!</v>
      </c>
      <c r="AU27" s="141" t="e">
        <f t="shared" si="2"/>
        <v>#REF!</v>
      </c>
      <c r="AV27" s="141" t="e">
        <f t="shared" si="2"/>
        <v>#REF!</v>
      </c>
      <c r="AW27" s="141" t="e">
        <f t="shared" si="2"/>
        <v>#REF!</v>
      </c>
    </row>
    <row r="28" spans="1:49" ht="11.45" customHeight="1" x14ac:dyDescent="0.2">
      <c r="A28" s="3">
        <v>2</v>
      </c>
      <c r="B28" s="141" t="e">
        <f t="shared" ref="B28:B40" si="3">ROUND(B9*0.9,)</f>
        <v>#REF!</v>
      </c>
      <c r="C28" s="141" t="e">
        <f t="shared" ref="C28:AW28" si="4">ROUND(C9*0.9,)</f>
        <v>#REF!</v>
      </c>
      <c r="D28" s="141" t="e">
        <f t="shared" si="4"/>
        <v>#REF!</v>
      </c>
      <c r="E28" s="141" t="e">
        <f t="shared" si="4"/>
        <v>#REF!</v>
      </c>
      <c r="F28" s="141" t="e">
        <f t="shared" si="4"/>
        <v>#REF!</v>
      </c>
      <c r="G28" s="141" t="e">
        <f t="shared" si="4"/>
        <v>#REF!</v>
      </c>
      <c r="H28" s="141" t="e">
        <f t="shared" si="4"/>
        <v>#REF!</v>
      </c>
      <c r="I28" s="141" t="e">
        <f t="shared" si="4"/>
        <v>#REF!</v>
      </c>
      <c r="J28" s="141" t="e">
        <f t="shared" si="4"/>
        <v>#REF!</v>
      </c>
      <c r="K28" s="141" t="e">
        <f t="shared" si="4"/>
        <v>#REF!</v>
      </c>
      <c r="L28" s="141" t="e">
        <f t="shared" si="4"/>
        <v>#REF!</v>
      </c>
      <c r="M28" s="141" t="e">
        <f t="shared" si="4"/>
        <v>#REF!</v>
      </c>
      <c r="N28" s="141" t="e">
        <f t="shared" si="4"/>
        <v>#REF!</v>
      </c>
      <c r="O28" s="141" t="e">
        <f t="shared" si="4"/>
        <v>#REF!</v>
      </c>
      <c r="P28" s="141" t="e">
        <f t="shared" si="4"/>
        <v>#REF!</v>
      </c>
      <c r="Q28" s="141" t="e">
        <f t="shared" si="4"/>
        <v>#REF!</v>
      </c>
      <c r="R28" s="141" t="e">
        <f t="shared" si="4"/>
        <v>#REF!</v>
      </c>
      <c r="S28" s="141" t="e">
        <f t="shared" si="4"/>
        <v>#REF!</v>
      </c>
      <c r="T28" s="141" t="e">
        <f t="shared" si="4"/>
        <v>#REF!</v>
      </c>
      <c r="U28" s="141" t="e">
        <f t="shared" si="4"/>
        <v>#REF!</v>
      </c>
      <c r="V28" s="141" t="e">
        <f t="shared" si="4"/>
        <v>#REF!</v>
      </c>
      <c r="W28" s="141" t="e">
        <f t="shared" si="4"/>
        <v>#REF!</v>
      </c>
      <c r="X28" s="141" t="e">
        <f t="shared" si="4"/>
        <v>#REF!</v>
      </c>
      <c r="Y28" s="141" t="e">
        <f t="shared" si="4"/>
        <v>#REF!</v>
      </c>
      <c r="Z28" s="141" t="e">
        <f t="shared" si="4"/>
        <v>#REF!</v>
      </c>
      <c r="AA28" s="141" t="e">
        <f t="shared" si="4"/>
        <v>#REF!</v>
      </c>
      <c r="AB28" s="141" t="e">
        <f t="shared" si="4"/>
        <v>#REF!</v>
      </c>
      <c r="AC28" s="141" t="e">
        <f t="shared" si="4"/>
        <v>#REF!</v>
      </c>
      <c r="AD28" s="141" t="e">
        <f t="shared" si="4"/>
        <v>#REF!</v>
      </c>
      <c r="AE28" s="141" t="e">
        <f t="shared" si="4"/>
        <v>#REF!</v>
      </c>
      <c r="AF28" s="141" t="e">
        <f t="shared" si="4"/>
        <v>#REF!</v>
      </c>
      <c r="AG28" s="141" t="e">
        <f t="shared" si="4"/>
        <v>#REF!</v>
      </c>
      <c r="AH28" s="141" t="e">
        <f t="shared" si="4"/>
        <v>#REF!</v>
      </c>
      <c r="AI28" s="141" t="e">
        <f t="shared" si="4"/>
        <v>#REF!</v>
      </c>
      <c r="AJ28" s="141" t="e">
        <f t="shared" si="4"/>
        <v>#REF!</v>
      </c>
      <c r="AK28" s="141" t="e">
        <f t="shared" si="4"/>
        <v>#REF!</v>
      </c>
      <c r="AL28" s="141" t="e">
        <f t="shared" si="4"/>
        <v>#REF!</v>
      </c>
      <c r="AM28" s="141" t="e">
        <f t="shared" si="4"/>
        <v>#REF!</v>
      </c>
      <c r="AN28" s="141" t="e">
        <f t="shared" si="4"/>
        <v>#REF!</v>
      </c>
      <c r="AO28" s="141" t="e">
        <f t="shared" si="4"/>
        <v>#REF!</v>
      </c>
      <c r="AP28" s="141" t="e">
        <f t="shared" si="4"/>
        <v>#REF!</v>
      </c>
      <c r="AQ28" s="141" t="e">
        <f t="shared" si="4"/>
        <v>#REF!</v>
      </c>
      <c r="AR28" s="141" t="e">
        <f t="shared" si="4"/>
        <v>#REF!</v>
      </c>
      <c r="AS28" s="141" t="e">
        <f t="shared" si="4"/>
        <v>#REF!</v>
      </c>
      <c r="AT28" s="141" t="e">
        <f t="shared" si="4"/>
        <v>#REF!</v>
      </c>
      <c r="AU28" s="141" t="e">
        <f t="shared" si="4"/>
        <v>#REF!</v>
      </c>
      <c r="AV28" s="141" t="e">
        <f t="shared" si="4"/>
        <v>#REF!</v>
      </c>
      <c r="AW28" s="141" t="e">
        <f t="shared" si="4"/>
        <v>#REF!</v>
      </c>
    </row>
    <row r="29" spans="1:49" ht="11.45" customHeight="1" x14ac:dyDescent="0.2">
      <c r="A29" s="120" t="s">
        <v>107</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row>
    <row r="30" spans="1:49" ht="11.45" customHeight="1" x14ac:dyDescent="0.2">
      <c r="A30" s="3">
        <v>1</v>
      </c>
      <c r="B30" s="141" t="e">
        <f t="shared" si="3"/>
        <v>#REF!</v>
      </c>
      <c r="C30" s="141" t="e">
        <f t="shared" ref="C30:AW30" si="5">ROUND(C11*0.9,)</f>
        <v>#REF!</v>
      </c>
      <c r="D30" s="141" t="e">
        <f t="shared" si="5"/>
        <v>#REF!</v>
      </c>
      <c r="E30" s="141" t="e">
        <f t="shared" si="5"/>
        <v>#REF!</v>
      </c>
      <c r="F30" s="141" t="e">
        <f t="shared" si="5"/>
        <v>#REF!</v>
      </c>
      <c r="G30" s="141" t="e">
        <f t="shared" si="5"/>
        <v>#REF!</v>
      </c>
      <c r="H30" s="141" t="e">
        <f t="shared" si="5"/>
        <v>#REF!</v>
      </c>
      <c r="I30" s="141" t="e">
        <f t="shared" si="5"/>
        <v>#REF!</v>
      </c>
      <c r="J30" s="141" t="e">
        <f t="shared" si="5"/>
        <v>#REF!</v>
      </c>
      <c r="K30" s="141" t="e">
        <f t="shared" si="5"/>
        <v>#REF!</v>
      </c>
      <c r="L30" s="141" t="e">
        <f t="shared" si="5"/>
        <v>#REF!</v>
      </c>
      <c r="M30" s="141" t="e">
        <f t="shared" si="5"/>
        <v>#REF!</v>
      </c>
      <c r="N30" s="141" t="e">
        <f t="shared" si="5"/>
        <v>#REF!</v>
      </c>
      <c r="O30" s="141" t="e">
        <f t="shared" si="5"/>
        <v>#REF!</v>
      </c>
      <c r="P30" s="141" t="e">
        <f t="shared" si="5"/>
        <v>#REF!</v>
      </c>
      <c r="Q30" s="141" t="e">
        <f t="shared" si="5"/>
        <v>#REF!</v>
      </c>
      <c r="R30" s="141" t="e">
        <f t="shared" si="5"/>
        <v>#REF!</v>
      </c>
      <c r="S30" s="141" t="e">
        <f t="shared" si="5"/>
        <v>#REF!</v>
      </c>
      <c r="T30" s="141" t="e">
        <f t="shared" si="5"/>
        <v>#REF!</v>
      </c>
      <c r="U30" s="141" t="e">
        <f t="shared" si="5"/>
        <v>#REF!</v>
      </c>
      <c r="V30" s="141" t="e">
        <f t="shared" si="5"/>
        <v>#REF!</v>
      </c>
      <c r="W30" s="141" t="e">
        <f t="shared" si="5"/>
        <v>#REF!</v>
      </c>
      <c r="X30" s="141" t="e">
        <f t="shared" si="5"/>
        <v>#REF!</v>
      </c>
      <c r="Y30" s="141" t="e">
        <f t="shared" si="5"/>
        <v>#REF!</v>
      </c>
      <c r="Z30" s="141" t="e">
        <f t="shared" si="5"/>
        <v>#REF!</v>
      </c>
      <c r="AA30" s="141" t="e">
        <f t="shared" si="5"/>
        <v>#REF!</v>
      </c>
      <c r="AB30" s="141" t="e">
        <f t="shared" si="5"/>
        <v>#REF!</v>
      </c>
      <c r="AC30" s="141" t="e">
        <f t="shared" si="5"/>
        <v>#REF!</v>
      </c>
      <c r="AD30" s="141" t="e">
        <f t="shared" si="5"/>
        <v>#REF!</v>
      </c>
      <c r="AE30" s="141" t="e">
        <f t="shared" si="5"/>
        <v>#REF!</v>
      </c>
      <c r="AF30" s="141" t="e">
        <f t="shared" si="5"/>
        <v>#REF!</v>
      </c>
      <c r="AG30" s="141" t="e">
        <f t="shared" si="5"/>
        <v>#REF!</v>
      </c>
      <c r="AH30" s="141" t="e">
        <f t="shared" si="5"/>
        <v>#REF!</v>
      </c>
      <c r="AI30" s="141" t="e">
        <f t="shared" si="5"/>
        <v>#REF!</v>
      </c>
      <c r="AJ30" s="141" t="e">
        <f t="shared" si="5"/>
        <v>#REF!</v>
      </c>
      <c r="AK30" s="141" t="e">
        <f t="shared" si="5"/>
        <v>#REF!</v>
      </c>
      <c r="AL30" s="141" t="e">
        <f t="shared" si="5"/>
        <v>#REF!</v>
      </c>
      <c r="AM30" s="141" t="e">
        <f t="shared" si="5"/>
        <v>#REF!</v>
      </c>
      <c r="AN30" s="141" t="e">
        <f t="shared" si="5"/>
        <v>#REF!</v>
      </c>
      <c r="AO30" s="141" t="e">
        <f t="shared" si="5"/>
        <v>#REF!</v>
      </c>
      <c r="AP30" s="141" t="e">
        <f t="shared" si="5"/>
        <v>#REF!</v>
      </c>
      <c r="AQ30" s="141" t="e">
        <f t="shared" si="5"/>
        <v>#REF!</v>
      </c>
      <c r="AR30" s="141" t="e">
        <f t="shared" si="5"/>
        <v>#REF!</v>
      </c>
      <c r="AS30" s="141" t="e">
        <f t="shared" si="5"/>
        <v>#REF!</v>
      </c>
      <c r="AT30" s="141" t="e">
        <f t="shared" si="5"/>
        <v>#REF!</v>
      </c>
      <c r="AU30" s="141" t="e">
        <f t="shared" si="5"/>
        <v>#REF!</v>
      </c>
      <c r="AV30" s="141" t="e">
        <f t="shared" si="5"/>
        <v>#REF!</v>
      </c>
      <c r="AW30" s="141" t="e">
        <f t="shared" si="5"/>
        <v>#REF!</v>
      </c>
    </row>
    <row r="31" spans="1:49" ht="11.45" customHeight="1" x14ac:dyDescent="0.2">
      <c r="A31" s="3">
        <v>2</v>
      </c>
      <c r="B31" s="141" t="e">
        <f t="shared" si="3"/>
        <v>#REF!</v>
      </c>
      <c r="C31" s="141" t="e">
        <f t="shared" ref="C31:AW31" si="6">ROUND(C12*0.9,)</f>
        <v>#REF!</v>
      </c>
      <c r="D31" s="141" t="e">
        <f t="shared" si="6"/>
        <v>#REF!</v>
      </c>
      <c r="E31" s="141" t="e">
        <f t="shared" si="6"/>
        <v>#REF!</v>
      </c>
      <c r="F31" s="141" t="e">
        <f t="shared" si="6"/>
        <v>#REF!</v>
      </c>
      <c r="G31" s="141" t="e">
        <f t="shared" si="6"/>
        <v>#REF!</v>
      </c>
      <c r="H31" s="141" t="e">
        <f t="shared" si="6"/>
        <v>#REF!</v>
      </c>
      <c r="I31" s="141" t="e">
        <f t="shared" si="6"/>
        <v>#REF!</v>
      </c>
      <c r="J31" s="141" t="e">
        <f t="shared" si="6"/>
        <v>#REF!</v>
      </c>
      <c r="K31" s="141" t="e">
        <f t="shared" si="6"/>
        <v>#REF!</v>
      </c>
      <c r="L31" s="141" t="e">
        <f t="shared" si="6"/>
        <v>#REF!</v>
      </c>
      <c r="M31" s="141" t="e">
        <f t="shared" si="6"/>
        <v>#REF!</v>
      </c>
      <c r="N31" s="141" t="e">
        <f t="shared" si="6"/>
        <v>#REF!</v>
      </c>
      <c r="O31" s="141" t="e">
        <f t="shared" si="6"/>
        <v>#REF!</v>
      </c>
      <c r="P31" s="141" t="e">
        <f t="shared" si="6"/>
        <v>#REF!</v>
      </c>
      <c r="Q31" s="141" t="e">
        <f t="shared" si="6"/>
        <v>#REF!</v>
      </c>
      <c r="R31" s="141" t="e">
        <f t="shared" si="6"/>
        <v>#REF!</v>
      </c>
      <c r="S31" s="141" t="e">
        <f t="shared" si="6"/>
        <v>#REF!</v>
      </c>
      <c r="T31" s="141" t="e">
        <f t="shared" si="6"/>
        <v>#REF!</v>
      </c>
      <c r="U31" s="141" t="e">
        <f t="shared" si="6"/>
        <v>#REF!</v>
      </c>
      <c r="V31" s="141" t="e">
        <f t="shared" si="6"/>
        <v>#REF!</v>
      </c>
      <c r="W31" s="141" t="e">
        <f t="shared" si="6"/>
        <v>#REF!</v>
      </c>
      <c r="X31" s="141" t="e">
        <f t="shared" si="6"/>
        <v>#REF!</v>
      </c>
      <c r="Y31" s="141" t="e">
        <f t="shared" si="6"/>
        <v>#REF!</v>
      </c>
      <c r="Z31" s="141" t="e">
        <f t="shared" si="6"/>
        <v>#REF!</v>
      </c>
      <c r="AA31" s="141" t="e">
        <f t="shared" si="6"/>
        <v>#REF!</v>
      </c>
      <c r="AB31" s="141" t="e">
        <f t="shared" si="6"/>
        <v>#REF!</v>
      </c>
      <c r="AC31" s="141" t="e">
        <f t="shared" si="6"/>
        <v>#REF!</v>
      </c>
      <c r="AD31" s="141" t="e">
        <f t="shared" si="6"/>
        <v>#REF!</v>
      </c>
      <c r="AE31" s="141" t="e">
        <f t="shared" si="6"/>
        <v>#REF!</v>
      </c>
      <c r="AF31" s="141" t="e">
        <f t="shared" si="6"/>
        <v>#REF!</v>
      </c>
      <c r="AG31" s="141" t="e">
        <f t="shared" si="6"/>
        <v>#REF!</v>
      </c>
      <c r="AH31" s="141" t="e">
        <f t="shared" si="6"/>
        <v>#REF!</v>
      </c>
      <c r="AI31" s="141" t="e">
        <f t="shared" si="6"/>
        <v>#REF!</v>
      </c>
      <c r="AJ31" s="141" t="e">
        <f t="shared" si="6"/>
        <v>#REF!</v>
      </c>
      <c r="AK31" s="141" t="e">
        <f t="shared" si="6"/>
        <v>#REF!</v>
      </c>
      <c r="AL31" s="141" t="e">
        <f t="shared" si="6"/>
        <v>#REF!</v>
      </c>
      <c r="AM31" s="141" t="e">
        <f t="shared" si="6"/>
        <v>#REF!</v>
      </c>
      <c r="AN31" s="141" t="e">
        <f t="shared" si="6"/>
        <v>#REF!</v>
      </c>
      <c r="AO31" s="141" t="e">
        <f t="shared" si="6"/>
        <v>#REF!</v>
      </c>
      <c r="AP31" s="141" t="e">
        <f t="shared" si="6"/>
        <v>#REF!</v>
      </c>
      <c r="AQ31" s="141" t="e">
        <f t="shared" si="6"/>
        <v>#REF!</v>
      </c>
      <c r="AR31" s="141" t="e">
        <f t="shared" si="6"/>
        <v>#REF!</v>
      </c>
      <c r="AS31" s="141" t="e">
        <f t="shared" si="6"/>
        <v>#REF!</v>
      </c>
      <c r="AT31" s="141" t="e">
        <f t="shared" si="6"/>
        <v>#REF!</v>
      </c>
      <c r="AU31" s="141" t="e">
        <f t="shared" si="6"/>
        <v>#REF!</v>
      </c>
      <c r="AV31" s="141" t="e">
        <f t="shared" si="6"/>
        <v>#REF!</v>
      </c>
      <c r="AW31" s="141" t="e">
        <f t="shared" si="6"/>
        <v>#REF!</v>
      </c>
    </row>
    <row r="32" spans="1:49" ht="11.45" customHeight="1" x14ac:dyDescent="0.2">
      <c r="A32" s="5" t="s">
        <v>86</v>
      </c>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row>
    <row r="33" spans="1:49" ht="11.45" customHeight="1" x14ac:dyDescent="0.2">
      <c r="A33" s="3">
        <v>1</v>
      </c>
      <c r="B33" s="141" t="e">
        <f t="shared" si="3"/>
        <v>#REF!</v>
      </c>
      <c r="C33" s="141" t="e">
        <f t="shared" ref="C33:AW33" si="7">ROUND(C14*0.9,)</f>
        <v>#REF!</v>
      </c>
      <c r="D33" s="141" t="e">
        <f t="shared" si="7"/>
        <v>#REF!</v>
      </c>
      <c r="E33" s="141" t="e">
        <f t="shared" si="7"/>
        <v>#REF!</v>
      </c>
      <c r="F33" s="141" t="e">
        <f t="shared" si="7"/>
        <v>#REF!</v>
      </c>
      <c r="G33" s="141" t="e">
        <f t="shared" si="7"/>
        <v>#REF!</v>
      </c>
      <c r="H33" s="141" t="e">
        <f t="shared" si="7"/>
        <v>#REF!</v>
      </c>
      <c r="I33" s="141" t="e">
        <f t="shared" si="7"/>
        <v>#REF!</v>
      </c>
      <c r="J33" s="141" t="e">
        <f t="shared" si="7"/>
        <v>#REF!</v>
      </c>
      <c r="K33" s="141" t="e">
        <f t="shared" si="7"/>
        <v>#REF!</v>
      </c>
      <c r="L33" s="141" t="e">
        <f t="shared" si="7"/>
        <v>#REF!</v>
      </c>
      <c r="M33" s="141" t="e">
        <f t="shared" si="7"/>
        <v>#REF!</v>
      </c>
      <c r="N33" s="141" t="e">
        <f t="shared" si="7"/>
        <v>#REF!</v>
      </c>
      <c r="O33" s="141" t="e">
        <f t="shared" si="7"/>
        <v>#REF!</v>
      </c>
      <c r="P33" s="141" t="e">
        <f t="shared" si="7"/>
        <v>#REF!</v>
      </c>
      <c r="Q33" s="141" t="e">
        <f t="shared" si="7"/>
        <v>#REF!</v>
      </c>
      <c r="R33" s="141" t="e">
        <f t="shared" si="7"/>
        <v>#REF!</v>
      </c>
      <c r="S33" s="141" t="e">
        <f t="shared" si="7"/>
        <v>#REF!</v>
      </c>
      <c r="T33" s="141" t="e">
        <f t="shared" si="7"/>
        <v>#REF!</v>
      </c>
      <c r="U33" s="141" t="e">
        <f t="shared" si="7"/>
        <v>#REF!</v>
      </c>
      <c r="V33" s="141" t="e">
        <f t="shared" si="7"/>
        <v>#REF!</v>
      </c>
      <c r="W33" s="141" t="e">
        <f t="shared" si="7"/>
        <v>#REF!</v>
      </c>
      <c r="X33" s="141" t="e">
        <f t="shared" si="7"/>
        <v>#REF!</v>
      </c>
      <c r="Y33" s="141" t="e">
        <f t="shared" si="7"/>
        <v>#REF!</v>
      </c>
      <c r="Z33" s="141" t="e">
        <f t="shared" si="7"/>
        <v>#REF!</v>
      </c>
      <c r="AA33" s="141" t="e">
        <f t="shared" si="7"/>
        <v>#REF!</v>
      </c>
      <c r="AB33" s="141" t="e">
        <f t="shared" si="7"/>
        <v>#REF!</v>
      </c>
      <c r="AC33" s="141" t="e">
        <f t="shared" si="7"/>
        <v>#REF!</v>
      </c>
      <c r="AD33" s="141" t="e">
        <f t="shared" si="7"/>
        <v>#REF!</v>
      </c>
      <c r="AE33" s="141" t="e">
        <f t="shared" si="7"/>
        <v>#REF!</v>
      </c>
      <c r="AF33" s="141" t="e">
        <f t="shared" si="7"/>
        <v>#REF!</v>
      </c>
      <c r="AG33" s="141" t="e">
        <f t="shared" si="7"/>
        <v>#REF!</v>
      </c>
      <c r="AH33" s="141" t="e">
        <f t="shared" si="7"/>
        <v>#REF!</v>
      </c>
      <c r="AI33" s="141" t="e">
        <f t="shared" si="7"/>
        <v>#REF!</v>
      </c>
      <c r="AJ33" s="141" t="e">
        <f t="shared" si="7"/>
        <v>#REF!</v>
      </c>
      <c r="AK33" s="141" t="e">
        <f t="shared" si="7"/>
        <v>#REF!</v>
      </c>
      <c r="AL33" s="141" t="e">
        <f t="shared" si="7"/>
        <v>#REF!</v>
      </c>
      <c r="AM33" s="141" t="e">
        <f t="shared" si="7"/>
        <v>#REF!</v>
      </c>
      <c r="AN33" s="141" t="e">
        <f t="shared" si="7"/>
        <v>#REF!</v>
      </c>
      <c r="AO33" s="141" t="e">
        <f t="shared" si="7"/>
        <v>#REF!</v>
      </c>
      <c r="AP33" s="141" t="e">
        <f t="shared" si="7"/>
        <v>#REF!</v>
      </c>
      <c r="AQ33" s="141" t="e">
        <f t="shared" si="7"/>
        <v>#REF!</v>
      </c>
      <c r="AR33" s="141" t="e">
        <f t="shared" si="7"/>
        <v>#REF!</v>
      </c>
      <c r="AS33" s="141" t="e">
        <f t="shared" si="7"/>
        <v>#REF!</v>
      </c>
      <c r="AT33" s="141" t="e">
        <f t="shared" si="7"/>
        <v>#REF!</v>
      </c>
      <c r="AU33" s="141" t="e">
        <f t="shared" si="7"/>
        <v>#REF!</v>
      </c>
      <c r="AV33" s="141" t="e">
        <f t="shared" si="7"/>
        <v>#REF!</v>
      </c>
      <c r="AW33" s="141" t="e">
        <f t="shared" si="7"/>
        <v>#REF!</v>
      </c>
    </row>
    <row r="34" spans="1:49" ht="11.45" customHeight="1" x14ac:dyDescent="0.2">
      <c r="A34" s="3">
        <v>2</v>
      </c>
      <c r="B34" s="141" t="e">
        <f t="shared" si="3"/>
        <v>#REF!</v>
      </c>
      <c r="C34" s="141" t="e">
        <f t="shared" ref="C34:AW34" si="8">ROUND(C15*0.9,)</f>
        <v>#REF!</v>
      </c>
      <c r="D34" s="141" t="e">
        <f t="shared" si="8"/>
        <v>#REF!</v>
      </c>
      <c r="E34" s="141" t="e">
        <f t="shared" si="8"/>
        <v>#REF!</v>
      </c>
      <c r="F34" s="141" t="e">
        <f t="shared" si="8"/>
        <v>#REF!</v>
      </c>
      <c r="G34" s="141" t="e">
        <f t="shared" si="8"/>
        <v>#REF!</v>
      </c>
      <c r="H34" s="141" t="e">
        <f t="shared" si="8"/>
        <v>#REF!</v>
      </c>
      <c r="I34" s="141" t="e">
        <f t="shared" si="8"/>
        <v>#REF!</v>
      </c>
      <c r="J34" s="141" t="e">
        <f t="shared" si="8"/>
        <v>#REF!</v>
      </c>
      <c r="K34" s="141" t="e">
        <f t="shared" si="8"/>
        <v>#REF!</v>
      </c>
      <c r="L34" s="141" t="e">
        <f t="shared" si="8"/>
        <v>#REF!</v>
      </c>
      <c r="M34" s="141" t="e">
        <f t="shared" si="8"/>
        <v>#REF!</v>
      </c>
      <c r="N34" s="141" t="e">
        <f t="shared" si="8"/>
        <v>#REF!</v>
      </c>
      <c r="O34" s="141" t="e">
        <f t="shared" si="8"/>
        <v>#REF!</v>
      </c>
      <c r="P34" s="141" t="e">
        <f t="shared" si="8"/>
        <v>#REF!</v>
      </c>
      <c r="Q34" s="141" t="e">
        <f t="shared" si="8"/>
        <v>#REF!</v>
      </c>
      <c r="R34" s="141" t="e">
        <f t="shared" si="8"/>
        <v>#REF!</v>
      </c>
      <c r="S34" s="141" t="e">
        <f t="shared" si="8"/>
        <v>#REF!</v>
      </c>
      <c r="T34" s="141" t="e">
        <f t="shared" si="8"/>
        <v>#REF!</v>
      </c>
      <c r="U34" s="141" t="e">
        <f t="shared" si="8"/>
        <v>#REF!</v>
      </c>
      <c r="V34" s="141" t="e">
        <f t="shared" si="8"/>
        <v>#REF!</v>
      </c>
      <c r="W34" s="141" t="e">
        <f t="shared" si="8"/>
        <v>#REF!</v>
      </c>
      <c r="X34" s="141" t="e">
        <f t="shared" si="8"/>
        <v>#REF!</v>
      </c>
      <c r="Y34" s="141" t="e">
        <f t="shared" si="8"/>
        <v>#REF!</v>
      </c>
      <c r="Z34" s="141" t="e">
        <f t="shared" si="8"/>
        <v>#REF!</v>
      </c>
      <c r="AA34" s="141" t="e">
        <f t="shared" si="8"/>
        <v>#REF!</v>
      </c>
      <c r="AB34" s="141" t="e">
        <f t="shared" si="8"/>
        <v>#REF!</v>
      </c>
      <c r="AC34" s="141" t="e">
        <f t="shared" si="8"/>
        <v>#REF!</v>
      </c>
      <c r="AD34" s="141" t="e">
        <f t="shared" si="8"/>
        <v>#REF!</v>
      </c>
      <c r="AE34" s="141" t="e">
        <f t="shared" si="8"/>
        <v>#REF!</v>
      </c>
      <c r="AF34" s="141" t="e">
        <f t="shared" si="8"/>
        <v>#REF!</v>
      </c>
      <c r="AG34" s="141" t="e">
        <f t="shared" si="8"/>
        <v>#REF!</v>
      </c>
      <c r="AH34" s="141" t="e">
        <f t="shared" si="8"/>
        <v>#REF!</v>
      </c>
      <c r="AI34" s="141" t="e">
        <f t="shared" si="8"/>
        <v>#REF!</v>
      </c>
      <c r="AJ34" s="141" t="e">
        <f t="shared" si="8"/>
        <v>#REF!</v>
      </c>
      <c r="AK34" s="141" t="e">
        <f t="shared" si="8"/>
        <v>#REF!</v>
      </c>
      <c r="AL34" s="141" t="e">
        <f t="shared" si="8"/>
        <v>#REF!</v>
      </c>
      <c r="AM34" s="141" t="e">
        <f t="shared" si="8"/>
        <v>#REF!</v>
      </c>
      <c r="AN34" s="141" t="e">
        <f t="shared" si="8"/>
        <v>#REF!</v>
      </c>
      <c r="AO34" s="141" t="e">
        <f t="shared" si="8"/>
        <v>#REF!</v>
      </c>
      <c r="AP34" s="141" t="e">
        <f t="shared" si="8"/>
        <v>#REF!</v>
      </c>
      <c r="AQ34" s="141" t="e">
        <f t="shared" si="8"/>
        <v>#REF!</v>
      </c>
      <c r="AR34" s="141" t="e">
        <f t="shared" si="8"/>
        <v>#REF!</v>
      </c>
      <c r="AS34" s="141" t="e">
        <f t="shared" si="8"/>
        <v>#REF!</v>
      </c>
      <c r="AT34" s="141" t="e">
        <f t="shared" si="8"/>
        <v>#REF!</v>
      </c>
      <c r="AU34" s="141" t="e">
        <f t="shared" si="8"/>
        <v>#REF!</v>
      </c>
      <c r="AV34" s="141" t="e">
        <f t="shared" si="8"/>
        <v>#REF!</v>
      </c>
      <c r="AW34" s="141" t="e">
        <f t="shared" si="8"/>
        <v>#REF!</v>
      </c>
    </row>
    <row r="35" spans="1:49" ht="11.45" customHeight="1" x14ac:dyDescent="0.2">
      <c r="A35" s="4" t="s">
        <v>91</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row>
    <row r="36" spans="1:49" ht="11.45" customHeight="1" x14ac:dyDescent="0.2">
      <c r="A36" s="3">
        <v>1</v>
      </c>
      <c r="B36" s="141" t="e">
        <f t="shared" si="3"/>
        <v>#REF!</v>
      </c>
      <c r="C36" s="141" t="e">
        <f t="shared" ref="C36:AW36" si="9">ROUND(C17*0.9,)</f>
        <v>#REF!</v>
      </c>
      <c r="D36" s="141" t="e">
        <f t="shared" si="9"/>
        <v>#REF!</v>
      </c>
      <c r="E36" s="141" t="e">
        <f t="shared" si="9"/>
        <v>#REF!</v>
      </c>
      <c r="F36" s="141" t="e">
        <f t="shared" si="9"/>
        <v>#REF!</v>
      </c>
      <c r="G36" s="141" t="e">
        <f t="shared" si="9"/>
        <v>#REF!</v>
      </c>
      <c r="H36" s="141" t="e">
        <f t="shared" si="9"/>
        <v>#REF!</v>
      </c>
      <c r="I36" s="141" t="e">
        <f t="shared" si="9"/>
        <v>#REF!</v>
      </c>
      <c r="J36" s="141" t="e">
        <f t="shared" si="9"/>
        <v>#REF!</v>
      </c>
      <c r="K36" s="141" t="e">
        <f t="shared" si="9"/>
        <v>#REF!</v>
      </c>
      <c r="L36" s="141" t="e">
        <f t="shared" si="9"/>
        <v>#REF!</v>
      </c>
      <c r="M36" s="141" t="e">
        <f t="shared" si="9"/>
        <v>#REF!</v>
      </c>
      <c r="N36" s="141" t="e">
        <f t="shared" si="9"/>
        <v>#REF!</v>
      </c>
      <c r="O36" s="141" t="e">
        <f t="shared" si="9"/>
        <v>#REF!</v>
      </c>
      <c r="P36" s="141" t="e">
        <f t="shared" si="9"/>
        <v>#REF!</v>
      </c>
      <c r="Q36" s="141" t="e">
        <f t="shared" si="9"/>
        <v>#REF!</v>
      </c>
      <c r="R36" s="141" t="e">
        <f t="shared" si="9"/>
        <v>#REF!</v>
      </c>
      <c r="S36" s="141" t="e">
        <f t="shared" si="9"/>
        <v>#REF!</v>
      </c>
      <c r="T36" s="141" t="e">
        <f t="shared" si="9"/>
        <v>#REF!</v>
      </c>
      <c r="U36" s="141" t="e">
        <f t="shared" si="9"/>
        <v>#REF!</v>
      </c>
      <c r="V36" s="141" t="e">
        <f t="shared" si="9"/>
        <v>#REF!</v>
      </c>
      <c r="W36" s="141" t="e">
        <f t="shared" si="9"/>
        <v>#REF!</v>
      </c>
      <c r="X36" s="141" t="e">
        <f t="shared" si="9"/>
        <v>#REF!</v>
      </c>
      <c r="Y36" s="141" t="e">
        <f t="shared" si="9"/>
        <v>#REF!</v>
      </c>
      <c r="Z36" s="141" t="e">
        <f t="shared" si="9"/>
        <v>#REF!</v>
      </c>
      <c r="AA36" s="141" t="e">
        <f t="shared" si="9"/>
        <v>#REF!</v>
      </c>
      <c r="AB36" s="141" t="e">
        <f t="shared" si="9"/>
        <v>#REF!</v>
      </c>
      <c r="AC36" s="141" t="e">
        <f t="shared" si="9"/>
        <v>#REF!</v>
      </c>
      <c r="AD36" s="141" t="e">
        <f t="shared" si="9"/>
        <v>#REF!</v>
      </c>
      <c r="AE36" s="141" t="e">
        <f t="shared" si="9"/>
        <v>#REF!</v>
      </c>
      <c r="AF36" s="141" t="e">
        <f t="shared" si="9"/>
        <v>#REF!</v>
      </c>
      <c r="AG36" s="141" t="e">
        <f t="shared" si="9"/>
        <v>#REF!</v>
      </c>
      <c r="AH36" s="141" t="e">
        <f t="shared" si="9"/>
        <v>#REF!</v>
      </c>
      <c r="AI36" s="141" t="e">
        <f t="shared" si="9"/>
        <v>#REF!</v>
      </c>
      <c r="AJ36" s="141" t="e">
        <f t="shared" si="9"/>
        <v>#REF!</v>
      </c>
      <c r="AK36" s="141" t="e">
        <f t="shared" si="9"/>
        <v>#REF!</v>
      </c>
      <c r="AL36" s="141" t="e">
        <f t="shared" si="9"/>
        <v>#REF!</v>
      </c>
      <c r="AM36" s="141" t="e">
        <f t="shared" si="9"/>
        <v>#REF!</v>
      </c>
      <c r="AN36" s="141" t="e">
        <f t="shared" si="9"/>
        <v>#REF!</v>
      </c>
      <c r="AO36" s="141" t="e">
        <f t="shared" si="9"/>
        <v>#REF!</v>
      </c>
      <c r="AP36" s="141" t="e">
        <f t="shared" si="9"/>
        <v>#REF!</v>
      </c>
      <c r="AQ36" s="141" t="e">
        <f t="shared" si="9"/>
        <v>#REF!</v>
      </c>
      <c r="AR36" s="141" t="e">
        <f t="shared" si="9"/>
        <v>#REF!</v>
      </c>
      <c r="AS36" s="141" t="e">
        <f t="shared" si="9"/>
        <v>#REF!</v>
      </c>
      <c r="AT36" s="141" t="e">
        <f t="shared" si="9"/>
        <v>#REF!</v>
      </c>
      <c r="AU36" s="141" t="e">
        <f t="shared" si="9"/>
        <v>#REF!</v>
      </c>
      <c r="AV36" s="141" t="e">
        <f t="shared" si="9"/>
        <v>#REF!</v>
      </c>
      <c r="AW36" s="141" t="e">
        <f t="shared" si="9"/>
        <v>#REF!</v>
      </c>
    </row>
    <row r="37" spans="1:49" ht="11.45" customHeight="1" x14ac:dyDescent="0.2">
      <c r="A37" s="3">
        <v>2</v>
      </c>
      <c r="B37" s="141" t="e">
        <f t="shared" si="3"/>
        <v>#REF!</v>
      </c>
      <c r="C37" s="141" t="e">
        <f t="shared" ref="C37:AW37" si="10">ROUND(C18*0.9,)</f>
        <v>#REF!</v>
      </c>
      <c r="D37" s="141" t="e">
        <f t="shared" si="10"/>
        <v>#REF!</v>
      </c>
      <c r="E37" s="141" t="e">
        <f t="shared" si="10"/>
        <v>#REF!</v>
      </c>
      <c r="F37" s="141" t="e">
        <f t="shared" si="10"/>
        <v>#REF!</v>
      </c>
      <c r="G37" s="141" t="e">
        <f t="shared" si="10"/>
        <v>#REF!</v>
      </c>
      <c r="H37" s="141" t="e">
        <f t="shared" si="10"/>
        <v>#REF!</v>
      </c>
      <c r="I37" s="141" t="e">
        <f t="shared" si="10"/>
        <v>#REF!</v>
      </c>
      <c r="J37" s="141" t="e">
        <f t="shared" si="10"/>
        <v>#REF!</v>
      </c>
      <c r="K37" s="141" t="e">
        <f t="shared" si="10"/>
        <v>#REF!</v>
      </c>
      <c r="L37" s="141" t="e">
        <f t="shared" si="10"/>
        <v>#REF!</v>
      </c>
      <c r="M37" s="141" t="e">
        <f t="shared" si="10"/>
        <v>#REF!</v>
      </c>
      <c r="N37" s="141" t="e">
        <f t="shared" si="10"/>
        <v>#REF!</v>
      </c>
      <c r="O37" s="141" t="e">
        <f t="shared" si="10"/>
        <v>#REF!</v>
      </c>
      <c r="P37" s="141" t="e">
        <f t="shared" si="10"/>
        <v>#REF!</v>
      </c>
      <c r="Q37" s="141" t="e">
        <f t="shared" si="10"/>
        <v>#REF!</v>
      </c>
      <c r="R37" s="141" t="e">
        <f t="shared" si="10"/>
        <v>#REF!</v>
      </c>
      <c r="S37" s="141" t="e">
        <f t="shared" si="10"/>
        <v>#REF!</v>
      </c>
      <c r="T37" s="141" t="e">
        <f t="shared" si="10"/>
        <v>#REF!</v>
      </c>
      <c r="U37" s="141" t="e">
        <f t="shared" si="10"/>
        <v>#REF!</v>
      </c>
      <c r="V37" s="141" t="e">
        <f t="shared" si="10"/>
        <v>#REF!</v>
      </c>
      <c r="W37" s="141" t="e">
        <f t="shared" si="10"/>
        <v>#REF!</v>
      </c>
      <c r="X37" s="141" t="e">
        <f t="shared" si="10"/>
        <v>#REF!</v>
      </c>
      <c r="Y37" s="141" t="e">
        <f t="shared" si="10"/>
        <v>#REF!</v>
      </c>
      <c r="Z37" s="141" t="e">
        <f t="shared" si="10"/>
        <v>#REF!</v>
      </c>
      <c r="AA37" s="141" t="e">
        <f t="shared" si="10"/>
        <v>#REF!</v>
      </c>
      <c r="AB37" s="141" t="e">
        <f t="shared" si="10"/>
        <v>#REF!</v>
      </c>
      <c r="AC37" s="141" t="e">
        <f t="shared" si="10"/>
        <v>#REF!</v>
      </c>
      <c r="AD37" s="141" t="e">
        <f t="shared" si="10"/>
        <v>#REF!</v>
      </c>
      <c r="AE37" s="141" t="e">
        <f t="shared" si="10"/>
        <v>#REF!</v>
      </c>
      <c r="AF37" s="141" t="e">
        <f t="shared" si="10"/>
        <v>#REF!</v>
      </c>
      <c r="AG37" s="141" t="e">
        <f t="shared" si="10"/>
        <v>#REF!</v>
      </c>
      <c r="AH37" s="141" t="e">
        <f t="shared" si="10"/>
        <v>#REF!</v>
      </c>
      <c r="AI37" s="141" t="e">
        <f t="shared" si="10"/>
        <v>#REF!</v>
      </c>
      <c r="AJ37" s="141" t="e">
        <f t="shared" si="10"/>
        <v>#REF!</v>
      </c>
      <c r="AK37" s="141" t="e">
        <f t="shared" si="10"/>
        <v>#REF!</v>
      </c>
      <c r="AL37" s="141" t="e">
        <f t="shared" si="10"/>
        <v>#REF!</v>
      </c>
      <c r="AM37" s="141" t="e">
        <f t="shared" si="10"/>
        <v>#REF!</v>
      </c>
      <c r="AN37" s="141" t="e">
        <f t="shared" si="10"/>
        <v>#REF!</v>
      </c>
      <c r="AO37" s="141" t="e">
        <f t="shared" si="10"/>
        <v>#REF!</v>
      </c>
      <c r="AP37" s="141" t="e">
        <f t="shared" si="10"/>
        <v>#REF!</v>
      </c>
      <c r="AQ37" s="141" t="e">
        <f t="shared" si="10"/>
        <v>#REF!</v>
      </c>
      <c r="AR37" s="141" t="e">
        <f t="shared" si="10"/>
        <v>#REF!</v>
      </c>
      <c r="AS37" s="141" t="e">
        <f t="shared" si="10"/>
        <v>#REF!</v>
      </c>
      <c r="AT37" s="141" t="e">
        <f t="shared" si="10"/>
        <v>#REF!</v>
      </c>
      <c r="AU37" s="141" t="e">
        <f t="shared" si="10"/>
        <v>#REF!</v>
      </c>
      <c r="AV37" s="141" t="e">
        <f t="shared" si="10"/>
        <v>#REF!</v>
      </c>
      <c r="AW37" s="141" t="e">
        <f t="shared" si="10"/>
        <v>#REF!</v>
      </c>
    </row>
    <row r="38" spans="1:49" ht="11.45" customHeight="1" x14ac:dyDescent="0.2">
      <c r="A38" s="2" t="s">
        <v>92</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row>
    <row r="39" spans="1:49" ht="11.45" customHeight="1" x14ac:dyDescent="0.2">
      <c r="A39" s="3">
        <v>1</v>
      </c>
      <c r="B39" s="141" t="e">
        <f t="shared" si="3"/>
        <v>#REF!</v>
      </c>
      <c r="C39" s="141" t="e">
        <f t="shared" ref="C39:AW39" si="11">ROUND(C20*0.9,)</f>
        <v>#REF!</v>
      </c>
      <c r="D39" s="141" t="e">
        <f t="shared" si="11"/>
        <v>#REF!</v>
      </c>
      <c r="E39" s="141" t="e">
        <f t="shared" si="11"/>
        <v>#REF!</v>
      </c>
      <c r="F39" s="141" t="e">
        <f t="shared" si="11"/>
        <v>#REF!</v>
      </c>
      <c r="G39" s="141" t="e">
        <f t="shared" si="11"/>
        <v>#REF!</v>
      </c>
      <c r="H39" s="141" t="e">
        <f t="shared" si="11"/>
        <v>#REF!</v>
      </c>
      <c r="I39" s="141" t="e">
        <f t="shared" si="11"/>
        <v>#REF!</v>
      </c>
      <c r="J39" s="141" t="e">
        <f t="shared" si="11"/>
        <v>#REF!</v>
      </c>
      <c r="K39" s="141" t="e">
        <f t="shared" si="11"/>
        <v>#REF!</v>
      </c>
      <c r="L39" s="141" t="e">
        <f t="shared" si="11"/>
        <v>#REF!</v>
      </c>
      <c r="M39" s="141" t="e">
        <f t="shared" si="11"/>
        <v>#REF!</v>
      </c>
      <c r="N39" s="141" t="e">
        <f t="shared" si="11"/>
        <v>#REF!</v>
      </c>
      <c r="O39" s="141" t="e">
        <f t="shared" si="11"/>
        <v>#REF!</v>
      </c>
      <c r="P39" s="141" t="e">
        <f t="shared" si="11"/>
        <v>#REF!</v>
      </c>
      <c r="Q39" s="141" t="e">
        <f t="shared" si="11"/>
        <v>#REF!</v>
      </c>
      <c r="R39" s="141" t="e">
        <f t="shared" si="11"/>
        <v>#REF!</v>
      </c>
      <c r="S39" s="141" t="e">
        <f t="shared" si="11"/>
        <v>#REF!</v>
      </c>
      <c r="T39" s="141" t="e">
        <f t="shared" si="11"/>
        <v>#REF!</v>
      </c>
      <c r="U39" s="141" t="e">
        <f t="shared" si="11"/>
        <v>#REF!</v>
      </c>
      <c r="V39" s="141" t="e">
        <f t="shared" si="11"/>
        <v>#REF!</v>
      </c>
      <c r="W39" s="141" t="e">
        <f t="shared" si="11"/>
        <v>#REF!</v>
      </c>
      <c r="X39" s="141" t="e">
        <f t="shared" si="11"/>
        <v>#REF!</v>
      </c>
      <c r="Y39" s="141" t="e">
        <f t="shared" si="11"/>
        <v>#REF!</v>
      </c>
      <c r="Z39" s="141" t="e">
        <f t="shared" si="11"/>
        <v>#REF!</v>
      </c>
      <c r="AA39" s="141" t="e">
        <f t="shared" si="11"/>
        <v>#REF!</v>
      </c>
      <c r="AB39" s="141" t="e">
        <f t="shared" si="11"/>
        <v>#REF!</v>
      </c>
      <c r="AC39" s="141" t="e">
        <f t="shared" si="11"/>
        <v>#REF!</v>
      </c>
      <c r="AD39" s="141" t="e">
        <f t="shared" si="11"/>
        <v>#REF!</v>
      </c>
      <c r="AE39" s="141" t="e">
        <f t="shared" si="11"/>
        <v>#REF!</v>
      </c>
      <c r="AF39" s="141" t="e">
        <f t="shared" si="11"/>
        <v>#REF!</v>
      </c>
      <c r="AG39" s="141" t="e">
        <f t="shared" si="11"/>
        <v>#REF!</v>
      </c>
      <c r="AH39" s="141" t="e">
        <f t="shared" si="11"/>
        <v>#REF!</v>
      </c>
      <c r="AI39" s="141" t="e">
        <f t="shared" si="11"/>
        <v>#REF!</v>
      </c>
      <c r="AJ39" s="141" t="e">
        <f t="shared" si="11"/>
        <v>#REF!</v>
      </c>
      <c r="AK39" s="141" t="e">
        <f t="shared" si="11"/>
        <v>#REF!</v>
      </c>
      <c r="AL39" s="141" t="e">
        <f t="shared" si="11"/>
        <v>#REF!</v>
      </c>
      <c r="AM39" s="141" t="e">
        <f t="shared" si="11"/>
        <v>#REF!</v>
      </c>
      <c r="AN39" s="141" t="e">
        <f t="shared" si="11"/>
        <v>#REF!</v>
      </c>
      <c r="AO39" s="141" t="e">
        <f t="shared" si="11"/>
        <v>#REF!</v>
      </c>
      <c r="AP39" s="141" t="e">
        <f t="shared" si="11"/>
        <v>#REF!</v>
      </c>
      <c r="AQ39" s="141" t="e">
        <f t="shared" si="11"/>
        <v>#REF!</v>
      </c>
      <c r="AR39" s="141" t="e">
        <f t="shared" si="11"/>
        <v>#REF!</v>
      </c>
      <c r="AS39" s="141" t="e">
        <f t="shared" si="11"/>
        <v>#REF!</v>
      </c>
      <c r="AT39" s="141" t="e">
        <f t="shared" si="11"/>
        <v>#REF!</v>
      </c>
      <c r="AU39" s="141" t="e">
        <f t="shared" si="11"/>
        <v>#REF!</v>
      </c>
      <c r="AV39" s="141" t="e">
        <f t="shared" si="11"/>
        <v>#REF!</v>
      </c>
      <c r="AW39" s="141" t="e">
        <f t="shared" si="11"/>
        <v>#REF!</v>
      </c>
    </row>
    <row r="40" spans="1:49" ht="11.45" customHeight="1" x14ac:dyDescent="0.2">
      <c r="A40" s="3">
        <v>2</v>
      </c>
      <c r="B40" s="141" t="e">
        <f t="shared" si="3"/>
        <v>#REF!</v>
      </c>
      <c r="C40" s="141" t="e">
        <f t="shared" ref="C40:AW40" si="12">ROUND(C21*0.9,)</f>
        <v>#REF!</v>
      </c>
      <c r="D40" s="141" t="e">
        <f t="shared" si="12"/>
        <v>#REF!</v>
      </c>
      <c r="E40" s="141" t="e">
        <f t="shared" si="12"/>
        <v>#REF!</v>
      </c>
      <c r="F40" s="141" t="e">
        <f t="shared" si="12"/>
        <v>#REF!</v>
      </c>
      <c r="G40" s="141" t="e">
        <f t="shared" si="12"/>
        <v>#REF!</v>
      </c>
      <c r="H40" s="141" t="e">
        <f t="shared" si="12"/>
        <v>#REF!</v>
      </c>
      <c r="I40" s="141" t="e">
        <f t="shared" si="12"/>
        <v>#REF!</v>
      </c>
      <c r="J40" s="141" t="e">
        <f t="shared" si="12"/>
        <v>#REF!</v>
      </c>
      <c r="K40" s="141" t="e">
        <f t="shared" si="12"/>
        <v>#REF!</v>
      </c>
      <c r="L40" s="141" t="e">
        <f t="shared" si="12"/>
        <v>#REF!</v>
      </c>
      <c r="M40" s="141" t="e">
        <f t="shared" si="12"/>
        <v>#REF!</v>
      </c>
      <c r="N40" s="141" t="e">
        <f t="shared" si="12"/>
        <v>#REF!</v>
      </c>
      <c r="O40" s="141" t="e">
        <f t="shared" si="12"/>
        <v>#REF!</v>
      </c>
      <c r="P40" s="141" t="e">
        <f t="shared" si="12"/>
        <v>#REF!</v>
      </c>
      <c r="Q40" s="141" t="e">
        <f t="shared" si="12"/>
        <v>#REF!</v>
      </c>
      <c r="R40" s="141" t="e">
        <f t="shared" si="12"/>
        <v>#REF!</v>
      </c>
      <c r="S40" s="141" t="e">
        <f t="shared" si="12"/>
        <v>#REF!</v>
      </c>
      <c r="T40" s="141" t="e">
        <f t="shared" si="12"/>
        <v>#REF!</v>
      </c>
      <c r="U40" s="141" t="e">
        <f t="shared" si="12"/>
        <v>#REF!</v>
      </c>
      <c r="V40" s="141" t="e">
        <f t="shared" si="12"/>
        <v>#REF!</v>
      </c>
      <c r="W40" s="141" t="e">
        <f t="shared" si="12"/>
        <v>#REF!</v>
      </c>
      <c r="X40" s="141" t="e">
        <f t="shared" si="12"/>
        <v>#REF!</v>
      </c>
      <c r="Y40" s="141" t="e">
        <f t="shared" si="12"/>
        <v>#REF!</v>
      </c>
      <c r="Z40" s="141" t="e">
        <f t="shared" si="12"/>
        <v>#REF!</v>
      </c>
      <c r="AA40" s="141" t="e">
        <f t="shared" si="12"/>
        <v>#REF!</v>
      </c>
      <c r="AB40" s="141" t="e">
        <f t="shared" si="12"/>
        <v>#REF!</v>
      </c>
      <c r="AC40" s="141" t="e">
        <f t="shared" si="12"/>
        <v>#REF!</v>
      </c>
      <c r="AD40" s="141" t="e">
        <f t="shared" si="12"/>
        <v>#REF!</v>
      </c>
      <c r="AE40" s="141" t="e">
        <f t="shared" si="12"/>
        <v>#REF!</v>
      </c>
      <c r="AF40" s="141" t="e">
        <f t="shared" si="12"/>
        <v>#REF!</v>
      </c>
      <c r="AG40" s="141" t="e">
        <f t="shared" si="12"/>
        <v>#REF!</v>
      </c>
      <c r="AH40" s="141" t="e">
        <f t="shared" si="12"/>
        <v>#REF!</v>
      </c>
      <c r="AI40" s="141" t="e">
        <f t="shared" si="12"/>
        <v>#REF!</v>
      </c>
      <c r="AJ40" s="141" t="e">
        <f t="shared" si="12"/>
        <v>#REF!</v>
      </c>
      <c r="AK40" s="141" t="e">
        <f t="shared" si="12"/>
        <v>#REF!</v>
      </c>
      <c r="AL40" s="141" t="e">
        <f t="shared" si="12"/>
        <v>#REF!</v>
      </c>
      <c r="AM40" s="141" t="e">
        <f t="shared" si="12"/>
        <v>#REF!</v>
      </c>
      <c r="AN40" s="141" t="e">
        <f t="shared" si="12"/>
        <v>#REF!</v>
      </c>
      <c r="AO40" s="141" t="e">
        <f t="shared" si="12"/>
        <v>#REF!</v>
      </c>
      <c r="AP40" s="141" t="e">
        <f t="shared" si="12"/>
        <v>#REF!</v>
      </c>
      <c r="AQ40" s="141" t="e">
        <f t="shared" si="12"/>
        <v>#REF!</v>
      </c>
      <c r="AR40" s="141" t="e">
        <f t="shared" si="12"/>
        <v>#REF!</v>
      </c>
      <c r="AS40" s="141" t="e">
        <f t="shared" si="12"/>
        <v>#REF!</v>
      </c>
      <c r="AT40" s="141" t="e">
        <f t="shared" si="12"/>
        <v>#REF!</v>
      </c>
      <c r="AU40" s="141" t="e">
        <f t="shared" si="12"/>
        <v>#REF!</v>
      </c>
      <c r="AV40" s="141" t="e">
        <f t="shared" si="12"/>
        <v>#REF!</v>
      </c>
      <c r="AW40" s="141" t="e">
        <f t="shared" si="12"/>
        <v>#REF!</v>
      </c>
    </row>
    <row r="41" spans="1:49" ht="11.45" customHeight="1" x14ac:dyDescent="0.2">
      <c r="A41" s="24"/>
    </row>
    <row r="42" spans="1:49" x14ac:dyDescent="0.2">
      <c r="A42" s="41" t="s">
        <v>18</v>
      </c>
    </row>
    <row r="43" spans="1:49" x14ac:dyDescent="0.2">
      <c r="A43" s="38" t="s">
        <v>164</v>
      </c>
    </row>
    <row r="44" spans="1:49" x14ac:dyDescent="0.2">
      <c r="A44" s="22"/>
    </row>
    <row r="45" spans="1:49" x14ac:dyDescent="0.2">
      <c r="A45" s="41" t="s">
        <v>3</v>
      </c>
    </row>
    <row r="46" spans="1:49" x14ac:dyDescent="0.2">
      <c r="A46" s="42" t="s">
        <v>4</v>
      </c>
    </row>
    <row r="47" spans="1:49" x14ac:dyDescent="0.2">
      <c r="A47" s="42" t="s">
        <v>5</v>
      </c>
    </row>
    <row r="48" spans="1:49" ht="12.6" customHeight="1" x14ac:dyDescent="0.2">
      <c r="A48" s="26" t="s">
        <v>6</v>
      </c>
    </row>
    <row r="49" spans="1:1" x14ac:dyDescent="0.2">
      <c r="A49" s="42" t="s">
        <v>75</v>
      </c>
    </row>
    <row r="50" spans="1:1" x14ac:dyDescent="0.2">
      <c r="A50" s="22"/>
    </row>
    <row r="51" spans="1:1" x14ac:dyDescent="0.2">
      <c r="A51" s="39" t="s">
        <v>8</v>
      </c>
    </row>
    <row r="52" spans="1:1" ht="48" x14ac:dyDescent="0.2">
      <c r="A52" s="40" t="s">
        <v>17</v>
      </c>
    </row>
    <row r="53" spans="1:1" ht="12.75" thickBot="1" x14ac:dyDescent="0.25"/>
    <row r="54" spans="1:1" ht="12.75" thickBot="1" x14ac:dyDescent="0.25">
      <c r="A54" s="123" t="s">
        <v>108</v>
      </c>
    </row>
    <row r="55" spans="1:1" x14ac:dyDescent="0.2">
      <c r="A55" s="140" t="s">
        <v>166</v>
      </c>
    </row>
  </sheetData>
  <pageMargins left="0.7" right="0.7" top="0.75" bottom="0.75" header="0.3" footer="0.3"/>
  <pageSetup paperSize="9" orientation="portrait" horizontalDpi="4294967295" verticalDpi="4294967295"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W37"/>
  <sheetViews>
    <sheetView zoomScale="115" zoomScaleNormal="115" workbookViewId="0">
      <pane xSplit="1" topLeftCell="B1" activePane="topRight" state="frozen"/>
      <selection pane="topRight" activeCell="E19" sqref="E19"/>
    </sheetView>
  </sheetViews>
  <sheetFormatPr defaultColWidth="8.5703125" defaultRowHeight="12" x14ac:dyDescent="0.2"/>
  <cols>
    <col min="1" max="1" width="84.85546875" style="1" customWidth="1"/>
    <col min="2" max="19" width="8.5703125" style="1"/>
    <col min="20" max="20" width="8.5703125" style="1" customWidth="1"/>
    <col min="21" max="21" width="0" style="1" hidden="1" customWidth="1"/>
    <col min="22" max="23" width="8.5703125" style="1"/>
    <col min="24" max="25" width="8.5703125" style="1" customWidth="1"/>
    <col min="26" max="26" width="0" style="1" hidden="1" customWidth="1"/>
    <col min="27" max="16384" width="8.5703125" style="1"/>
  </cols>
  <sheetData>
    <row r="1" spans="1:49" ht="11.45" customHeight="1" x14ac:dyDescent="0.2">
      <c r="A1" s="9" t="s">
        <v>172</v>
      </c>
    </row>
    <row r="2" spans="1:49" ht="11.45" customHeight="1" x14ac:dyDescent="0.2">
      <c r="A2" s="19" t="s">
        <v>16</v>
      </c>
    </row>
    <row r="3" spans="1:49" ht="11.45" customHeight="1" x14ac:dyDescent="0.2">
      <c r="A3" s="9"/>
    </row>
    <row r="4" spans="1:49" ht="11.25" customHeight="1" x14ac:dyDescent="0.2">
      <c r="A4" s="95" t="s">
        <v>1</v>
      </c>
    </row>
    <row r="5" spans="1:49" s="12" customFormat="1" ht="25.5" customHeight="1" x14ac:dyDescent="0.2">
      <c r="A5" s="8" t="s">
        <v>0</v>
      </c>
      <c r="B5" s="46" t="e">
        <f>'C завтраками| Bed and breakfast'!#REF!</f>
        <v>#REF!</v>
      </c>
      <c r="C5" s="46" t="e">
        <f>'C завтраками| Bed and breakfast'!#REF!</f>
        <v>#REF!</v>
      </c>
      <c r="D5" s="129" t="e">
        <f>'C завтраками| Bed and breakfast'!#REF!</f>
        <v>#REF!</v>
      </c>
      <c r="E5" s="129" t="e">
        <f>'C завтраками| Bed and breakfast'!#REF!</f>
        <v>#REF!</v>
      </c>
      <c r="F5" s="129" t="e">
        <f>'C завтраками| Bed and breakfast'!#REF!</f>
        <v>#REF!</v>
      </c>
      <c r="G5" s="46" t="e">
        <f>'C завтраками| Bed and breakfast'!#REF!</f>
        <v>#REF!</v>
      </c>
      <c r="H5" s="129" t="e">
        <f>'C завтраками| Bed and breakfast'!#REF!</f>
        <v>#REF!</v>
      </c>
      <c r="I5" s="129" t="e">
        <f>'C завтраками| Bed and breakfast'!#REF!</f>
        <v>#REF!</v>
      </c>
      <c r="J5" s="129" t="e">
        <f>'C завтраками| Bed and breakfast'!#REF!</f>
        <v>#REF!</v>
      </c>
      <c r="K5" s="46" t="e">
        <f>'C завтраками| Bed and breakfast'!#REF!</f>
        <v>#REF!</v>
      </c>
      <c r="L5" s="129" t="e">
        <f>'C завтраками| Bed and breakfast'!#REF!</f>
        <v>#REF!</v>
      </c>
      <c r="M5" s="129" t="e">
        <f>'C завтраками| Bed and breakfast'!#REF!</f>
        <v>#REF!</v>
      </c>
      <c r="N5" s="129" t="e">
        <f>'C завтраками| Bed and breakfast'!#REF!</f>
        <v>#REF!</v>
      </c>
      <c r="O5" s="129" t="e">
        <f>'C завтраками| Bed and breakfast'!#REF!</f>
        <v>#REF!</v>
      </c>
      <c r="P5" s="129" t="e">
        <f>'C завтраками| Bed and breakfast'!#REF!</f>
        <v>#REF!</v>
      </c>
      <c r="Q5" s="129" t="e">
        <f>'C завтраками| Bed and breakfast'!#REF!</f>
        <v>#REF!</v>
      </c>
      <c r="R5" s="129" t="e">
        <f>'C завтраками| Bed and breakfast'!#REF!</f>
        <v>#REF!</v>
      </c>
      <c r="S5" s="129" t="e">
        <f>'C завтраками| Bed and breakfast'!#REF!</f>
        <v>#REF!</v>
      </c>
      <c r="T5" s="129" t="e">
        <f>'C завтраками| Bed and breakfast'!#REF!</f>
        <v>#REF!</v>
      </c>
      <c r="U5" s="129" t="e">
        <f>'C завтраками| Bed and breakfast'!#REF!</f>
        <v>#REF!</v>
      </c>
      <c r="V5" s="129" t="e">
        <f>'C завтраками| Bed and breakfast'!#REF!</f>
        <v>#REF!</v>
      </c>
      <c r="W5" s="129" t="e">
        <f>'C завтраками| Bed and breakfast'!#REF!</f>
        <v>#REF!</v>
      </c>
      <c r="X5" s="129" t="e">
        <f>'C завтраками| Bed and breakfast'!#REF!</f>
        <v>#REF!</v>
      </c>
      <c r="Y5" s="129" t="e">
        <f>'C завтраками| Bed and breakfast'!#REF!</f>
        <v>#REF!</v>
      </c>
      <c r="Z5" s="129" t="e">
        <f>'C завтраками| Bed and breakfast'!#REF!</f>
        <v>#REF!</v>
      </c>
      <c r="AA5" s="129" t="e">
        <f>'C завтраками| Bed and breakfast'!#REF!</f>
        <v>#REF!</v>
      </c>
      <c r="AB5" s="129" t="e">
        <f>'C завтраками| Bed and breakfast'!#REF!</f>
        <v>#REF!</v>
      </c>
      <c r="AC5" s="129" t="e">
        <f>'C завтраками| Bed and breakfast'!#REF!</f>
        <v>#REF!</v>
      </c>
      <c r="AD5" s="129" t="e">
        <f>'C завтраками| Bed and breakfast'!#REF!</f>
        <v>#REF!</v>
      </c>
      <c r="AE5" s="129" t="e">
        <f>'C завтраками| Bed and breakfast'!#REF!</f>
        <v>#REF!</v>
      </c>
      <c r="AF5" s="129" t="e">
        <f>'C завтраками| Bed and breakfast'!#REF!</f>
        <v>#REF!</v>
      </c>
      <c r="AG5" s="129" t="e">
        <f>'C завтраками| Bed and breakfast'!#REF!</f>
        <v>#REF!</v>
      </c>
      <c r="AH5" s="129" t="e">
        <f>'C завтраками| Bed and breakfast'!#REF!</f>
        <v>#REF!</v>
      </c>
      <c r="AI5" s="129" t="e">
        <f>'C завтраками| Bed and breakfast'!#REF!</f>
        <v>#REF!</v>
      </c>
      <c r="AJ5" s="129" t="e">
        <f>'C завтраками| Bed and breakfast'!#REF!</f>
        <v>#REF!</v>
      </c>
      <c r="AK5" s="129" t="e">
        <f>'C завтраками| Bed and breakfast'!#REF!</f>
        <v>#REF!</v>
      </c>
      <c r="AL5" s="129" t="e">
        <f>'C завтраками| Bed and breakfast'!#REF!</f>
        <v>#REF!</v>
      </c>
      <c r="AM5" s="129" t="e">
        <f>'C завтраками| Bed and breakfast'!#REF!</f>
        <v>#REF!</v>
      </c>
      <c r="AN5" s="129" t="e">
        <f>'C завтраками| Bed and breakfast'!#REF!</f>
        <v>#REF!</v>
      </c>
      <c r="AO5" s="129" t="e">
        <f>'C завтраками| Bed and breakfast'!#REF!</f>
        <v>#REF!</v>
      </c>
      <c r="AP5" s="129" t="e">
        <f>'C завтраками| Bed and breakfast'!#REF!</f>
        <v>#REF!</v>
      </c>
      <c r="AQ5" s="129" t="e">
        <f>'C завтраками| Bed and breakfast'!#REF!</f>
        <v>#REF!</v>
      </c>
      <c r="AR5" s="129" t="e">
        <f>'C завтраками| Bed and breakfast'!#REF!</f>
        <v>#REF!</v>
      </c>
      <c r="AS5" s="129" t="e">
        <f>'C завтраками| Bed and breakfast'!#REF!</f>
        <v>#REF!</v>
      </c>
      <c r="AT5" s="129" t="e">
        <f>'C завтраками| Bed and breakfast'!#REF!</f>
        <v>#REF!</v>
      </c>
      <c r="AU5" s="129" t="e">
        <f>'C завтраками| Bed and breakfast'!#REF!</f>
        <v>#REF!</v>
      </c>
      <c r="AV5" s="129" t="e">
        <f>'C завтраками| Bed and breakfast'!#REF!</f>
        <v>#REF!</v>
      </c>
      <c r="AW5" s="129" t="e">
        <f>'C завтраками| Bed and breakfast'!#REF!</f>
        <v>#REF!</v>
      </c>
    </row>
    <row r="6" spans="1:49" s="12" customFormat="1" ht="25.5" customHeight="1" x14ac:dyDescent="0.2">
      <c r="A6" s="37"/>
      <c r="B6" s="46" t="e">
        <f>'C завтраками| Bed and breakfast'!#REF!</f>
        <v>#REF!</v>
      </c>
      <c r="C6" s="46" t="e">
        <f>'C завтраками| Bed and breakfast'!#REF!</f>
        <v>#REF!</v>
      </c>
      <c r="D6" s="129" t="e">
        <f>'C завтраками| Bed and breakfast'!#REF!</f>
        <v>#REF!</v>
      </c>
      <c r="E6" s="129" t="e">
        <f>'C завтраками| Bed and breakfast'!#REF!</f>
        <v>#REF!</v>
      </c>
      <c r="F6" s="129" t="e">
        <f>'C завтраками| Bed and breakfast'!#REF!</f>
        <v>#REF!</v>
      </c>
      <c r="G6" s="46" t="e">
        <f>'C завтраками| Bed and breakfast'!#REF!</f>
        <v>#REF!</v>
      </c>
      <c r="H6" s="129" t="e">
        <f>'C завтраками| Bed and breakfast'!#REF!</f>
        <v>#REF!</v>
      </c>
      <c r="I6" s="129" t="e">
        <f>'C завтраками| Bed and breakfast'!#REF!</f>
        <v>#REF!</v>
      </c>
      <c r="J6" s="129" t="e">
        <f>'C завтраками| Bed and breakfast'!#REF!</f>
        <v>#REF!</v>
      </c>
      <c r="K6" s="46" t="e">
        <f>'C завтраками| Bed and breakfast'!#REF!</f>
        <v>#REF!</v>
      </c>
      <c r="L6" s="129" t="e">
        <f>'C завтраками| Bed and breakfast'!#REF!</f>
        <v>#REF!</v>
      </c>
      <c r="M6" s="129" t="e">
        <f>'C завтраками| Bed and breakfast'!#REF!</f>
        <v>#REF!</v>
      </c>
      <c r="N6" s="129" t="e">
        <f>'C завтраками| Bed and breakfast'!#REF!</f>
        <v>#REF!</v>
      </c>
      <c r="O6" s="129" t="e">
        <f>'C завтраками| Bed and breakfast'!#REF!</f>
        <v>#REF!</v>
      </c>
      <c r="P6" s="129" t="e">
        <f>'C завтраками| Bed and breakfast'!#REF!</f>
        <v>#REF!</v>
      </c>
      <c r="Q6" s="129" t="e">
        <f>'C завтраками| Bed and breakfast'!#REF!</f>
        <v>#REF!</v>
      </c>
      <c r="R6" s="129" t="e">
        <f>'C завтраками| Bed and breakfast'!#REF!</f>
        <v>#REF!</v>
      </c>
      <c r="S6" s="129" t="e">
        <f>'C завтраками| Bed and breakfast'!#REF!</f>
        <v>#REF!</v>
      </c>
      <c r="T6" s="129" t="e">
        <f>'C завтраками| Bed and breakfast'!#REF!</f>
        <v>#REF!</v>
      </c>
      <c r="U6" s="129" t="e">
        <f>'C завтраками| Bed and breakfast'!#REF!</f>
        <v>#REF!</v>
      </c>
      <c r="V6" s="129" t="e">
        <f>'C завтраками| Bed and breakfast'!#REF!</f>
        <v>#REF!</v>
      </c>
      <c r="W6" s="129" t="e">
        <f>'C завтраками| Bed and breakfast'!#REF!</f>
        <v>#REF!</v>
      </c>
      <c r="X6" s="129" t="e">
        <f>'C завтраками| Bed and breakfast'!#REF!</f>
        <v>#REF!</v>
      </c>
      <c r="Y6" s="129" t="e">
        <f>'C завтраками| Bed and breakfast'!#REF!</f>
        <v>#REF!</v>
      </c>
      <c r="Z6" s="129" t="e">
        <f>'C завтраками| Bed and breakfast'!#REF!</f>
        <v>#REF!</v>
      </c>
      <c r="AA6" s="129" t="e">
        <f>'C завтраками| Bed and breakfast'!#REF!</f>
        <v>#REF!</v>
      </c>
      <c r="AB6" s="129" t="e">
        <f>'C завтраками| Bed and breakfast'!#REF!</f>
        <v>#REF!</v>
      </c>
      <c r="AC6" s="129" t="e">
        <f>'C завтраками| Bed and breakfast'!#REF!</f>
        <v>#REF!</v>
      </c>
      <c r="AD6" s="129" t="e">
        <f>'C завтраками| Bed and breakfast'!#REF!</f>
        <v>#REF!</v>
      </c>
      <c r="AE6" s="129" t="e">
        <f>'C завтраками| Bed and breakfast'!#REF!</f>
        <v>#REF!</v>
      </c>
      <c r="AF6" s="129" t="e">
        <f>'C завтраками| Bed and breakfast'!#REF!</f>
        <v>#REF!</v>
      </c>
      <c r="AG6" s="129" t="e">
        <f>'C завтраками| Bed and breakfast'!#REF!</f>
        <v>#REF!</v>
      </c>
      <c r="AH6" s="129" t="e">
        <f>'C завтраками| Bed and breakfast'!#REF!</f>
        <v>#REF!</v>
      </c>
      <c r="AI6" s="129" t="e">
        <f>'C завтраками| Bed and breakfast'!#REF!</f>
        <v>#REF!</v>
      </c>
      <c r="AJ6" s="129" t="e">
        <f>'C завтраками| Bed and breakfast'!#REF!</f>
        <v>#REF!</v>
      </c>
      <c r="AK6" s="129" t="e">
        <f>'C завтраками| Bed and breakfast'!#REF!</f>
        <v>#REF!</v>
      </c>
      <c r="AL6" s="129" t="e">
        <f>'C завтраками| Bed and breakfast'!#REF!</f>
        <v>#REF!</v>
      </c>
      <c r="AM6" s="129" t="e">
        <f>'C завтраками| Bed and breakfast'!#REF!</f>
        <v>#REF!</v>
      </c>
      <c r="AN6" s="129" t="e">
        <f>'C завтраками| Bed and breakfast'!#REF!</f>
        <v>#REF!</v>
      </c>
      <c r="AO6" s="129" t="e">
        <f>'C завтраками| Bed and breakfast'!#REF!</f>
        <v>#REF!</v>
      </c>
      <c r="AP6" s="129" t="e">
        <f>'C завтраками| Bed and breakfast'!#REF!</f>
        <v>#REF!</v>
      </c>
      <c r="AQ6" s="129" t="e">
        <f>'C завтраками| Bed and breakfast'!#REF!</f>
        <v>#REF!</v>
      </c>
      <c r="AR6" s="129" t="e">
        <f>'C завтраками| Bed and breakfast'!#REF!</f>
        <v>#REF!</v>
      </c>
      <c r="AS6" s="129" t="e">
        <f>'C завтраками| Bed and breakfast'!#REF!</f>
        <v>#REF!</v>
      </c>
      <c r="AT6" s="129" t="e">
        <f>'C завтраками| Bed and breakfast'!#REF!</f>
        <v>#REF!</v>
      </c>
      <c r="AU6" s="129" t="e">
        <f>'C завтраками| Bed and breakfast'!#REF!</f>
        <v>#REF!</v>
      </c>
      <c r="AV6" s="129" t="e">
        <f>'C завтраками| Bed and breakfast'!#REF!</f>
        <v>#REF!</v>
      </c>
      <c r="AW6" s="129" t="e">
        <f>'C завтраками| Bed and breakfast'!#REF!</f>
        <v>#REF!</v>
      </c>
    </row>
    <row r="7" spans="1:49" ht="11.45" customHeight="1" x14ac:dyDescent="0.2">
      <c r="A7" s="11" t="s">
        <v>11</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row>
    <row r="8" spans="1:49" ht="11.45" customHeight="1" x14ac:dyDescent="0.2">
      <c r="A8" s="3">
        <v>1</v>
      </c>
      <c r="B8" s="141" t="e">
        <f>'C завтраками| Bed and breakfast'!#REF!*0.85</f>
        <v>#REF!</v>
      </c>
      <c r="C8" s="141" t="e">
        <f>'C завтраками| Bed and breakfast'!#REF!*0.85</f>
        <v>#REF!</v>
      </c>
      <c r="D8" s="141" t="e">
        <f>'C завтраками| Bed and breakfast'!#REF!*0.85</f>
        <v>#REF!</v>
      </c>
      <c r="E8" s="141" t="e">
        <f>'C завтраками| Bed and breakfast'!#REF!*0.85</f>
        <v>#REF!</v>
      </c>
      <c r="F8" s="141" t="e">
        <f>'C завтраками| Bed and breakfast'!#REF!*0.85</f>
        <v>#REF!</v>
      </c>
      <c r="G8" s="141" t="e">
        <f>'C завтраками| Bed and breakfast'!#REF!*0.85</f>
        <v>#REF!</v>
      </c>
      <c r="H8" s="141" t="e">
        <f>'C завтраками| Bed and breakfast'!#REF!*0.85</f>
        <v>#REF!</v>
      </c>
      <c r="I8" s="141" t="e">
        <f>'C завтраками| Bed and breakfast'!#REF!*0.85</f>
        <v>#REF!</v>
      </c>
      <c r="J8" s="141" t="e">
        <f>'C завтраками| Bed and breakfast'!#REF!*0.85</f>
        <v>#REF!</v>
      </c>
      <c r="K8" s="141" t="e">
        <f>'C завтраками| Bed and breakfast'!#REF!*0.85</f>
        <v>#REF!</v>
      </c>
      <c r="L8" s="141" t="e">
        <f>'C завтраками| Bed and breakfast'!#REF!*0.85</f>
        <v>#REF!</v>
      </c>
      <c r="M8" s="141" t="e">
        <f>'C завтраками| Bed and breakfast'!#REF!*0.85</f>
        <v>#REF!</v>
      </c>
      <c r="N8" s="141" t="e">
        <f>'C завтраками| Bed and breakfast'!#REF!*0.85</f>
        <v>#REF!</v>
      </c>
      <c r="O8" s="141" t="e">
        <f>'C завтраками| Bed and breakfast'!#REF!*0.85</f>
        <v>#REF!</v>
      </c>
      <c r="P8" s="141" t="e">
        <f>'C завтраками| Bed and breakfast'!#REF!*0.85</f>
        <v>#REF!</v>
      </c>
      <c r="Q8" s="141" t="e">
        <f>'C завтраками| Bed and breakfast'!#REF!*0.85</f>
        <v>#REF!</v>
      </c>
      <c r="R8" s="141" t="e">
        <f>'C завтраками| Bed and breakfast'!#REF!*0.85</f>
        <v>#REF!</v>
      </c>
      <c r="S8" s="141" t="e">
        <f>'C завтраками| Bed and breakfast'!#REF!*0.85</f>
        <v>#REF!</v>
      </c>
      <c r="T8" s="141" t="e">
        <f>'C завтраками| Bed and breakfast'!#REF!*0.85</f>
        <v>#REF!</v>
      </c>
      <c r="U8" s="141" t="e">
        <f>'C завтраками| Bed and breakfast'!#REF!*0.85</f>
        <v>#REF!</v>
      </c>
      <c r="V8" s="141" t="e">
        <f>'C завтраками| Bed and breakfast'!#REF!*0.85</f>
        <v>#REF!</v>
      </c>
      <c r="W8" s="141" t="e">
        <f>'C завтраками| Bed and breakfast'!#REF!*0.85</f>
        <v>#REF!</v>
      </c>
      <c r="X8" s="141" t="e">
        <f>'C завтраками| Bed and breakfast'!#REF!*0.85</f>
        <v>#REF!</v>
      </c>
      <c r="Y8" s="141" t="e">
        <f>'C завтраками| Bed and breakfast'!#REF!*0.85</f>
        <v>#REF!</v>
      </c>
      <c r="Z8" s="141" t="e">
        <f>'C завтраками| Bed and breakfast'!#REF!*0.85</f>
        <v>#REF!</v>
      </c>
      <c r="AA8" s="141" t="e">
        <f>'C завтраками| Bed and breakfast'!#REF!*0.85</f>
        <v>#REF!</v>
      </c>
      <c r="AB8" s="141" t="e">
        <f>'C завтраками| Bed and breakfast'!#REF!*0.85</f>
        <v>#REF!</v>
      </c>
      <c r="AC8" s="141" t="e">
        <f>'C завтраками| Bed and breakfast'!#REF!*0.85</f>
        <v>#REF!</v>
      </c>
      <c r="AD8" s="141" t="e">
        <f>'C завтраками| Bed and breakfast'!#REF!*0.85</f>
        <v>#REF!</v>
      </c>
      <c r="AE8" s="141" t="e">
        <f>'C завтраками| Bed and breakfast'!#REF!*0.85</f>
        <v>#REF!</v>
      </c>
      <c r="AF8" s="141" t="e">
        <f>'C завтраками| Bed and breakfast'!#REF!*0.85</f>
        <v>#REF!</v>
      </c>
      <c r="AG8" s="141" t="e">
        <f>'C завтраками| Bed and breakfast'!#REF!*0.85</f>
        <v>#REF!</v>
      </c>
      <c r="AH8" s="141" t="e">
        <f>'C завтраками| Bed and breakfast'!#REF!*0.85</f>
        <v>#REF!</v>
      </c>
      <c r="AI8" s="141" t="e">
        <f>'C завтраками| Bed and breakfast'!#REF!*0.85</f>
        <v>#REF!</v>
      </c>
      <c r="AJ8" s="141" t="e">
        <f>'C завтраками| Bed and breakfast'!#REF!*0.85</f>
        <v>#REF!</v>
      </c>
      <c r="AK8" s="141" t="e">
        <f>'C завтраками| Bed and breakfast'!#REF!*0.85</f>
        <v>#REF!</v>
      </c>
      <c r="AL8" s="141" t="e">
        <f>'C завтраками| Bed and breakfast'!#REF!*0.85</f>
        <v>#REF!</v>
      </c>
      <c r="AM8" s="141" t="e">
        <f>'C завтраками| Bed and breakfast'!#REF!*0.85</f>
        <v>#REF!</v>
      </c>
      <c r="AN8" s="141" t="e">
        <f>'C завтраками| Bed and breakfast'!#REF!*0.85</f>
        <v>#REF!</v>
      </c>
      <c r="AO8" s="141" t="e">
        <f>'C завтраками| Bed and breakfast'!#REF!*0.85</f>
        <v>#REF!</v>
      </c>
      <c r="AP8" s="141" t="e">
        <f>'C завтраками| Bed and breakfast'!#REF!*0.85</f>
        <v>#REF!</v>
      </c>
      <c r="AQ8" s="141" t="e">
        <f>'C завтраками| Bed and breakfast'!#REF!*0.85</f>
        <v>#REF!</v>
      </c>
      <c r="AR8" s="141" t="e">
        <f>'C завтраками| Bed and breakfast'!#REF!*0.85</f>
        <v>#REF!</v>
      </c>
      <c r="AS8" s="141" t="e">
        <f>'C завтраками| Bed and breakfast'!#REF!*0.85</f>
        <v>#REF!</v>
      </c>
      <c r="AT8" s="141" t="e">
        <f>'C завтраками| Bed and breakfast'!#REF!*0.85</f>
        <v>#REF!</v>
      </c>
      <c r="AU8" s="141" t="e">
        <f>'C завтраками| Bed and breakfast'!#REF!*0.85</f>
        <v>#REF!</v>
      </c>
      <c r="AV8" s="141" t="e">
        <f>'C завтраками| Bed and breakfast'!#REF!*0.85</f>
        <v>#REF!</v>
      </c>
      <c r="AW8" s="141" t="e">
        <f>'C завтраками| Bed and breakfast'!#REF!*0.85</f>
        <v>#REF!</v>
      </c>
    </row>
    <row r="9" spans="1:49" ht="11.45" customHeight="1" x14ac:dyDescent="0.2">
      <c r="A9" s="3">
        <v>2</v>
      </c>
      <c r="B9" s="141" t="e">
        <f>'C завтраками| Bed and breakfast'!#REF!*0.85</f>
        <v>#REF!</v>
      </c>
      <c r="C9" s="141" t="e">
        <f>'C завтраками| Bed and breakfast'!#REF!*0.85</f>
        <v>#REF!</v>
      </c>
      <c r="D9" s="141" t="e">
        <f>'C завтраками| Bed and breakfast'!#REF!*0.85</f>
        <v>#REF!</v>
      </c>
      <c r="E9" s="141" t="e">
        <f>'C завтраками| Bed and breakfast'!#REF!*0.85</f>
        <v>#REF!</v>
      </c>
      <c r="F9" s="141" t="e">
        <f>'C завтраками| Bed and breakfast'!#REF!*0.85</f>
        <v>#REF!</v>
      </c>
      <c r="G9" s="141" t="e">
        <f>'C завтраками| Bed and breakfast'!#REF!*0.85</f>
        <v>#REF!</v>
      </c>
      <c r="H9" s="141" t="e">
        <f>'C завтраками| Bed and breakfast'!#REF!*0.85</f>
        <v>#REF!</v>
      </c>
      <c r="I9" s="141" t="e">
        <f>'C завтраками| Bed and breakfast'!#REF!*0.85</f>
        <v>#REF!</v>
      </c>
      <c r="J9" s="141" t="e">
        <f>'C завтраками| Bed and breakfast'!#REF!*0.85</f>
        <v>#REF!</v>
      </c>
      <c r="K9" s="141" t="e">
        <f>'C завтраками| Bed and breakfast'!#REF!*0.85</f>
        <v>#REF!</v>
      </c>
      <c r="L9" s="141" t="e">
        <f>'C завтраками| Bed and breakfast'!#REF!*0.85</f>
        <v>#REF!</v>
      </c>
      <c r="M9" s="141" t="e">
        <f>'C завтраками| Bed and breakfast'!#REF!*0.85</f>
        <v>#REF!</v>
      </c>
      <c r="N9" s="141" t="e">
        <f>'C завтраками| Bed and breakfast'!#REF!*0.85</f>
        <v>#REF!</v>
      </c>
      <c r="O9" s="141" t="e">
        <f>'C завтраками| Bed and breakfast'!#REF!*0.85</f>
        <v>#REF!</v>
      </c>
      <c r="P9" s="141" t="e">
        <f>'C завтраками| Bed and breakfast'!#REF!*0.85</f>
        <v>#REF!</v>
      </c>
      <c r="Q9" s="141" t="e">
        <f>'C завтраками| Bed and breakfast'!#REF!*0.85</f>
        <v>#REF!</v>
      </c>
      <c r="R9" s="141" t="e">
        <f>'C завтраками| Bed and breakfast'!#REF!*0.85</f>
        <v>#REF!</v>
      </c>
      <c r="S9" s="141" t="e">
        <f>'C завтраками| Bed and breakfast'!#REF!*0.85</f>
        <v>#REF!</v>
      </c>
      <c r="T9" s="141" t="e">
        <f>'C завтраками| Bed and breakfast'!#REF!*0.85</f>
        <v>#REF!</v>
      </c>
      <c r="U9" s="141" t="e">
        <f>'C завтраками| Bed and breakfast'!#REF!*0.85</f>
        <v>#REF!</v>
      </c>
      <c r="V9" s="141" t="e">
        <f>'C завтраками| Bed and breakfast'!#REF!*0.85</f>
        <v>#REF!</v>
      </c>
      <c r="W9" s="141" t="e">
        <f>'C завтраками| Bed and breakfast'!#REF!*0.85</f>
        <v>#REF!</v>
      </c>
      <c r="X9" s="141" t="e">
        <f>'C завтраками| Bed and breakfast'!#REF!*0.85</f>
        <v>#REF!</v>
      </c>
      <c r="Y9" s="141" t="e">
        <f>'C завтраками| Bed and breakfast'!#REF!*0.85</f>
        <v>#REF!</v>
      </c>
      <c r="Z9" s="141" t="e">
        <f>'C завтраками| Bed and breakfast'!#REF!*0.85</f>
        <v>#REF!</v>
      </c>
      <c r="AA9" s="141" t="e">
        <f>'C завтраками| Bed and breakfast'!#REF!*0.85</f>
        <v>#REF!</v>
      </c>
      <c r="AB9" s="141" t="e">
        <f>'C завтраками| Bed and breakfast'!#REF!*0.85</f>
        <v>#REF!</v>
      </c>
      <c r="AC9" s="141" t="e">
        <f>'C завтраками| Bed and breakfast'!#REF!*0.85</f>
        <v>#REF!</v>
      </c>
      <c r="AD9" s="141" t="e">
        <f>'C завтраками| Bed and breakfast'!#REF!*0.85</f>
        <v>#REF!</v>
      </c>
      <c r="AE9" s="141" t="e">
        <f>'C завтраками| Bed and breakfast'!#REF!*0.85</f>
        <v>#REF!</v>
      </c>
      <c r="AF9" s="141" t="e">
        <f>'C завтраками| Bed and breakfast'!#REF!*0.85</f>
        <v>#REF!</v>
      </c>
      <c r="AG9" s="141" t="e">
        <f>'C завтраками| Bed and breakfast'!#REF!*0.85</f>
        <v>#REF!</v>
      </c>
      <c r="AH9" s="141" t="e">
        <f>'C завтраками| Bed and breakfast'!#REF!*0.85</f>
        <v>#REF!</v>
      </c>
      <c r="AI9" s="141" t="e">
        <f>'C завтраками| Bed and breakfast'!#REF!*0.85</f>
        <v>#REF!</v>
      </c>
      <c r="AJ9" s="141" t="e">
        <f>'C завтраками| Bed and breakfast'!#REF!*0.85</f>
        <v>#REF!</v>
      </c>
      <c r="AK9" s="141" t="e">
        <f>'C завтраками| Bed and breakfast'!#REF!*0.85</f>
        <v>#REF!</v>
      </c>
      <c r="AL9" s="141" t="e">
        <f>'C завтраками| Bed and breakfast'!#REF!*0.85</f>
        <v>#REF!</v>
      </c>
      <c r="AM9" s="141" t="e">
        <f>'C завтраками| Bed and breakfast'!#REF!*0.85</f>
        <v>#REF!</v>
      </c>
      <c r="AN9" s="141" t="e">
        <f>'C завтраками| Bed and breakfast'!#REF!*0.85</f>
        <v>#REF!</v>
      </c>
      <c r="AO9" s="141" t="e">
        <f>'C завтраками| Bed and breakfast'!#REF!*0.85</f>
        <v>#REF!</v>
      </c>
      <c r="AP9" s="141" t="e">
        <f>'C завтраками| Bed and breakfast'!#REF!*0.85</f>
        <v>#REF!</v>
      </c>
      <c r="AQ9" s="141" t="e">
        <f>'C завтраками| Bed and breakfast'!#REF!*0.85</f>
        <v>#REF!</v>
      </c>
      <c r="AR9" s="141" t="e">
        <f>'C завтраками| Bed and breakfast'!#REF!*0.85</f>
        <v>#REF!</v>
      </c>
      <c r="AS9" s="141" t="e">
        <f>'C завтраками| Bed and breakfast'!#REF!*0.85</f>
        <v>#REF!</v>
      </c>
      <c r="AT9" s="141" t="e">
        <f>'C завтраками| Bed and breakfast'!#REF!*0.85</f>
        <v>#REF!</v>
      </c>
      <c r="AU9" s="141" t="e">
        <f>'C завтраками| Bed and breakfast'!#REF!*0.85</f>
        <v>#REF!</v>
      </c>
      <c r="AV9" s="141" t="e">
        <f>'C завтраками| Bed and breakfast'!#REF!*0.85</f>
        <v>#REF!</v>
      </c>
      <c r="AW9" s="141" t="e">
        <f>'C завтраками| Bed and breakfast'!#REF!*0.85</f>
        <v>#REF!</v>
      </c>
    </row>
    <row r="10" spans="1:49" ht="11.45" customHeight="1" x14ac:dyDescent="0.2">
      <c r="A10" s="120" t="s">
        <v>107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row>
    <row r="11" spans="1:49" ht="11.45" customHeight="1" x14ac:dyDescent="0.2">
      <c r="A11" s="3">
        <v>1</v>
      </c>
      <c r="B11" s="141" t="e">
        <f>'C завтраками| Bed and breakfast'!#REF!*0.85</f>
        <v>#REF!</v>
      </c>
      <c r="C11" s="141" t="e">
        <f>'C завтраками| Bed and breakfast'!#REF!*0.85</f>
        <v>#REF!</v>
      </c>
      <c r="D11" s="141" t="e">
        <f>'C завтраками| Bed and breakfast'!#REF!*0.85</f>
        <v>#REF!</v>
      </c>
      <c r="E11" s="141" t="e">
        <f>'C завтраками| Bed and breakfast'!#REF!*0.85</f>
        <v>#REF!</v>
      </c>
      <c r="F11" s="141" t="e">
        <f>'C завтраками| Bed and breakfast'!#REF!*0.85</f>
        <v>#REF!</v>
      </c>
      <c r="G11" s="141" t="e">
        <f>'C завтраками| Bed and breakfast'!#REF!*0.85</f>
        <v>#REF!</v>
      </c>
      <c r="H11" s="141" t="e">
        <f>'C завтраками| Bed and breakfast'!#REF!*0.85</f>
        <v>#REF!</v>
      </c>
      <c r="I11" s="141" t="e">
        <f>'C завтраками| Bed and breakfast'!#REF!*0.85</f>
        <v>#REF!</v>
      </c>
      <c r="J11" s="141" t="e">
        <f>'C завтраками| Bed and breakfast'!#REF!*0.85</f>
        <v>#REF!</v>
      </c>
      <c r="K11" s="141" t="e">
        <f>'C завтраками| Bed and breakfast'!#REF!*0.85</f>
        <v>#REF!</v>
      </c>
      <c r="L11" s="141" t="e">
        <f>'C завтраками| Bed and breakfast'!#REF!*0.85</f>
        <v>#REF!</v>
      </c>
      <c r="M11" s="141" t="e">
        <f>'C завтраками| Bed and breakfast'!#REF!*0.85</f>
        <v>#REF!</v>
      </c>
      <c r="N11" s="141" t="e">
        <f>'C завтраками| Bed and breakfast'!#REF!*0.85</f>
        <v>#REF!</v>
      </c>
      <c r="O11" s="141" t="e">
        <f>'C завтраками| Bed and breakfast'!#REF!*0.85</f>
        <v>#REF!</v>
      </c>
      <c r="P11" s="141" t="e">
        <f>'C завтраками| Bed and breakfast'!#REF!*0.85</f>
        <v>#REF!</v>
      </c>
      <c r="Q11" s="141" t="e">
        <f>'C завтраками| Bed and breakfast'!#REF!*0.85</f>
        <v>#REF!</v>
      </c>
      <c r="R11" s="141" t="e">
        <f>'C завтраками| Bed and breakfast'!#REF!*0.85</f>
        <v>#REF!</v>
      </c>
      <c r="S11" s="141" t="e">
        <f>'C завтраками| Bed and breakfast'!#REF!*0.85</f>
        <v>#REF!</v>
      </c>
      <c r="T11" s="141" t="e">
        <f>'C завтраками| Bed and breakfast'!#REF!*0.85</f>
        <v>#REF!</v>
      </c>
      <c r="U11" s="141" t="e">
        <f>'C завтраками| Bed and breakfast'!#REF!*0.85</f>
        <v>#REF!</v>
      </c>
      <c r="V11" s="141" t="e">
        <f>'C завтраками| Bed and breakfast'!#REF!*0.85</f>
        <v>#REF!</v>
      </c>
      <c r="W11" s="141" t="e">
        <f>'C завтраками| Bed and breakfast'!#REF!*0.85</f>
        <v>#REF!</v>
      </c>
      <c r="X11" s="141" t="e">
        <f>'C завтраками| Bed and breakfast'!#REF!*0.85</f>
        <v>#REF!</v>
      </c>
      <c r="Y11" s="141" t="e">
        <f>'C завтраками| Bed and breakfast'!#REF!*0.85</f>
        <v>#REF!</v>
      </c>
      <c r="Z11" s="141" t="e">
        <f>'C завтраками| Bed and breakfast'!#REF!*0.85</f>
        <v>#REF!</v>
      </c>
      <c r="AA11" s="141" t="e">
        <f>'C завтраками| Bed and breakfast'!#REF!*0.85</f>
        <v>#REF!</v>
      </c>
      <c r="AB11" s="141" t="e">
        <f>'C завтраками| Bed and breakfast'!#REF!*0.85</f>
        <v>#REF!</v>
      </c>
      <c r="AC11" s="141" t="e">
        <f>'C завтраками| Bed and breakfast'!#REF!*0.85</f>
        <v>#REF!</v>
      </c>
      <c r="AD11" s="141" t="e">
        <f>'C завтраками| Bed and breakfast'!#REF!*0.85</f>
        <v>#REF!</v>
      </c>
      <c r="AE11" s="141" t="e">
        <f>'C завтраками| Bed and breakfast'!#REF!*0.85</f>
        <v>#REF!</v>
      </c>
      <c r="AF11" s="141" t="e">
        <f>'C завтраками| Bed and breakfast'!#REF!*0.85</f>
        <v>#REF!</v>
      </c>
      <c r="AG11" s="141" t="e">
        <f>'C завтраками| Bed and breakfast'!#REF!*0.85</f>
        <v>#REF!</v>
      </c>
      <c r="AH11" s="141" t="e">
        <f>'C завтраками| Bed and breakfast'!#REF!*0.85</f>
        <v>#REF!</v>
      </c>
      <c r="AI11" s="141" t="e">
        <f>'C завтраками| Bed and breakfast'!#REF!*0.85</f>
        <v>#REF!</v>
      </c>
      <c r="AJ11" s="141" t="e">
        <f>'C завтраками| Bed and breakfast'!#REF!*0.85</f>
        <v>#REF!</v>
      </c>
      <c r="AK11" s="141" t="e">
        <f>'C завтраками| Bed and breakfast'!#REF!*0.85</f>
        <v>#REF!</v>
      </c>
      <c r="AL11" s="141" t="e">
        <f>'C завтраками| Bed and breakfast'!#REF!*0.85</f>
        <v>#REF!</v>
      </c>
      <c r="AM11" s="141" t="e">
        <f>'C завтраками| Bed and breakfast'!#REF!*0.85</f>
        <v>#REF!</v>
      </c>
      <c r="AN11" s="141" t="e">
        <f>'C завтраками| Bed and breakfast'!#REF!*0.85</f>
        <v>#REF!</v>
      </c>
      <c r="AO11" s="141" t="e">
        <f>'C завтраками| Bed and breakfast'!#REF!*0.85</f>
        <v>#REF!</v>
      </c>
      <c r="AP11" s="141" t="e">
        <f>'C завтраками| Bed and breakfast'!#REF!*0.85</f>
        <v>#REF!</v>
      </c>
      <c r="AQ11" s="141" t="e">
        <f>'C завтраками| Bed and breakfast'!#REF!*0.85</f>
        <v>#REF!</v>
      </c>
      <c r="AR11" s="141" t="e">
        <f>'C завтраками| Bed and breakfast'!#REF!*0.85</f>
        <v>#REF!</v>
      </c>
      <c r="AS11" s="141" t="e">
        <f>'C завтраками| Bed and breakfast'!#REF!*0.85</f>
        <v>#REF!</v>
      </c>
      <c r="AT11" s="141" t="e">
        <f>'C завтраками| Bed and breakfast'!#REF!*0.85</f>
        <v>#REF!</v>
      </c>
      <c r="AU11" s="141" t="e">
        <f>'C завтраками| Bed and breakfast'!#REF!*0.85</f>
        <v>#REF!</v>
      </c>
      <c r="AV11" s="141" t="e">
        <f>'C завтраками| Bed and breakfast'!#REF!*0.85</f>
        <v>#REF!</v>
      </c>
      <c r="AW11" s="141" t="e">
        <f>'C завтраками| Bed and breakfast'!#REF!*0.85</f>
        <v>#REF!</v>
      </c>
    </row>
    <row r="12" spans="1:49" ht="11.45" customHeight="1" x14ac:dyDescent="0.2">
      <c r="A12" s="3">
        <v>2</v>
      </c>
      <c r="B12" s="141" t="e">
        <f>'C завтраками| Bed and breakfast'!#REF!*0.85</f>
        <v>#REF!</v>
      </c>
      <c r="C12" s="141" t="e">
        <f>'C завтраками| Bed and breakfast'!#REF!*0.85</f>
        <v>#REF!</v>
      </c>
      <c r="D12" s="141" t="e">
        <f>'C завтраками| Bed and breakfast'!#REF!*0.85</f>
        <v>#REF!</v>
      </c>
      <c r="E12" s="141" t="e">
        <f>'C завтраками| Bed and breakfast'!#REF!*0.85</f>
        <v>#REF!</v>
      </c>
      <c r="F12" s="141" t="e">
        <f>'C завтраками| Bed and breakfast'!#REF!*0.85</f>
        <v>#REF!</v>
      </c>
      <c r="G12" s="141" t="e">
        <f>'C завтраками| Bed and breakfast'!#REF!*0.85</f>
        <v>#REF!</v>
      </c>
      <c r="H12" s="141" t="e">
        <f>'C завтраками| Bed and breakfast'!#REF!*0.85</f>
        <v>#REF!</v>
      </c>
      <c r="I12" s="141" t="e">
        <f>'C завтраками| Bed and breakfast'!#REF!*0.85</f>
        <v>#REF!</v>
      </c>
      <c r="J12" s="141" t="e">
        <f>'C завтраками| Bed and breakfast'!#REF!*0.85</f>
        <v>#REF!</v>
      </c>
      <c r="K12" s="141" t="e">
        <f>'C завтраками| Bed and breakfast'!#REF!*0.85</f>
        <v>#REF!</v>
      </c>
      <c r="L12" s="141" t="e">
        <f>'C завтраками| Bed and breakfast'!#REF!*0.85</f>
        <v>#REF!</v>
      </c>
      <c r="M12" s="141" t="e">
        <f>'C завтраками| Bed and breakfast'!#REF!*0.85</f>
        <v>#REF!</v>
      </c>
      <c r="N12" s="141" t="e">
        <f>'C завтраками| Bed and breakfast'!#REF!*0.85</f>
        <v>#REF!</v>
      </c>
      <c r="O12" s="141" t="e">
        <f>'C завтраками| Bed and breakfast'!#REF!*0.85</f>
        <v>#REF!</v>
      </c>
      <c r="P12" s="141" t="e">
        <f>'C завтраками| Bed and breakfast'!#REF!*0.85</f>
        <v>#REF!</v>
      </c>
      <c r="Q12" s="141" t="e">
        <f>'C завтраками| Bed and breakfast'!#REF!*0.85</f>
        <v>#REF!</v>
      </c>
      <c r="R12" s="141" t="e">
        <f>'C завтраками| Bed and breakfast'!#REF!*0.85</f>
        <v>#REF!</v>
      </c>
      <c r="S12" s="141" t="e">
        <f>'C завтраками| Bed and breakfast'!#REF!*0.85</f>
        <v>#REF!</v>
      </c>
      <c r="T12" s="141" t="e">
        <f>'C завтраками| Bed and breakfast'!#REF!*0.85</f>
        <v>#REF!</v>
      </c>
      <c r="U12" s="141" t="e">
        <f>'C завтраками| Bed and breakfast'!#REF!*0.85</f>
        <v>#REF!</v>
      </c>
      <c r="V12" s="141" t="e">
        <f>'C завтраками| Bed and breakfast'!#REF!*0.85</f>
        <v>#REF!</v>
      </c>
      <c r="W12" s="141" t="e">
        <f>'C завтраками| Bed and breakfast'!#REF!*0.85</f>
        <v>#REF!</v>
      </c>
      <c r="X12" s="141" t="e">
        <f>'C завтраками| Bed and breakfast'!#REF!*0.85</f>
        <v>#REF!</v>
      </c>
      <c r="Y12" s="141" t="e">
        <f>'C завтраками| Bed and breakfast'!#REF!*0.85</f>
        <v>#REF!</v>
      </c>
      <c r="Z12" s="141" t="e">
        <f>'C завтраками| Bed and breakfast'!#REF!*0.85</f>
        <v>#REF!</v>
      </c>
      <c r="AA12" s="141" t="e">
        <f>'C завтраками| Bed and breakfast'!#REF!*0.85</f>
        <v>#REF!</v>
      </c>
      <c r="AB12" s="141" t="e">
        <f>'C завтраками| Bed and breakfast'!#REF!*0.85</f>
        <v>#REF!</v>
      </c>
      <c r="AC12" s="141" t="e">
        <f>'C завтраками| Bed and breakfast'!#REF!*0.85</f>
        <v>#REF!</v>
      </c>
      <c r="AD12" s="141" t="e">
        <f>'C завтраками| Bed and breakfast'!#REF!*0.85</f>
        <v>#REF!</v>
      </c>
      <c r="AE12" s="141" t="e">
        <f>'C завтраками| Bed and breakfast'!#REF!*0.85</f>
        <v>#REF!</v>
      </c>
      <c r="AF12" s="141" t="e">
        <f>'C завтраками| Bed and breakfast'!#REF!*0.85</f>
        <v>#REF!</v>
      </c>
      <c r="AG12" s="141" t="e">
        <f>'C завтраками| Bed and breakfast'!#REF!*0.85</f>
        <v>#REF!</v>
      </c>
      <c r="AH12" s="141" t="e">
        <f>'C завтраками| Bed and breakfast'!#REF!*0.85</f>
        <v>#REF!</v>
      </c>
      <c r="AI12" s="141" t="e">
        <f>'C завтраками| Bed and breakfast'!#REF!*0.85</f>
        <v>#REF!</v>
      </c>
      <c r="AJ12" s="141" t="e">
        <f>'C завтраками| Bed and breakfast'!#REF!*0.85</f>
        <v>#REF!</v>
      </c>
      <c r="AK12" s="141" t="e">
        <f>'C завтраками| Bed and breakfast'!#REF!*0.85</f>
        <v>#REF!</v>
      </c>
      <c r="AL12" s="141" t="e">
        <f>'C завтраками| Bed and breakfast'!#REF!*0.85</f>
        <v>#REF!</v>
      </c>
      <c r="AM12" s="141" t="e">
        <f>'C завтраками| Bed and breakfast'!#REF!*0.85</f>
        <v>#REF!</v>
      </c>
      <c r="AN12" s="141" t="e">
        <f>'C завтраками| Bed and breakfast'!#REF!*0.85</f>
        <v>#REF!</v>
      </c>
      <c r="AO12" s="141" t="e">
        <f>'C завтраками| Bed and breakfast'!#REF!*0.85</f>
        <v>#REF!</v>
      </c>
      <c r="AP12" s="141" t="e">
        <f>'C завтраками| Bed and breakfast'!#REF!*0.85</f>
        <v>#REF!</v>
      </c>
      <c r="AQ12" s="141" t="e">
        <f>'C завтраками| Bed and breakfast'!#REF!*0.85</f>
        <v>#REF!</v>
      </c>
      <c r="AR12" s="141" t="e">
        <f>'C завтраками| Bed and breakfast'!#REF!*0.85</f>
        <v>#REF!</v>
      </c>
      <c r="AS12" s="141" t="e">
        <f>'C завтраками| Bed and breakfast'!#REF!*0.85</f>
        <v>#REF!</v>
      </c>
      <c r="AT12" s="141" t="e">
        <f>'C завтраками| Bed and breakfast'!#REF!*0.85</f>
        <v>#REF!</v>
      </c>
      <c r="AU12" s="141" t="e">
        <f>'C завтраками| Bed and breakfast'!#REF!*0.85</f>
        <v>#REF!</v>
      </c>
      <c r="AV12" s="141" t="e">
        <f>'C завтраками| Bed and breakfast'!#REF!*0.85</f>
        <v>#REF!</v>
      </c>
      <c r="AW12" s="141" t="e">
        <f>'C завтраками| Bed and breakfast'!#REF!*0.85</f>
        <v>#REF!</v>
      </c>
    </row>
    <row r="13" spans="1:49" ht="11.45" customHeight="1" x14ac:dyDescent="0.2">
      <c r="A13" s="5" t="s">
        <v>86</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row>
    <row r="14" spans="1:49" ht="11.45" customHeight="1" x14ac:dyDescent="0.2">
      <c r="A14" s="3">
        <v>1</v>
      </c>
      <c r="B14" s="141" t="e">
        <f>'C завтраками| Bed and breakfast'!#REF!*0.85</f>
        <v>#REF!</v>
      </c>
      <c r="C14" s="141" t="e">
        <f>'C завтраками| Bed and breakfast'!#REF!*0.85</f>
        <v>#REF!</v>
      </c>
      <c r="D14" s="141" t="e">
        <f>'C завтраками| Bed and breakfast'!#REF!*0.85</f>
        <v>#REF!</v>
      </c>
      <c r="E14" s="141" t="e">
        <f>'C завтраками| Bed and breakfast'!#REF!*0.85</f>
        <v>#REF!</v>
      </c>
      <c r="F14" s="141" t="e">
        <f>'C завтраками| Bed and breakfast'!#REF!*0.85</f>
        <v>#REF!</v>
      </c>
      <c r="G14" s="141" t="e">
        <f>'C завтраками| Bed and breakfast'!#REF!*0.85</f>
        <v>#REF!</v>
      </c>
      <c r="H14" s="141" t="e">
        <f>'C завтраками| Bed and breakfast'!#REF!*0.85</f>
        <v>#REF!</v>
      </c>
      <c r="I14" s="141" t="e">
        <f>'C завтраками| Bed and breakfast'!#REF!*0.85</f>
        <v>#REF!</v>
      </c>
      <c r="J14" s="141" t="e">
        <f>'C завтраками| Bed and breakfast'!#REF!*0.85</f>
        <v>#REF!</v>
      </c>
      <c r="K14" s="141" t="e">
        <f>'C завтраками| Bed and breakfast'!#REF!*0.85</f>
        <v>#REF!</v>
      </c>
      <c r="L14" s="141" t="e">
        <f>'C завтраками| Bed and breakfast'!#REF!*0.85</f>
        <v>#REF!</v>
      </c>
      <c r="M14" s="141" t="e">
        <f>'C завтраками| Bed and breakfast'!#REF!*0.85</f>
        <v>#REF!</v>
      </c>
      <c r="N14" s="141" t="e">
        <f>'C завтраками| Bed and breakfast'!#REF!*0.85</f>
        <v>#REF!</v>
      </c>
      <c r="O14" s="141" t="e">
        <f>'C завтраками| Bed and breakfast'!#REF!*0.85</f>
        <v>#REF!</v>
      </c>
      <c r="P14" s="141" t="e">
        <f>'C завтраками| Bed and breakfast'!#REF!*0.85</f>
        <v>#REF!</v>
      </c>
      <c r="Q14" s="141" t="e">
        <f>'C завтраками| Bed and breakfast'!#REF!*0.85</f>
        <v>#REF!</v>
      </c>
      <c r="R14" s="141" t="e">
        <f>'C завтраками| Bed and breakfast'!#REF!*0.85</f>
        <v>#REF!</v>
      </c>
      <c r="S14" s="141" t="e">
        <f>'C завтраками| Bed and breakfast'!#REF!*0.85</f>
        <v>#REF!</v>
      </c>
      <c r="T14" s="141" t="e">
        <f>'C завтраками| Bed and breakfast'!#REF!*0.85</f>
        <v>#REF!</v>
      </c>
      <c r="U14" s="141" t="e">
        <f>'C завтраками| Bed and breakfast'!#REF!*0.85</f>
        <v>#REF!</v>
      </c>
      <c r="V14" s="141" t="e">
        <f>'C завтраками| Bed and breakfast'!#REF!*0.85</f>
        <v>#REF!</v>
      </c>
      <c r="W14" s="141" t="e">
        <f>'C завтраками| Bed and breakfast'!#REF!*0.85</f>
        <v>#REF!</v>
      </c>
      <c r="X14" s="141" t="e">
        <f>'C завтраками| Bed and breakfast'!#REF!*0.85</f>
        <v>#REF!</v>
      </c>
      <c r="Y14" s="141" t="e">
        <f>'C завтраками| Bed and breakfast'!#REF!*0.85</f>
        <v>#REF!</v>
      </c>
      <c r="Z14" s="141" t="e">
        <f>'C завтраками| Bed and breakfast'!#REF!*0.85</f>
        <v>#REF!</v>
      </c>
      <c r="AA14" s="141" t="e">
        <f>'C завтраками| Bed and breakfast'!#REF!*0.85</f>
        <v>#REF!</v>
      </c>
      <c r="AB14" s="141" t="e">
        <f>'C завтраками| Bed and breakfast'!#REF!*0.85</f>
        <v>#REF!</v>
      </c>
      <c r="AC14" s="141" t="e">
        <f>'C завтраками| Bed and breakfast'!#REF!*0.85</f>
        <v>#REF!</v>
      </c>
      <c r="AD14" s="141" t="e">
        <f>'C завтраками| Bed and breakfast'!#REF!*0.85</f>
        <v>#REF!</v>
      </c>
      <c r="AE14" s="141" t="e">
        <f>'C завтраками| Bed and breakfast'!#REF!*0.85</f>
        <v>#REF!</v>
      </c>
      <c r="AF14" s="141" t="e">
        <f>'C завтраками| Bed and breakfast'!#REF!*0.85</f>
        <v>#REF!</v>
      </c>
      <c r="AG14" s="141" t="e">
        <f>'C завтраками| Bed and breakfast'!#REF!*0.85</f>
        <v>#REF!</v>
      </c>
      <c r="AH14" s="141" t="e">
        <f>'C завтраками| Bed and breakfast'!#REF!*0.85</f>
        <v>#REF!</v>
      </c>
      <c r="AI14" s="141" t="e">
        <f>'C завтраками| Bed and breakfast'!#REF!*0.85</f>
        <v>#REF!</v>
      </c>
      <c r="AJ14" s="141" t="e">
        <f>'C завтраками| Bed and breakfast'!#REF!*0.85</f>
        <v>#REF!</v>
      </c>
      <c r="AK14" s="141" t="e">
        <f>'C завтраками| Bed and breakfast'!#REF!*0.85</f>
        <v>#REF!</v>
      </c>
      <c r="AL14" s="141" t="e">
        <f>'C завтраками| Bed and breakfast'!#REF!*0.85</f>
        <v>#REF!</v>
      </c>
      <c r="AM14" s="141" t="e">
        <f>'C завтраками| Bed and breakfast'!#REF!*0.85</f>
        <v>#REF!</v>
      </c>
      <c r="AN14" s="141" t="e">
        <f>'C завтраками| Bed and breakfast'!#REF!*0.85</f>
        <v>#REF!</v>
      </c>
      <c r="AO14" s="141" t="e">
        <f>'C завтраками| Bed and breakfast'!#REF!*0.85</f>
        <v>#REF!</v>
      </c>
      <c r="AP14" s="141" t="e">
        <f>'C завтраками| Bed and breakfast'!#REF!*0.85</f>
        <v>#REF!</v>
      </c>
      <c r="AQ14" s="141" t="e">
        <f>'C завтраками| Bed and breakfast'!#REF!*0.85</f>
        <v>#REF!</v>
      </c>
      <c r="AR14" s="141" t="e">
        <f>'C завтраками| Bed and breakfast'!#REF!*0.85</f>
        <v>#REF!</v>
      </c>
      <c r="AS14" s="141" t="e">
        <f>'C завтраками| Bed and breakfast'!#REF!*0.85</f>
        <v>#REF!</v>
      </c>
      <c r="AT14" s="141" t="e">
        <f>'C завтраками| Bed and breakfast'!#REF!*0.85</f>
        <v>#REF!</v>
      </c>
      <c r="AU14" s="141" t="e">
        <f>'C завтраками| Bed and breakfast'!#REF!*0.85</f>
        <v>#REF!</v>
      </c>
      <c r="AV14" s="141" t="e">
        <f>'C завтраками| Bed and breakfast'!#REF!*0.85</f>
        <v>#REF!</v>
      </c>
      <c r="AW14" s="141" t="e">
        <f>'C завтраками| Bed and breakfast'!#REF!*0.85</f>
        <v>#REF!</v>
      </c>
    </row>
    <row r="15" spans="1:49" ht="11.45" customHeight="1" x14ac:dyDescent="0.2">
      <c r="A15" s="3">
        <v>2</v>
      </c>
      <c r="B15" s="141" t="e">
        <f>'C завтраками| Bed and breakfast'!#REF!*0.85</f>
        <v>#REF!</v>
      </c>
      <c r="C15" s="141" t="e">
        <f>'C завтраками| Bed and breakfast'!#REF!*0.85</f>
        <v>#REF!</v>
      </c>
      <c r="D15" s="141" t="e">
        <f>'C завтраками| Bed and breakfast'!#REF!*0.85</f>
        <v>#REF!</v>
      </c>
      <c r="E15" s="141" t="e">
        <f>'C завтраками| Bed and breakfast'!#REF!*0.85</f>
        <v>#REF!</v>
      </c>
      <c r="F15" s="141" t="e">
        <f>'C завтраками| Bed and breakfast'!#REF!*0.85</f>
        <v>#REF!</v>
      </c>
      <c r="G15" s="141" t="e">
        <f>'C завтраками| Bed and breakfast'!#REF!*0.85</f>
        <v>#REF!</v>
      </c>
      <c r="H15" s="141" t="e">
        <f>'C завтраками| Bed and breakfast'!#REF!*0.85</f>
        <v>#REF!</v>
      </c>
      <c r="I15" s="141" t="e">
        <f>'C завтраками| Bed and breakfast'!#REF!*0.85</f>
        <v>#REF!</v>
      </c>
      <c r="J15" s="141" t="e">
        <f>'C завтраками| Bed and breakfast'!#REF!*0.85</f>
        <v>#REF!</v>
      </c>
      <c r="K15" s="141" t="e">
        <f>'C завтраками| Bed and breakfast'!#REF!*0.85</f>
        <v>#REF!</v>
      </c>
      <c r="L15" s="141" t="e">
        <f>'C завтраками| Bed and breakfast'!#REF!*0.85</f>
        <v>#REF!</v>
      </c>
      <c r="M15" s="141" t="e">
        <f>'C завтраками| Bed and breakfast'!#REF!*0.85</f>
        <v>#REF!</v>
      </c>
      <c r="N15" s="141" t="e">
        <f>'C завтраками| Bed and breakfast'!#REF!*0.85</f>
        <v>#REF!</v>
      </c>
      <c r="O15" s="141" t="e">
        <f>'C завтраками| Bed and breakfast'!#REF!*0.85</f>
        <v>#REF!</v>
      </c>
      <c r="P15" s="141" t="e">
        <f>'C завтраками| Bed and breakfast'!#REF!*0.85</f>
        <v>#REF!</v>
      </c>
      <c r="Q15" s="141" t="e">
        <f>'C завтраками| Bed and breakfast'!#REF!*0.85</f>
        <v>#REF!</v>
      </c>
      <c r="R15" s="141" t="e">
        <f>'C завтраками| Bed and breakfast'!#REF!*0.85</f>
        <v>#REF!</v>
      </c>
      <c r="S15" s="141" t="e">
        <f>'C завтраками| Bed and breakfast'!#REF!*0.85</f>
        <v>#REF!</v>
      </c>
      <c r="T15" s="141" t="e">
        <f>'C завтраками| Bed and breakfast'!#REF!*0.85</f>
        <v>#REF!</v>
      </c>
      <c r="U15" s="141" t="e">
        <f>'C завтраками| Bed and breakfast'!#REF!*0.85</f>
        <v>#REF!</v>
      </c>
      <c r="V15" s="141" t="e">
        <f>'C завтраками| Bed and breakfast'!#REF!*0.85</f>
        <v>#REF!</v>
      </c>
      <c r="W15" s="141" t="e">
        <f>'C завтраками| Bed and breakfast'!#REF!*0.85</f>
        <v>#REF!</v>
      </c>
      <c r="X15" s="141" t="e">
        <f>'C завтраками| Bed and breakfast'!#REF!*0.85</f>
        <v>#REF!</v>
      </c>
      <c r="Y15" s="141" t="e">
        <f>'C завтраками| Bed and breakfast'!#REF!*0.85</f>
        <v>#REF!</v>
      </c>
      <c r="Z15" s="141" t="e">
        <f>'C завтраками| Bed and breakfast'!#REF!*0.85</f>
        <v>#REF!</v>
      </c>
      <c r="AA15" s="141" t="e">
        <f>'C завтраками| Bed and breakfast'!#REF!*0.85</f>
        <v>#REF!</v>
      </c>
      <c r="AB15" s="141" t="e">
        <f>'C завтраками| Bed and breakfast'!#REF!*0.85</f>
        <v>#REF!</v>
      </c>
      <c r="AC15" s="141" t="e">
        <f>'C завтраками| Bed and breakfast'!#REF!*0.85</f>
        <v>#REF!</v>
      </c>
      <c r="AD15" s="141" t="e">
        <f>'C завтраками| Bed and breakfast'!#REF!*0.85</f>
        <v>#REF!</v>
      </c>
      <c r="AE15" s="141" t="e">
        <f>'C завтраками| Bed and breakfast'!#REF!*0.85</f>
        <v>#REF!</v>
      </c>
      <c r="AF15" s="141" t="e">
        <f>'C завтраками| Bed and breakfast'!#REF!*0.85</f>
        <v>#REF!</v>
      </c>
      <c r="AG15" s="141" t="e">
        <f>'C завтраками| Bed and breakfast'!#REF!*0.85</f>
        <v>#REF!</v>
      </c>
      <c r="AH15" s="141" t="e">
        <f>'C завтраками| Bed and breakfast'!#REF!*0.85</f>
        <v>#REF!</v>
      </c>
      <c r="AI15" s="141" t="e">
        <f>'C завтраками| Bed and breakfast'!#REF!*0.85</f>
        <v>#REF!</v>
      </c>
      <c r="AJ15" s="141" t="e">
        <f>'C завтраками| Bed and breakfast'!#REF!*0.85</f>
        <v>#REF!</v>
      </c>
      <c r="AK15" s="141" t="e">
        <f>'C завтраками| Bed and breakfast'!#REF!*0.85</f>
        <v>#REF!</v>
      </c>
      <c r="AL15" s="141" t="e">
        <f>'C завтраками| Bed and breakfast'!#REF!*0.85</f>
        <v>#REF!</v>
      </c>
      <c r="AM15" s="141" t="e">
        <f>'C завтраками| Bed and breakfast'!#REF!*0.85</f>
        <v>#REF!</v>
      </c>
      <c r="AN15" s="141" t="e">
        <f>'C завтраками| Bed and breakfast'!#REF!*0.85</f>
        <v>#REF!</v>
      </c>
      <c r="AO15" s="141" t="e">
        <f>'C завтраками| Bed and breakfast'!#REF!*0.85</f>
        <v>#REF!</v>
      </c>
      <c r="AP15" s="141" t="e">
        <f>'C завтраками| Bed and breakfast'!#REF!*0.85</f>
        <v>#REF!</v>
      </c>
      <c r="AQ15" s="141" t="e">
        <f>'C завтраками| Bed and breakfast'!#REF!*0.85</f>
        <v>#REF!</v>
      </c>
      <c r="AR15" s="141" t="e">
        <f>'C завтраками| Bed and breakfast'!#REF!*0.85</f>
        <v>#REF!</v>
      </c>
      <c r="AS15" s="141" t="e">
        <f>'C завтраками| Bed and breakfast'!#REF!*0.85</f>
        <v>#REF!</v>
      </c>
      <c r="AT15" s="141" t="e">
        <f>'C завтраками| Bed and breakfast'!#REF!*0.85</f>
        <v>#REF!</v>
      </c>
      <c r="AU15" s="141" t="e">
        <f>'C завтраками| Bed and breakfast'!#REF!*0.85</f>
        <v>#REF!</v>
      </c>
      <c r="AV15" s="141" t="e">
        <f>'C завтраками| Bed and breakfast'!#REF!*0.85</f>
        <v>#REF!</v>
      </c>
      <c r="AW15" s="141" t="e">
        <f>'C завтраками| Bed and breakfast'!#REF!*0.85</f>
        <v>#REF!</v>
      </c>
    </row>
    <row r="16" spans="1:49" ht="11.45" customHeight="1" x14ac:dyDescent="0.2">
      <c r="A16" s="4" t="s">
        <v>91</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row>
    <row r="17" spans="1:49" ht="11.45" customHeight="1" x14ac:dyDescent="0.2">
      <c r="A17" s="3">
        <v>1</v>
      </c>
      <c r="B17" s="141" t="e">
        <f>'C завтраками| Bed and breakfast'!#REF!*0.85</f>
        <v>#REF!</v>
      </c>
      <c r="C17" s="141" t="e">
        <f>'C завтраками| Bed and breakfast'!#REF!*0.85</f>
        <v>#REF!</v>
      </c>
      <c r="D17" s="141" t="e">
        <f>'C завтраками| Bed and breakfast'!#REF!*0.85</f>
        <v>#REF!</v>
      </c>
      <c r="E17" s="141" t="e">
        <f>'C завтраками| Bed and breakfast'!#REF!*0.85</f>
        <v>#REF!</v>
      </c>
      <c r="F17" s="141" t="e">
        <f>'C завтраками| Bed and breakfast'!#REF!*0.85</f>
        <v>#REF!</v>
      </c>
      <c r="G17" s="141" t="e">
        <f>'C завтраками| Bed and breakfast'!#REF!*0.85</f>
        <v>#REF!</v>
      </c>
      <c r="H17" s="141" t="e">
        <f>'C завтраками| Bed and breakfast'!#REF!*0.85</f>
        <v>#REF!</v>
      </c>
      <c r="I17" s="141" t="e">
        <f>'C завтраками| Bed and breakfast'!#REF!*0.85</f>
        <v>#REF!</v>
      </c>
      <c r="J17" s="141" t="e">
        <f>'C завтраками| Bed and breakfast'!#REF!*0.85</f>
        <v>#REF!</v>
      </c>
      <c r="K17" s="141" t="e">
        <f>'C завтраками| Bed and breakfast'!#REF!*0.85</f>
        <v>#REF!</v>
      </c>
      <c r="L17" s="141" t="e">
        <f>'C завтраками| Bed and breakfast'!#REF!*0.85</f>
        <v>#REF!</v>
      </c>
      <c r="M17" s="141" t="e">
        <f>'C завтраками| Bed and breakfast'!#REF!*0.85</f>
        <v>#REF!</v>
      </c>
      <c r="N17" s="141" t="e">
        <f>'C завтраками| Bed and breakfast'!#REF!*0.85</f>
        <v>#REF!</v>
      </c>
      <c r="O17" s="141" t="e">
        <f>'C завтраками| Bed and breakfast'!#REF!*0.85</f>
        <v>#REF!</v>
      </c>
      <c r="P17" s="141" t="e">
        <f>'C завтраками| Bed and breakfast'!#REF!*0.85</f>
        <v>#REF!</v>
      </c>
      <c r="Q17" s="141" t="e">
        <f>'C завтраками| Bed and breakfast'!#REF!*0.85</f>
        <v>#REF!</v>
      </c>
      <c r="R17" s="141" t="e">
        <f>'C завтраками| Bed and breakfast'!#REF!*0.85</f>
        <v>#REF!</v>
      </c>
      <c r="S17" s="141" t="e">
        <f>'C завтраками| Bed and breakfast'!#REF!*0.85</f>
        <v>#REF!</v>
      </c>
      <c r="T17" s="141" t="e">
        <f>'C завтраками| Bed and breakfast'!#REF!*0.85</f>
        <v>#REF!</v>
      </c>
      <c r="U17" s="141" t="e">
        <f>'C завтраками| Bed and breakfast'!#REF!*0.85</f>
        <v>#REF!</v>
      </c>
      <c r="V17" s="141" t="e">
        <f>'C завтраками| Bed and breakfast'!#REF!*0.85</f>
        <v>#REF!</v>
      </c>
      <c r="W17" s="141" t="e">
        <f>'C завтраками| Bed and breakfast'!#REF!*0.85</f>
        <v>#REF!</v>
      </c>
      <c r="X17" s="141" t="e">
        <f>'C завтраками| Bed and breakfast'!#REF!*0.85</f>
        <v>#REF!</v>
      </c>
      <c r="Y17" s="141" t="e">
        <f>'C завтраками| Bed and breakfast'!#REF!*0.85</f>
        <v>#REF!</v>
      </c>
      <c r="Z17" s="141" t="e">
        <f>'C завтраками| Bed and breakfast'!#REF!*0.85</f>
        <v>#REF!</v>
      </c>
      <c r="AA17" s="141" t="e">
        <f>'C завтраками| Bed and breakfast'!#REF!*0.85</f>
        <v>#REF!</v>
      </c>
      <c r="AB17" s="141" t="e">
        <f>'C завтраками| Bed and breakfast'!#REF!*0.85</f>
        <v>#REF!</v>
      </c>
      <c r="AC17" s="141" t="e">
        <f>'C завтраками| Bed and breakfast'!#REF!*0.85</f>
        <v>#REF!</v>
      </c>
      <c r="AD17" s="141" t="e">
        <f>'C завтраками| Bed and breakfast'!#REF!*0.85</f>
        <v>#REF!</v>
      </c>
      <c r="AE17" s="141" t="e">
        <f>'C завтраками| Bed and breakfast'!#REF!*0.85</f>
        <v>#REF!</v>
      </c>
      <c r="AF17" s="141" t="e">
        <f>'C завтраками| Bed and breakfast'!#REF!*0.85</f>
        <v>#REF!</v>
      </c>
      <c r="AG17" s="141" t="e">
        <f>'C завтраками| Bed and breakfast'!#REF!*0.85</f>
        <v>#REF!</v>
      </c>
      <c r="AH17" s="141" t="e">
        <f>'C завтраками| Bed and breakfast'!#REF!*0.85</f>
        <v>#REF!</v>
      </c>
      <c r="AI17" s="141" t="e">
        <f>'C завтраками| Bed and breakfast'!#REF!*0.85</f>
        <v>#REF!</v>
      </c>
      <c r="AJ17" s="141" t="e">
        <f>'C завтраками| Bed and breakfast'!#REF!*0.85</f>
        <v>#REF!</v>
      </c>
      <c r="AK17" s="141" t="e">
        <f>'C завтраками| Bed and breakfast'!#REF!*0.85</f>
        <v>#REF!</v>
      </c>
      <c r="AL17" s="141" t="e">
        <f>'C завтраками| Bed and breakfast'!#REF!*0.85</f>
        <v>#REF!</v>
      </c>
      <c r="AM17" s="141" t="e">
        <f>'C завтраками| Bed and breakfast'!#REF!*0.85</f>
        <v>#REF!</v>
      </c>
      <c r="AN17" s="141" t="e">
        <f>'C завтраками| Bed and breakfast'!#REF!*0.85</f>
        <v>#REF!</v>
      </c>
      <c r="AO17" s="141" t="e">
        <f>'C завтраками| Bed and breakfast'!#REF!*0.85</f>
        <v>#REF!</v>
      </c>
      <c r="AP17" s="141" t="e">
        <f>'C завтраками| Bed and breakfast'!#REF!*0.85</f>
        <v>#REF!</v>
      </c>
      <c r="AQ17" s="141" t="e">
        <f>'C завтраками| Bed and breakfast'!#REF!*0.85</f>
        <v>#REF!</v>
      </c>
      <c r="AR17" s="141" t="e">
        <f>'C завтраками| Bed and breakfast'!#REF!*0.85</f>
        <v>#REF!</v>
      </c>
      <c r="AS17" s="141" t="e">
        <f>'C завтраками| Bed and breakfast'!#REF!*0.85</f>
        <v>#REF!</v>
      </c>
      <c r="AT17" s="141" t="e">
        <f>'C завтраками| Bed and breakfast'!#REF!*0.85</f>
        <v>#REF!</v>
      </c>
      <c r="AU17" s="141" t="e">
        <f>'C завтраками| Bed and breakfast'!#REF!*0.85</f>
        <v>#REF!</v>
      </c>
      <c r="AV17" s="141" t="e">
        <f>'C завтраками| Bed and breakfast'!#REF!*0.85</f>
        <v>#REF!</v>
      </c>
      <c r="AW17" s="141" t="e">
        <f>'C завтраками| Bed and breakfast'!#REF!*0.85</f>
        <v>#REF!</v>
      </c>
    </row>
    <row r="18" spans="1:49" ht="11.45" customHeight="1" x14ac:dyDescent="0.2">
      <c r="A18" s="3">
        <v>2</v>
      </c>
      <c r="B18" s="141" t="e">
        <f>'C завтраками| Bed and breakfast'!#REF!*0.85</f>
        <v>#REF!</v>
      </c>
      <c r="C18" s="141" t="e">
        <f>'C завтраками| Bed and breakfast'!#REF!*0.85</f>
        <v>#REF!</v>
      </c>
      <c r="D18" s="141" t="e">
        <f>'C завтраками| Bed and breakfast'!#REF!*0.85</f>
        <v>#REF!</v>
      </c>
      <c r="E18" s="141" t="e">
        <f>'C завтраками| Bed and breakfast'!#REF!*0.85</f>
        <v>#REF!</v>
      </c>
      <c r="F18" s="141" t="e">
        <f>'C завтраками| Bed and breakfast'!#REF!*0.85</f>
        <v>#REF!</v>
      </c>
      <c r="G18" s="141" t="e">
        <f>'C завтраками| Bed and breakfast'!#REF!*0.85</f>
        <v>#REF!</v>
      </c>
      <c r="H18" s="141" t="e">
        <f>'C завтраками| Bed and breakfast'!#REF!*0.85</f>
        <v>#REF!</v>
      </c>
      <c r="I18" s="141" t="e">
        <f>'C завтраками| Bed and breakfast'!#REF!*0.85</f>
        <v>#REF!</v>
      </c>
      <c r="J18" s="141" t="e">
        <f>'C завтраками| Bed and breakfast'!#REF!*0.85</f>
        <v>#REF!</v>
      </c>
      <c r="K18" s="141" t="e">
        <f>'C завтраками| Bed and breakfast'!#REF!*0.85</f>
        <v>#REF!</v>
      </c>
      <c r="L18" s="141" t="e">
        <f>'C завтраками| Bed and breakfast'!#REF!*0.85</f>
        <v>#REF!</v>
      </c>
      <c r="M18" s="141" t="e">
        <f>'C завтраками| Bed and breakfast'!#REF!*0.85</f>
        <v>#REF!</v>
      </c>
      <c r="N18" s="141" t="e">
        <f>'C завтраками| Bed and breakfast'!#REF!*0.85</f>
        <v>#REF!</v>
      </c>
      <c r="O18" s="141" t="e">
        <f>'C завтраками| Bed and breakfast'!#REF!*0.85</f>
        <v>#REF!</v>
      </c>
      <c r="P18" s="141" t="e">
        <f>'C завтраками| Bed and breakfast'!#REF!*0.85</f>
        <v>#REF!</v>
      </c>
      <c r="Q18" s="141" t="e">
        <f>'C завтраками| Bed and breakfast'!#REF!*0.85</f>
        <v>#REF!</v>
      </c>
      <c r="R18" s="141" t="e">
        <f>'C завтраками| Bed and breakfast'!#REF!*0.85</f>
        <v>#REF!</v>
      </c>
      <c r="S18" s="141" t="e">
        <f>'C завтраками| Bed and breakfast'!#REF!*0.85</f>
        <v>#REF!</v>
      </c>
      <c r="T18" s="141" t="e">
        <f>'C завтраками| Bed and breakfast'!#REF!*0.85</f>
        <v>#REF!</v>
      </c>
      <c r="U18" s="141" t="e">
        <f>'C завтраками| Bed and breakfast'!#REF!*0.85</f>
        <v>#REF!</v>
      </c>
      <c r="V18" s="141" t="e">
        <f>'C завтраками| Bed and breakfast'!#REF!*0.85</f>
        <v>#REF!</v>
      </c>
      <c r="W18" s="141" t="e">
        <f>'C завтраками| Bed and breakfast'!#REF!*0.85</f>
        <v>#REF!</v>
      </c>
      <c r="X18" s="141" t="e">
        <f>'C завтраками| Bed and breakfast'!#REF!*0.85</f>
        <v>#REF!</v>
      </c>
      <c r="Y18" s="141" t="e">
        <f>'C завтраками| Bed and breakfast'!#REF!*0.85</f>
        <v>#REF!</v>
      </c>
      <c r="Z18" s="141" t="e">
        <f>'C завтраками| Bed and breakfast'!#REF!*0.85</f>
        <v>#REF!</v>
      </c>
      <c r="AA18" s="141" t="e">
        <f>'C завтраками| Bed and breakfast'!#REF!*0.85</f>
        <v>#REF!</v>
      </c>
      <c r="AB18" s="141" t="e">
        <f>'C завтраками| Bed and breakfast'!#REF!*0.85</f>
        <v>#REF!</v>
      </c>
      <c r="AC18" s="141" t="e">
        <f>'C завтраками| Bed and breakfast'!#REF!*0.85</f>
        <v>#REF!</v>
      </c>
      <c r="AD18" s="141" t="e">
        <f>'C завтраками| Bed and breakfast'!#REF!*0.85</f>
        <v>#REF!</v>
      </c>
      <c r="AE18" s="141" t="e">
        <f>'C завтраками| Bed and breakfast'!#REF!*0.85</f>
        <v>#REF!</v>
      </c>
      <c r="AF18" s="141" t="e">
        <f>'C завтраками| Bed and breakfast'!#REF!*0.85</f>
        <v>#REF!</v>
      </c>
      <c r="AG18" s="141" t="e">
        <f>'C завтраками| Bed and breakfast'!#REF!*0.85</f>
        <v>#REF!</v>
      </c>
      <c r="AH18" s="141" t="e">
        <f>'C завтраками| Bed and breakfast'!#REF!*0.85</f>
        <v>#REF!</v>
      </c>
      <c r="AI18" s="141" t="e">
        <f>'C завтраками| Bed and breakfast'!#REF!*0.85</f>
        <v>#REF!</v>
      </c>
      <c r="AJ18" s="141" t="e">
        <f>'C завтраками| Bed and breakfast'!#REF!*0.85</f>
        <v>#REF!</v>
      </c>
      <c r="AK18" s="141" t="e">
        <f>'C завтраками| Bed and breakfast'!#REF!*0.85</f>
        <v>#REF!</v>
      </c>
      <c r="AL18" s="141" t="e">
        <f>'C завтраками| Bed and breakfast'!#REF!*0.85</f>
        <v>#REF!</v>
      </c>
      <c r="AM18" s="141" t="e">
        <f>'C завтраками| Bed and breakfast'!#REF!*0.85</f>
        <v>#REF!</v>
      </c>
      <c r="AN18" s="141" t="e">
        <f>'C завтраками| Bed and breakfast'!#REF!*0.85</f>
        <v>#REF!</v>
      </c>
      <c r="AO18" s="141" t="e">
        <f>'C завтраками| Bed and breakfast'!#REF!*0.85</f>
        <v>#REF!</v>
      </c>
      <c r="AP18" s="141" t="e">
        <f>'C завтраками| Bed and breakfast'!#REF!*0.85</f>
        <v>#REF!</v>
      </c>
      <c r="AQ18" s="141" t="e">
        <f>'C завтраками| Bed and breakfast'!#REF!*0.85</f>
        <v>#REF!</v>
      </c>
      <c r="AR18" s="141" t="e">
        <f>'C завтраками| Bed and breakfast'!#REF!*0.85</f>
        <v>#REF!</v>
      </c>
      <c r="AS18" s="141" t="e">
        <f>'C завтраками| Bed and breakfast'!#REF!*0.85</f>
        <v>#REF!</v>
      </c>
      <c r="AT18" s="141" t="e">
        <f>'C завтраками| Bed and breakfast'!#REF!*0.85</f>
        <v>#REF!</v>
      </c>
      <c r="AU18" s="141" t="e">
        <f>'C завтраками| Bed and breakfast'!#REF!*0.85</f>
        <v>#REF!</v>
      </c>
      <c r="AV18" s="141" t="e">
        <f>'C завтраками| Bed and breakfast'!#REF!*0.85</f>
        <v>#REF!</v>
      </c>
      <c r="AW18" s="141" t="e">
        <f>'C завтраками| Bed and breakfast'!#REF!*0.85</f>
        <v>#REF!</v>
      </c>
    </row>
    <row r="19" spans="1:49" ht="11.45" customHeight="1" x14ac:dyDescent="0.2">
      <c r="A19" s="2" t="s">
        <v>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row>
    <row r="20" spans="1:49" ht="11.45" customHeight="1" x14ac:dyDescent="0.2">
      <c r="A20" s="3">
        <v>1</v>
      </c>
      <c r="B20" s="141" t="e">
        <f>'C завтраками| Bed and breakfast'!#REF!*0.85</f>
        <v>#REF!</v>
      </c>
      <c r="C20" s="141" t="e">
        <f>'C завтраками| Bed and breakfast'!#REF!*0.85</f>
        <v>#REF!</v>
      </c>
      <c r="D20" s="141" t="e">
        <f>'C завтраками| Bed and breakfast'!#REF!*0.85</f>
        <v>#REF!</v>
      </c>
      <c r="E20" s="141" t="e">
        <f>'C завтраками| Bed and breakfast'!#REF!*0.85</f>
        <v>#REF!</v>
      </c>
      <c r="F20" s="141" t="e">
        <f>'C завтраками| Bed and breakfast'!#REF!*0.85</f>
        <v>#REF!</v>
      </c>
      <c r="G20" s="141" t="e">
        <f>'C завтраками| Bed and breakfast'!#REF!*0.85</f>
        <v>#REF!</v>
      </c>
      <c r="H20" s="141" t="e">
        <f>'C завтраками| Bed and breakfast'!#REF!*0.85</f>
        <v>#REF!</v>
      </c>
      <c r="I20" s="141" t="e">
        <f>'C завтраками| Bed and breakfast'!#REF!*0.85</f>
        <v>#REF!</v>
      </c>
      <c r="J20" s="141" t="e">
        <f>'C завтраками| Bed and breakfast'!#REF!*0.85</f>
        <v>#REF!</v>
      </c>
      <c r="K20" s="141" t="e">
        <f>'C завтраками| Bed and breakfast'!#REF!*0.85</f>
        <v>#REF!</v>
      </c>
      <c r="L20" s="141" t="e">
        <f>'C завтраками| Bed and breakfast'!#REF!*0.85</f>
        <v>#REF!</v>
      </c>
      <c r="M20" s="141" t="e">
        <f>'C завтраками| Bed and breakfast'!#REF!*0.85</f>
        <v>#REF!</v>
      </c>
      <c r="N20" s="141" t="e">
        <f>'C завтраками| Bed and breakfast'!#REF!*0.85</f>
        <v>#REF!</v>
      </c>
      <c r="O20" s="141" t="e">
        <f>'C завтраками| Bed and breakfast'!#REF!*0.85</f>
        <v>#REF!</v>
      </c>
      <c r="P20" s="141" t="e">
        <f>'C завтраками| Bed and breakfast'!#REF!*0.85</f>
        <v>#REF!</v>
      </c>
      <c r="Q20" s="141" t="e">
        <f>'C завтраками| Bed and breakfast'!#REF!*0.85</f>
        <v>#REF!</v>
      </c>
      <c r="R20" s="141" t="e">
        <f>'C завтраками| Bed and breakfast'!#REF!*0.85</f>
        <v>#REF!</v>
      </c>
      <c r="S20" s="141" t="e">
        <f>'C завтраками| Bed and breakfast'!#REF!*0.85</f>
        <v>#REF!</v>
      </c>
      <c r="T20" s="141" t="e">
        <f>'C завтраками| Bed and breakfast'!#REF!*0.85</f>
        <v>#REF!</v>
      </c>
      <c r="U20" s="141" t="e">
        <f>'C завтраками| Bed and breakfast'!#REF!*0.85</f>
        <v>#REF!</v>
      </c>
      <c r="V20" s="141" t="e">
        <f>'C завтраками| Bed and breakfast'!#REF!*0.85</f>
        <v>#REF!</v>
      </c>
      <c r="W20" s="141" t="e">
        <f>'C завтраками| Bed and breakfast'!#REF!*0.85</f>
        <v>#REF!</v>
      </c>
      <c r="X20" s="141" t="e">
        <f>'C завтраками| Bed and breakfast'!#REF!*0.85</f>
        <v>#REF!</v>
      </c>
      <c r="Y20" s="141" t="e">
        <f>'C завтраками| Bed and breakfast'!#REF!*0.85</f>
        <v>#REF!</v>
      </c>
      <c r="Z20" s="141" t="e">
        <f>'C завтраками| Bed and breakfast'!#REF!*0.85</f>
        <v>#REF!</v>
      </c>
      <c r="AA20" s="141" t="e">
        <f>'C завтраками| Bed and breakfast'!#REF!*0.85</f>
        <v>#REF!</v>
      </c>
      <c r="AB20" s="141" t="e">
        <f>'C завтраками| Bed and breakfast'!#REF!*0.85</f>
        <v>#REF!</v>
      </c>
      <c r="AC20" s="141" t="e">
        <f>'C завтраками| Bed and breakfast'!#REF!*0.85</f>
        <v>#REF!</v>
      </c>
      <c r="AD20" s="141" t="e">
        <f>'C завтраками| Bed and breakfast'!#REF!*0.85</f>
        <v>#REF!</v>
      </c>
      <c r="AE20" s="141" t="e">
        <f>'C завтраками| Bed and breakfast'!#REF!*0.85</f>
        <v>#REF!</v>
      </c>
      <c r="AF20" s="141" t="e">
        <f>'C завтраками| Bed and breakfast'!#REF!*0.85</f>
        <v>#REF!</v>
      </c>
      <c r="AG20" s="141" t="e">
        <f>'C завтраками| Bed and breakfast'!#REF!*0.85</f>
        <v>#REF!</v>
      </c>
      <c r="AH20" s="141" t="e">
        <f>'C завтраками| Bed and breakfast'!#REF!*0.85</f>
        <v>#REF!</v>
      </c>
      <c r="AI20" s="141" t="e">
        <f>'C завтраками| Bed and breakfast'!#REF!*0.85</f>
        <v>#REF!</v>
      </c>
      <c r="AJ20" s="141" t="e">
        <f>'C завтраками| Bed and breakfast'!#REF!*0.85</f>
        <v>#REF!</v>
      </c>
      <c r="AK20" s="141" t="e">
        <f>'C завтраками| Bed and breakfast'!#REF!*0.85</f>
        <v>#REF!</v>
      </c>
      <c r="AL20" s="141" t="e">
        <f>'C завтраками| Bed and breakfast'!#REF!*0.85</f>
        <v>#REF!</v>
      </c>
      <c r="AM20" s="141" t="e">
        <f>'C завтраками| Bed and breakfast'!#REF!*0.85</f>
        <v>#REF!</v>
      </c>
      <c r="AN20" s="141" t="e">
        <f>'C завтраками| Bed and breakfast'!#REF!*0.85</f>
        <v>#REF!</v>
      </c>
      <c r="AO20" s="141" t="e">
        <f>'C завтраками| Bed and breakfast'!#REF!*0.85</f>
        <v>#REF!</v>
      </c>
      <c r="AP20" s="141" t="e">
        <f>'C завтраками| Bed and breakfast'!#REF!*0.85</f>
        <v>#REF!</v>
      </c>
      <c r="AQ20" s="141" t="e">
        <f>'C завтраками| Bed and breakfast'!#REF!*0.85</f>
        <v>#REF!</v>
      </c>
      <c r="AR20" s="141" t="e">
        <f>'C завтраками| Bed and breakfast'!#REF!*0.85</f>
        <v>#REF!</v>
      </c>
      <c r="AS20" s="141" t="e">
        <f>'C завтраками| Bed and breakfast'!#REF!*0.85</f>
        <v>#REF!</v>
      </c>
      <c r="AT20" s="141" t="e">
        <f>'C завтраками| Bed and breakfast'!#REF!*0.85</f>
        <v>#REF!</v>
      </c>
      <c r="AU20" s="141" t="e">
        <f>'C завтраками| Bed and breakfast'!#REF!*0.85</f>
        <v>#REF!</v>
      </c>
      <c r="AV20" s="141" t="e">
        <f>'C завтраками| Bed and breakfast'!#REF!*0.85</f>
        <v>#REF!</v>
      </c>
      <c r="AW20" s="141" t="e">
        <f>'C завтраками| Bed and breakfast'!#REF!*0.85</f>
        <v>#REF!</v>
      </c>
    </row>
    <row r="21" spans="1:49" ht="11.45" customHeight="1" x14ac:dyDescent="0.2">
      <c r="A21" s="3">
        <v>2</v>
      </c>
      <c r="B21" s="141" t="e">
        <f>'C завтраками| Bed and breakfast'!#REF!*0.85</f>
        <v>#REF!</v>
      </c>
      <c r="C21" s="141" t="e">
        <f>'C завтраками| Bed and breakfast'!#REF!*0.85</f>
        <v>#REF!</v>
      </c>
      <c r="D21" s="141" t="e">
        <f>'C завтраками| Bed and breakfast'!#REF!*0.85</f>
        <v>#REF!</v>
      </c>
      <c r="E21" s="141" t="e">
        <f>'C завтраками| Bed and breakfast'!#REF!*0.85</f>
        <v>#REF!</v>
      </c>
      <c r="F21" s="141" t="e">
        <f>'C завтраками| Bed and breakfast'!#REF!*0.85</f>
        <v>#REF!</v>
      </c>
      <c r="G21" s="141" t="e">
        <f>'C завтраками| Bed and breakfast'!#REF!*0.85</f>
        <v>#REF!</v>
      </c>
      <c r="H21" s="141" t="e">
        <f>'C завтраками| Bed and breakfast'!#REF!*0.85</f>
        <v>#REF!</v>
      </c>
      <c r="I21" s="141" t="e">
        <f>'C завтраками| Bed and breakfast'!#REF!*0.85</f>
        <v>#REF!</v>
      </c>
      <c r="J21" s="141" t="e">
        <f>'C завтраками| Bed and breakfast'!#REF!*0.85</f>
        <v>#REF!</v>
      </c>
      <c r="K21" s="141" t="e">
        <f>'C завтраками| Bed and breakfast'!#REF!*0.85</f>
        <v>#REF!</v>
      </c>
      <c r="L21" s="141" t="e">
        <f>'C завтраками| Bed and breakfast'!#REF!*0.85</f>
        <v>#REF!</v>
      </c>
      <c r="M21" s="141" t="e">
        <f>'C завтраками| Bed and breakfast'!#REF!*0.85</f>
        <v>#REF!</v>
      </c>
      <c r="N21" s="141" t="e">
        <f>'C завтраками| Bed and breakfast'!#REF!*0.85</f>
        <v>#REF!</v>
      </c>
      <c r="O21" s="141" t="e">
        <f>'C завтраками| Bed and breakfast'!#REF!*0.85</f>
        <v>#REF!</v>
      </c>
      <c r="P21" s="141" t="e">
        <f>'C завтраками| Bed and breakfast'!#REF!*0.85</f>
        <v>#REF!</v>
      </c>
      <c r="Q21" s="141" t="e">
        <f>'C завтраками| Bed and breakfast'!#REF!*0.85</f>
        <v>#REF!</v>
      </c>
      <c r="R21" s="141" t="e">
        <f>'C завтраками| Bed and breakfast'!#REF!*0.85</f>
        <v>#REF!</v>
      </c>
      <c r="S21" s="141" t="e">
        <f>'C завтраками| Bed and breakfast'!#REF!*0.85</f>
        <v>#REF!</v>
      </c>
      <c r="T21" s="141" t="e">
        <f>'C завтраками| Bed and breakfast'!#REF!*0.85</f>
        <v>#REF!</v>
      </c>
      <c r="U21" s="141" t="e">
        <f>'C завтраками| Bed and breakfast'!#REF!*0.85</f>
        <v>#REF!</v>
      </c>
      <c r="V21" s="141" t="e">
        <f>'C завтраками| Bed and breakfast'!#REF!*0.85</f>
        <v>#REF!</v>
      </c>
      <c r="W21" s="141" t="e">
        <f>'C завтраками| Bed and breakfast'!#REF!*0.85</f>
        <v>#REF!</v>
      </c>
      <c r="X21" s="141" t="e">
        <f>'C завтраками| Bed and breakfast'!#REF!*0.85</f>
        <v>#REF!</v>
      </c>
      <c r="Y21" s="141" t="e">
        <f>'C завтраками| Bed and breakfast'!#REF!*0.85</f>
        <v>#REF!</v>
      </c>
      <c r="Z21" s="141" t="e">
        <f>'C завтраками| Bed and breakfast'!#REF!*0.85</f>
        <v>#REF!</v>
      </c>
      <c r="AA21" s="141" t="e">
        <f>'C завтраками| Bed and breakfast'!#REF!*0.85</f>
        <v>#REF!</v>
      </c>
      <c r="AB21" s="141" t="e">
        <f>'C завтраками| Bed and breakfast'!#REF!*0.85</f>
        <v>#REF!</v>
      </c>
      <c r="AC21" s="141" t="e">
        <f>'C завтраками| Bed and breakfast'!#REF!*0.85</f>
        <v>#REF!</v>
      </c>
      <c r="AD21" s="141" t="e">
        <f>'C завтраками| Bed and breakfast'!#REF!*0.85</f>
        <v>#REF!</v>
      </c>
      <c r="AE21" s="141" t="e">
        <f>'C завтраками| Bed and breakfast'!#REF!*0.85</f>
        <v>#REF!</v>
      </c>
      <c r="AF21" s="141" t="e">
        <f>'C завтраками| Bed and breakfast'!#REF!*0.85</f>
        <v>#REF!</v>
      </c>
      <c r="AG21" s="141" t="e">
        <f>'C завтраками| Bed and breakfast'!#REF!*0.85</f>
        <v>#REF!</v>
      </c>
      <c r="AH21" s="141" t="e">
        <f>'C завтраками| Bed and breakfast'!#REF!*0.85</f>
        <v>#REF!</v>
      </c>
      <c r="AI21" s="141" t="e">
        <f>'C завтраками| Bed and breakfast'!#REF!*0.85</f>
        <v>#REF!</v>
      </c>
      <c r="AJ21" s="141" t="e">
        <f>'C завтраками| Bed and breakfast'!#REF!*0.85</f>
        <v>#REF!</v>
      </c>
      <c r="AK21" s="141" t="e">
        <f>'C завтраками| Bed and breakfast'!#REF!*0.85</f>
        <v>#REF!</v>
      </c>
      <c r="AL21" s="141" t="e">
        <f>'C завтраками| Bed and breakfast'!#REF!*0.85</f>
        <v>#REF!</v>
      </c>
      <c r="AM21" s="141" t="e">
        <f>'C завтраками| Bed and breakfast'!#REF!*0.85</f>
        <v>#REF!</v>
      </c>
      <c r="AN21" s="141" t="e">
        <f>'C завтраками| Bed and breakfast'!#REF!*0.85</f>
        <v>#REF!</v>
      </c>
      <c r="AO21" s="141" t="e">
        <f>'C завтраками| Bed and breakfast'!#REF!*0.85</f>
        <v>#REF!</v>
      </c>
      <c r="AP21" s="141" t="e">
        <f>'C завтраками| Bed and breakfast'!#REF!*0.85</f>
        <v>#REF!</v>
      </c>
      <c r="AQ21" s="141" t="e">
        <f>'C завтраками| Bed and breakfast'!#REF!*0.85</f>
        <v>#REF!</v>
      </c>
      <c r="AR21" s="141" t="e">
        <f>'C завтраками| Bed and breakfast'!#REF!*0.85</f>
        <v>#REF!</v>
      </c>
      <c r="AS21" s="141" t="e">
        <f>'C завтраками| Bed and breakfast'!#REF!*0.85</f>
        <v>#REF!</v>
      </c>
      <c r="AT21" s="141" t="e">
        <f>'C завтраками| Bed and breakfast'!#REF!*0.85</f>
        <v>#REF!</v>
      </c>
      <c r="AU21" s="141" t="e">
        <f>'C завтраками| Bed and breakfast'!#REF!*0.85</f>
        <v>#REF!</v>
      </c>
      <c r="AV21" s="141" t="e">
        <f>'C завтраками| Bed and breakfast'!#REF!*0.85</f>
        <v>#REF!</v>
      </c>
      <c r="AW21" s="141" t="e">
        <f>'C завтраками| Bed and breakfast'!#REF!*0.85</f>
        <v>#REF!</v>
      </c>
    </row>
    <row r="22" spans="1:49" ht="11.45" customHeight="1" x14ac:dyDescent="0.2">
      <c r="A22" s="24"/>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row>
    <row r="23" spans="1:49" ht="11.45" customHeight="1" x14ac:dyDescent="0.2">
      <c r="A23" s="24"/>
    </row>
    <row r="24" spans="1:49" x14ac:dyDescent="0.2">
      <c r="A24" s="41" t="s">
        <v>18</v>
      </c>
    </row>
    <row r="25" spans="1:49" x14ac:dyDescent="0.2">
      <c r="A25" s="38" t="s">
        <v>164</v>
      </c>
    </row>
    <row r="26" spans="1:49" x14ac:dyDescent="0.2">
      <c r="A26" s="22"/>
    </row>
    <row r="27" spans="1:49" x14ac:dyDescent="0.2">
      <c r="A27" s="41" t="s">
        <v>3</v>
      </c>
    </row>
    <row r="28" spans="1:49" x14ac:dyDescent="0.2">
      <c r="A28" s="42" t="s">
        <v>4</v>
      </c>
    </row>
    <row r="29" spans="1:49" x14ac:dyDescent="0.2">
      <c r="A29" s="42" t="s">
        <v>5</v>
      </c>
    </row>
    <row r="30" spans="1:49" ht="12.6" customHeight="1" x14ac:dyDescent="0.2">
      <c r="A30" s="26" t="s">
        <v>6</v>
      </c>
    </row>
    <row r="31" spans="1:49" x14ac:dyDescent="0.2">
      <c r="A31" s="42" t="s">
        <v>75</v>
      </c>
    </row>
    <row r="32" spans="1:49" x14ac:dyDescent="0.2">
      <c r="A32" s="22"/>
    </row>
    <row r="33" spans="1:1" x14ac:dyDescent="0.2">
      <c r="A33" s="39" t="s">
        <v>8</v>
      </c>
    </row>
    <row r="34" spans="1:1" ht="48" x14ac:dyDescent="0.2">
      <c r="A34" s="40" t="s">
        <v>17</v>
      </c>
    </row>
    <row r="35" spans="1:1" ht="12.75" thickBot="1" x14ac:dyDescent="0.25"/>
    <row r="36" spans="1:1" ht="12.75" thickBot="1" x14ac:dyDescent="0.25">
      <c r="A36" s="123" t="s">
        <v>108</v>
      </c>
    </row>
    <row r="37" spans="1:1" x14ac:dyDescent="0.2">
      <c r="A37" s="140" t="s">
        <v>166</v>
      </c>
    </row>
  </sheetData>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J62"/>
  <sheetViews>
    <sheetView topLeftCell="A19" zoomScaleNormal="100" workbookViewId="0">
      <pane xSplit="1" topLeftCell="B1" activePane="topRight" state="frozen"/>
      <selection activeCell="B8" sqref="B8:B21"/>
      <selection pane="topRight" activeCell="A54" sqref="A54"/>
    </sheetView>
  </sheetViews>
  <sheetFormatPr defaultColWidth="8.5703125" defaultRowHeight="12" x14ac:dyDescent="0.2"/>
  <cols>
    <col min="1" max="1" width="84.85546875" style="1" customWidth="1"/>
    <col min="2" max="2" width="9.85546875" style="1" bestFit="1" customWidth="1"/>
    <col min="3" max="3" width="9.85546875" style="1" customWidth="1"/>
    <col min="4" max="10" width="9.85546875" style="1" bestFit="1" customWidth="1"/>
    <col min="11" max="16384" width="8.5703125" style="1"/>
  </cols>
  <sheetData>
    <row r="1" spans="1:10" ht="11.45" customHeight="1" x14ac:dyDescent="0.2">
      <c r="A1" s="9" t="s">
        <v>172</v>
      </c>
    </row>
    <row r="2" spans="1:10" ht="11.45" customHeight="1" x14ac:dyDescent="0.2">
      <c r="A2" s="19"/>
    </row>
    <row r="3" spans="1:10" ht="11.45" customHeight="1" x14ac:dyDescent="0.2">
      <c r="A3" s="76" t="s">
        <v>173</v>
      </c>
    </row>
    <row r="4" spans="1:10" ht="11.25" customHeight="1" x14ac:dyDescent="0.2">
      <c r="A4" s="51" t="s">
        <v>1</v>
      </c>
    </row>
    <row r="5" spans="1:10" s="12" customFormat="1" ht="25.5" customHeight="1" x14ac:dyDescent="0.2">
      <c r="A5" s="8" t="s">
        <v>0</v>
      </c>
      <c r="B5" s="129">
        <f>'C завтраками| Bed and breakfast'!B5</f>
        <v>45966</v>
      </c>
      <c r="C5" s="129">
        <f>'C завтраками| Bed and breakfast'!C5</f>
        <v>45968</v>
      </c>
      <c r="D5" s="129">
        <f>'C завтраками| Bed and breakfast'!D5</f>
        <v>45970</v>
      </c>
      <c r="E5" s="129">
        <f>'C завтраками| Bed and breakfast'!E5</f>
        <v>45975</v>
      </c>
      <c r="F5" s="129">
        <f>'C завтраками| Bed and breakfast'!F5</f>
        <v>45977</v>
      </c>
      <c r="G5" s="46">
        <f>'C завтраками| Bed and breakfast'!G5</f>
        <v>45978</v>
      </c>
      <c r="H5" s="129">
        <f>'C завтраками| Bed and breakfast'!H5</f>
        <v>45982</v>
      </c>
      <c r="I5" s="129">
        <f>'C завтраками| Bed and breakfast'!I5</f>
        <v>45984</v>
      </c>
      <c r="J5" s="129">
        <f>'C завтраками| Bed and breakfast'!J5</f>
        <v>45989</v>
      </c>
    </row>
    <row r="6" spans="1:10" s="12" customFormat="1" ht="25.5" customHeight="1" x14ac:dyDescent="0.2">
      <c r="A6" s="37"/>
      <c r="B6" s="129">
        <f>'C завтраками| Bed and breakfast'!B6</f>
        <v>45967</v>
      </c>
      <c r="C6" s="129">
        <f>'C завтраками| Bed and breakfast'!C6</f>
        <v>45969</v>
      </c>
      <c r="D6" s="129">
        <f>'C завтраками| Bed and breakfast'!D6</f>
        <v>45974</v>
      </c>
      <c r="E6" s="129">
        <f>'C завтраками| Bed and breakfast'!E6</f>
        <v>45976</v>
      </c>
      <c r="F6" s="129">
        <f>'C завтраками| Bed and breakfast'!F6</f>
        <v>45977</v>
      </c>
      <c r="G6" s="46">
        <f>'C завтраками| Bed and breakfast'!G6</f>
        <v>45981</v>
      </c>
      <c r="H6" s="129">
        <f>'C завтраками| Bed and breakfast'!H6</f>
        <v>45983</v>
      </c>
      <c r="I6" s="129">
        <f>'C завтраками| Bed and breakfast'!I6</f>
        <v>45988</v>
      </c>
      <c r="J6" s="129">
        <f>'C завтраками| Bed and breakfast'!J6</f>
        <v>45990</v>
      </c>
    </row>
    <row r="7" spans="1:10" ht="11.45" customHeight="1" x14ac:dyDescent="0.2">
      <c r="A7" s="11" t="s">
        <v>11</v>
      </c>
    </row>
    <row r="8" spans="1:10" ht="11.45" customHeight="1" x14ac:dyDescent="0.2">
      <c r="A8" s="3">
        <v>1</v>
      </c>
      <c r="B8" s="29">
        <f>'C завтраками| Bed and breakfast'!B8*0.9</f>
        <v>5400</v>
      </c>
      <c r="C8" s="29">
        <f>'C завтраками| Bed and breakfast'!C8*0.9</f>
        <v>5400</v>
      </c>
      <c r="D8" s="29">
        <f>'C завтраками| Bed and breakfast'!D8*0.9</f>
        <v>4860</v>
      </c>
      <c r="E8" s="29">
        <f>'C завтраками| Bed and breakfast'!E8*0.9</f>
        <v>5220</v>
      </c>
      <c r="F8" s="29">
        <f>'C завтраками| Bed and breakfast'!F8*0.9</f>
        <v>5220</v>
      </c>
      <c r="G8" s="29">
        <f>'C завтраками| Bed and breakfast'!G8*0.9</f>
        <v>7380</v>
      </c>
      <c r="H8" s="29">
        <f>'C завтраками| Bed and breakfast'!H8*0.9</f>
        <v>5040</v>
      </c>
      <c r="I8" s="29">
        <f>'C завтраками| Bed and breakfast'!I8*0.9</f>
        <v>4860</v>
      </c>
      <c r="J8" s="29">
        <f>'C завтраками| Bed and breakfast'!J8*0.9</f>
        <v>5040</v>
      </c>
    </row>
    <row r="9" spans="1:10" ht="11.45" customHeight="1" x14ac:dyDescent="0.2">
      <c r="A9" s="3">
        <v>2</v>
      </c>
      <c r="B9" s="29">
        <f>'C завтраками| Bed and breakfast'!B9*0.9</f>
        <v>6660</v>
      </c>
      <c r="C9" s="29">
        <f>'C завтраками| Bed and breakfast'!C9*0.9</f>
        <v>6660</v>
      </c>
      <c r="D9" s="29">
        <f>'C завтраками| Bed and breakfast'!D9*0.9</f>
        <v>6120</v>
      </c>
      <c r="E9" s="29">
        <f>'C завтраками| Bed and breakfast'!E9*0.9</f>
        <v>6480</v>
      </c>
      <c r="F9" s="29">
        <f>'C завтраками| Bed and breakfast'!F9*0.9</f>
        <v>6480</v>
      </c>
      <c r="G9" s="29">
        <f>'C завтраками| Bed and breakfast'!G9*0.9</f>
        <v>8640</v>
      </c>
      <c r="H9" s="29">
        <f>'C завтраками| Bed and breakfast'!H9*0.9</f>
        <v>6300</v>
      </c>
      <c r="I9" s="29">
        <f>'C завтраками| Bed and breakfast'!I9*0.9</f>
        <v>6120</v>
      </c>
      <c r="J9" s="29">
        <f>'C завтраками| Bed and breakfast'!J9*0.9</f>
        <v>6300</v>
      </c>
    </row>
    <row r="10" spans="1:10" ht="11.45" customHeight="1" x14ac:dyDescent="0.2">
      <c r="A10" s="120" t="s">
        <v>107</v>
      </c>
      <c r="B10" s="29"/>
      <c r="C10" s="29"/>
      <c r="D10" s="29"/>
      <c r="E10" s="29"/>
      <c r="F10" s="29"/>
      <c r="G10" s="29"/>
      <c r="H10" s="29"/>
      <c r="I10" s="29"/>
      <c r="J10" s="29"/>
    </row>
    <row r="11" spans="1:10" ht="11.45" customHeight="1" x14ac:dyDescent="0.2">
      <c r="A11" s="3">
        <v>1</v>
      </c>
      <c r="B11" s="29">
        <f>'C завтраками| Bed and breakfast'!B11*0.9</f>
        <v>6750</v>
      </c>
      <c r="C11" s="29">
        <f>'C завтраками| Bed and breakfast'!C11*0.9</f>
        <v>6750</v>
      </c>
      <c r="D11" s="29">
        <f>'C завтраками| Bed and breakfast'!D11*0.9</f>
        <v>6210</v>
      </c>
      <c r="E11" s="29">
        <f>'C завтраками| Bed and breakfast'!E11*0.9</f>
        <v>6570</v>
      </c>
      <c r="F11" s="29">
        <f>'C завтраками| Bed and breakfast'!F11*0.9</f>
        <v>6570</v>
      </c>
      <c r="G11" s="29">
        <f>'C завтраками| Bed and breakfast'!G11*0.9</f>
        <v>8730</v>
      </c>
      <c r="H11" s="29">
        <f>'C завтраками| Bed and breakfast'!H11*0.9</f>
        <v>6390</v>
      </c>
      <c r="I11" s="29">
        <f>'C завтраками| Bed and breakfast'!I11*0.9</f>
        <v>6210</v>
      </c>
      <c r="J11" s="29">
        <f>'C завтраками| Bed and breakfast'!J11*0.9</f>
        <v>6390</v>
      </c>
    </row>
    <row r="12" spans="1:10" ht="11.45" customHeight="1" x14ac:dyDescent="0.2">
      <c r="A12" s="3">
        <v>2</v>
      </c>
      <c r="B12" s="29">
        <f>'C завтраками| Bed and breakfast'!B12*0.9</f>
        <v>8010</v>
      </c>
      <c r="C12" s="29">
        <f>'C завтраками| Bed and breakfast'!C12*0.9</f>
        <v>8010</v>
      </c>
      <c r="D12" s="29">
        <f>'C завтраками| Bed and breakfast'!D12*0.9</f>
        <v>7470</v>
      </c>
      <c r="E12" s="29">
        <f>'C завтраками| Bed and breakfast'!E12*0.9</f>
        <v>7830</v>
      </c>
      <c r="F12" s="29">
        <f>'C завтраками| Bed and breakfast'!F12*0.9</f>
        <v>7830</v>
      </c>
      <c r="G12" s="29">
        <f>'C завтраками| Bed and breakfast'!G12*0.9</f>
        <v>9990</v>
      </c>
      <c r="H12" s="29">
        <f>'C завтраками| Bed and breakfast'!H12*0.9</f>
        <v>7650</v>
      </c>
      <c r="I12" s="29">
        <f>'C завтраками| Bed and breakfast'!I12*0.9</f>
        <v>7470</v>
      </c>
      <c r="J12" s="29">
        <f>'C завтраками| Bed and breakfast'!J12*0.9</f>
        <v>7650</v>
      </c>
    </row>
    <row r="13" spans="1:10" ht="11.45" customHeight="1" x14ac:dyDescent="0.2">
      <c r="A13" s="120" t="s">
        <v>86</v>
      </c>
      <c r="B13" s="29"/>
      <c r="C13" s="29"/>
      <c r="D13" s="29"/>
      <c r="E13" s="29"/>
      <c r="F13" s="29"/>
      <c r="G13" s="29"/>
      <c r="H13" s="29"/>
      <c r="I13" s="29"/>
      <c r="J13" s="29"/>
    </row>
    <row r="14" spans="1:10" ht="11.45" customHeight="1" x14ac:dyDescent="0.2">
      <c r="A14" s="3">
        <v>1</v>
      </c>
      <c r="B14" s="29">
        <f>'C завтраками| Bed and breakfast'!B14*0.9</f>
        <v>8550</v>
      </c>
      <c r="C14" s="29">
        <f>'C завтраками| Bed and breakfast'!C14*0.9</f>
        <v>8550</v>
      </c>
      <c r="D14" s="29">
        <f>'C завтраками| Bed and breakfast'!D14*0.9</f>
        <v>8010</v>
      </c>
      <c r="E14" s="29">
        <f>'C завтраками| Bed and breakfast'!E14*0.9</f>
        <v>8370</v>
      </c>
      <c r="F14" s="29">
        <f>'C завтраками| Bed and breakfast'!F14*0.9</f>
        <v>8370</v>
      </c>
      <c r="G14" s="29">
        <f>'C завтраками| Bed and breakfast'!G14*0.9</f>
        <v>10530</v>
      </c>
      <c r="H14" s="29">
        <f>'C завтраками| Bed and breakfast'!H14*0.9</f>
        <v>8190</v>
      </c>
      <c r="I14" s="29">
        <f>'C завтраками| Bed and breakfast'!I14*0.9</f>
        <v>8010</v>
      </c>
      <c r="J14" s="29">
        <f>'C завтраками| Bed and breakfast'!J14*0.9</f>
        <v>8190</v>
      </c>
    </row>
    <row r="15" spans="1:10" ht="11.45" customHeight="1" x14ac:dyDescent="0.2">
      <c r="A15" s="3">
        <v>2</v>
      </c>
      <c r="B15" s="29">
        <f>'C завтраками| Bed and breakfast'!B15*0.9</f>
        <v>9810</v>
      </c>
      <c r="C15" s="29">
        <f>'C завтраками| Bed and breakfast'!C15*0.9</f>
        <v>9810</v>
      </c>
      <c r="D15" s="29">
        <f>'C завтраками| Bed and breakfast'!D15*0.9</f>
        <v>9270</v>
      </c>
      <c r="E15" s="29">
        <f>'C завтраками| Bed and breakfast'!E15*0.9</f>
        <v>9630</v>
      </c>
      <c r="F15" s="29">
        <f>'C завтраками| Bed and breakfast'!F15*0.9</f>
        <v>9630</v>
      </c>
      <c r="G15" s="29">
        <f>'C завтраками| Bed and breakfast'!G15*0.9</f>
        <v>11790</v>
      </c>
      <c r="H15" s="29">
        <f>'C завтраками| Bed and breakfast'!H15*0.9</f>
        <v>9450</v>
      </c>
      <c r="I15" s="29">
        <f>'C завтраками| Bed and breakfast'!I15*0.9</f>
        <v>9270</v>
      </c>
      <c r="J15" s="29">
        <f>'C завтраками| Bed and breakfast'!J15*0.9</f>
        <v>9450</v>
      </c>
    </row>
    <row r="16" spans="1:10" ht="11.45" customHeight="1" x14ac:dyDescent="0.2">
      <c r="A16" s="122" t="s">
        <v>91</v>
      </c>
      <c r="B16" s="29"/>
      <c r="C16" s="29"/>
      <c r="D16" s="29"/>
      <c r="E16" s="29"/>
      <c r="F16" s="29"/>
      <c r="G16" s="29"/>
      <c r="H16" s="29"/>
      <c r="I16" s="29"/>
      <c r="J16" s="29"/>
    </row>
    <row r="17" spans="1:10" ht="11.45" customHeight="1" x14ac:dyDescent="0.2">
      <c r="A17" s="3">
        <v>1</v>
      </c>
      <c r="B17" s="29">
        <f>'C завтраками| Bed and breakfast'!B17*0.9</f>
        <v>9450</v>
      </c>
      <c r="C17" s="29">
        <f>'C завтраками| Bed and breakfast'!C17*0.9</f>
        <v>9450</v>
      </c>
      <c r="D17" s="29">
        <f>'C завтраками| Bed and breakfast'!D17*0.9</f>
        <v>8910</v>
      </c>
      <c r="E17" s="29">
        <f>'C завтраками| Bed and breakfast'!E17*0.9</f>
        <v>9270</v>
      </c>
      <c r="F17" s="29">
        <f>'C завтраками| Bed and breakfast'!F17*0.9</f>
        <v>9270</v>
      </c>
      <c r="G17" s="29">
        <f>'C завтраками| Bed and breakfast'!G17*0.9</f>
        <v>11430</v>
      </c>
      <c r="H17" s="29">
        <f>'C завтраками| Bed and breakfast'!H17*0.9</f>
        <v>9090</v>
      </c>
      <c r="I17" s="29">
        <f>'C завтраками| Bed and breakfast'!I17*0.9</f>
        <v>8910</v>
      </c>
      <c r="J17" s="29">
        <f>'C завтраками| Bed and breakfast'!J17*0.9</f>
        <v>9090</v>
      </c>
    </row>
    <row r="18" spans="1:10" ht="11.45" customHeight="1" x14ac:dyDescent="0.2">
      <c r="A18" s="3">
        <v>2</v>
      </c>
      <c r="B18" s="29">
        <f>'C завтраками| Bed and breakfast'!B18*0.9</f>
        <v>10710</v>
      </c>
      <c r="C18" s="29">
        <f>'C завтраками| Bed and breakfast'!C18*0.9</f>
        <v>10710</v>
      </c>
      <c r="D18" s="29">
        <f>'C завтраками| Bed and breakfast'!D18*0.9</f>
        <v>10170</v>
      </c>
      <c r="E18" s="29">
        <f>'C завтраками| Bed and breakfast'!E18*0.9</f>
        <v>10530</v>
      </c>
      <c r="F18" s="29">
        <f>'C завтраками| Bed and breakfast'!F18*0.9</f>
        <v>10530</v>
      </c>
      <c r="G18" s="29">
        <f>'C завтраками| Bed and breakfast'!G18*0.9</f>
        <v>12690</v>
      </c>
      <c r="H18" s="29">
        <f>'C завтраками| Bed and breakfast'!H18*0.9</f>
        <v>10350</v>
      </c>
      <c r="I18" s="29">
        <f>'C завтраками| Bed and breakfast'!I18*0.9</f>
        <v>10170</v>
      </c>
      <c r="J18" s="29">
        <f>'C завтраками| Bed and breakfast'!J18*0.9</f>
        <v>10350</v>
      </c>
    </row>
    <row r="19" spans="1:10" s="118" customFormat="1" ht="11.45" customHeight="1" x14ac:dyDescent="0.2">
      <c r="A19" s="119" t="s">
        <v>92</v>
      </c>
      <c r="B19" s="29"/>
      <c r="C19" s="29"/>
      <c r="D19" s="29"/>
      <c r="E19" s="29"/>
      <c r="F19" s="29"/>
      <c r="G19" s="29"/>
      <c r="H19" s="29"/>
      <c r="I19" s="29"/>
      <c r="J19" s="29"/>
    </row>
    <row r="20" spans="1:10" s="118" customFormat="1" ht="11.45" customHeight="1" x14ac:dyDescent="0.2">
      <c r="A20" s="121">
        <v>1</v>
      </c>
      <c r="B20" s="29">
        <f>'C завтраками| Bed and breakfast'!B20*0.9</f>
        <v>10800</v>
      </c>
      <c r="C20" s="29">
        <f>'C завтраками| Bed and breakfast'!C20*0.9</f>
        <v>10800</v>
      </c>
      <c r="D20" s="29">
        <f>'C завтраками| Bed and breakfast'!D20*0.9</f>
        <v>10260</v>
      </c>
      <c r="E20" s="29">
        <f>'C завтраками| Bed and breakfast'!E20*0.9</f>
        <v>10620</v>
      </c>
      <c r="F20" s="29">
        <f>'C завтраками| Bed and breakfast'!F20*0.9</f>
        <v>10620</v>
      </c>
      <c r="G20" s="29">
        <f>'C завтраками| Bed and breakfast'!G20*0.9</f>
        <v>12780</v>
      </c>
      <c r="H20" s="29">
        <f>'C завтраками| Bed and breakfast'!H20*0.9</f>
        <v>10440</v>
      </c>
      <c r="I20" s="29">
        <f>'C завтраками| Bed and breakfast'!I20*0.9</f>
        <v>10260</v>
      </c>
      <c r="J20" s="29">
        <f>'C завтраками| Bed and breakfast'!J20*0.9</f>
        <v>10440</v>
      </c>
    </row>
    <row r="21" spans="1:10" s="118" customFormat="1" ht="11.45" customHeight="1" x14ac:dyDescent="0.2">
      <c r="A21" s="121">
        <v>2</v>
      </c>
      <c r="B21" s="29">
        <f>'C завтраками| Bed and breakfast'!B21*0.9</f>
        <v>12060</v>
      </c>
      <c r="C21" s="29">
        <f>'C завтраками| Bed and breakfast'!C21*0.9</f>
        <v>12060</v>
      </c>
      <c r="D21" s="29">
        <f>'C завтраками| Bed and breakfast'!D21*0.9</f>
        <v>11520</v>
      </c>
      <c r="E21" s="29">
        <f>'C завтраками| Bed and breakfast'!E21*0.9</f>
        <v>11880</v>
      </c>
      <c r="F21" s="29">
        <f>'C завтраками| Bed and breakfast'!F21*0.9</f>
        <v>11880</v>
      </c>
      <c r="G21" s="29">
        <f>'C завтраками| Bed and breakfast'!G21*0.9</f>
        <v>14040</v>
      </c>
      <c r="H21" s="29">
        <f>'C завтраками| Bed and breakfast'!H21*0.9</f>
        <v>11700</v>
      </c>
      <c r="I21" s="29">
        <f>'C завтраками| Bed and breakfast'!I21*0.9</f>
        <v>11520</v>
      </c>
      <c r="J21" s="29">
        <f>'C завтраками| Bed and breakfast'!J21*0.9</f>
        <v>11700</v>
      </c>
    </row>
    <row r="22" spans="1:10" s="118" customFormat="1" ht="11.45" customHeight="1" x14ac:dyDescent="0.2">
      <c r="A22" s="163"/>
    </row>
    <row r="23" spans="1:10" s="7" customFormat="1" ht="135" x14ac:dyDescent="0.2">
      <c r="A23" s="77" t="s">
        <v>228</v>
      </c>
    </row>
    <row r="24" spans="1:10" s="7" customFormat="1" ht="12.75" x14ac:dyDescent="0.2">
      <c r="A24" s="1"/>
    </row>
    <row r="25" spans="1:10" s="7" customFormat="1" ht="12.75" x14ac:dyDescent="0.2">
      <c r="A25" s="80" t="s">
        <v>18</v>
      </c>
    </row>
    <row r="26" spans="1:10" s="7" customFormat="1" ht="12.75" x14ac:dyDescent="0.2">
      <c r="A26" s="81" t="s">
        <v>229</v>
      </c>
    </row>
    <row r="27" spans="1:10" s="7" customFormat="1" ht="12.75" x14ac:dyDescent="0.2">
      <c r="A27" s="81" t="s">
        <v>230</v>
      </c>
    </row>
    <row r="28" spans="1:10" s="7" customFormat="1" ht="12.75" x14ac:dyDescent="0.2">
      <c r="A28" s="1"/>
    </row>
    <row r="29" spans="1:10" s="7" customFormat="1" ht="12.75" x14ac:dyDescent="0.2">
      <c r="A29" s="80" t="s">
        <v>3</v>
      </c>
    </row>
    <row r="30" spans="1:10" s="7" customFormat="1" ht="12.75" x14ac:dyDescent="0.2">
      <c r="A30" s="143" t="s">
        <v>140</v>
      </c>
    </row>
    <row r="31" spans="1:10" s="7" customFormat="1" ht="12.75" x14ac:dyDescent="0.2">
      <c r="A31" s="144" t="s">
        <v>4</v>
      </c>
    </row>
    <row r="32" spans="1:10" s="7" customFormat="1" ht="12.75" x14ac:dyDescent="0.2">
      <c r="A32" s="144" t="s">
        <v>5</v>
      </c>
    </row>
    <row r="33" spans="1:1" s="7" customFormat="1" ht="24" x14ac:dyDescent="0.2">
      <c r="A33" s="66" t="s">
        <v>6</v>
      </c>
    </row>
    <row r="34" spans="1:1" s="7" customFormat="1" ht="12.75" x14ac:dyDescent="0.2">
      <c r="A34" s="42" t="s">
        <v>75</v>
      </c>
    </row>
    <row r="35" spans="1:1" s="7" customFormat="1" ht="12.75" x14ac:dyDescent="0.2">
      <c r="A35" s="177" t="s">
        <v>201</v>
      </c>
    </row>
    <row r="36" spans="1:1" ht="24" x14ac:dyDescent="0.2">
      <c r="A36" s="66" t="s">
        <v>141</v>
      </c>
    </row>
    <row r="37" spans="1:1" s="7" customFormat="1" ht="12.75" x14ac:dyDescent="0.2">
      <c r="A37" s="145"/>
    </row>
    <row r="38" spans="1:1" s="7" customFormat="1" ht="25.5" x14ac:dyDescent="0.2">
      <c r="A38" s="93" t="s">
        <v>231</v>
      </c>
    </row>
    <row r="39" spans="1:1" s="7" customFormat="1" ht="45" x14ac:dyDescent="0.2">
      <c r="A39" s="146" t="s">
        <v>142</v>
      </c>
    </row>
    <row r="40" spans="1:1" s="7" customFormat="1" ht="22.5" x14ac:dyDescent="0.2">
      <c r="A40" s="146" t="s">
        <v>223</v>
      </c>
    </row>
    <row r="41" spans="1:1" s="7" customFormat="1" ht="22.5" x14ac:dyDescent="0.2">
      <c r="A41" s="146" t="s">
        <v>224</v>
      </c>
    </row>
    <row r="42" spans="1:1" s="7" customFormat="1" ht="33.75" x14ac:dyDescent="0.2">
      <c r="A42" s="146" t="s">
        <v>225</v>
      </c>
    </row>
    <row r="43" spans="1:1" s="7" customFormat="1" ht="22.5" x14ac:dyDescent="0.2">
      <c r="A43" s="146" t="s">
        <v>226</v>
      </c>
    </row>
    <row r="44" spans="1:1" s="7" customFormat="1" ht="22.5" x14ac:dyDescent="0.2">
      <c r="A44" s="146" t="s">
        <v>227</v>
      </c>
    </row>
    <row r="45" spans="1:1" s="7" customFormat="1" ht="45" x14ac:dyDescent="0.2">
      <c r="A45" s="184" t="s">
        <v>232</v>
      </c>
    </row>
    <row r="46" spans="1:1" s="7" customFormat="1" ht="78.75" x14ac:dyDescent="0.2">
      <c r="A46" s="184" t="s">
        <v>233</v>
      </c>
    </row>
    <row r="47" spans="1:1" s="7" customFormat="1" ht="31.5" x14ac:dyDescent="0.2">
      <c r="A47" s="70" t="s">
        <v>42</v>
      </c>
    </row>
    <row r="48" spans="1:1" s="7" customFormat="1" ht="21" x14ac:dyDescent="0.2">
      <c r="A48" s="71" t="s">
        <v>43</v>
      </c>
    </row>
    <row r="49" spans="1:1" s="7" customFormat="1" ht="42.75" x14ac:dyDescent="0.2">
      <c r="A49" s="72" t="s">
        <v>178</v>
      </c>
    </row>
    <row r="50" spans="1:1" s="7" customFormat="1" ht="21" x14ac:dyDescent="0.2">
      <c r="A50" s="73" t="s">
        <v>45</v>
      </c>
    </row>
    <row r="51" spans="1:1" s="7" customFormat="1" ht="12.75" x14ac:dyDescent="0.2">
      <c r="A51" s="74"/>
    </row>
    <row r="52" spans="1:1" s="7" customFormat="1" ht="12.75" x14ac:dyDescent="0.2">
      <c r="A52" s="75" t="s">
        <v>8</v>
      </c>
    </row>
    <row r="53" spans="1:1" ht="24" x14ac:dyDescent="0.2">
      <c r="A53" s="185" t="s">
        <v>246</v>
      </c>
    </row>
    <row r="54" spans="1:1" x14ac:dyDescent="0.2">
      <c r="A54" s="186"/>
    </row>
    <row r="55" spans="1:1" x14ac:dyDescent="0.2">
      <c r="A55" s="74"/>
    </row>
    <row r="62" spans="1:1" ht="12.75" x14ac:dyDescent="0.2">
      <c r="A62" s="7"/>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87</vt:i4>
      </vt:variant>
    </vt:vector>
  </HeadingPairs>
  <TitlesOfParts>
    <vt:vector size="87" baseType="lpstr">
      <vt:lpstr>C завтраками| Bed and breakfast</vt:lpstr>
      <vt:lpstr>Отдыхай и Катай 25 | COMISSION</vt:lpstr>
      <vt:lpstr>Отдыхай и катай 25 | FIT15 </vt:lpstr>
      <vt:lpstr>Отдыхай и Катай 25 | FIT18</vt:lpstr>
      <vt:lpstr>Отдыхай и Катай 25 |FIT18+ 25</vt:lpstr>
      <vt:lpstr>Отдыхай и Катай 25 |FIT20</vt:lpstr>
      <vt:lpstr>3=4| FIT15</vt:lpstr>
      <vt:lpstr>3=4| FIT18</vt:lpstr>
      <vt:lpstr>Каникулы в горах 25 | comiss</vt:lpstr>
      <vt:lpstr>Каникулы в горах 25 | FIT15</vt:lpstr>
      <vt:lpstr>Каникулы в горах 25  | FIT18</vt:lpstr>
      <vt:lpstr>Каникулы в горах 25 | FIT18+25</vt:lpstr>
      <vt:lpstr>Каникулы в горах 25 | FIT20</vt:lpstr>
      <vt:lpstr>Авиа 25%</vt:lpstr>
      <vt:lpstr>Авиа 25% +25</vt:lpstr>
      <vt:lpstr>Наполни своё лето| comiss</vt:lpstr>
      <vt:lpstr>Наполни своё лето | FIT20</vt:lpstr>
      <vt:lpstr>Наполни своё лето | FIT18+25 </vt:lpstr>
      <vt:lpstr>Наполни своё лето  | FIT18 </vt:lpstr>
      <vt:lpstr>Наполни своё лето | FIT15</vt:lpstr>
      <vt:lpstr>Отдыхай и Катай |FIT15</vt:lpstr>
      <vt:lpstr>Отдыхай и Катай |FIT20+35</vt:lpstr>
      <vt:lpstr>Отдыхай и Катай |FIT18+25</vt:lpstr>
      <vt:lpstr>Отдыхай и Катай |FIT 18</vt:lpstr>
      <vt:lpstr>Отдыхай и Катай | comiss</vt:lpstr>
      <vt:lpstr>Осенние каникулы |FIT15 </vt:lpstr>
      <vt:lpstr>Осенние каникулы |FIT18</vt:lpstr>
      <vt:lpstr>Отель+Сочи Парк| comiss</vt:lpstr>
      <vt:lpstr>Отель+Сочи Парк | FIT15</vt:lpstr>
      <vt:lpstr>Отель+Сочи Парк  | FIT18</vt:lpstr>
      <vt:lpstr>Отель+Сочи Парк | FIT18+25</vt:lpstr>
      <vt:lpstr>Отель+Сочи Парк | FIT20</vt:lpstr>
      <vt:lpstr>НЕТТО 15</vt:lpstr>
      <vt:lpstr>НЕТТО 20% </vt:lpstr>
      <vt:lpstr>НЕТТО 18 +25</vt:lpstr>
      <vt:lpstr>НЕТТО 18</vt:lpstr>
      <vt:lpstr>НЕТТО 20</vt:lpstr>
      <vt:lpstr>НЕТТО 20+25руб.</vt:lpstr>
      <vt:lpstr>Early Booking10% BB| FIT15</vt:lpstr>
      <vt:lpstr>Early Booking10% BB| FIT20</vt:lpstr>
      <vt:lpstr>Early Booking10%| FIT20+25руб</vt:lpstr>
      <vt:lpstr>Early Booking10% BB| COMMISSION</vt:lpstr>
      <vt:lpstr>EarlyBook10% 2023 |FIT20+25руб</vt:lpstr>
      <vt:lpstr>Early Booking15% BB| FIT15</vt:lpstr>
      <vt:lpstr>Early Booking15% BB| FIT20 </vt:lpstr>
      <vt:lpstr>EarlyBooking15% |FIT20+25руб.</vt:lpstr>
      <vt:lpstr>EarlyBooking15% BB| COMMIS</vt:lpstr>
      <vt:lpstr>Room only| FIT15</vt:lpstr>
      <vt:lpstr>Room only| FIT20</vt:lpstr>
      <vt:lpstr>Room only| FIT20+25руб.</vt:lpstr>
      <vt:lpstr>Room only| COMMISSION</vt:lpstr>
      <vt:lpstr>Весенние каникулы | commission</vt:lpstr>
      <vt:lpstr>ЗЭГ |FIT20</vt:lpstr>
      <vt:lpstr>ЗЭГ |FIT20+25руб.</vt:lpstr>
      <vt:lpstr>ЗЭГ |COMMISSION</vt:lpstr>
      <vt:lpstr>Осенние каникулы | FIT15</vt:lpstr>
      <vt:lpstr>Осенние каникулы | FIT20</vt:lpstr>
      <vt:lpstr>Осенние каникулы | COMMISSION</vt:lpstr>
      <vt:lpstr>отдыхай и катай</vt:lpstr>
      <vt:lpstr>Отдыхай и Катай |FIT18</vt:lpstr>
      <vt:lpstr>Отдыхай и Катай |commission</vt:lpstr>
      <vt:lpstr>Room only 2025 | FIT15 </vt:lpstr>
      <vt:lpstr>Room only 2025 | FIT20</vt:lpstr>
      <vt:lpstr>Room only 2025 | FIT18+25</vt:lpstr>
      <vt:lpstr>Room only 2025 | FIT18</vt:lpstr>
      <vt:lpstr>Room only 2025 | comis</vt:lpstr>
      <vt:lpstr>РБ15% ВВ 2023 | FIT15</vt:lpstr>
      <vt:lpstr>РБ15% ВВ 2023 | FIT18</vt:lpstr>
      <vt:lpstr>РБ15% ВВ 2023 | COMMISSION</vt:lpstr>
      <vt:lpstr>ЯВК 2023 | COMMISSION</vt:lpstr>
      <vt:lpstr>ЯВК 2023 | FIT15</vt:lpstr>
      <vt:lpstr>ЯВК 2023 | FIT18</vt:lpstr>
      <vt:lpstr>ЗЭГ |FIT15</vt:lpstr>
      <vt:lpstr>ЗЭГ |FIT18</vt:lpstr>
      <vt:lpstr>ЗЭГ | COMMISSION</vt:lpstr>
      <vt:lpstr>EarlyBook 10% 2023 |FIT15</vt:lpstr>
      <vt:lpstr>EarlyBook 10% 2023 |FIT18</vt:lpstr>
      <vt:lpstr>EarlyBook 10% 2023 |COMISSION</vt:lpstr>
      <vt:lpstr>EarlyBook 10% 2025 |FIT20</vt:lpstr>
      <vt:lpstr>EarlyBook 10% 2025 |FIT18+25</vt:lpstr>
      <vt:lpstr>EarlyBook 10% 2025 |FIT18 </vt:lpstr>
      <vt:lpstr>EarlyBook 10% 2025 |FIT15</vt:lpstr>
      <vt:lpstr>EarlyBook 15% 2024 |FIT18+25</vt:lpstr>
      <vt:lpstr>EarlyBook 15% 2024 |FIT20+35</vt:lpstr>
      <vt:lpstr>EarlyBook 15% 2024 |FIT18  </vt:lpstr>
      <vt:lpstr>EarlyBook 15% 2024 |FIT15</vt:lpstr>
      <vt:lpstr>EarlyBook 15% 2024 |comis</vt:lpstr>
    </vt:vector>
  </TitlesOfParts>
  <Company>Samo-Soft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Rudnev</dc:creator>
  <cp:lastModifiedBy>vmikhalkina</cp:lastModifiedBy>
  <dcterms:created xsi:type="dcterms:W3CDTF">2001-10-03T09:33:40Z</dcterms:created>
  <dcterms:modified xsi:type="dcterms:W3CDTF">2025-11-01T10:31:03Z</dcterms:modified>
</cp:coreProperties>
</file>