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3395" windowHeight="7050" tabRatio="679"/>
  </bookViews>
  <sheets>
    <sheet name="C завтраками| Bed and breakfast" sheetId="61" r:id="rId1"/>
    <sheet name="нетто 15" sheetId="89" state="hidden" r:id="rId2"/>
    <sheet name="нетто 18" sheetId="142" state="hidden" r:id="rId3"/>
    <sheet name="нетто 20" sheetId="90" state="hidden" r:id="rId4"/>
    <sheet name="РБ ББ| commission" sheetId="92" state="hidden" r:id="rId5"/>
    <sheet name="РБ ББ10% (2022)| FIT15" sheetId="112" state="hidden" r:id="rId6"/>
    <sheet name="РБ ББ10%(2022)| FIT20" sheetId="113" state="hidden" r:id="rId7"/>
    <sheet name="РБ ББ10%(2022)| FIT20+25руб." sheetId="128" state="hidden" r:id="rId8"/>
    <sheet name="РБ ББ10%(2022)| COMMISSION" sheetId="114" state="hidden" r:id="rId9"/>
    <sheet name="РБ ББ15% (2022)| FIT15" sheetId="119" state="hidden" r:id="rId10"/>
    <sheet name="РБ ББ15% (2022)| FIT20" sheetId="120" state="hidden" r:id="rId11"/>
    <sheet name="РБ ББ15% (2022)| FIT20+25руб." sheetId="129" state="hidden" r:id="rId12"/>
    <sheet name="РБ ББ15% (2022)|COMMISSION" sheetId="121" state="hidden" r:id="rId13"/>
    <sheet name="RO | FIT15" sheetId="81" state="hidden" r:id="rId14"/>
    <sheet name="RO | FIT20" sheetId="93" state="hidden" r:id="rId15"/>
    <sheet name="RO | FIT20+25руб." sheetId="130" state="hidden" r:id="rId16"/>
    <sheet name="RO | commission" sheetId="94" state="hidden" r:id="rId17"/>
    <sheet name="ЗЭГ Активный | FIT20" sheetId="99" state="hidden" r:id="rId18"/>
    <sheet name="ЗЭГ Активный | commission" sheetId="100" state="hidden" r:id="rId19"/>
    <sheet name="Горный детокс | FIT15" sheetId="88" state="hidden" r:id="rId20"/>
    <sheet name="Горный детокс | FIT20" sheetId="101" state="hidden" r:id="rId21"/>
    <sheet name="Горный детокс | commission" sheetId="102" state="hidden" r:id="rId22"/>
    <sheet name="ЗЭГ Активный | FIT15" sheetId="87" state="hidden" r:id="rId23"/>
    <sheet name="ЗЭГ| FIT20+25руб." sheetId="132" state="hidden" r:id="rId24"/>
    <sheet name="Осенние каникулы | FIT20" sheetId="97" state="hidden" r:id="rId25"/>
    <sheet name="Осенние каникулы | commission" sheetId="98" state="hidden" r:id="rId26"/>
    <sheet name="отдыхай катай BAR" sheetId="108" state="hidden" r:id="rId27"/>
    <sheet name="4=5 | FIT15" sheetId="139" state="hidden" r:id="rId28"/>
    <sheet name="4=5 | FIT20" sheetId="140" state="hidden" r:id="rId29"/>
    <sheet name="4=5 | COMMISSION" sheetId="141" state="hidden" r:id="rId30"/>
    <sheet name="AVIA 25" sheetId="118" state="hidden" r:id="rId31"/>
    <sheet name="AVIA 12%" sheetId="107" state="hidden" r:id="rId32"/>
    <sheet name="ЯВК 2023 | FIT15" sheetId="115" state="hidden" r:id="rId33"/>
    <sheet name="ЯВК 2023 | FIT20" sheetId="143" state="hidden" r:id="rId34"/>
    <sheet name="ЯВК 2023 | COMMISSION" sheetId="144" state="hidden" r:id="rId35"/>
    <sheet name="ЗЭГ| FIT15" sheetId="85" state="hidden" r:id="rId36"/>
    <sheet name="ЗЭГ| FIT18" sheetId="146" state="hidden" r:id="rId37"/>
    <sheet name="ЗЭГ| COMMISSION" sheetId="147" state="hidden" r:id="rId38"/>
    <sheet name="Наполни свое лето| FIT18" sheetId="149" state="hidden" r:id="rId39"/>
    <sheet name="Наполни свое лето| COMMISSION" sheetId="150" state="hidden" r:id="rId40"/>
    <sheet name="Осенние каникулы | FIT15" sheetId="86" state="hidden" r:id="rId41"/>
    <sheet name="Осенние каникулы | FIT18" sheetId="154" state="hidden" r:id="rId42"/>
    <sheet name="Осенние каникулы |COMMISSION" sheetId="155" state="hidden" r:id="rId43"/>
    <sheet name="нетто 18+25руб." sheetId="168" state="hidden" r:id="rId44"/>
    <sheet name="нетто 20 2025" sheetId="173" state="hidden" r:id="rId45"/>
    <sheet name="4=3 | FIT15" sheetId="104" state="hidden" r:id="rId46"/>
    <sheet name="4=3 | FIT18" sheetId="159" state="hidden" r:id="rId47"/>
    <sheet name="4=3 |COMMISSION" sheetId="160" state="hidden" r:id="rId48"/>
    <sheet name="4=3 | FIT18+25руб." sheetId="193" state="hidden" r:id="rId49"/>
    <sheet name="4=3 | FIT20+35руб." sheetId="194" state="hidden" r:id="rId50"/>
    <sheet name="РБ ББ10% (2025)| FIT15" sheetId="188" state="hidden" r:id="rId51"/>
    <sheet name="РБ ББ10% (2025)| FIT18" sheetId="189" state="hidden" r:id="rId52"/>
    <sheet name="РБ ББ10% (2025)| FIT18+25руб" sheetId="190" state="hidden" r:id="rId53"/>
    <sheet name="РБ ББ10% (2025)| FIT20" sheetId="191" state="hidden" r:id="rId54"/>
    <sheet name="Каникулы в горах | FIT15" sheetId="179" state="hidden" r:id="rId55"/>
    <sheet name="Каникулы в горах | FIT18" sheetId="180" state="hidden" r:id="rId56"/>
    <sheet name="Каникулы в горах | COMMISSION" sheetId="181" state="hidden" r:id="rId57"/>
    <sheet name="Каникулы в горах | FIT18+25руб." sheetId="182" state="hidden" r:id="rId58"/>
    <sheet name="Каникулы в горах | FIT20+35руб." sheetId="183" state="hidden" r:id="rId59"/>
    <sheet name="Отдыхай катай |FIT15" sheetId="109" state="hidden" r:id="rId60"/>
    <sheet name="Отдыхай катай |FIT18" sheetId="156" state="hidden" r:id="rId61"/>
    <sheet name="Отдыхай катай |FIT18+25руб." sheetId="177" state="hidden" r:id="rId62"/>
    <sheet name="Отдыхай катай |FIT20" sheetId="178" state="hidden" r:id="rId63"/>
    <sheet name="Отдыхай катай |COMMISSION" sheetId="157" state="hidden" r:id="rId64"/>
    <sheet name="Наполни свое лето| FIT15" sheetId="148" state="hidden" r:id="rId65"/>
    <sheet name="Наполни свое лето|FIT18" sheetId="197" state="hidden" r:id="rId66"/>
    <sheet name="Наполни свое лето| FIT18+25руб." sheetId="198" state="hidden" r:id="rId67"/>
    <sheet name="Наполни свое лето| FIT20" sheetId="199" state="hidden" r:id="rId68"/>
    <sheet name="Наполни свое лето|COMISSION" sheetId="200" r:id="rId69"/>
    <sheet name="Наполни свое лето | FIT18" sheetId="184" state="hidden" r:id="rId70"/>
    <sheet name="Наполни свое лето | COMMISSION" sheetId="185" state="hidden" r:id="rId71"/>
    <sheet name="Наполни свое лето | FIT18+25руб" sheetId="186" state="hidden" r:id="rId72"/>
    <sheet name="Наполни свое лето | FIT20+35руб" sheetId="187" state="hidden" r:id="rId73"/>
    <sheet name="РБ ББ15% (2024)| FIT15" sheetId="165" state="hidden" r:id="rId74"/>
    <sheet name="РБ ББ15% (2024)| FIT18" sheetId="166" state="hidden" r:id="rId75"/>
    <sheet name="РБ ББ15% (2024)| FIT18+25руб." sheetId="172" state="hidden" r:id="rId76"/>
    <sheet name="РБ ББ15% (2024)| FIT20+35руб." sheetId="176" state="hidden" r:id="rId77"/>
    <sheet name="РБ ББ15% (2024)| COMMISSION" sheetId="167" state="hidden" r:id="rId78"/>
    <sheet name="Весенние каникулы | FIT20" sheetId="116" state="hidden" r:id="rId79"/>
    <sheet name="Весенние каникулы | commission" sheetId="117" state="hidden" r:id="rId80"/>
  </sheets>
  <calcPr calcId="162913"/>
</workbook>
</file>

<file path=xl/calcChain.xml><?xml version="1.0" encoding="utf-8"?>
<calcChain xmlns="http://schemas.openxmlformats.org/spreadsheetml/2006/main">
  <c r="C3" i="200" l="1"/>
  <c r="D3" i="200"/>
  <c r="E3" i="200"/>
  <c r="F3" i="200"/>
  <c r="G3" i="200"/>
  <c r="H3" i="200"/>
  <c r="I3" i="200"/>
  <c r="J3" i="200"/>
  <c r="K3" i="200"/>
  <c r="L3" i="200"/>
  <c r="M3" i="200"/>
  <c r="N3" i="200"/>
  <c r="O3" i="200"/>
  <c r="P3" i="200"/>
  <c r="Q3" i="200"/>
  <c r="R3" i="200"/>
  <c r="S3" i="200"/>
  <c r="T3" i="200"/>
  <c r="U3" i="200"/>
  <c r="V3" i="200"/>
  <c r="W3" i="200"/>
  <c r="X3" i="200"/>
  <c r="Y3" i="200"/>
  <c r="Z3" i="200"/>
  <c r="AA3" i="200"/>
  <c r="AB3" i="200"/>
  <c r="AC3" i="200"/>
  <c r="AD3" i="200"/>
  <c r="AE3" i="200"/>
  <c r="AF3" i="200"/>
  <c r="AG3" i="200"/>
  <c r="AH3" i="200"/>
  <c r="AI3" i="200"/>
  <c r="AJ3" i="200"/>
  <c r="AK3" i="200"/>
  <c r="AL3" i="200"/>
  <c r="AM3" i="200"/>
  <c r="AN3" i="200"/>
  <c r="AO3" i="200"/>
  <c r="AP3" i="200"/>
  <c r="AQ3" i="200"/>
  <c r="AR3" i="200"/>
  <c r="C4" i="200"/>
  <c r="D4" i="200"/>
  <c r="E4" i="200"/>
  <c r="F4" i="200"/>
  <c r="G4" i="200"/>
  <c r="H4" i="200"/>
  <c r="I4" i="200"/>
  <c r="J4" i="200"/>
  <c r="K4" i="200"/>
  <c r="L4" i="200"/>
  <c r="M4" i="200"/>
  <c r="N4" i="200"/>
  <c r="O4" i="200"/>
  <c r="P4" i="200"/>
  <c r="Q4" i="200"/>
  <c r="R4" i="200"/>
  <c r="S4" i="200"/>
  <c r="T4" i="200"/>
  <c r="U4" i="200"/>
  <c r="V4" i="200"/>
  <c r="W4" i="200"/>
  <c r="X4" i="200"/>
  <c r="Y4" i="200"/>
  <c r="Z4" i="200"/>
  <c r="AA4" i="200"/>
  <c r="AB4" i="200"/>
  <c r="AC4" i="200"/>
  <c r="AD4" i="200"/>
  <c r="AE4" i="200"/>
  <c r="AF4" i="200"/>
  <c r="AG4" i="200"/>
  <c r="AH4" i="200"/>
  <c r="AI4" i="200"/>
  <c r="AJ4" i="200"/>
  <c r="AK4" i="200"/>
  <c r="AL4" i="200"/>
  <c r="AM4" i="200"/>
  <c r="AN4" i="200"/>
  <c r="AO4" i="200"/>
  <c r="AP4" i="200"/>
  <c r="AQ4" i="200"/>
  <c r="AR4" i="200"/>
  <c r="C6" i="200"/>
  <c r="D6" i="200"/>
  <c r="E6" i="200"/>
  <c r="F6" i="200"/>
  <c r="G6" i="200"/>
  <c r="H6" i="200"/>
  <c r="I6" i="200"/>
  <c r="J6" i="200"/>
  <c r="K6" i="200"/>
  <c r="L6" i="200"/>
  <c r="M6" i="200"/>
  <c r="N6" i="200"/>
  <c r="O6" i="200"/>
  <c r="P6" i="200"/>
  <c r="Q6" i="200"/>
  <c r="R6" i="200"/>
  <c r="S6" i="200"/>
  <c r="T6" i="200"/>
  <c r="U6" i="200"/>
  <c r="V6" i="200"/>
  <c r="W6" i="200"/>
  <c r="X6" i="200"/>
  <c r="Y6" i="200"/>
  <c r="Z6" i="200"/>
  <c r="AA6" i="200"/>
  <c r="AB6" i="200"/>
  <c r="AC6" i="200"/>
  <c r="AD6" i="200"/>
  <c r="AE6" i="200"/>
  <c r="AF6" i="200"/>
  <c r="AG6" i="200"/>
  <c r="AH6" i="200"/>
  <c r="AI6" i="200"/>
  <c r="AJ6" i="200"/>
  <c r="AK6" i="200"/>
  <c r="AL6" i="200"/>
  <c r="AM6" i="200"/>
  <c r="AN6" i="200"/>
  <c r="AO6" i="200"/>
  <c r="AP6" i="200"/>
  <c r="AQ6" i="200"/>
  <c r="AR6" i="200"/>
  <c r="C24" i="200"/>
  <c r="D24" i="200"/>
  <c r="E24" i="200"/>
  <c r="F24" i="200"/>
  <c r="G24" i="200"/>
  <c r="H24" i="200"/>
  <c r="I24" i="200"/>
  <c r="J24" i="200"/>
  <c r="K24" i="200"/>
  <c r="L24" i="200"/>
  <c r="M24" i="200"/>
  <c r="N24" i="200"/>
  <c r="O24" i="200"/>
  <c r="P24" i="200"/>
  <c r="Q24" i="200"/>
  <c r="R24" i="200"/>
  <c r="S24" i="200"/>
  <c r="T24" i="200"/>
  <c r="U24" i="200"/>
  <c r="V24" i="200"/>
  <c r="W24" i="200"/>
  <c r="X24" i="200"/>
  <c r="Y24" i="200"/>
  <c r="Z24" i="200"/>
  <c r="AA24" i="200"/>
  <c r="AB24" i="200"/>
  <c r="AC24" i="200"/>
  <c r="AD24" i="200"/>
  <c r="AE24" i="200"/>
  <c r="AF24" i="200"/>
  <c r="AG24" i="200"/>
  <c r="AH24" i="200"/>
  <c r="AI24" i="200"/>
  <c r="AJ24" i="200"/>
  <c r="AK24" i="200"/>
  <c r="AL24" i="200"/>
  <c r="AM24" i="200"/>
  <c r="AN24" i="200"/>
  <c r="AO24" i="200"/>
  <c r="AP24" i="200"/>
  <c r="AQ24" i="200"/>
  <c r="AR24" i="200"/>
  <c r="AL4" i="199"/>
  <c r="O4" i="198"/>
  <c r="P4" i="198"/>
  <c r="AE4" i="198"/>
  <c r="AF4" i="198"/>
  <c r="E5" i="198"/>
  <c r="F5" i="198"/>
  <c r="U5" i="198"/>
  <c r="V5" i="198"/>
  <c r="AK5" i="198"/>
  <c r="AL5" i="198"/>
  <c r="K7" i="198"/>
  <c r="L7" i="198"/>
  <c r="Z7" i="198"/>
  <c r="AC7" i="198"/>
  <c r="AD7" i="198"/>
  <c r="AG7" i="198"/>
  <c r="AH7" i="198"/>
  <c r="AK7" i="198"/>
  <c r="AL7" i="198"/>
  <c r="AO7" i="198"/>
  <c r="AP7" i="198"/>
  <c r="E25" i="198"/>
  <c r="F25" i="198"/>
  <c r="I25" i="198"/>
  <c r="J25" i="198"/>
  <c r="M25" i="198"/>
  <c r="N25" i="198"/>
  <c r="Q25" i="198"/>
  <c r="R25" i="198"/>
  <c r="U25" i="198"/>
  <c r="V25" i="198"/>
  <c r="Y25" i="198"/>
  <c r="Z25" i="198"/>
  <c r="AC25" i="198"/>
  <c r="AD25" i="198"/>
  <c r="AG25" i="198"/>
  <c r="AH25" i="198"/>
  <c r="AK25" i="198"/>
  <c r="AL25" i="198"/>
  <c r="AO25" i="198"/>
  <c r="AP25" i="198"/>
  <c r="C3" i="197"/>
  <c r="C27" i="197" s="1"/>
  <c r="C4" i="198" s="1"/>
  <c r="D3" i="197"/>
  <c r="D27" i="197" s="1"/>
  <c r="D4" i="198" s="1"/>
  <c r="E3" i="197"/>
  <c r="E27" i="197" s="1"/>
  <c r="E4" i="198" s="1"/>
  <c r="F3" i="197"/>
  <c r="F27" i="197" s="1"/>
  <c r="F4" i="198" s="1"/>
  <c r="G3" i="197"/>
  <c r="G27" i="197" s="1"/>
  <c r="G4" i="198" s="1"/>
  <c r="H3" i="197"/>
  <c r="H27" i="197" s="1"/>
  <c r="H4" i="198" s="1"/>
  <c r="I3" i="197"/>
  <c r="I27" i="197" s="1"/>
  <c r="I4" i="198" s="1"/>
  <c r="J3" i="197"/>
  <c r="J27" i="197" s="1"/>
  <c r="J4" i="198" s="1"/>
  <c r="K3" i="197"/>
  <c r="L3" i="197"/>
  <c r="M3" i="197"/>
  <c r="M27" i="197" s="1"/>
  <c r="M4" i="198" s="1"/>
  <c r="N3" i="197"/>
  <c r="N27" i="197" s="1"/>
  <c r="N4" i="198" s="1"/>
  <c r="O3" i="197"/>
  <c r="O27" i="197" s="1"/>
  <c r="P3" i="197"/>
  <c r="P27" i="197" s="1"/>
  <c r="Q3" i="197"/>
  <c r="Q27" i="197" s="1"/>
  <c r="Q4" i="198" s="1"/>
  <c r="R3" i="197"/>
  <c r="R27" i="197" s="1"/>
  <c r="R4" i="198" s="1"/>
  <c r="S3" i="197"/>
  <c r="S27" i="197" s="1"/>
  <c r="S4" i="198" s="1"/>
  <c r="T3" i="197"/>
  <c r="T27" i="197" s="1"/>
  <c r="T4" i="198" s="1"/>
  <c r="U3" i="197"/>
  <c r="U27" i="197" s="1"/>
  <c r="U4" i="198" s="1"/>
  <c r="V3" i="197"/>
  <c r="V27" i="197" s="1"/>
  <c r="V4" i="198" s="1"/>
  <c r="W3" i="197"/>
  <c r="W27" i="197" s="1"/>
  <c r="W4" i="198" s="1"/>
  <c r="X3" i="197"/>
  <c r="X27" i="197" s="1"/>
  <c r="X4" i="198" s="1"/>
  <c r="Y3" i="197"/>
  <c r="Y27" i="197" s="1"/>
  <c r="Y4" i="198" s="1"/>
  <c r="Z3" i="197"/>
  <c r="Z27" i="197" s="1"/>
  <c r="Z4" i="198" s="1"/>
  <c r="AA3" i="197"/>
  <c r="AB3" i="197"/>
  <c r="AC3" i="197"/>
  <c r="AC27" i="197" s="1"/>
  <c r="AC4" i="198" s="1"/>
  <c r="AD3" i="197"/>
  <c r="AD27" i="197" s="1"/>
  <c r="AD4" i="198" s="1"/>
  <c r="AE3" i="197"/>
  <c r="AE27" i="197" s="1"/>
  <c r="AF3" i="197"/>
  <c r="AF27" i="197" s="1"/>
  <c r="AG3" i="197"/>
  <c r="AG27" i="197" s="1"/>
  <c r="AG4" i="198" s="1"/>
  <c r="AH3" i="197"/>
  <c r="AI3" i="197"/>
  <c r="AI27" i="197" s="1"/>
  <c r="AI4" i="198" s="1"/>
  <c r="AJ3" i="197"/>
  <c r="AK3" i="197"/>
  <c r="AK27" i="197" s="1"/>
  <c r="AK4" i="198" s="1"/>
  <c r="AL3" i="197"/>
  <c r="AL27" i="197" s="1"/>
  <c r="AL4" i="198" s="1"/>
  <c r="AM3" i="197"/>
  <c r="AM27" i="197" s="1"/>
  <c r="AM4" i="198" s="1"/>
  <c r="AN3" i="197"/>
  <c r="AN27" i="197" s="1"/>
  <c r="AN4" i="198" s="1"/>
  <c r="AO3" i="197"/>
  <c r="AO27" i="197" s="1"/>
  <c r="AO4" i="198" s="1"/>
  <c r="AP3" i="197"/>
  <c r="AP27" i="197" s="1"/>
  <c r="AP4" i="198" s="1"/>
  <c r="AQ3" i="197"/>
  <c r="AR3" i="197"/>
  <c r="AR27" i="197" s="1"/>
  <c r="AR4" i="198" s="1"/>
  <c r="C4" i="197"/>
  <c r="C28" i="197" s="1"/>
  <c r="C5" i="198" s="1"/>
  <c r="D4" i="197"/>
  <c r="D28" i="197" s="1"/>
  <c r="D5" i="198" s="1"/>
  <c r="E4" i="197"/>
  <c r="E28" i="197" s="1"/>
  <c r="F4" i="197"/>
  <c r="F28" i="197" s="1"/>
  <c r="G4" i="197"/>
  <c r="G28" i="197" s="1"/>
  <c r="G5" i="198" s="1"/>
  <c r="H4" i="197"/>
  <c r="H28" i="197" s="1"/>
  <c r="H5" i="198" s="1"/>
  <c r="I4" i="197"/>
  <c r="I28" i="197" s="1"/>
  <c r="I5" i="198" s="1"/>
  <c r="J4" i="197"/>
  <c r="K4" i="197"/>
  <c r="K28" i="197" s="1"/>
  <c r="K5" i="198" s="1"/>
  <c r="L4" i="197"/>
  <c r="L28" i="197" s="1"/>
  <c r="L5" i="198" s="1"/>
  <c r="M4" i="197"/>
  <c r="M28" i="197" s="1"/>
  <c r="M5" i="198" s="1"/>
  <c r="N4" i="197"/>
  <c r="N28" i="197" s="1"/>
  <c r="N5" i="198" s="1"/>
  <c r="O4" i="197"/>
  <c r="O28" i="197" s="1"/>
  <c r="O5" i="198" s="1"/>
  <c r="P4" i="197"/>
  <c r="P28" i="197" s="1"/>
  <c r="P5" i="198" s="1"/>
  <c r="Q4" i="197"/>
  <c r="R4" i="197"/>
  <c r="R28" i="197" s="1"/>
  <c r="R5" i="198" s="1"/>
  <c r="S4" i="197"/>
  <c r="S28" i="197" s="1"/>
  <c r="S5" i="198" s="1"/>
  <c r="T4" i="197"/>
  <c r="T28" i="197" s="1"/>
  <c r="T5" i="198" s="1"/>
  <c r="U4" i="197"/>
  <c r="U28" i="197" s="1"/>
  <c r="V4" i="197"/>
  <c r="V28" i="197" s="1"/>
  <c r="W4" i="197"/>
  <c r="W28" i="197" s="1"/>
  <c r="W5" i="198" s="1"/>
  <c r="X4" i="197"/>
  <c r="X28" i="197" s="1"/>
  <c r="X5" i="198" s="1"/>
  <c r="Y4" i="197"/>
  <c r="Y28" i="197" s="1"/>
  <c r="Y5" i="198" s="1"/>
  <c r="Z4" i="197"/>
  <c r="AA4" i="197"/>
  <c r="AA28" i="197" s="1"/>
  <c r="AA5" i="198" s="1"/>
  <c r="AB4" i="197"/>
  <c r="AB28" i="197" s="1"/>
  <c r="AB5" i="198" s="1"/>
  <c r="AC4" i="197"/>
  <c r="AC28" i="197" s="1"/>
  <c r="AC5" i="198" s="1"/>
  <c r="AD4" i="197"/>
  <c r="AD28" i="197" s="1"/>
  <c r="AD5" i="198" s="1"/>
  <c r="AE4" i="197"/>
  <c r="AE28" i="197" s="1"/>
  <c r="AE5" i="198" s="1"/>
  <c r="AF4" i="197"/>
  <c r="AF28" i="197" s="1"/>
  <c r="AF5" i="198" s="1"/>
  <c r="AG4" i="197"/>
  <c r="AH4" i="197"/>
  <c r="AH28" i="197" s="1"/>
  <c r="AH5" i="198" s="1"/>
  <c r="AI4" i="197"/>
  <c r="AI28" i="197" s="1"/>
  <c r="AI5" i="198" s="1"/>
  <c r="AJ4" i="197"/>
  <c r="AJ28" i="197" s="1"/>
  <c r="AJ5" i="198" s="1"/>
  <c r="AK4" i="197"/>
  <c r="AK28" i="197" s="1"/>
  <c r="AL4" i="197"/>
  <c r="AL28" i="197" s="1"/>
  <c r="AM4" i="197"/>
  <c r="AM28" i="197" s="1"/>
  <c r="AM5" i="198" s="1"/>
  <c r="AN4" i="197"/>
  <c r="AN28" i="197" s="1"/>
  <c r="AN5" i="198" s="1"/>
  <c r="AO4" i="197"/>
  <c r="AO28" i="197" s="1"/>
  <c r="AO5" i="198" s="1"/>
  <c r="AP4" i="197"/>
  <c r="AQ4" i="197"/>
  <c r="AQ28" i="197" s="1"/>
  <c r="AQ5" i="198" s="1"/>
  <c r="AR4" i="197"/>
  <c r="AR28" i="197" s="1"/>
  <c r="AR5" i="198" s="1"/>
  <c r="C6" i="197"/>
  <c r="C30" i="197" s="1"/>
  <c r="C7" i="198" s="1"/>
  <c r="D6" i="197"/>
  <c r="D30" i="197" s="1"/>
  <c r="D7" i="198" s="1"/>
  <c r="E6" i="197"/>
  <c r="E30" i="197" s="1"/>
  <c r="E7" i="198" s="1"/>
  <c r="F6" i="197"/>
  <c r="F30" i="197" s="1"/>
  <c r="F7" i="198" s="1"/>
  <c r="G6" i="197"/>
  <c r="H6" i="197"/>
  <c r="I6" i="197"/>
  <c r="I30" i="197" s="1"/>
  <c r="I7" i="198" s="1"/>
  <c r="J6" i="197"/>
  <c r="J30" i="197" s="1"/>
  <c r="J7" i="198" s="1"/>
  <c r="K6" i="197"/>
  <c r="K30" i="197" s="1"/>
  <c r="L6" i="197"/>
  <c r="L30" i="197" s="1"/>
  <c r="M6" i="197"/>
  <c r="M30" i="197" s="1"/>
  <c r="M7" i="198" s="1"/>
  <c r="N6" i="197"/>
  <c r="N30" i="197" s="1"/>
  <c r="N7" i="198" s="1"/>
  <c r="O6" i="197"/>
  <c r="O30" i="197" s="1"/>
  <c r="O7" i="198" s="1"/>
  <c r="P6" i="197"/>
  <c r="Q6" i="197"/>
  <c r="Q30" i="197" s="1"/>
  <c r="Q7" i="198" s="1"/>
  <c r="R6" i="197"/>
  <c r="R30" i="197" s="1"/>
  <c r="R7" i="198" s="1"/>
  <c r="S6" i="197"/>
  <c r="S30" i="197" s="1"/>
  <c r="S7" i="198" s="1"/>
  <c r="T6" i="197"/>
  <c r="T30" i="197" s="1"/>
  <c r="T7" i="198" s="1"/>
  <c r="U6" i="197"/>
  <c r="U30" i="197" s="1"/>
  <c r="U7" i="198" s="1"/>
  <c r="V6" i="197"/>
  <c r="V30" i="197" s="1"/>
  <c r="V7" i="198" s="1"/>
  <c r="W6" i="197"/>
  <c r="X6" i="197"/>
  <c r="Y6" i="197"/>
  <c r="Y30" i="197" s="1"/>
  <c r="Y7" i="198" s="1"/>
  <c r="Z6" i="197"/>
  <c r="Z30" i="197" s="1"/>
  <c r="AA6" i="197"/>
  <c r="AA30" i="197" s="1"/>
  <c r="AA7" i="198" s="1"/>
  <c r="AB6" i="197"/>
  <c r="AB30" i="197" s="1"/>
  <c r="AB7" i="198" s="1"/>
  <c r="AC6" i="197"/>
  <c r="AC30" i="197" s="1"/>
  <c r="AD6" i="197"/>
  <c r="AD30" i="197" s="1"/>
  <c r="AE6" i="197"/>
  <c r="AE30" i="197" s="1"/>
  <c r="AE7" i="198" s="1"/>
  <c r="AF6" i="197"/>
  <c r="AG6" i="197"/>
  <c r="AG30" i="197" s="1"/>
  <c r="AH6" i="197"/>
  <c r="AH30" i="197" s="1"/>
  <c r="AI6" i="197"/>
  <c r="AI30" i="197" s="1"/>
  <c r="AI7" i="198" s="1"/>
  <c r="AJ6" i="197"/>
  <c r="AJ30" i="197" s="1"/>
  <c r="AJ7" i="198" s="1"/>
  <c r="AK6" i="197"/>
  <c r="AK30" i="197" s="1"/>
  <c r="AL6" i="197"/>
  <c r="AL30" i="197" s="1"/>
  <c r="AM6" i="197"/>
  <c r="AN6" i="197"/>
  <c r="AO6" i="197"/>
  <c r="AO30" i="197" s="1"/>
  <c r="AP6" i="197"/>
  <c r="AP30" i="197" s="1"/>
  <c r="AQ6" i="197"/>
  <c r="AQ30" i="197" s="1"/>
  <c r="AQ7" i="198" s="1"/>
  <c r="AR6" i="197"/>
  <c r="AR30" i="197" s="1"/>
  <c r="AR7" i="198" s="1"/>
  <c r="C24" i="197"/>
  <c r="C48" i="197" s="1"/>
  <c r="C25" i="198" s="1"/>
  <c r="D24" i="197"/>
  <c r="E24" i="197"/>
  <c r="E48" i="197" s="1"/>
  <c r="F24" i="197"/>
  <c r="F48" i="197" s="1"/>
  <c r="G24" i="197"/>
  <c r="H24" i="197"/>
  <c r="I24" i="197"/>
  <c r="I48" i="197" s="1"/>
  <c r="J24" i="197"/>
  <c r="J48" i="197" s="1"/>
  <c r="K24" i="197"/>
  <c r="K48" i="197" s="1"/>
  <c r="K25" i="198" s="1"/>
  <c r="L24" i="197"/>
  <c r="L48" i="197" s="1"/>
  <c r="L25" i="198" s="1"/>
  <c r="M24" i="197"/>
  <c r="M48" i="197" s="1"/>
  <c r="N24" i="197"/>
  <c r="N48" i="197" s="1"/>
  <c r="O24" i="197"/>
  <c r="P24" i="197"/>
  <c r="Q24" i="197"/>
  <c r="Q48" i="197" s="1"/>
  <c r="R24" i="197"/>
  <c r="R48" i="197" s="1"/>
  <c r="S24" i="197"/>
  <c r="S48" i="197" s="1"/>
  <c r="S25" i="198" s="1"/>
  <c r="T24" i="197"/>
  <c r="T48" i="197" s="1"/>
  <c r="T25" i="198" s="1"/>
  <c r="U24" i="197"/>
  <c r="U48" i="197" s="1"/>
  <c r="V24" i="197"/>
  <c r="V48" i="197" s="1"/>
  <c r="W24" i="197"/>
  <c r="X24" i="197"/>
  <c r="Y24" i="197"/>
  <c r="Y48" i="197" s="1"/>
  <c r="Z24" i="197"/>
  <c r="Z48" i="197" s="1"/>
  <c r="AA24" i="197"/>
  <c r="AA48" i="197" s="1"/>
  <c r="AA25" i="198" s="1"/>
  <c r="AB24" i="197"/>
  <c r="AB48" i="197" s="1"/>
  <c r="AB25" i="198" s="1"/>
  <c r="AC24" i="197"/>
  <c r="AC48" i="197" s="1"/>
  <c r="AD24" i="197"/>
  <c r="AD48" i="197" s="1"/>
  <c r="AE24" i="197"/>
  <c r="AF24" i="197"/>
  <c r="AG24" i="197"/>
  <c r="AG48" i="197" s="1"/>
  <c r="AH24" i="197"/>
  <c r="AH48" i="197" s="1"/>
  <c r="AI24" i="197"/>
  <c r="AI48" i="197" s="1"/>
  <c r="AI25" i="198" s="1"/>
  <c r="AJ24" i="197"/>
  <c r="AJ48" i="197" s="1"/>
  <c r="AJ25" i="198" s="1"/>
  <c r="AK24" i="197"/>
  <c r="AK48" i="197" s="1"/>
  <c r="AL24" i="197"/>
  <c r="AL48" i="197" s="1"/>
  <c r="AM24" i="197"/>
  <c r="AN24" i="197"/>
  <c r="AO24" i="197"/>
  <c r="AO48" i="197" s="1"/>
  <c r="AP24" i="197"/>
  <c r="AP48" i="197" s="1"/>
  <c r="AQ24" i="197"/>
  <c r="AQ48" i="197" s="1"/>
  <c r="AQ25" i="198" s="1"/>
  <c r="AR24" i="197"/>
  <c r="AR48" i="197" s="1"/>
  <c r="AR25" i="198" s="1"/>
  <c r="K27" i="197"/>
  <c r="K4" i="198" s="1"/>
  <c r="L27" i="197"/>
  <c r="L4" i="198" s="1"/>
  <c r="AA27" i="197"/>
  <c r="AA4" i="198" s="1"/>
  <c r="AB27" i="197"/>
  <c r="AB4" i="198" s="1"/>
  <c r="AH27" i="197"/>
  <c r="AH4" i="198" s="1"/>
  <c r="AJ27" i="197"/>
  <c r="AJ4" i="198" s="1"/>
  <c r="AQ27" i="197"/>
  <c r="AQ4" i="198" s="1"/>
  <c r="J28" i="197"/>
  <c r="J5" i="198" s="1"/>
  <c r="Q28" i="197"/>
  <c r="Q5" i="198" s="1"/>
  <c r="Z28" i="197"/>
  <c r="Z5" i="198" s="1"/>
  <c r="AG28" i="197"/>
  <c r="AG5" i="198" s="1"/>
  <c r="AP28" i="197"/>
  <c r="AP5" i="198" s="1"/>
  <c r="G30" i="197"/>
  <c r="G7" i="198" s="1"/>
  <c r="H30" i="197"/>
  <c r="H7" i="198" s="1"/>
  <c r="P30" i="197"/>
  <c r="P7" i="198" s="1"/>
  <c r="W30" i="197"/>
  <c r="W7" i="198" s="1"/>
  <c r="X30" i="197"/>
  <c r="X7" i="198" s="1"/>
  <c r="AF30" i="197"/>
  <c r="AF7" i="198" s="1"/>
  <c r="AM30" i="197"/>
  <c r="AM7" i="198" s="1"/>
  <c r="AN30" i="197"/>
  <c r="AN7" i="198" s="1"/>
  <c r="D48" i="197"/>
  <c r="D25" i="198" s="1"/>
  <c r="G48" i="197"/>
  <c r="G25" i="198" s="1"/>
  <c r="H48" i="197"/>
  <c r="H25" i="198" s="1"/>
  <c r="O48" i="197"/>
  <c r="O25" i="198" s="1"/>
  <c r="P48" i="197"/>
  <c r="P25" i="198" s="1"/>
  <c r="W48" i="197"/>
  <c r="W25" i="198" s="1"/>
  <c r="X48" i="197"/>
  <c r="X25" i="198" s="1"/>
  <c r="AE48" i="197"/>
  <c r="AE25" i="198" s="1"/>
  <c r="AF48" i="197"/>
  <c r="AF25" i="198" s="1"/>
  <c r="AM48" i="197"/>
  <c r="AM25" i="198" s="1"/>
  <c r="AN48" i="197"/>
  <c r="AN25" i="198" s="1"/>
  <c r="C3" i="148"/>
  <c r="D3" i="148"/>
  <c r="E3" i="148"/>
  <c r="F3" i="148"/>
  <c r="F27" i="148" s="1"/>
  <c r="F4" i="199" s="1"/>
  <c r="G3" i="148"/>
  <c r="G27" i="148" s="1"/>
  <c r="G4" i="199" s="1"/>
  <c r="H3" i="148"/>
  <c r="H27" i="148" s="1"/>
  <c r="H4" i="199" s="1"/>
  <c r="I3" i="148"/>
  <c r="I27" i="148" s="1"/>
  <c r="I4" i="199" s="1"/>
  <c r="J3" i="148"/>
  <c r="J27" i="148" s="1"/>
  <c r="J4" i="199" s="1"/>
  <c r="K3" i="148"/>
  <c r="L3" i="148"/>
  <c r="M3" i="148"/>
  <c r="N3" i="148"/>
  <c r="N27" i="148" s="1"/>
  <c r="N4" i="199" s="1"/>
  <c r="O3" i="148"/>
  <c r="O27" i="148" s="1"/>
  <c r="O4" i="199" s="1"/>
  <c r="P3" i="148"/>
  <c r="P27" i="148" s="1"/>
  <c r="P4" i="199" s="1"/>
  <c r="Q3" i="148"/>
  <c r="Q27" i="148" s="1"/>
  <c r="Q4" i="199" s="1"/>
  <c r="R3" i="148"/>
  <c r="R27" i="148" s="1"/>
  <c r="R4" i="199" s="1"/>
  <c r="S3" i="148"/>
  <c r="T3" i="148"/>
  <c r="U3" i="148"/>
  <c r="V3" i="148"/>
  <c r="V27" i="148" s="1"/>
  <c r="V4" i="199" s="1"/>
  <c r="W3" i="148"/>
  <c r="W27" i="148" s="1"/>
  <c r="W4" i="199" s="1"/>
  <c r="X3" i="148"/>
  <c r="X27" i="148" s="1"/>
  <c r="X4" i="199" s="1"/>
  <c r="Y3" i="148"/>
  <c r="Y27" i="148" s="1"/>
  <c r="Y4" i="199" s="1"/>
  <c r="Z3" i="148"/>
  <c r="Z27" i="148" s="1"/>
  <c r="Z4" i="199" s="1"/>
  <c r="AA3" i="148"/>
  <c r="AB3" i="148"/>
  <c r="AC3" i="148"/>
  <c r="AD3" i="148"/>
  <c r="AD27" i="148" s="1"/>
  <c r="AD4" i="199" s="1"/>
  <c r="AE3" i="148"/>
  <c r="AE27" i="148" s="1"/>
  <c r="AE4" i="199" s="1"/>
  <c r="AF3" i="148"/>
  <c r="AF27" i="148" s="1"/>
  <c r="AF4" i="199" s="1"/>
  <c r="AG3" i="148"/>
  <c r="AG27" i="148" s="1"/>
  <c r="AG4" i="199" s="1"/>
  <c r="AH3" i="148"/>
  <c r="AH27" i="148" s="1"/>
  <c r="AH4" i="199" s="1"/>
  <c r="AI3" i="148"/>
  <c r="AJ3" i="148"/>
  <c r="AK3" i="148"/>
  <c r="AL3" i="148"/>
  <c r="AL27" i="148" s="1"/>
  <c r="AM3" i="148"/>
  <c r="AM27" i="148" s="1"/>
  <c r="AM4" i="199" s="1"/>
  <c r="AN3" i="148"/>
  <c r="AN27" i="148" s="1"/>
  <c r="AN4" i="199" s="1"/>
  <c r="AO3" i="148"/>
  <c r="AO27" i="148" s="1"/>
  <c r="AO4" i="199" s="1"/>
  <c r="AP3" i="148"/>
  <c r="AP27" i="148" s="1"/>
  <c r="AP4" i="199" s="1"/>
  <c r="AQ3" i="148"/>
  <c r="AR3" i="148"/>
  <c r="C4" i="148"/>
  <c r="D4" i="148"/>
  <c r="D28" i="148" s="1"/>
  <c r="D5" i="199" s="1"/>
  <c r="E4" i="148"/>
  <c r="E28" i="148" s="1"/>
  <c r="E5" i="199" s="1"/>
  <c r="F4" i="148"/>
  <c r="F28" i="148" s="1"/>
  <c r="F5" i="199" s="1"/>
  <c r="G4" i="148"/>
  <c r="G28" i="148" s="1"/>
  <c r="G5" i="199" s="1"/>
  <c r="H4" i="148"/>
  <c r="H28" i="148" s="1"/>
  <c r="H5" i="199" s="1"/>
  <c r="I4" i="148"/>
  <c r="J4" i="148"/>
  <c r="K4" i="148"/>
  <c r="L4" i="148"/>
  <c r="L28" i="148" s="1"/>
  <c r="L5" i="199" s="1"/>
  <c r="M4" i="148"/>
  <c r="M28" i="148" s="1"/>
  <c r="M5" i="199" s="1"/>
  <c r="N4" i="148"/>
  <c r="N28" i="148" s="1"/>
  <c r="N5" i="199" s="1"/>
  <c r="O4" i="148"/>
  <c r="O28" i="148" s="1"/>
  <c r="O5" i="199" s="1"/>
  <c r="P4" i="148"/>
  <c r="P28" i="148" s="1"/>
  <c r="P5" i="199" s="1"/>
  <c r="Q4" i="148"/>
  <c r="R4" i="148"/>
  <c r="S4" i="148"/>
  <c r="T4" i="148"/>
  <c r="T28" i="148" s="1"/>
  <c r="T5" i="199" s="1"/>
  <c r="U4" i="148"/>
  <c r="U28" i="148" s="1"/>
  <c r="U5" i="199" s="1"/>
  <c r="V4" i="148"/>
  <c r="V28" i="148" s="1"/>
  <c r="V5" i="199" s="1"/>
  <c r="W4" i="148"/>
  <c r="W28" i="148" s="1"/>
  <c r="W5" i="199" s="1"/>
  <c r="X4" i="148"/>
  <c r="X28" i="148" s="1"/>
  <c r="X5" i="199" s="1"/>
  <c r="Y4" i="148"/>
  <c r="Z4" i="148"/>
  <c r="AA4" i="148"/>
  <c r="AB4" i="148"/>
  <c r="AB28" i="148" s="1"/>
  <c r="AB5" i="199" s="1"/>
  <c r="AC4" i="148"/>
  <c r="AC28" i="148" s="1"/>
  <c r="AC5" i="199" s="1"/>
  <c r="AD4" i="148"/>
  <c r="AD28" i="148" s="1"/>
  <c r="AD5" i="199" s="1"/>
  <c r="AE4" i="148"/>
  <c r="AE28" i="148" s="1"/>
  <c r="AE5" i="199" s="1"/>
  <c r="AF4" i="148"/>
  <c r="AF28" i="148" s="1"/>
  <c r="AF5" i="199" s="1"/>
  <c r="AG4" i="148"/>
  <c r="AH4" i="148"/>
  <c r="AI4" i="148"/>
  <c r="AJ4" i="148"/>
  <c r="AJ28" i="148" s="1"/>
  <c r="AJ5" i="199" s="1"/>
  <c r="AK4" i="148"/>
  <c r="AK28" i="148" s="1"/>
  <c r="AK5" i="199" s="1"/>
  <c r="AL4" i="148"/>
  <c r="AL28" i="148" s="1"/>
  <c r="AL5" i="199" s="1"/>
  <c r="AM4" i="148"/>
  <c r="AM28" i="148" s="1"/>
  <c r="AM5" i="199" s="1"/>
  <c r="AN4" i="148"/>
  <c r="AN28" i="148" s="1"/>
  <c r="AN5" i="199" s="1"/>
  <c r="AO4" i="148"/>
  <c r="AP4" i="148"/>
  <c r="AQ4" i="148"/>
  <c r="AR4" i="148"/>
  <c r="AR28" i="148" s="1"/>
  <c r="AR5" i="199" s="1"/>
  <c r="C6" i="148"/>
  <c r="D6" i="148"/>
  <c r="E6" i="148"/>
  <c r="F6" i="148"/>
  <c r="G6" i="148"/>
  <c r="G7" i="199" s="1"/>
  <c r="H6" i="148"/>
  <c r="H7" i="199" s="1"/>
  <c r="I6" i="148"/>
  <c r="I7" i="199" s="1"/>
  <c r="J6" i="148"/>
  <c r="K6" i="148"/>
  <c r="L6" i="148"/>
  <c r="L7" i="199" s="1"/>
  <c r="M6" i="148"/>
  <c r="M7" i="199" s="1"/>
  <c r="N6" i="148"/>
  <c r="O6" i="148"/>
  <c r="O7" i="199" s="1"/>
  <c r="P6" i="148"/>
  <c r="P7" i="199" s="1"/>
  <c r="Q6" i="148"/>
  <c r="Q7" i="199" s="1"/>
  <c r="R6" i="148"/>
  <c r="R30" i="148" s="1"/>
  <c r="S6" i="148"/>
  <c r="T6" i="148"/>
  <c r="U6" i="148"/>
  <c r="V6" i="148"/>
  <c r="W6" i="148"/>
  <c r="W7" i="199" s="1"/>
  <c r="X6" i="148"/>
  <c r="X7" i="199" s="1"/>
  <c r="Y6" i="148"/>
  <c r="Y7" i="199" s="1"/>
  <c r="Z6" i="148"/>
  <c r="AA6" i="148"/>
  <c r="AB6" i="148"/>
  <c r="AC6" i="148"/>
  <c r="AD6" i="148"/>
  <c r="AE6" i="148"/>
  <c r="AE7" i="199" s="1"/>
  <c r="AF6" i="148"/>
  <c r="AF7" i="199" s="1"/>
  <c r="AG6" i="148"/>
  <c r="AG7" i="199" s="1"/>
  <c r="AH6" i="148"/>
  <c r="AI6" i="148"/>
  <c r="AJ6" i="148"/>
  <c r="AK6" i="148"/>
  <c r="AL6" i="148"/>
  <c r="AM6" i="148"/>
  <c r="AM7" i="199" s="1"/>
  <c r="AN6" i="148"/>
  <c r="AN7" i="199" s="1"/>
  <c r="AO6" i="148"/>
  <c r="AO7" i="199" s="1"/>
  <c r="AP6" i="148"/>
  <c r="AQ6" i="148"/>
  <c r="AR6" i="148"/>
  <c r="C24" i="148"/>
  <c r="D24" i="148"/>
  <c r="E24" i="148"/>
  <c r="F24" i="148"/>
  <c r="F25" i="199" s="1"/>
  <c r="G24" i="148"/>
  <c r="H24" i="148"/>
  <c r="H25" i="199" s="1"/>
  <c r="I24" i="148"/>
  <c r="I25" i="199" s="1"/>
  <c r="J24" i="148"/>
  <c r="J48" i="148" s="1"/>
  <c r="K24" i="148"/>
  <c r="L24" i="148"/>
  <c r="M24" i="148"/>
  <c r="N24" i="148"/>
  <c r="O24" i="148"/>
  <c r="P24" i="148"/>
  <c r="P25" i="199" s="1"/>
  <c r="Q24" i="148"/>
  <c r="Q25" i="199" s="1"/>
  <c r="R24" i="148"/>
  <c r="S24" i="148"/>
  <c r="T24" i="148"/>
  <c r="T25" i="199" s="1"/>
  <c r="U24" i="148"/>
  <c r="V24" i="148"/>
  <c r="W24" i="148"/>
  <c r="X24" i="148"/>
  <c r="X25" i="199" s="1"/>
  <c r="Y24" i="148"/>
  <c r="Y25" i="199" s="1"/>
  <c r="Z24" i="148"/>
  <c r="AA24" i="148"/>
  <c r="AB24" i="148"/>
  <c r="AB25" i="199" s="1"/>
  <c r="AC24" i="148"/>
  <c r="AC25" i="199" s="1"/>
  <c r="AD24" i="148"/>
  <c r="AD25" i="199" s="1"/>
  <c r="AE24" i="148"/>
  <c r="AF24" i="148"/>
  <c r="AF25" i="199" s="1"/>
  <c r="AG24" i="148"/>
  <c r="AG25" i="199" s="1"/>
  <c r="AH24" i="148"/>
  <c r="AI24" i="148"/>
  <c r="AJ24" i="148"/>
  <c r="AK24" i="148"/>
  <c r="AL24" i="148"/>
  <c r="AM24" i="148"/>
  <c r="AM25" i="199" s="1"/>
  <c r="AN24" i="148"/>
  <c r="AN25" i="199" s="1"/>
  <c r="AO24" i="148"/>
  <c r="AO25" i="199" s="1"/>
  <c r="AP24" i="148"/>
  <c r="AQ24" i="148"/>
  <c r="AR24" i="148"/>
  <c r="AR25" i="199" s="1"/>
  <c r="C27" i="148"/>
  <c r="C4" i="199" s="1"/>
  <c r="D27" i="148"/>
  <c r="D4" i="199" s="1"/>
  <c r="E27" i="148"/>
  <c r="E4" i="199" s="1"/>
  <c r="K27" i="148"/>
  <c r="K4" i="199" s="1"/>
  <c r="L27" i="148"/>
  <c r="L4" i="199" s="1"/>
  <c r="M27" i="148"/>
  <c r="M4" i="199" s="1"/>
  <c r="S27" i="148"/>
  <c r="S4" i="199" s="1"/>
  <c r="T27" i="148"/>
  <c r="T4" i="199" s="1"/>
  <c r="U27" i="148"/>
  <c r="U4" i="199" s="1"/>
  <c r="AA27" i="148"/>
  <c r="AA4" i="199" s="1"/>
  <c r="AB27" i="148"/>
  <c r="AB4" i="199" s="1"/>
  <c r="AC27" i="148"/>
  <c r="AC4" i="199" s="1"/>
  <c r="AI27" i="148"/>
  <c r="AI4" i="199" s="1"/>
  <c r="AJ27" i="148"/>
  <c r="AJ4" i="199" s="1"/>
  <c r="AK27" i="148"/>
  <c r="AK4" i="199" s="1"/>
  <c r="AQ27" i="148"/>
  <c r="AQ4" i="199" s="1"/>
  <c r="AR27" i="148"/>
  <c r="AR4" i="199" s="1"/>
  <c r="C28" i="148"/>
  <c r="C5" i="199" s="1"/>
  <c r="I28" i="148"/>
  <c r="I5" i="199" s="1"/>
  <c r="J28" i="148"/>
  <c r="J5" i="199" s="1"/>
  <c r="K28" i="148"/>
  <c r="K5" i="199" s="1"/>
  <c r="Q28" i="148"/>
  <c r="Q5" i="199" s="1"/>
  <c r="R28" i="148"/>
  <c r="R5" i="199" s="1"/>
  <c r="S28" i="148"/>
  <c r="S5" i="199" s="1"/>
  <c r="Y28" i="148"/>
  <c r="Y5" i="199" s="1"/>
  <c r="Z28" i="148"/>
  <c r="Z5" i="199" s="1"/>
  <c r="AA28" i="148"/>
  <c r="AA5" i="199" s="1"/>
  <c r="AG28" i="148"/>
  <c r="AG5" i="199" s="1"/>
  <c r="AH28" i="148"/>
  <c r="AH5" i="199" s="1"/>
  <c r="AI28" i="148"/>
  <c r="AI5" i="199" s="1"/>
  <c r="AO28" i="148"/>
  <c r="AO5" i="199" s="1"/>
  <c r="AP28" i="148"/>
  <c r="AP5" i="199" s="1"/>
  <c r="AQ28" i="148"/>
  <c r="AQ5" i="199" s="1"/>
  <c r="G30" i="148"/>
  <c r="H30" i="148"/>
  <c r="I30" i="148"/>
  <c r="L30" i="148"/>
  <c r="M30" i="148"/>
  <c r="O30" i="148"/>
  <c r="P30" i="148"/>
  <c r="Q30" i="148"/>
  <c r="W30" i="148"/>
  <c r="X30" i="148"/>
  <c r="Y30" i="148"/>
  <c r="AE30" i="148"/>
  <c r="AF30" i="148"/>
  <c r="AG30" i="148"/>
  <c r="AM30" i="148"/>
  <c r="AN30" i="148"/>
  <c r="AO30" i="148"/>
  <c r="F48" i="148"/>
  <c r="H48" i="148"/>
  <c r="I48" i="148"/>
  <c r="P48" i="148"/>
  <c r="Q48" i="148"/>
  <c r="T48" i="148"/>
  <c r="X48" i="148"/>
  <c r="Y48" i="148"/>
  <c r="AB48" i="148"/>
  <c r="AC48" i="148"/>
  <c r="AD48" i="148"/>
  <c r="AF48" i="148"/>
  <c r="AG48" i="148"/>
  <c r="AN48" i="148"/>
  <c r="AO48" i="148"/>
  <c r="AR48" i="148"/>
  <c r="C4" i="191"/>
  <c r="D4" i="191"/>
  <c r="E4" i="191"/>
  <c r="F4" i="191"/>
  <c r="F28" i="191" s="1"/>
  <c r="G4" i="191"/>
  <c r="G28" i="191" s="1"/>
  <c r="H4" i="191"/>
  <c r="H28" i="191" s="1"/>
  <c r="I4" i="191"/>
  <c r="I28" i="191" s="1"/>
  <c r="J4" i="191"/>
  <c r="J28" i="191" s="1"/>
  <c r="K4" i="191"/>
  <c r="L4" i="191"/>
  <c r="M4" i="191"/>
  <c r="N4" i="191"/>
  <c r="N28" i="191" s="1"/>
  <c r="O4" i="191"/>
  <c r="O28" i="191" s="1"/>
  <c r="P4" i="191"/>
  <c r="P28" i="191" s="1"/>
  <c r="Q4" i="191"/>
  <c r="Q28" i="191" s="1"/>
  <c r="R4" i="191"/>
  <c r="R28" i="191" s="1"/>
  <c r="S4" i="191"/>
  <c r="T4" i="191"/>
  <c r="U4" i="191"/>
  <c r="V4" i="191"/>
  <c r="V28" i="191" s="1"/>
  <c r="W4" i="191"/>
  <c r="W28" i="191" s="1"/>
  <c r="X4" i="191"/>
  <c r="Y4" i="191"/>
  <c r="Y28" i="191" s="1"/>
  <c r="Z4" i="191"/>
  <c r="Z28" i="191" s="1"/>
  <c r="AA4" i="191"/>
  <c r="AB4" i="191"/>
  <c r="AC4" i="191"/>
  <c r="AD4" i="191"/>
  <c r="AD28" i="191" s="1"/>
  <c r="AE4" i="191"/>
  <c r="AE28" i="191" s="1"/>
  <c r="AF4" i="191"/>
  <c r="AF28" i="191" s="1"/>
  <c r="AG4" i="191"/>
  <c r="AH4" i="191"/>
  <c r="AI4" i="191"/>
  <c r="AJ4" i="191"/>
  <c r="AK4" i="191"/>
  <c r="AL4" i="191"/>
  <c r="AL28" i="191" s="1"/>
  <c r="AM4" i="191"/>
  <c r="AM28" i="191" s="1"/>
  <c r="AN4" i="191"/>
  <c r="AN28" i="191" s="1"/>
  <c r="AO4" i="191"/>
  <c r="AO28" i="191" s="1"/>
  <c r="AP4" i="191"/>
  <c r="AP28" i="191" s="1"/>
  <c r="AQ4" i="191"/>
  <c r="AR4" i="191"/>
  <c r="AS4" i="191"/>
  <c r="AT4" i="191"/>
  <c r="AT28" i="191" s="1"/>
  <c r="AU4" i="191"/>
  <c r="AU28" i="191" s="1"/>
  <c r="AV4" i="191"/>
  <c r="AW4" i="191"/>
  <c r="AW28" i="191" s="1"/>
  <c r="AX4" i="191"/>
  <c r="AX28" i="191" s="1"/>
  <c r="AY4" i="191"/>
  <c r="AZ4" i="191"/>
  <c r="BA4" i="191"/>
  <c r="BB4" i="191"/>
  <c r="BB28" i="191" s="1"/>
  <c r="BC4" i="191"/>
  <c r="BC28" i="191" s="1"/>
  <c r="BD4" i="191"/>
  <c r="BD28" i="191" s="1"/>
  <c r="BE4" i="191"/>
  <c r="BE28" i="191" s="1"/>
  <c r="BF4" i="191"/>
  <c r="BF28" i="191" s="1"/>
  <c r="BG4" i="191"/>
  <c r="BH4" i="191"/>
  <c r="C5" i="191"/>
  <c r="D5" i="191"/>
  <c r="D29" i="191" s="1"/>
  <c r="E5" i="191"/>
  <c r="E29" i="191" s="1"/>
  <c r="F5" i="191"/>
  <c r="F29" i="191" s="1"/>
  <c r="G5" i="191"/>
  <c r="H5" i="191"/>
  <c r="H29" i="191" s="1"/>
  <c r="I5" i="191"/>
  <c r="J5" i="191"/>
  <c r="K5" i="191"/>
  <c r="L5" i="191"/>
  <c r="L29" i="191" s="1"/>
  <c r="M5" i="191"/>
  <c r="M29" i="191" s="1"/>
  <c r="N5" i="191"/>
  <c r="N29" i="191" s="1"/>
  <c r="O5" i="191"/>
  <c r="O29" i="191" s="1"/>
  <c r="P5" i="191"/>
  <c r="P29" i="191" s="1"/>
  <c r="Q5" i="191"/>
  <c r="R5" i="191"/>
  <c r="S5" i="191"/>
  <c r="T5" i="191"/>
  <c r="T29" i="191" s="1"/>
  <c r="U5" i="191"/>
  <c r="U29" i="191" s="1"/>
  <c r="V5" i="191"/>
  <c r="W5" i="191"/>
  <c r="W29" i="191" s="1"/>
  <c r="X5" i="191"/>
  <c r="X29" i="191" s="1"/>
  <c r="Y5" i="191"/>
  <c r="Z5" i="191"/>
  <c r="AA5" i="191"/>
  <c r="AB5" i="191"/>
  <c r="AB29" i="191" s="1"/>
  <c r="AC5" i="191"/>
  <c r="AC29" i="191" s="1"/>
  <c r="AD5" i="191"/>
  <c r="AD29" i="191" s="1"/>
  <c r="AE5" i="191"/>
  <c r="AE29" i="191" s="1"/>
  <c r="AF5" i="191"/>
  <c r="AF29" i="191" s="1"/>
  <c r="AG5" i="191"/>
  <c r="AH5" i="191"/>
  <c r="AI5" i="191"/>
  <c r="AJ5" i="191"/>
  <c r="AJ29" i="191" s="1"/>
  <c r="AK5" i="191"/>
  <c r="AK29" i="191" s="1"/>
  <c r="AL5" i="191"/>
  <c r="AL29" i="191" s="1"/>
  <c r="AM5" i="191"/>
  <c r="AM29" i="191" s="1"/>
  <c r="AN5" i="191"/>
  <c r="AN29" i="191" s="1"/>
  <c r="AO5" i="191"/>
  <c r="AP5" i="191"/>
  <c r="AQ5" i="191"/>
  <c r="AR5" i="191"/>
  <c r="AR29" i="191" s="1"/>
  <c r="AS5" i="191"/>
  <c r="AS29" i="191" s="1"/>
  <c r="AT5" i="191"/>
  <c r="AT29" i="191" s="1"/>
  <c r="AU5" i="191"/>
  <c r="AU29" i="191" s="1"/>
  <c r="AV5" i="191"/>
  <c r="AV29" i="191" s="1"/>
  <c r="AW5" i="191"/>
  <c r="AX5" i="191"/>
  <c r="AY5" i="191"/>
  <c r="AZ5" i="191"/>
  <c r="AZ29" i="191" s="1"/>
  <c r="BA5" i="191"/>
  <c r="BA29" i="191" s="1"/>
  <c r="BB5" i="191"/>
  <c r="BB29" i="191" s="1"/>
  <c r="BC5" i="191"/>
  <c r="BC29" i="191" s="1"/>
  <c r="BD5" i="191"/>
  <c r="BD29" i="191" s="1"/>
  <c r="BE5" i="191"/>
  <c r="BF5" i="191"/>
  <c r="BG5" i="191"/>
  <c r="BH5" i="191"/>
  <c r="BH29" i="191" s="1"/>
  <c r="C7" i="191"/>
  <c r="C31" i="191" s="1"/>
  <c r="D7" i="191"/>
  <c r="E7" i="191"/>
  <c r="F7" i="191"/>
  <c r="G7" i="191"/>
  <c r="H7" i="191"/>
  <c r="I7" i="191"/>
  <c r="J7" i="191"/>
  <c r="J31" i="191" s="1"/>
  <c r="K7" i="191"/>
  <c r="K31" i="191" s="1"/>
  <c r="L7" i="191"/>
  <c r="L31" i="191" s="1"/>
  <c r="M7" i="191"/>
  <c r="M31" i="191" s="1"/>
  <c r="N7" i="191"/>
  <c r="N31" i="191" s="1"/>
  <c r="O7" i="191"/>
  <c r="P7" i="191"/>
  <c r="Q7" i="191"/>
  <c r="R7" i="191"/>
  <c r="R31" i="191" s="1"/>
  <c r="S7" i="191"/>
  <c r="S31" i="191" s="1"/>
  <c r="T7" i="191"/>
  <c r="T31" i="191" s="1"/>
  <c r="U7" i="191"/>
  <c r="U31" i="191" s="1"/>
  <c r="V7" i="191"/>
  <c r="V31" i="191" s="1"/>
  <c r="W7" i="191"/>
  <c r="X7" i="191"/>
  <c r="Y7" i="191"/>
  <c r="Z7" i="191"/>
  <c r="Z31" i="191" s="1"/>
  <c r="AA7" i="191"/>
  <c r="AA31" i="191" s="1"/>
  <c r="AB7" i="191"/>
  <c r="AB31" i="191" s="1"/>
  <c r="AC7" i="191"/>
  <c r="AC31" i="191" s="1"/>
  <c r="AD7" i="191"/>
  <c r="AD31" i="191" s="1"/>
  <c r="AE7" i="191"/>
  <c r="AF7" i="191"/>
  <c r="AG7" i="191"/>
  <c r="AH7" i="191"/>
  <c r="AH31" i="191" s="1"/>
  <c r="AI7" i="191"/>
  <c r="AI31" i="191" s="1"/>
  <c r="AJ7" i="191"/>
  <c r="AK7" i="191"/>
  <c r="AK31" i="191" s="1"/>
  <c r="AL7" i="191"/>
  <c r="AL31" i="191" s="1"/>
  <c r="AM7" i="191"/>
  <c r="AN7" i="191"/>
  <c r="AO7" i="191"/>
  <c r="AP7" i="191"/>
  <c r="AP31" i="191" s="1"/>
  <c r="AQ7" i="191"/>
  <c r="AQ31" i="191" s="1"/>
  <c r="AR7" i="191"/>
  <c r="AR31" i="191" s="1"/>
  <c r="AS7" i="191"/>
  <c r="AT7" i="191"/>
  <c r="AU7" i="191"/>
  <c r="AV7" i="191"/>
  <c r="AW7" i="191"/>
  <c r="AX7" i="191"/>
  <c r="AX31" i="191" s="1"/>
  <c r="AY7" i="191"/>
  <c r="AY31" i="191" s="1"/>
  <c r="AZ7" i="191"/>
  <c r="AZ31" i="191" s="1"/>
  <c r="BA7" i="191"/>
  <c r="BA31" i="191" s="1"/>
  <c r="BB7" i="191"/>
  <c r="BB31" i="191" s="1"/>
  <c r="BC7" i="191"/>
  <c r="BD7" i="191"/>
  <c r="BE7" i="191"/>
  <c r="BF7" i="191"/>
  <c r="BF31" i="191" s="1"/>
  <c r="BG7" i="191"/>
  <c r="BG31" i="191" s="1"/>
  <c r="BH7" i="191"/>
  <c r="C25" i="191"/>
  <c r="C49" i="191" s="1"/>
  <c r="D25" i="191"/>
  <c r="D49" i="191" s="1"/>
  <c r="E25" i="191"/>
  <c r="E49" i="191" s="1"/>
  <c r="F25" i="191"/>
  <c r="F49" i="191" s="1"/>
  <c r="G25" i="191"/>
  <c r="H25" i="191"/>
  <c r="I25" i="191"/>
  <c r="I49" i="191" s="1"/>
  <c r="J25" i="191"/>
  <c r="K25" i="191"/>
  <c r="K49" i="191" s="1"/>
  <c r="L25" i="191"/>
  <c r="L49" i="191" s="1"/>
  <c r="M25" i="191"/>
  <c r="M49" i="191" s="1"/>
  <c r="N25" i="191"/>
  <c r="N49" i="191" s="1"/>
  <c r="O25" i="191"/>
  <c r="P25" i="191"/>
  <c r="Q25" i="191"/>
  <c r="Q49" i="191" s="1"/>
  <c r="R25" i="191"/>
  <c r="S25" i="191"/>
  <c r="S49" i="191" s="1"/>
  <c r="T25" i="191"/>
  <c r="T49" i="191" s="1"/>
  <c r="U25" i="191"/>
  <c r="U49" i="191" s="1"/>
  <c r="V25" i="191"/>
  <c r="V49" i="191" s="1"/>
  <c r="W25" i="191"/>
  <c r="X25" i="191"/>
  <c r="Y25" i="191"/>
  <c r="Y49" i="191" s="1"/>
  <c r="Z25" i="191"/>
  <c r="AA25" i="191"/>
  <c r="AA49" i="191" s="1"/>
  <c r="AB25" i="191"/>
  <c r="AB49" i="191" s="1"/>
  <c r="AC25" i="191"/>
  <c r="AC49" i="191" s="1"/>
  <c r="AD25" i="191"/>
  <c r="AD49" i="191" s="1"/>
  <c r="AE25" i="191"/>
  <c r="AF25" i="191"/>
  <c r="AG25" i="191"/>
  <c r="AG49" i="191" s="1"/>
  <c r="AH25" i="191"/>
  <c r="AI25" i="191"/>
  <c r="AI49" i="191" s="1"/>
  <c r="AJ25" i="191"/>
  <c r="AJ49" i="191" s="1"/>
  <c r="AK25" i="191"/>
  <c r="AK49" i="191" s="1"/>
  <c r="AL25" i="191"/>
  <c r="AL49" i="191" s="1"/>
  <c r="AM25" i="191"/>
  <c r="AN25" i="191"/>
  <c r="AO25" i="191"/>
  <c r="AO49" i="191" s="1"/>
  <c r="AP25" i="191"/>
  <c r="AQ25" i="191"/>
  <c r="AQ49" i="191" s="1"/>
  <c r="AR25" i="191"/>
  <c r="AR49" i="191" s="1"/>
  <c r="AS25" i="191"/>
  <c r="AS49" i="191" s="1"/>
  <c r="AT25" i="191"/>
  <c r="AT49" i="191" s="1"/>
  <c r="AU25" i="191"/>
  <c r="AV25" i="191"/>
  <c r="AW25" i="191"/>
  <c r="AW49" i="191" s="1"/>
  <c r="AX25" i="191"/>
  <c r="AY25" i="191"/>
  <c r="AY49" i="191" s="1"/>
  <c r="AZ25" i="191"/>
  <c r="AZ49" i="191" s="1"/>
  <c r="BA25" i="191"/>
  <c r="BA49" i="191" s="1"/>
  <c r="BB25" i="191"/>
  <c r="BB49" i="191" s="1"/>
  <c r="BC25" i="191"/>
  <c r="BD25" i="191"/>
  <c r="BE25" i="191"/>
  <c r="BE49" i="191" s="1"/>
  <c r="BF25" i="191"/>
  <c r="BG25" i="191"/>
  <c r="BG49" i="191" s="1"/>
  <c r="BH25" i="191"/>
  <c r="BH49" i="191" s="1"/>
  <c r="C28" i="191"/>
  <c r="D28" i="191"/>
  <c r="E28" i="191"/>
  <c r="K28" i="191"/>
  <c r="L28" i="191"/>
  <c r="M28" i="191"/>
  <c r="S28" i="191"/>
  <c r="T28" i="191"/>
  <c r="U28" i="191"/>
  <c r="X28" i="191"/>
  <c r="AA28" i="191"/>
  <c r="AB28" i="191"/>
  <c r="AC28" i="191"/>
  <c r="AG28" i="191"/>
  <c r="AH28" i="191"/>
  <c r="AI28" i="191"/>
  <c r="AJ28" i="191"/>
  <c r="AK28" i="191"/>
  <c r="AQ28" i="191"/>
  <c r="AR28" i="191"/>
  <c r="AS28" i="191"/>
  <c r="AV28" i="191"/>
  <c r="AY28" i="191"/>
  <c r="AZ28" i="191"/>
  <c r="BA28" i="191"/>
  <c r="BG28" i="191"/>
  <c r="BH28" i="191"/>
  <c r="C29" i="191"/>
  <c r="G29" i="191"/>
  <c r="I29" i="191"/>
  <c r="J29" i="191"/>
  <c r="K29" i="191"/>
  <c r="Q29" i="191"/>
  <c r="R29" i="191"/>
  <c r="S29" i="191"/>
  <c r="V29" i="191"/>
  <c r="Y29" i="191"/>
  <c r="Z29" i="191"/>
  <c r="AA29" i="191"/>
  <c r="AG29" i="191"/>
  <c r="AH29" i="191"/>
  <c r="AI29" i="191"/>
  <c r="AO29" i="191"/>
  <c r="AP29" i="191"/>
  <c r="AQ29" i="191"/>
  <c r="AW29" i="191"/>
  <c r="AX29" i="191"/>
  <c r="AY29" i="191"/>
  <c r="BE29" i="191"/>
  <c r="BF29" i="191"/>
  <c r="BG29" i="191"/>
  <c r="D31" i="191"/>
  <c r="E31" i="191"/>
  <c r="F31" i="191"/>
  <c r="G31" i="191"/>
  <c r="H31" i="191"/>
  <c r="I31" i="191"/>
  <c r="O31" i="191"/>
  <c r="P31" i="191"/>
  <c r="Q31" i="191"/>
  <c r="W31" i="191"/>
  <c r="X31" i="191"/>
  <c r="Y31" i="191"/>
  <c r="AE31" i="191"/>
  <c r="AF31" i="191"/>
  <c r="AG31" i="191"/>
  <c r="AJ31" i="191"/>
  <c r="AM31" i="191"/>
  <c r="AN31" i="191"/>
  <c r="AO31" i="191"/>
  <c r="AS31" i="191"/>
  <c r="AT31" i="191"/>
  <c r="AU31" i="191"/>
  <c r="AV31" i="191"/>
  <c r="AW31" i="191"/>
  <c r="BC31" i="191"/>
  <c r="BD31" i="191"/>
  <c r="BE31" i="191"/>
  <c r="BH31" i="191"/>
  <c r="G49" i="191"/>
  <c r="H49" i="191"/>
  <c r="J49" i="191"/>
  <c r="O49" i="191"/>
  <c r="P49" i="191"/>
  <c r="R49" i="191"/>
  <c r="W49" i="191"/>
  <c r="X49" i="191"/>
  <c r="Z49" i="191"/>
  <c r="AE49" i="191"/>
  <c r="AF49" i="191"/>
  <c r="AH49" i="191"/>
  <c r="AM49" i="191"/>
  <c r="AN49" i="191"/>
  <c r="AP49" i="191"/>
  <c r="AU49" i="191"/>
  <c r="AV49" i="191"/>
  <c r="AX49" i="191"/>
  <c r="BC49" i="191"/>
  <c r="BD49" i="191"/>
  <c r="BF49" i="191"/>
  <c r="N4" i="190"/>
  <c r="AD4" i="190"/>
  <c r="AT4" i="190"/>
  <c r="D5" i="190"/>
  <c r="T5" i="190"/>
  <c r="AJ5" i="190"/>
  <c r="AZ5" i="190"/>
  <c r="J7" i="190"/>
  <c r="Z7" i="190"/>
  <c r="AP7" i="190"/>
  <c r="BF7" i="190"/>
  <c r="C25" i="190"/>
  <c r="G25" i="190"/>
  <c r="K25" i="190"/>
  <c r="O25" i="190"/>
  <c r="S25" i="190"/>
  <c r="W25" i="190"/>
  <c r="AA25" i="190"/>
  <c r="AE25" i="190"/>
  <c r="AI25" i="190"/>
  <c r="AM25" i="190"/>
  <c r="AQ25" i="190"/>
  <c r="AU25" i="190"/>
  <c r="AY25" i="190"/>
  <c r="BC25" i="190"/>
  <c r="BG25" i="190"/>
  <c r="C4" i="189"/>
  <c r="C4" i="190" s="1"/>
  <c r="D4" i="189"/>
  <c r="D4" i="190" s="1"/>
  <c r="E4" i="189"/>
  <c r="F4" i="189"/>
  <c r="F28" i="189" s="1"/>
  <c r="G4" i="189"/>
  <c r="H4" i="189"/>
  <c r="I4" i="189"/>
  <c r="J4" i="189"/>
  <c r="J28" i="189" s="1"/>
  <c r="K4" i="189"/>
  <c r="K4" i="190" s="1"/>
  <c r="L4" i="189"/>
  <c r="L4" i="190" s="1"/>
  <c r="M4" i="189"/>
  <c r="N4" i="189"/>
  <c r="N28" i="189" s="1"/>
  <c r="O4" i="189"/>
  <c r="O4" i="190" s="1"/>
  <c r="P4" i="189"/>
  <c r="P4" i="190" s="1"/>
  <c r="Q4" i="189"/>
  <c r="R4" i="189"/>
  <c r="R28" i="189" s="1"/>
  <c r="S4" i="189"/>
  <c r="S4" i="190" s="1"/>
  <c r="T4" i="189"/>
  <c r="T4" i="190" s="1"/>
  <c r="U4" i="189"/>
  <c r="V4" i="189"/>
  <c r="V28" i="189" s="1"/>
  <c r="W4" i="189"/>
  <c r="W4" i="190" s="1"/>
  <c r="X4" i="189"/>
  <c r="Y4" i="189"/>
  <c r="Z4" i="189"/>
  <c r="Z4" i="190" s="1"/>
  <c r="AA4" i="189"/>
  <c r="AA4" i="190" s="1"/>
  <c r="AB4" i="189"/>
  <c r="AB4" i="190" s="1"/>
  <c r="AC4" i="189"/>
  <c r="AD4" i="189"/>
  <c r="AD28" i="189" s="1"/>
  <c r="AE4" i="189"/>
  <c r="AF4" i="189"/>
  <c r="AG4" i="189"/>
  <c r="AH4" i="189"/>
  <c r="AH28" i="189" s="1"/>
  <c r="AI4" i="189"/>
  <c r="AI4" i="190" s="1"/>
  <c r="AJ4" i="189"/>
  <c r="AJ4" i="190" s="1"/>
  <c r="AK4" i="189"/>
  <c r="AL4" i="189"/>
  <c r="AL28" i="189" s="1"/>
  <c r="AM4" i="189"/>
  <c r="AN4" i="189"/>
  <c r="AO4" i="189"/>
  <c r="AP4" i="189"/>
  <c r="AP28" i="189" s="1"/>
  <c r="AQ4" i="189"/>
  <c r="AQ4" i="190" s="1"/>
  <c r="AR4" i="189"/>
  <c r="AR4" i="190" s="1"/>
  <c r="AS4" i="189"/>
  <c r="AT4" i="189"/>
  <c r="AT28" i="189" s="1"/>
  <c r="AU4" i="189"/>
  <c r="AU4" i="190" s="1"/>
  <c r="AV4" i="189"/>
  <c r="AV4" i="190" s="1"/>
  <c r="AW4" i="189"/>
  <c r="AX4" i="189"/>
  <c r="AX28" i="189" s="1"/>
  <c r="AY4" i="189"/>
  <c r="AY4" i="190" s="1"/>
  <c r="AZ4" i="189"/>
  <c r="AZ4" i="190" s="1"/>
  <c r="BA4" i="189"/>
  <c r="BB4" i="189"/>
  <c r="BB28" i="189" s="1"/>
  <c r="BC4" i="189"/>
  <c r="BC4" i="190" s="1"/>
  <c r="BD4" i="189"/>
  <c r="BD4" i="190" s="1"/>
  <c r="BE4" i="189"/>
  <c r="BF4" i="189"/>
  <c r="BF4" i="190" s="1"/>
  <c r="BG4" i="189"/>
  <c r="BG4" i="190" s="1"/>
  <c r="BH4" i="189"/>
  <c r="BH4" i="190" s="1"/>
  <c r="C5" i="189"/>
  <c r="D5" i="189"/>
  <c r="D29" i="189" s="1"/>
  <c r="E5" i="189"/>
  <c r="F5" i="189"/>
  <c r="G5" i="189"/>
  <c r="H5" i="189"/>
  <c r="H29" i="189" s="1"/>
  <c r="I5" i="189"/>
  <c r="I5" i="190" s="1"/>
  <c r="J5" i="189"/>
  <c r="J5" i="190" s="1"/>
  <c r="K5" i="189"/>
  <c r="L5" i="189"/>
  <c r="L29" i="189" s="1"/>
  <c r="M5" i="189"/>
  <c r="N5" i="189"/>
  <c r="O5" i="189"/>
  <c r="P5" i="189"/>
  <c r="P29" i="189" s="1"/>
  <c r="Q5" i="189"/>
  <c r="Q5" i="190" s="1"/>
  <c r="R5" i="189"/>
  <c r="R5" i="190" s="1"/>
  <c r="S5" i="189"/>
  <c r="T5" i="189"/>
  <c r="T29" i="189" s="1"/>
  <c r="U5" i="189"/>
  <c r="U5" i="190" s="1"/>
  <c r="V5" i="189"/>
  <c r="V5" i="190" s="1"/>
  <c r="W5" i="189"/>
  <c r="X5" i="189"/>
  <c r="X29" i="189" s="1"/>
  <c r="Y5" i="189"/>
  <c r="Y5" i="190" s="1"/>
  <c r="Z5" i="189"/>
  <c r="Z5" i="190" s="1"/>
  <c r="AA5" i="189"/>
  <c r="AB5" i="189"/>
  <c r="AB29" i="189" s="1"/>
  <c r="AC5" i="189"/>
  <c r="AC5" i="190" s="1"/>
  <c r="AD5" i="189"/>
  <c r="AD5" i="190" s="1"/>
  <c r="AE5" i="189"/>
  <c r="AF5" i="189"/>
  <c r="AF5" i="190" s="1"/>
  <c r="AG5" i="189"/>
  <c r="AG5" i="190" s="1"/>
  <c r="AH5" i="189"/>
  <c r="AH5" i="190" s="1"/>
  <c r="AI5" i="189"/>
  <c r="AJ5" i="189"/>
  <c r="AJ29" i="189" s="1"/>
  <c r="AK5" i="189"/>
  <c r="AL5" i="189"/>
  <c r="AM5" i="189"/>
  <c r="AN5" i="189"/>
  <c r="AN29" i="189" s="1"/>
  <c r="AO5" i="189"/>
  <c r="AO5" i="190" s="1"/>
  <c r="AP5" i="189"/>
  <c r="AP5" i="190" s="1"/>
  <c r="AQ5" i="189"/>
  <c r="AR5" i="189"/>
  <c r="AR29" i="189" s="1"/>
  <c r="AS5" i="189"/>
  <c r="AT5" i="189"/>
  <c r="AU5" i="189"/>
  <c r="AV5" i="189"/>
  <c r="AV29" i="189" s="1"/>
  <c r="AW5" i="189"/>
  <c r="AW5" i="190" s="1"/>
  <c r="AX5" i="189"/>
  <c r="AX5" i="190" s="1"/>
  <c r="AY5" i="189"/>
  <c r="AZ5" i="189"/>
  <c r="AZ29" i="189" s="1"/>
  <c r="BA5" i="189"/>
  <c r="BA5" i="190" s="1"/>
  <c r="BB5" i="189"/>
  <c r="BB5" i="190" s="1"/>
  <c r="BC5" i="189"/>
  <c r="BD5" i="189"/>
  <c r="BD29" i="189" s="1"/>
  <c r="BE5" i="189"/>
  <c r="BE5" i="190" s="1"/>
  <c r="BF5" i="189"/>
  <c r="BF5" i="190" s="1"/>
  <c r="BG5" i="189"/>
  <c r="BH5" i="189"/>
  <c r="BH29" i="189" s="1"/>
  <c r="C7" i="189"/>
  <c r="D7" i="189"/>
  <c r="E7" i="189"/>
  <c r="E31" i="189" s="1"/>
  <c r="E7" i="190" s="1"/>
  <c r="F7" i="189"/>
  <c r="G7" i="189"/>
  <c r="H7" i="189"/>
  <c r="I7" i="189"/>
  <c r="I31" i="189" s="1"/>
  <c r="I7" i="190" s="1"/>
  <c r="J7" i="189"/>
  <c r="J31" i="189" s="1"/>
  <c r="K7" i="189"/>
  <c r="K31" i="189" s="1"/>
  <c r="K7" i="190" s="1"/>
  <c r="L7" i="189"/>
  <c r="L31" i="189" s="1"/>
  <c r="L7" i="190" s="1"/>
  <c r="M7" i="189"/>
  <c r="M31" i="189" s="1"/>
  <c r="M7" i="190" s="1"/>
  <c r="N7" i="189"/>
  <c r="N31" i="189" s="1"/>
  <c r="N7" i="190" s="1"/>
  <c r="O7" i="189"/>
  <c r="P7" i="189"/>
  <c r="Q7" i="189"/>
  <c r="Q31" i="189" s="1"/>
  <c r="Q7" i="190" s="1"/>
  <c r="R7" i="189"/>
  <c r="R31" i="189" s="1"/>
  <c r="R7" i="190" s="1"/>
  <c r="S7" i="189"/>
  <c r="S31" i="189" s="1"/>
  <c r="S7" i="190" s="1"/>
  <c r="T7" i="189"/>
  <c r="T31" i="189" s="1"/>
  <c r="T7" i="190" s="1"/>
  <c r="U7" i="189"/>
  <c r="U31" i="189" s="1"/>
  <c r="U7" i="190" s="1"/>
  <c r="V7" i="189"/>
  <c r="V31" i="189" s="1"/>
  <c r="V7" i="190" s="1"/>
  <c r="W7" i="189"/>
  <c r="X7" i="189"/>
  <c r="Y7" i="189"/>
  <c r="Y31" i="189" s="1"/>
  <c r="Y7" i="190" s="1"/>
  <c r="Z7" i="189"/>
  <c r="Z31" i="189" s="1"/>
  <c r="AA7" i="189"/>
  <c r="AB7" i="189"/>
  <c r="AC7" i="189"/>
  <c r="AC31" i="189" s="1"/>
  <c r="AC7" i="190" s="1"/>
  <c r="AD7" i="189"/>
  <c r="AD31" i="189" s="1"/>
  <c r="AD7" i="190" s="1"/>
  <c r="AE7" i="189"/>
  <c r="AF7" i="189"/>
  <c r="AG7" i="189"/>
  <c r="AG31" i="189" s="1"/>
  <c r="AG7" i="190" s="1"/>
  <c r="AH7" i="189"/>
  <c r="AH31" i="189" s="1"/>
  <c r="AH7" i="190" s="1"/>
  <c r="AI7" i="189"/>
  <c r="AJ7" i="189"/>
  <c r="AK7" i="189"/>
  <c r="AK31" i="189" s="1"/>
  <c r="AK7" i="190" s="1"/>
  <c r="AL7" i="189"/>
  <c r="AM7" i="189"/>
  <c r="AN7" i="189"/>
  <c r="AO7" i="189"/>
  <c r="AO31" i="189" s="1"/>
  <c r="AO7" i="190" s="1"/>
  <c r="AP7" i="189"/>
  <c r="AP31" i="189" s="1"/>
  <c r="AQ7" i="189"/>
  <c r="AQ31" i="189" s="1"/>
  <c r="AQ7" i="190" s="1"/>
  <c r="AR7" i="189"/>
  <c r="AR31" i="189" s="1"/>
  <c r="AR7" i="190" s="1"/>
  <c r="AS7" i="189"/>
  <c r="AS31" i="189" s="1"/>
  <c r="AS7" i="190" s="1"/>
  <c r="AT7" i="189"/>
  <c r="AT31" i="189" s="1"/>
  <c r="AT7" i="190" s="1"/>
  <c r="AU7" i="189"/>
  <c r="AV7" i="189"/>
  <c r="AW7" i="189"/>
  <c r="AW31" i="189" s="1"/>
  <c r="AW7" i="190" s="1"/>
  <c r="AX7" i="189"/>
  <c r="AX31" i="189" s="1"/>
  <c r="AX7" i="190" s="1"/>
  <c r="AY7" i="189"/>
  <c r="AY31" i="189" s="1"/>
  <c r="AY7" i="190" s="1"/>
  <c r="AZ7" i="189"/>
  <c r="AZ31" i="189" s="1"/>
  <c r="AZ7" i="190" s="1"/>
  <c r="BA7" i="189"/>
  <c r="BA31" i="189" s="1"/>
  <c r="BA7" i="190" s="1"/>
  <c r="BB7" i="189"/>
  <c r="BB31" i="189" s="1"/>
  <c r="BB7" i="190" s="1"/>
  <c r="BC7" i="189"/>
  <c r="BD7" i="189"/>
  <c r="BE7" i="189"/>
  <c r="BE31" i="189" s="1"/>
  <c r="BE7" i="190" s="1"/>
  <c r="BF7" i="189"/>
  <c r="BF31" i="189" s="1"/>
  <c r="BG7" i="189"/>
  <c r="BH7" i="189"/>
  <c r="C25" i="189"/>
  <c r="C49" i="189" s="1"/>
  <c r="D25" i="189"/>
  <c r="D49" i="189" s="1"/>
  <c r="D25" i="190" s="1"/>
  <c r="E25" i="189"/>
  <c r="E49" i="189" s="1"/>
  <c r="E25" i="190" s="1"/>
  <c r="F25" i="189"/>
  <c r="F49" i="189" s="1"/>
  <c r="F25" i="190" s="1"/>
  <c r="G25" i="189"/>
  <c r="H25" i="189"/>
  <c r="I25" i="189"/>
  <c r="J25" i="189"/>
  <c r="K25" i="189"/>
  <c r="K49" i="189" s="1"/>
  <c r="L25" i="189"/>
  <c r="L49" i="189" s="1"/>
  <c r="L25" i="190" s="1"/>
  <c r="M25" i="189"/>
  <c r="M49" i="189" s="1"/>
  <c r="M25" i="190" s="1"/>
  <c r="N25" i="189"/>
  <c r="N49" i="189" s="1"/>
  <c r="N25" i="190" s="1"/>
  <c r="O25" i="189"/>
  <c r="P25" i="189"/>
  <c r="Q25" i="189"/>
  <c r="R25" i="189"/>
  <c r="S25" i="189"/>
  <c r="S49" i="189" s="1"/>
  <c r="T25" i="189"/>
  <c r="T49" i="189" s="1"/>
  <c r="T25" i="190" s="1"/>
  <c r="U25" i="189"/>
  <c r="U49" i="189" s="1"/>
  <c r="U25" i="190" s="1"/>
  <c r="V25" i="189"/>
  <c r="V49" i="189" s="1"/>
  <c r="V25" i="190" s="1"/>
  <c r="W25" i="189"/>
  <c r="X25" i="189"/>
  <c r="Y25" i="189"/>
  <c r="Z25" i="189"/>
  <c r="AA25" i="189"/>
  <c r="AA49" i="189" s="1"/>
  <c r="AB25" i="189"/>
  <c r="AB49" i="189" s="1"/>
  <c r="AB25" i="190" s="1"/>
  <c r="AC25" i="189"/>
  <c r="AC49" i="189" s="1"/>
  <c r="AC25" i="190" s="1"/>
  <c r="AD25" i="189"/>
  <c r="AD49" i="189" s="1"/>
  <c r="AD25" i="190" s="1"/>
  <c r="AE25" i="189"/>
  <c r="AF25" i="189"/>
  <c r="AG25" i="189"/>
  <c r="AH25" i="189"/>
  <c r="AI25" i="189"/>
  <c r="AI49" i="189" s="1"/>
  <c r="AJ25" i="189"/>
  <c r="AJ49" i="189" s="1"/>
  <c r="AJ25" i="190" s="1"/>
  <c r="AK25" i="189"/>
  <c r="AK49" i="189" s="1"/>
  <c r="AK25" i="190" s="1"/>
  <c r="AL25" i="189"/>
  <c r="AL49" i="189" s="1"/>
  <c r="AL25" i="190" s="1"/>
  <c r="AM25" i="189"/>
  <c r="AN25" i="189"/>
  <c r="AO25" i="189"/>
  <c r="AP25" i="189"/>
  <c r="AQ25" i="189"/>
  <c r="AQ49" i="189" s="1"/>
  <c r="AR25" i="189"/>
  <c r="AR49" i="189" s="1"/>
  <c r="AR25" i="190" s="1"/>
  <c r="AS25" i="189"/>
  <c r="AS49" i="189" s="1"/>
  <c r="AS25" i="190" s="1"/>
  <c r="AT25" i="189"/>
  <c r="AT49" i="189" s="1"/>
  <c r="AT25" i="190" s="1"/>
  <c r="AU25" i="189"/>
  <c r="AV25" i="189"/>
  <c r="AW25" i="189"/>
  <c r="AX25" i="189"/>
  <c r="AY25" i="189"/>
  <c r="AY49" i="189" s="1"/>
  <c r="AZ25" i="189"/>
  <c r="AZ49" i="189" s="1"/>
  <c r="AZ25" i="190" s="1"/>
  <c r="BA25" i="189"/>
  <c r="BA49" i="189" s="1"/>
  <c r="BA25" i="190" s="1"/>
  <c r="BB25" i="189"/>
  <c r="BB49" i="189" s="1"/>
  <c r="BB25" i="190" s="1"/>
  <c r="BC25" i="189"/>
  <c r="BD25" i="189"/>
  <c r="BE25" i="189"/>
  <c r="BF25" i="189"/>
  <c r="BG25" i="189"/>
  <c r="BG49" i="189" s="1"/>
  <c r="BH25" i="189"/>
  <c r="BH49" i="189" s="1"/>
  <c r="BH25" i="190" s="1"/>
  <c r="C28" i="189"/>
  <c r="D28" i="189"/>
  <c r="K28" i="189"/>
  <c r="L28" i="189"/>
  <c r="O28" i="189"/>
  <c r="P28" i="189"/>
  <c r="S28" i="189"/>
  <c r="T28" i="189"/>
  <c r="W28" i="189"/>
  <c r="Z28" i="189"/>
  <c r="AA28" i="189"/>
  <c r="AB28" i="189"/>
  <c r="AI28" i="189"/>
  <c r="AJ28" i="189"/>
  <c r="AQ28" i="189"/>
  <c r="AR28" i="189"/>
  <c r="AU28" i="189"/>
  <c r="AV28" i="189"/>
  <c r="AY28" i="189"/>
  <c r="AZ28" i="189"/>
  <c r="BC28" i="189"/>
  <c r="BD28" i="189"/>
  <c r="BF28" i="189"/>
  <c r="BG28" i="189"/>
  <c r="BH28" i="189"/>
  <c r="I29" i="189"/>
  <c r="J29" i="189"/>
  <c r="Q29" i="189"/>
  <c r="R29" i="189"/>
  <c r="U29" i="189"/>
  <c r="V29" i="189"/>
  <c r="Y29" i="189"/>
  <c r="Z29" i="189"/>
  <c r="AC29" i="189"/>
  <c r="AD29" i="189"/>
  <c r="AF29" i="189"/>
  <c r="AG29" i="189"/>
  <c r="AH29" i="189"/>
  <c r="AO29" i="189"/>
  <c r="AP29" i="189"/>
  <c r="AW29" i="189"/>
  <c r="AX29" i="189"/>
  <c r="BA29" i="189"/>
  <c r="BB29" i="189"/>
  <c r="BE29" i="189"/>
  <c r="BF29" i="189"/>
  <c r="C31" i="189"/>
  <c r="C7" i="190" s="1"/>
  <c r="D31" i="189"/>
  <c r="D7" i="190" s="1"/>
  <c r="F31" i="189"/>
  <c r="F7" i="190" s="1"/>
  <c r="G31" i="189"/>
  <c r="G7" i="190" s="1"/>
  <c r="H31" i="189"/>
  <c r="H7" i="190" s="1"/>
  <c r="O31" i="189"/>
  <c r="O7" i="190" s="1"/>
  <c r="P31" i="189"/>
  <c r="P7" i="190" s="1"/>
  <c r="W31" i="189"/>
  <c r="W7" i="190" s="1"/>
  <c r="X31" i="189"/>
  <c r="X7" i="190" s="1"/>
  <c r="AA31" i="189"/>
  <c r="AA7" i="190" s="1"/>
  <c r="AB31" i="189"/>
  <c r="AB7" i="190" s="1"/>
  <c r="AE31" i="189"/>
  <c r="AE7" i="190" s="1"/>
  <c r="AF31" i="189"/>
  <c r="AF7" i="190" s="1"/>
  <c r="AI31" i="189"/>
  <c r="AI7" i="190" s="1"/>
  <c r="AJ31" i="189"/>
  <c r="AJ7" i="190" s="1"/>
  <c r="AL31" i="189"/>
  <c r="AL7" i="190" s="1"/>
  <c r="AM31" i="189"/>
  <c r="AM7" i="190" s="1"/>
  <c r="AN31" i="189"/>
  <c r="AN7" i="190" s="1"/>
  <c r="AU31" i="189"/>
  <c r="AU7" i="190" s="1"/>
  <c r="AV31" i="189"/>
  <c r="AV7" i="190" s="1"/>
  <c r="BC31" i="189"/>
  <c r="BC7" i="190" s="1"/>
  <c r="BD31" i="189"/>
  <c r="BD7" i="190" s="1"/>
  <c r="BG31" i="189"/>
  <c r="BG7" i="190" s="1"/>
  <c r="BH31" i="189"/>
  <c r="BH7" i="190" s="1"/>
  <c r="G49" i="189"/>
  <c r="H49" i="189"/>
  <c r="H25" i="190" s="1"/>
  <c r="I49" i="189"/>
  <c r="I25" i="190" s="1"/>
  <c r="J49" i="189"/>
  <c r="J25" i="190" s="1"/>
  <c r="O49" i="189"/>
  <c r="P49" i="189"/>
  <c r="P25" i="190" s="1"/>
  <c r="Q49" i="189"/>
  <c r="Q25" i="190" s="1"/>
  <c r="R49" i="189"/>
  <c r="R25" i="190" s="1"/>
  <c r="W49" i="189"/>
  <c r="X49" i="189"/>
  <c r="X25" i="190" s="1"/>
  <c r="Y49" i="189"/>
  <c r="Y25" i="190" s="1"/>
  <c r="Z49" i="189"/>
  <c r="Z25" i="190" s="1"/>
  <c r="AE49" i="189"/>
  <c r="AF49" i="189"/>
  <c r="AF25" i="190" s="1"/>
  <c r="AG49" i="189"/>
  <c r="AG25" i="190" s="1"/>
  <c r="AH49" i="189"/>
  <c r="AH25" i="190" s="1"/>
  <c r="AM49" i="189"/>
  <c r="AN49" i="189"/>
  <c r="AN25" i="190" s="1"/>
  <c r="AO49" i="189"/>
  <c r="AO25" i="190" s="1"/>
  <c r="AP49" i="189"/>
  <c r="AP25" i="190" s="1"/>
  <c r="AU49" i="189"/>
  <c r="AV49" i="189"/>
  <c r="AV25" i="190" s="1"/>
  <c r="AW49" i="189"/>
  <c r="AW25" i="190" s="1"/>
  <c r="AX49" i="189"/>
  <c r="AX25" i="190" s="1"/>
  <c r="BC49" i="189"/>
  <c r="BD49" i="189"/>
  <c r="BD25" i="190" s="1"/>
  <c r="BE49" i="189"/>
  <c r="BE25" i="190" s="1"/>
  <c r="BF49" i="189"/>
  <c r="BF25" i="190" s="1"/>
  <c r="C4" i="188"/>
  <c r="D4" i="188"/>
  <c r="E4" i="188"/>
  <c r="F4" i="188"/>
  <c r="F28" i="188" s="1"/>
  <c r="G4" i="188"/>
  <c r="G28" i="188" s="1"/>
  <c r="H4" i="188"/>
  <c r="H28" i="188" s="1"/>
  <c r="I4" i="188"/>
  <c r="I28" i="188" s="1"/>
  <c r="J4" i="188"/>
  <c r="J28" i="188" s="1"/>
  <c r="K4" i="188"/>
  <c r="L4" i="188"/>
  <c r="M4" i="188"/>
  <c r="N4" i="188"/>
  <c r="N28" i="188" s="1"/>
  <c r="O4" i="188"/>
  <c r="O28" i="188" s="1"/>
  <c r="P4" i="188"/>
  <c r="Q4" i="188"/>
  <c r="Q28" i="188" s="1"/>
  <c r="R4" i="188"/>
  <c r="R28" i="188" s="1"/>
  <c r="S4" i="188"/>
  <c r="T4" i="188"/>
  <c r="U4" i="188"/>
  <c r="V4" i="188"/>
  <c r="V28" i="188" s="1"/>
  <c r="W4" i="188"/>
  <c r="W28" i="188" s="1"/>
  <c r="X4" i="188"/>
  <c r="Y4" i="188"/>
  <c r="Y28" i="188" s="1"/>
  <c r="Z4" i="188"/>
  <c r="Z28" i="188" s="1"/>
  <c r="AA4" i="188"/>
  <c r="AB4" i="188"/>
  <c r="AC4" i="188"/>
  <c r="AD4" i="188"/>
  <c r="AD28" i="188" s="1"/>
  <c r="AE4" i="188"/>
  <c r="AE28" i="188" s="1"/>
  <c r="AF4" i="188"/>
  <c r="AF28" i="188" s="1"/>
  <c r="AG4" i="188"/>
  <c r="AG28" i="188" s="1"/>
  <c r="AH4" i="188"/>
  <c r="AH28" i="188" s="1"/>
  <c r="AI4" i="188"/>
  <c r="AJ4" i="188"/>
  <c r="AK4" i="188"/>
  <c r="AL4" i="188"/>
  <c r="AL28" i="188" s="1"/>
  <c r="AM4" i="188"/>
  <c r="AM28" i="188" s="1"/>
  <c r="AN4" i="188"/>
  <c r="AN28" i="188" s="1"/>
  <c r="AO4" i="188"/>
  <c r="AO28" i="188" s="1"/>
  <c r="AP4" i="188"/>
  <c r="AP28" i="188" s="1"/>
  <c r="AQ4" i="188"/>
  <c r="AR4" i="188"/>
  <c r="AS4" i="188"/>
  <c r="AT4" i="188"/>
  <c r="AT28" i="188" s="1"/>
  <c r="AU4" i="188"/>
  <c r="AU28" i="188" s="1"/>
  <c r="AV4" i="188"/>
  <c r="AW4" i="188"/>
  <c r="AW28" i="188" s="1"/>
  <c r="AX4" i="188"/>
  <c r="AX28" i="188" s="1"/>
  <c r="AY4" i="188"/>
  <c r="AZ4" i="188"/>
  <c r="BA4" i="188"/>
  <c r="BB4" i="188"/>
  <c r="BB28" i="188" s="1"/>
  <c r="BC4" i="188"/>
  <c r="BC28" i="188" s="1"/>
  <c r="BD4" i="188"/>
  <c r="BE4" i="188"/>
  <c r="BE28" i="188" s="1"/>
  <c r="BF4" i="188"/>
  <c r="BF28" i="188" s="1"/>
  <c r="BG4" i="188"/>
  <c r="BH4" i="188"/>
  <c r="C5" i="188"/>
  <c r="D5" i="188"/>
  <c r="D29" i="188" s="1"/>
  <c r="E5" i="188"/>
  <c r="E29" i="188" s="1"/>
  <c r="F5" i="188"/>
  <c r="F29" i="188" s="1"/>
  <c r="G5" i="188"/>
  <c r="G29" i="188" s="1"/>
  <c r="H5" i="188"/>
  <c r="H29" i="188" s="1"/>
  <c r="I5" i="188"/>
  <c r="J5" i="188"/>
  <c r="K5" i="188"/>
  <c r="L5" i="188"/>
  <c r="L29" i="188" s="1"/>
  <c r="M5" i="188"/>
  <c r="M29" i="188" s="1"/>
  <c r="N5" i="188"/>
  <c r="N29" i="188" s="1"/>
  <c r="O5" i="188"/>
  <c r="O29" i="188" s="1"/>
  <c r="P5" i="188"/>
  <c r="P29" i="188" s="1"/>
  <c r="Q5" i="188"/>
  <c r="R5" i="188"/>
  <c r="S5" i="188"/>
  <c r="T5" i="188"/>
  <c r="T29" i="188" s="1"/>
  <c r="U5" i="188"/>
  <c r="U29" i="188" s="1"/>
  <c r="V5" i="188"/>
  <c r="W5" i="188"/>
  <c r="W29" i="188" s="1"/>
  <c r="X5" i="188"/>
  <c r="X29" i="188" s="1"/>
  <c r="Y5" i="188"/>
  <c r="Z5" i="188"/>
  <c r="AA5" i="188"/>
  <c r="AB5" i="188"/>
  <c r="AB29" i="188" s="1"/>
  <c r="AC5" i="188"/>
  <c r="AC29" i="188" s="1"/>
  <c r="AD5" i="188"/>
  <c r="AE5" i="188"/>
  <c r="AE29" i="188" s="1"/>
  <c r="AF5" i="188"/>
  <c r="AF29" i="188" s="1"/>
  <c r="AG5" i="188"/>
  <c r="AH5" i="188"/>
  <c r="AI5" i="188"/>
  <c r="AJ5" i="188"/>
  <c r="AJ29" i="188" s="1"/>
  <c r="AK5" i="188"/>
  <c r="AK29" i="188" s="1"/>
  <c r="AL5" i="188"/>
  <c r="AL29" i="188" s="1"/>
  <c r="AM5" i="188"/>
  <c r="AM29" i="188" s="1"/>
  <c r="AN5" i="188"/>
  <c r="AN29" i="188" s="1"/>
  <c r="AO5" i="188"/>
  <c r="AP5" i="188"/>
  <c r="AQ5" i="188"/>
  <c r="AR5" i="188"/>
  <c r="AR29" i="188" s="1"/>
  <c r="AS5" i="188"/>
  <c r="AS29" i="188" s="1"/>
  <c r="AT5" i="188"/>
  <c r="AT29" i="188" s="1"/>
  <c r="AU5" i="188"/>
  <c r="AU29" i="188" s="1"/>
  <c r="AV5" i="188"/>
  <c r="AV29" i="188" s="1"/>
  <c r="AW5" i="188"/>
  <c r="AX5" i="188"/>
  <c r="AY5" i="188"/>
  <c r="AZ5" i="188"/>
  <c r="AZ29" i="188" s="1"/>
  <c r="BA5" i="188"/>
  <c r="BA29" i="188" s="1"/>
  <c r="BB5" i="188"/>
  <c r="BC5" i="188"/>
  <c r="BC29" i="188" s="1"/>
  <c r="BD5" i="188"/>
  <c r="BD29" i="188" s="1"/>
  <c r="BE5" i="188"/>
  <c r="BF5" i="188"/>
  <c r="BG5" i="188"/>
  <c r="BH5" i="188"/>
  <c r="BH29" i="188" s="1"/>
  <c r="C7" i="188"/>
  <c r="C31" i="188" s="1"/>
  <c r="D7" i="188"/>
  <c r="E7" i="188"/>
  <c r="E31" i="188" s="1"/>
  <c r="F7" i="188"/>
  <c r="F31" i="188" s="1"/>
  <c r="G7" i="188"/>
  <c r="H7" i="188"/>
  <c r="I7" i="188"/>
  <c r="J7" i="188"/>
  <c r="J31" i="188" s="1"/>
  <c r="K7" i="188"/>
  <c r="K31" i="188" s="1"/>
  <c r="L7" i="188"/>
  <c r="L31" i="188" s="1"/>
  <c r="M7" i="188"/>
  <c r="M31" i="188" s="1"/>
  <c r="N7" i="188"/>
  <c r="N31" i="188" s="1"/>
  <c r="O7" i="188"/>
  <c r="P7" i="188"/>
  <c r="Q7" i="188"/>
  <c r="R7" i="188"/>
  <c r="R31" i="188" s="1"/>
  <c r="S7" i="188"/>
  <c r="S31" i="188" s="1"/>
  <c r="T7" i="188"/>
  <c r="T31" i="188" s="1"/>
  <c r="U7" i="188"/>
  <c r="U31" i="188" s="1"/>
  <c r="V7" i="188"/>
  <c r="V31" i="188" s="1"/>
  <c r="W7" i="188"/>
  <c r="X7" i="188"/>
  <c r="Y7" i="188"/>
  <c r="Z7" i="188"/>
  <c r="Z31" i="188" s="1"/>
  <c r="AA7" i="188"/>
  <c r="AA31" i="188" s="1"/>
  <c r="AB7" i="188"/>
  <c r="AC7" i="188"/>
  <c r="AC31" i="188" s="1"/>
  <c r="AD7" i="188"/>
  <c r="AD31" i="188" s="1"/>
  <c r="AE7" i="188"/>
  <c r="AF7" i="188"/>
  <c r="AG7" i="188"/>
  <c r="AH7" i="188"/>
  <c r="AH31" i="188" s="1"/>
  <c r="AI7" i="188"/>
  <c r="AI31" i="188" s="1"/>
  <c r="AJ7" i="188"/>
  <c r="AK7" i="188"/>
  <c r="AK31" i="188" s="1"/>
  <c r="AL7" i="188"/>
  <c r="AL31" i="188" s="1"/>
  <c r="AM7" i="188"/>
  <c r="AN7" i="188"/>
  <c r="AO7" i="188"/>
  <c r="AP7" i="188"/>
  <c r="AP31" i="188" s="1"/>
  <c r="AQ7" i="188"/>
  <c r="AQ31" i="188" s="1"/>
  <c r="AR7" i="188"/>
  <c r="AR31" i="188" s="1"/>
  <c r="AS7" i="188"/>
  <c r="AS31" i="188" s="1"/>
  <c r="AT7" i="188"/>
  <c r="AT31" i="188" s="1"/>
  <c r="AU7" i="188"/>
  <c r="AV7" i="188"/>
  <c r="AW7" i="188"/>
  <c r="AX7" i="188"/>
  <c r="AX31" i="188" s="1"/>
  <c r="AY7" i="188"/>
  <c r="AY31" i="188" s="1"/>
  <c r="AZ7" i="188"/>
  <c r="AZ31" i="188" s="1"/>
  <c r="BA7" i="188"/>
  <c r="BA31" i="188" s="1"/>
  <c r="BB7" i="188"/>
  <c r="BB31" i="188" s="1"/>
  <c r="BC7" i="188"/>
  <c r="BD7" i="188"/>
  <c r="BE7" i="188"/>
  <c r="BE31" i="188" s="1"/>
  <c r="BF7" i="188"/>
  <c r="BF31" i="188" s="1"/>
  <c r="BG7" i="188"/>
  <c r="BG31" i="188" s="1"/>
  <c r="BH7" i="188"/>
  <c r="C25" i="188"/>
  <c r="C49" i="188" s="1"/>
  <c r="D25" i="188"/>
  <c r="D49" i="188" s="1"/>
  <c r="E25" i="188"/>
  <c r="E49" i="188" s="1"/>
  <c r="F25" i="188"/>
  <c r="F49" i="188" s="1"/>
  <c r="G25" i="188"/>
  <c r="H25" i="188"/>
  <c r="I25" i="188"/>
  <c r="J25" i="188"/>
  <c r="J49" i="188" s="1"/>
  <c r="K25" i="188"/>
  <c r="K49" i="188" s="1"/>
  <c r="L25" i="188"/>
  <c r="L49" i="188" s="1"/>
  <c r="M25" i="188"/>
  <c r="M49" i="188" s="1"/>
  <c r="N25" i="188"/>
  <c r="N49" i="188" s="1"/>
  <c r="O25" i="188"/>
  <c r="P25" i="188"/>
  <c r="Q25" i="188"/>
  <c r="R25" i="188"/>
  <c r="R49" i="188" s="1"/>
  <c r="S25" i="188"/>
  <c r="S49" i="188" s="1"/>
  <c r="T25" i="188"/>
  <c r="T49" i="188" s="1"/>
  <c r="U25" i="188"/>
  <c r="U49" i="188" s="1"/>
  <c r="V25" i="188"/>
  <c r="V49" i="188" s="1"/>
  <c r="W25" i="188"/>
  <c r="X25" i="188"/>
  <c r="Y25" i="188"/>
  <c r="Z25" i="188"/>
  <c r="Z49" i="188" s="1"/>
  <c r="AA25" i="188"/>
  <c r="AA49" i="188" s="1"/>
  <c r="AB25" i="188"/>
  <c r="AB49" i="188" s="1"/>
  <c r="AC25" i="188"/>
  <c r="AD25" i="188"/>
  <c r="AD49" i="188" s="1"/>
  <c r="AE25" i="188"/>
  <c r="AF25" i="188"/>
  <c r="AG25" i="188"/>
  <c r="AH25" i="188"/>
  <c r="AH49" i="188" s="1"/>
  <c r="AI25" i="188"/>
  <c r="AI49" i="188" s="1"/>
  <c r="AJ25" i="188"/>
  <c r="AJ49" i="188" s="1"/>
  <c r="AK25" i="188"/>
  <c r="AK49" i="188" s="1"/>
  <c r="AL25" i="188"/>
  <c r="AL49" i="188" s="1"/>
  <c r="AM25" i="188"/>
  <c r="AN25" i="188"/>
  <c r="AO25" i="188"/>
  <c r="AP25" i="188"/>
  <c r="AP49" i="188" s="1"/>
  <c r="AQ25" i="188"/>
  <c r="AQ49" i="188" s="1"/>
  <c r="AR25" i="188"/>
  <c r="AR49" i="188" s="1"/>
  <c r="AS25" i="188"/>
  <c r="AS49" i="188" s="1"/>
  <c r="AT25" i="188"/>
  <c r="AT49" i="188" s="1"/>
  <c r="AU25" i="188"/>
  <c r="AV25" i="188"/>
  <c r="AW25" i="188"/>
  <c r="AX25" i="188"/>
  <c r="AX49" i="188" s="1"/>
  <c r="AY25" i="188"/>
  <c r="AY49" i="188" s="1"/>
  <c r="AZ25" i="188"/>
  <c r="AZ49" i="188" s="1"/>
  <c r="BA25" i="188"/>
  <c r="BB25" i="188"/>
  <c r="BC25" i="188"/>
  <c r="BD25" i="188"/>
  <c r="BE25" i="188"/>
  <c r="BF25" i="188"/>
  <c r="BF49" i="188" s="1"/>
  <c r="BG25" i="188"/>
  <c r="BG49" i="188" s="1"/>
  <c r="BH25" i="188"/>
  <c r="BH49" i="188" s="1"/>
  <c r="C28" i="188"/>
  <c r="D28" i="188"/>
  <c r="E28" i="188"/>
  <c r="K28" i="188"/>
  <c r="L28" i="188"/>
  <c r="M28" i="188"/>
  <c r="P28" i="188"/>
  <c r="S28" i="188"/>
  <c r="T28" i="188"/>
  <c r="U28" i="188"/>
  <c r="X28" i="188"/>
  <c r="AA28" i="188"/>
  <c r="AB28" i="188"/>
  <c r="AC28" i="188"/>
  <c r="AI28" i="188"/>
  <c r="AJ28" i="188"/>
  <c r="AK28" i="188"/>
  <c r="AQ28" i="188"/>
  <c r="AR28" i="188"/>
  <c r="AS28" i="188"/>
  <c r="AV28" i="188"/>
  <c r="AY28" i="188"/>
  <c r="AZ28" i="188"/>
  <c r="BA28" i="188"/>
  <c r="BD28" i="188"/>
  <c r="BG28" i="188"/>
  <c r="BH28" i="188"/>
  <c r="C29" i="188"/>
  <c r="I29" i="188"/>
  <c r="J29" i="188"/>
  <c r="K29" i="188"/>
  <c r="Q29" i="188"/>
  <c r="R29" i="188"/>
  <c r="S29" i="188"/>
  <c r="V29" i="188"/>
  <c r="Y29" i="188"/>
  <c r="Z29" i="188"/>
  <c r="AA29" i="188"/>
  <c r="AD29" i="188"/>
  <c r="AG29" i="188"/>
  <c r="AH29" i="188"/>
  <c r="AI29" i="188"/>
  <c r="AO29" i="188"/>
  <c r="AP29" i="188"/>
  <c r="AQ29" i="188"/>
  <c r="AW29" i="188"/>
  <c r="AX29" i="188"/>
  <c r="AY29" i="188"/>
  <c r="BB29" i="188"/>
  <c r="BE29" i="188"/>
  <c r="BF29" i="188"/>
  <c r="BG29" i="188"/>
  <c r="D31" i="188"/>
  <c r="G31" i="188"/>
  <c r="H31" i="188"/>
  <c r="I31" i="188"/>
  <c r="O31" i="188"/>
  <c r="P31" i="188"/>
  <c r="Q31" i="188"/>
  <c r="W31" i="188"/>
  <c r="X31" i="188"/>
  <c r="Y31" i="188"/>
  <c r="AB31" i="188"/>
  <c r="AE31" i="188"/>
  <c r="AF31" i="188"/>
  <c r="AG31" i="188"/>
  <c r="AJ31" i="188"/>
  <c r="AM31" i="188"/>
  <c r="AN31" i="188"/>
  <c r="AO31" i="188"/>
  <c r="AU31" i="188"/>
  <c r="AV31" i="188"/>
  <c r="AW31" i="188"/>
  <c r="BC31" i="188"/>
  <c r="BD31" i="188"/>
  <c r="BH31" i="188"/>
  <c r="G49" i="188"/>
  <c r="H49" i="188"/>
  <c r="I49" i="188"/>
  <c r="O49" i="188"/>
  <c r="P49" i="188"/>
  <c r="Q49" i="188"/>
  <c r="W49" i="188"/>
  <c r="X49" i="188"/>
  <c r="Y49" i="188"/>
  <c r="AC49" i="188"/>
  <c r="AE49" i="188"/>
  <c r="AF49" i="188"/>
  <c r="AG49" i="188"/>
  <c r="AM49" i="188"/>
  <c r="AN49" i="188"/>
  <c r="AO49" i="188"/>
  <c r="AU49" i="188"/>
  <c r="AV49" i="188"/>
  <c r="AW49" i="188"/>
  <c r="BA49" i="188"/>
  <c r="BB49" i="188"/>
  <c r="BC49" i="188"/>
  <c r="BD49" i="188"/>
  <c r="BE49" i="188"/>
  <c r="C4" i="173"/>
  <c r="D4" i="173"/>
  <c r="D28" i="173" s="1"/>
  <c r="E4" i="173"/>
  <c r="F4" i="173"/>
  <c r="F28" i="173" s="1"/>
  <c r="G4" i="173"/>
  <c r="G28" i="173" s="1"/>
  <c r="H4" i="173"/>
  <c r="H28" i="173" s="1"/>
  <c r="I4" i="173"/>
  <c r="I28" i="173" s="1"/>
  <c r="J4" i="173"/>
  <c r="J28" i="173" s="1"/>
  <c r="K4" i="173"/>
  <c r="L4" i="173"/>
  <c r="L28" i="173" s="1"/>
  <c r="M4" i="173"/>
  <c r="N4" i="173"/>
  <c r="O4" i="173"/>
  <c r="O28" i="173" s="1"/>
  <c r="P4" i="173"/>
  <c r="P28" i="173" s="1"/>
  <c r="Q4" i="173"/>
  <c r="Q28" i="173" s="1"/>
  <c r="R4" i="173"/>
  <c r="R28" i="173" s="1"/>
  <c r="S4" i="173"/>
  <c r="T4" i="173"/>
  <c r="T28" i="173" s="1"/>
  <c r="U4" i="173"/>
  <c r="V4" i="173"/>
  <c r="W4" i="173"/>
  <c r="W28" i="173" s="1"/>
  <c r="X4" i="173"/>
  <c r="X28" i="173" s="1"/>
  <c r="Y4" i="173"/>
  <c r="Y28" i="173" s="1"/>
  <c r="Z4" i="173"/>
  <c r="Z28" i="173" s="1"/>
  <c r="AA4" i="173"/>
  <c r="AB4" i="173"/>
  <c r="AB28" i="173" s="1"/>
  <c r="AC4" i="173"/>
  <c r="AD4" i="173"/>
  <c r="AE4" i="173"/>
  <c r="AE28" i="173" s="1"/>
  <c r="AF4" i="173"/>
  <c r="AG4" i="173"/>
  <c r="AG28" i="173" s="1"/>
  <c r="AH4" i="173"/>
  <c r="AH28" i="173" s="1"/>
  <c r="AI4" i="173"/>
  <c r="AJ4" i="173"/>
  <c r="AJ28" i="173" s="1"/>
  <c r="AK4" i="173"/>
  <c r="AL4" i="173"/>
  <c r="AM4" i="173"/>
  <c r="AM28" i="173" s="1"/>
  <c r="AN4" i="173"/>
  <c r="AN28" i="173" s="1"/>
  <c r="AO4" i="173"/>
  <c r="AP4" i="173"/>
  <c r="AQ4" i="173"/>
  <c r="AR4" i="173"/>
  <c r="AR28" i="173" s="1"/>
  <c r="AS4" i="173"/>
  <c r="AT4" i="173"/>
  <c r="AU4" i="173"/>
  <c r="AU28" i="173" s="1"/>
  <c r="AV4" i="173"/>
  <c r="AV28" i="173" s="1"/>
  <c r="AW4" i="173"/>
  <c r="AW28" i="173" s="1"/>
  <c r="AX4" i="173"/>
  <c r="AX28" i="173" s="1"/>
  <c r="AY4" i="173"/>
  <c r="AZ4" i="173"/>
  <c r="AZ28" i="173" s="1"/>
  <c r="BA4" i="173"/>
  <c r="BB4" i="173"/>
  <c r="BC4" i="173"/>
  <c r="BC28" i="173" s="1"/>
  <c r="BD4" i="173"/>
  <c r="BD28" i="173" s="1"/>
  <c r="BE4" i="173"/>
  <c r="BE28" i="173" s="1"/>
  <c r="BF4" i="173"/>
  <c r="BF28" i="173" s="1"/>
  <c r="BG4" i="173"/>
  <c r="BH4" i="173"/>
  <c r="BH28" i="173" s="1"/>
  <c r="C5" i="173"/>
  <c r="D5" i="173"/>
  <c r="D29" i="173" s="1"/>
  <c r="E5" i="173"/>
  <c r="E29" i="173" s="1"/>
  <c r="F5" i="173"/>
  <c r="F29" i="173" s="1"/>
  <c r="G5" i="173"/>
  <c r="G29" i="173" s="1"/>
  <c r="H5" i="173"/>
  <c r="H29" i="173" s="1"/>
  <c r="I5" i="173"/>
  <c r="J5" i="173"/>
  <c r="K5" i="173"/>
  <c r="L5" i="173"/>
  <c r="L29" i="173" s="1"/>
  <c r="M5" i="173"/>
  <c r="M29" i="173" s="1"/>
  <c r="N5" i="173"/>
  <c r="N29" i="173" s="1"/>
  <c r="O5" i="173"/>
  <c r="O29" i="173" s="1"/>
  <c r="P5" i="173"/>
  <c r="P29" i="173" s="1"/>
  <c r="Q5" i="173"/>
  <c r="R5" i="173"/>
  <c r="R29" i="173" s="1"/>
  <c r="S5" i="173"/>
  <c r="T5" i="173"/>
  <c r="U5" i="173"/>
  <c r="U29" i="173" s="1"/>
  <c r="V5" i="173"/>
  <c r="V29" i="173" s="1"/>
  <c r="W5" i="173"/>
  <c r="W29" i="173" s="1"/>
  <c r="X5" i="173"/>
  <c r="X29" i="173" s="1"/>
  <c r="Y5" i="173"/>
  <c r="Z5" i="173"/>
  <c r="Z29" i="173" s="1"/>
  <c r="AA5" i="173"/>
  <c r="AB5" i="173"/>
  <c r="AC5" i="173"/>
  <c r="AC29" i="173" s="1"/>
  <c r="AD5" i="173"/>
  <c r="AD29" i="173" s="1"/>
  <c r="AE5" i="173"/>
  <c r="AE29" i="173" s="1"/>
  <c r="AF5" i="173"/>
  <c r="AF29" i="173" s="1"/>
  <c r="AG5" i="173"/>
  <c r="AH5" i="173"/>
  <c r="AI5" i="173"/>
  <c r="AJ5" i="173"/>
  <c r="AK5" i="173"/>
  <c r="AK29" i="173" s="1"/>
  <c r="AL5" i="173"/>
  <c r="AL29" i="173" s="1"/>
  <c r="AM5" i="173"/>
  <c r="AM29" i="173" s="1"/>
  <c r="AN5" i="173"/>
  <c r="AN29" i="173" s="1"/>
  <c r="AO5" i="173"/>
  <c r="AP5" i="173"/>
  <c r="AQ5" i="173"/>
  <c r="AR5" i="173"/>
  <c r="AS5" i="173"/>
  <c r="AS29" i="173" s="1"/>
  <c r="AT5" i="173"/>
  <c r="AT29" i="173" s="1"/>
  <c r="AU5" i="173"/>
  <c r="AU29" i="173" s="1"/>
  <c r="AV5" i="173"/>
  <c r="AV29" i="173" s="1"/>
  <c r="AW5" i="173"/>
  <c r="AX5" i="173"/>
  <c r="AY5" i="173"/>
  <c r="AZ5" i="173"/>
  <c r="BA5" i="173"/>
  <c r="BA29" i="173" s="1"/>
  <c r="BB5" i="173"/>
  <c r="BB29" i="173" s="1"/>
  <c r="BC5" i="173"/>
  <c r="BC29" i="173" s="1"/>
  <c r="BD5" i="173"/>
  <c r="BD29" i="173" s="1"/>
  <c r="BE5" i="173"/>
  <c r="BF5" i="173"/>
  <c r="BG5" i="173"/>
  <c r="BH5" i="173"/>
  <c r="C7" i="173"/>
  <c r="C31" i="173" s="1"/>
  <c r="D7" i="173"/>
  <c r="D31" i="173" s="1"/>
  <c r="E7" i="173"/>
  <c r="E31" i="173" s="1"/>
  <c r="F7" i="173"/>
  <c r="F31" i="173" s="1"/>
  <c r="G7" i="173"/>
  <c r="H7" i="173"/>
  <c r="I7" i="173"/>
  <c r="J7" i="173"/>
  <c r="J31" i="173" s="1"/>
  <c r="K7" i="173"/>
  <c r="K31" i="173" s="1"/>
  <c r="L7" i="173"/>
  <c r="L31" i="173" s="1"/>
  <c r="M7" i="173"/>
  <c r="N7" i="173"/>
  <c r="O7" i="173"/>
  <c r="P7" i="173"/>
  <c r="P31" i="173" s="1"/>
  <c r="Q7" i="173"/>
  <c r="R7" i="173"/>
  <c r="R31" i="173" s="1"/>
  <c r="S7" i="173"/>
  <c r="S31" i="173" s="1"/>
  <c r="T7" i="173"/>
  <c r="T31" i="173" s="1"/>
  <c r="U7" i="173"/>
  <c r="U31" i="173" s="1"/>
  <c r="V7" i="173"/>
  <c r="V31" i="173" s="1"/>
  <c r="W7" i="173"/>
  <c r="X7" i="173"/>
  <c r="Y7" i="173"/>
  <c r="Z7" i="173"/>
  <c r="AA7" i="173"/>
  <c r="AA31" i="173" s="1"/>
  <c r="AB7" i="173"/>
  <c r="AB31" i="173" s="1"/>
  <c r="AC7" i="173"/>
  <c r="AC31" i="173" s="1"/>
  <c r="AD7" i="173"/>
  <c r="AD31" i="173" s="1"/>
  <c r="AE7" i="173"/>
  <c r="AF7" i="173"/>
  <c r="AG7" i="173"/>
  <c r="AH7" i="173"/>
  <c r="AI7" i="173"/>
  <c r="AI31" i="173" s="1"/>
  <c r="AJ7" i="173"/>
  <c r="AJ31" i="173" s="1"/>
  <c r="AK7" i="173"/>
  <c r="AK31" i="173" s="1"/>
  <c r="AL7" i="173"/>
  <c r="AL31" i="173" s="1"/>
  <c r="AM7" i="173"/>
  <c r="AN7" i="173"/>
  <c r="AO7" i="173"/>
  <c r="AP7" i="173"/>
  <c r="AQ7" i="173"/>
  <c r="AQ31" i="173" s="1"/>
  <c r="AR7" i="173"/>
  <c r="AR31" i="173" s="1"/>
  <c r="AS7" i="173"/>
  <c r="AS31" i="173" s="1"/>
  <c r="AT7" i="173"/>
  <c r="AT31" i="173" s="1"/>
  <c r="AU7" i="173"/>
  <c r="AV7" i="173"/>
  <c r="AW7" i="173"/>
  <c r="AX7" i="173"/>
  <c r="AY7" i="173"/>
  <c r="AY31" i="173" s="1"/>
  <c r="AZ7" i="173"/>
  <c r="AZ31" i="173" s="1"/>
  <c r="BA7" i="173"/>
  <c r="BA31" i="173" s="1"/>
  <c r="BB7" i="173"/>
  <c r="BB31" i="173" s="1"/>
  <c r="BC7" i="173"/>
  <c r="BD7" i="173"/>
  <c r="BD31" i="173" s="1"/>
  <c r="BE7" i="173"/>
  <c r="BF7" i="173"/>
  <c r="BG7" i="173"/>
  <c r="BG31" i="173" s="1"/>
  <c r="BH7" i="173"/>
  <c r="C25" i="173"/>
  <c r="C49" i="173" s="1"/>
  <c r="D25" i="173"/>
  <c r="D49" i="173" s="1"/>
  <c r="E25" i="173"/>
  <c r="E49" i="173" s="1"/>
  <c r="F25" i="173"/>
  <c r="F49" i="173" s="1"/>
  <c r="G25" i="173"/>
  <c r="G49" i="173" s="1"/>
  <c r="H25" i="173"/>
  <c r="H49" i="173" s="1"/>
  <c r="I25" i="173"/>
  <c r="J25" i="173"/>
  <c r="K25" i="173"/>
  <c r="K49" i="173" s="1"/>
  <c r="L25" i="173"/>
  <c r="L49" i="173" s="1"/>
  <c r="M25" i="173"/>
  <c r="M49" i="173" s="1"/>
  <c r="N25" i="173"/>
  <c r="N49" i="173" s="1"/>
  <c r="O25" i="173"/>
  <c r="O49" i="173" s="1"/>
  <c r="P25" i="173"/>
  <c r="P49" i="173" s="1"/>
  <c r="Q25" i="173"/>
  <c r="R25" i="173"/>
  <c r="S25" i="173"/>
  <c r="S49" i="173" s="1"/>
  <c r="T25" i="173"/>
  <c r="T49" i="173" s="1"/>
  <c r="U25" i="173"/>
  <c r="U49" i="173" s="1"/>
  <c r="V25" i="173"/>
  <c r="V49" i="173" s="1"/>
  <c r="W25" i="173"/>
  <c r="W49" i="173" s="1"/>
  <c r="X25" i="173"/>
  <c r="Y25" i="173"/>
  <c r="Z25" i="173"/>
  <c r="AA25" i="173"/>
  <c r="AB25" i="173"/>
  <c r="AB49" i="173" s="1"/>
  <c r="AC25" i="173"/>
  <c r="AC49" i="173" s="1"/>
  <c r="AD25" i="173"/>
  <c r="AD49" i="173" s="1"/>
  <c r="AE25" i="173"/>
  <c r="AE49" i="173" s="1"/>
  <c r="AF25" i="173"/>
  <c r="AG25" i="173"/>
  <c r="AH25" i="173"/>
  <c r="AI25" i="173"/>
  <c r="AJ25" i="173"/>
  <c r="AK25" i="173"/>
  <c r="AK49" i="173" s="1"/>
  <c r="AL25" i="173"/>
  <c r="AL49" i="173" s="1"/>
  <c r="AM25" i="173"/>
  <c r="AM49" i="173" s="1"/>
  <c r="AN25" i="173"/>
  <c r="AN49" i="173" s="1"/>
  <c r="AO25" i="173"/>
  <c r="AP25" i="173"/>
  <c r="AQ25" i="173"/>
  <c r="AR25" i="173"/>
  <c r="AR49" i="173" s="1"/>
  <c r="AS25" i="173"/>
  <c r="AT25" i="173"/>
  <c r="AT49" i="173" s="1"/>
  <c r="AU25" i="173"/>
  <c r="AU49" i="173" s="1"/>
  <c r="AV25" i="173"/>
  <c r="AV49" i="173" s="1"/>
  <c r="AW25" i="173"/>
  <c r="AX25" i="173"/>
  <c r="AY25" i="173"/>
  <c r="AZ25" i="173"/>
  <c r="AZ49" i="173" s="1"/>
  <c r="BA25" i="173"/>
  <c r="BB25" i="173"/>
  <c r="BC25" i="173"/>
  <c r="BC49" i="173" s="1"/>
  <c r="BD25" i="173"/>
  <c r="BD49" i="173" s="1"/>
  <c r="BE25" i="173"/>
  <c r="BF25" i="173"/>
  <c r="BG25" i="173"/>
  <c r="BG49" i="173" s="1"/>
  <c r="BH25" i="173"/>
  <c r="BH49" i="173" s="1"/>
  <c r="C28" i="173"/>
  <c r="E28" i="173"/>
  <c r="K28" i="173"/>
  <c r="M28" i="173"/>
  <c r="N28" i="173"/>
  <c r="S28" i="173"/>
  <c r="U28" i="173"/>
  <c r="V28" i="173"/>
  <c r="AA28" i="173"/>
  <c r="AC28" i="173"/>
  <c r="AD28" i="173"/>
  <c r="AF28" i="173"/>
  <c r="AI28" i="173"/>
  <c r="AK28" i="173"/>
  <c r="AL28" i="173"/>
  <c r="AO28" i="173"/>
  <c r="AP28" i="173"/>
  <c r="AQ28" i="173"/>
  <c r="AS28" i="173"/>
  <c r="AT28" i="173"/>
  <c r="AY28" i="173"/>
  <c r="BA28" i="173"/>
  <c r="BB28" i="173"/>
  <c r="BG28" i="173"/>
  <c r="C29" i="173"/>
  <c r="I29" i="173"/>
  <c r="J29" i="173"/>
  <c r="K29" i="173"/>
  <c r="Q29" i="173"/>
  <c r="S29" i="173"/>
  <c r="T29" i="173"/>
  <c r="Y29" i="173"/>
  <c r="AA29" i="173"/>
  <c r="AB29" i="173"/>
  <c r="AG29" i="173"/>
  <c r="AH29" i="173"/>
  <c r="AI29" i="173"/>
  <c r="AJ29" i="173"/>
  <c r="AO29" i="173"/>
  <c r="AP29" i="173"/>
  <c r="AQ29" i="173"/>
  <c r="AR29" i="173"/>
  <c r="AW29" i="173"/>
  <c r="AX29" i="173"/>
  <c r="AY29" i="173"/>
  <c r="AZ29" i="173"/>
  <c r="BE29" i="173"/>
  <c r="BF29" i="173"/>
  <c r="BG29" i="173"/>
  <c r="BH29" i="173"/>
  <c r="G31" i="173"/>
  <c r="H31" i="173"/>
  <c r="I31" i="173"/>
  <c r="M31" i="173"/>
  <c r="N31" i="173"/>
  <c r="O31" i="173"/>
  <c r="Q31" i="173"/>
  <c r="W31" i="173"/>
  <c r="X31" i="173"/>
  <c r="Y31" i="173"/>
  <c r="Z31" i="173"/>
  <c r="AE31" i="173"/>
  <c r="AF31" i="173"/>
  <c r="AG31" i="173"/>
  <c r="AH31" i="173"/>
  <c r="AM31" i="173"/>
  <c r="AN31" i="173"/>
  <c r="AO31" i="173"/>
  <c r="AP31" i="173"/>
  <c r="AU31" i="173"/>
  <c r="AV31" i="173"/>
  <c r="AW31" i="173"/>
  <c r="AX31" i="173"/>
  <c r="BC31" i="173"/>
  <c r="BE31" i="173"/>
  <c r="BF31" i="173"/>
  <c r="BH31" i="173"/>
  <c r="I49" i="173"/>
  <c r="J49" i="173"/>
  <c r="Q49" i="173"/>
  <c r="R49" i="173"/>
  <c r="X49" i="173"/>
  <c r="Y49" i="173"/>
  <c r="Z49" i="173"/>
  <c r="AA49" i="173"/>
  <c r="AF49" i="173"/>
  <c r="AG49" i="173"/>
  <c r="AH49" i="173"/>
  <c r="AI49" i="173"/>
  <c r="AJ49" i="173"/>
  <c r="AO49" i="173"/>
  <c r="AP49" i="173"/>
  <c r="AQ49" i="173"/>
  <c r="AS49" i="173"/>
  <c r="AW49" i="173"/>
  <c r="AX49" i="173"/>
  <c r="AY49" i="173"/>
  <c r="BA49" i="173"/>
  <c r="BB49" i="173"/>
  <c r="BE49" i="173"/>
  <c r="BF49" i="173"/>
  <c r="C4" i="142"/>
  <c r="D4" i="142"/>
  <c r="E4" i="142"/>
  <c r="E28" i="142" s="1"/>
  <c r="E4" i="168" s="1"/>
  <c r="F4" i="142"/>
  <c r="F28" i="142" s="1"/>
  <c r="F4" i="168" s="1"/>
  <c r="G4" i="142"/>
  <c r="G28" i="142" s="1"/>
  <c r="G4" i="168" s="1"/>
  <c r="H4" i="142"/>
  <c r="H28" i="142" s="1"/>
  <c r="H4" i="168" s="1"/>
  <c r="I4" i="142"/>
  <c r="I28" i="142" s="1"/>
  <c r="I4" i="168" s="1"/>
  <c r="J4" i="142"/>
  <c r="J28" i="142" s="1"/>
  <c r="J4" i="168" s="1"/>
  <c r="K4" i="142"/>
  <c r="L4" i="142"/>
  <c r="M4" i="142"/>
  <c r="N4" i="142"/>
  <c r="N28" i="142" s="1"/>
  <c r="N4" i="168" s="1"/>
  <c r="O4" i="142"/>
  <c r="O28" i="142" s="1"/>
  <c r="O4" i="168" s="1"/>
  <c r="P4" i="142"/>
  <c r="P28" i="142" s="1"/>
  <c r="P4" i="168" s="1"/>
  <c r="Q4" i="142"/>
  <c r="Q28" i="142" s="1"/>
  <c r="Q4" i="168" s="1"/>
  <c r="R4" i="142"/>
  <c r="R28" i="142" s="1"/>
  <c r="R4" i="168" s="1"/>
  <c r="S4" i="142"/>
  <c r="T4" i="142"/>
  <c r="U4" i="142"/>
  <c r="V4" i="142"/>
  <c r="V28" i="142" s="1"/>
  <c r="V4" i="168" s="1"/>
  <c r="W4" i="142"/>
  <c r="W28" i="142" s="1"/>
  <c r="W4" i="168" s="1"/>
  <c r="X4" i="142"/>
  <c r="X28" i="142" s="1"/>
  <c r="X4" i="168" s="1"/>
  <c r="Y4" i="142"/>
  <c r="Y28" i="142" s="1"/>
  <c r="Y4" i="168" s="1"/>
  <c r="Z4" i="142"/>
  <c r="Z28" i="142" s="1"/>
  <c r="Z4" i="168" s="1"/>
  <c r="AA4" i="142"/>
  <c r="AB4" i="142"/>
  <c r="AC4" i="142"/>
  <c r="AD4" i="142"/>
  <c r="AD28" i="142" s="1"/>
  <c r="AD4" i="168" s="1"/>
  <c r="AE4" i="142"/>
  <c r="AE28" i="142" s="1"/>
  <c r="AE4" i="168" s="1"/>
  <c r="AF4" i="142"/>
  <c r="AF28" i="142" s="1"/>
  <c r="AF4" i="168" s="1"/>
  <c r="AG4" i="142"/>
  <c r="AG28" i="142" s="1"/>
  <c r="AG4" i="168" s="1"/>
  <c r="AH4" i="142"/>
  <c r="AH28" i="142" s="1"/>
  <c r="AH4" i="168" s="1"/>
  <c r="AI4" i="142"/>
  <c r="AJ4" i="142"/>
  <c r="AK4" i="142"/>
  <c r="AL4" i="142"/>
  <c r="AL28" i="142" s="1"/>
  <c r="AL4" i="168" s="1"/>
  <c r="AM4" i="142"/>
  <c r="AN4" i="142"/>
  <c r="AN28" i="142" s="1"/>
  <c r="AN4" i="168" s="1"/>
  <c r="AO4" i="142"/>
  <c r="AO28" i="142" s="1"/>
  <c r="AO4" i="168" s="1"/>
  <c r="AP4" i="142"/>
  <c r="AP28" i="142" s="1"/>
  <c r="AP4" i="168" s="1"/>
  <c r="AQ4" i="142"/>
  <c r="AR4" i="142"/>
  <c r="AS4" i="142"/>
  <c r="AT4" i="142"/>
  <c r="AT28" i="142" s="1"/>
  <c r="AT4" i="168" s="1"/>
  <c r="AU4" i="142"/>
  <c r="AV4" i="142"/>
  <c r="AW4" i="142"/>
  <c r="AX4" i="142"/>
  <c r="AX28" i="142" s="1"/>
  <c r="AX4" i="168" s="1"/>
  <c r="AY4" i="142"/>
  <c r="AZ4" i="142"/>
  <c r="BA4" i="142"/>
  <c r="BA28" i="142" s="1"/>
  <c r="BA4" i="168" s="1"/>
  <c r="BB4" i="142"/>
  <c r="BB28" i="142" s="1"/>
  <c r="BB4" i="168" s="1"/>
  <c r="BC4" i="142"/>
  <c r="BC28" i="142" s="1"/>
  <c r="BC4" i="168" s="1"/>
  <c r="BD4" i="142"/>
  <c r="BD28" i="142" s="1"/>
  <c r="BD4" i="168" s="1"/>
  <c r="BE4" i="142"/>
  <c r="BE28" i="142" s="1"/>
  <c r="BE4" i="168" s="1"/>
  <c r="BF4" i="142"/>
  <c r="BF28" i="142" s="1"/>
  <c r="BF4" i="168" s="1"/>
  <c r="BG4" i="142"/>
  <c r="BH4" i="142"/>
  <c r="C5" i="142"/>
  <c r="C29" i="142" s="1"/>
  <c r="C5" i="168" s="1"/>
  <c r="D5" i="142"/>
  <c r="D29" i="142" s="1"/>
  <c r="D5" i="168" s="1"/>
  <c r="E5" i="142"/>
  <c r="E29" i="142" s="1"/>
  <c r="E5" i="168" s="1"/>
  <c r="F5" i="142"/>
  <c r="F29" i="142" s="1"/>
  <c r="F5" i="168" s="1"/>
  <c r="G5" i="142"/>
  <c r="G29" i="142" s="1"/>
  <c r="G5" i="168" s="1"/>
  <c r="H5" i="142"/>
  <c r="H29" i="142" s="1"/>
  <c r="H5" i="168" s="1"/>
  <c r="I5" i="142"/>
  <c r="J5" i="142"/>
  <c r="K5" i="142"/>
  <c r="K29" i="142" s="1"/>
  <c r="K5" i="168" s="1"/>
  <c r="L5" i="142"/>
  <c r="L29" i="142" s="1"/>
  <c r="L5" i="168" s="1"/>
  <c r="M5" i="142"/>
  <c r="M29" i="142" s="1"/>
  <c r="M5" i="168" s="1"/>
  <c r="N5" i="142"/>
  <c r="N29" i="142" s="1"/>
  <c r="N5" i="168" s="1"/>
  <c r="O5" i="142"/>
  <c r="O29" i="142" s="1"/>
  <c r="O5" i="168" s="1"/>
  <c r="P5" i="142"/>
  <c r="P29" i="142" s="1"/>
  <c r="P5" i="168" s="1"/>
  <c r="Q5" i="142"/>
  <c r="R5" i="142"/>
  <c r="S5" i="142"/>
  <c r="T5" i="142"/>
  <c r="T29" i="142" s="1"/>
  <c r="T5" i="168" s="1"/>
  <c r="U5" i="142"/>
  <c r="U29" i="142" s="1"/>
  <c r="U5" i="168" s="1"/>
  <c r="V5" i="142"/>
  <c r="V29" i="142" s="1"/>
  <c r="V5" i="168" s="1"/>
  <c r="W5" i="142"/>
  <c r="W29" i="142" s="1"/>
  <c r="W5" i="168" s="1"/>
  <c r="X5" i="142"/>
  <c r="X29" i="142" s="1"/>
  <c r="X5" i="168" s="1"/>
  <c r="Y5" i="142"/>
  <c r="Z5" i="142"/>
  <c r="AA5" i="142"/>
  <c r="AA29" i="142" s="1"/>
  <c r="AA5" i="168" s="1"/>
  <c r="AB5" i="142"/>
  <c r="AB29" i="142" s="1"/>
  <c r="AB5" i="168" s="1"/>
  <c r="AC5" i="142"/>
  <c r="AC29" i="142" s="1"/>
  <c r="AC5" i="168" s="1"/>
  <c r="AD5" i="142"/>
  <c r="AD29" i="142" s="1"/>
  <c r="AD5" i="168" s="1"/>
  <c r="AE5" i="142"/>
  <c r="AE29" i="142" s="1"/>
  <c r="AE5" i="168" s="1"/>
  <c r="AF5" i="142"/>
  <c r="AF29" i="142" s="1"/>
  <c r="AF5" i="168" s="1"/>
  <c r="AG5" i="142"/>
  <c r="AH5" i="142"/>
  <c r="AI5" i="142"/>
  <c r="AJ5" i="142"/>
  <c r="AJ29" i="142" s="1"/>
  <c r="AJ5" i="168" s="1"/>
  <c r="AK5" i="142"/>
  <c r="AK29" i="142" s="1"/>
  <c r="AK5" i="168" s="1"/>
  <c r="AL5" i="142"/>
  <c r="AL29" i="142" s="1"/>
  <c r="AL5" i="168" s="1"/>
  <c r="AM5" i="142"/>
  <c r="AM29" i="142" s="1"/>
  <c r="AM5" i="168" s="1"/>
  <c r="AN5" i="142"/>
  <c r="AN29" i="142" s="1"/>
  <c r="AN5" i="168" s="1"/>
  <c r="AO5" i="142"/>
  <c r="AP5" i="142"/>
  <c r="AQ5" i="142"/>
  <c r="AR5" i="142"/>
  <c r="AR29" i="142" s="1"/>
  <c r="AR5" i="168" s="1"/>
  <c r="AS5" i="142"/>
  <c r="AT5" i="142"/>
  <c r="AU5" i="142"/>
  <c r="AV5" i="142"/>
  <c r="AV29" i="142" s="1"/>
  <c r="AV5" i="168" s="1"/>
  <c r="AW5" i="142"/>
  <c r="AX5" i="142"/>
  <c r="AY5" i="142"/>
  <c r="AZ5" i="142"/>
  <c r="AZ29" i="142" s="1"/>
  <c r="AZ5" i="168" s="1"/>
  <c r="BA5" i="142"/>
  <c r="BA29" i="142" s="1"/>
  <c r="BA5" i="168" s="1"/>
  <c r="BB5" i="142"/>
  <c r="BB29" i="142" s="1"/>
  <c r="BB5" i="168" s="1"/>
  <c r="BC5" i="142"/>
  <c r="BC29" i="142" s="1"/>
  <c r="BC5" i="168" s="1"/>
  <c r="BD5" i="142"/>
  <c r="BD29" i="142" s="1"/>
  <c r="BD5" i="168" s="1"/>
  <c r="BE5" i="142"/>
  <c r="BF5" i="142"/>
  <c r="BG5" i="142"/>
  <c r="BG29" i="142" s="1"/>
  <c r="BG5" i="168" s="1"/>
  <c r="BH5" i="142"/>
  <c r="BH29" i="142" s="1"/>
  <c r="BH5" i="168" s="1"/>
  <c r="C7" i="142"/>
  <c r="C31" i="142" s="1"/>
  <c r="C7" i="168" s="1"/>
  <c r="D7" i="142"/>
  <c r="D31" i="142" s="1"/>
  <c r="D7" i="168" s="1"/>
  <c r="E7" i="142"/>
  <c r="E31" i="142" s="1"/>
  <c r="E7" i="168" s="1"/>
  <c r="F7" i="142"/>
  <c r="F31" i="142" s="1"/>
  <c r="F7" i="168" s="1"/>
  <c r="G7" i="142"/>
  <c r="H7" i="142"/>
  <c r="I7" i="142"/>
  <c r="I31" i="142" s="1"/>
  <c r="I7" i="168" s="1"/>
  <c r="J7" i="142"/>
  <c r="J31" i="142" s="1"/>
  <c r="J7" i="168" s="1"/>
  <c r="K7" i="142"/>
  <c r="K31" i="142" s="1"/>
  <c r="K7" i="168" s="1"/>
  <c r="L7" i="142"/>
  <c r="L31" i="142" s="1"/>
  <c r="L7" i="168" s="1"/>
  <c r="M7" i="142"/>
  <c r="M31" i="142" s="1"/>
  <c r="M7" i="168" s="1"/>
  <c r="N7" i="142"/>
  <c r="N31" i="142" s="1"/>
  <c r="N7" i="168" s="1"/>
  <c r="O7" i="142"/>
  <c r="P7" i="142"/>
  <c r="Q7" i="142"/>
  <c r="Q31" i="142" s="1"/>
  <c r="Q7" i="168" s="1"/>
  <c r="R7" i="142"/>
  <c r="R31" i="142" s="1"/>
  <c r="R7" i="168" s="1"/>
  <c r="S7" i="142"/>
  <c r="S31" i="142" s="1"/>
  <c r="S7" i="168" s="1"/>
  <c r="T7" i="142"/>
  <c r="T31" i="142" s="1"/>
  <c r="T7" i="168" s="1"/>
  <c r="U7" i="142"/>
  <c r="U31" i="142" s="1"/>
  <c r="U7" i="168" s="1"/>
  <c r="V7" i="142"/>
  <c r="V31" i="142" s="1"/>
  <c r="V7" i="168" s="1"/>
  <c r="W7" i="142"/>
  <c r="X7" i="142"/>
  <c r="Y7" i="142"/>
  <c r="Z7" i="142"/>
  <c r="Z31" i="142" s="1"/>
  <c r="Z7" i="168" s="1"/>
  <c r="AA7" i="142"/>
  <c r="AA31" i="142" s="1"/>
  <c r="AA7" i="168" s="1"/>
  <c r="AB7" i="142"/>
  <c r="AC7" i="142"/>
  <c r="AD7" i="142"/>
  <c r="AD31" i="142" s="1"/>
  <c r="AD7" i="168" s="1"/>
  <c r="AE7" i="142"/>
  <c r="AF7" i="142"/>
  <c r="AG7" i="142"/>
  <c r="AH7" i="142"/>
  <c r="AH31" i="142" s="1"/>
  <c r="AH7" i="168" s="1"/>
  <c r="AI7" i="142"/>
  <c r="AI31" i="142" s="1"/>
  <c r="AI7" i="168" s="1"/>
  <c r="AJ7" i="142"/>
  <c r="AJ31" i="142" s="1"/>
  <c r="AJ7" i="168" s="1"/>
  <c r="AK7" i="142"/>
  <c r="AK31" i="142" s="1"/>
  <c r="AK7" i="168" s="1"/>
  <c r="AL7" i="142"/>
  <c r="AL31" i="142" s="1"/>
  <c r="AL7" i="168" s="1"/>
  <c r="AM7" i="142"/>
  <c r="AN7" i="142"/>
  <c r="AO7" i="142"/>
  <c r="AO31" i="142" s="1"/>
  <c r="AO7" i="168" s="1"/>
  <c r="AP7" i="142"/>
  <c r="AP31" i="142" s="1"/>
  <c r="AP7" i="168" s="1"/>
  <c r="AQ7" i="142"/>
  <c r="AQ31" i="142" s="1"/>
  <c r="AQ7" i="168" s="1"/>
  <c r="AR7" i="142"/>
  <c r="AS7" i="142"/>
  <c r="AS31" i="142" s="1"/>
  <c r="AS7" i="168" s="1"/>
  <c r="AT7" i="142"/>
  <c r="AT31" i="142" s="1"/>
  <c r="AT7" i="168" s="1"/>
  <c r="AU7" i="142"/>
  <c r="AV7" i="142"/>
  <c r="AW7" i="142"/>
  <c r="AX7" i="142"/>
  <c r="AX31" i="142" s="1"/>
  <c r="AX7" i="168" s="1"/>
  <c r="AY7" i="142"/>
  <c r="AY31" i="142" s="1"/>
  <c r="AY7" i="168" s="1"/>
  <c r="AZ7" i="142"/>
  <c r="AZ31" i="142" s="1"/>
  <c r="AZ7" i="168" s="1"/>
  <c r="BA7" i="142"/>
  <c r="BA31" i="142" s="1"/>
  <c r="BA7" i="168" s="1"/>
  <c r="BB7" i="142"/>
  <c r="BB31" i="142" s="1"/>
  <c r="BB7" i="168" s="1"/>
  <c r="BC7" i="142"/>
  <c r="BD7" i="142"/>
  <c r="BE7" i="142"/>
  <c r="BF7" i="142"/>
  <c r="BF31" i="142" s="1"/>
  <c r="BF7" i="168" s="1"/>
  <c r="BG7" i="142"/>
  <c r="BH7" i="142"/>
  <c r="BH31" i="142" s="1"/>
  <c r="BH7" i="168" s="1"/>
  <c r="C25" i="142"/>
  <c r="C49" i="142" s="1"/>
  <c r="C25" i="168" s="1"/>
  <c r="D25" i="142"/>
  <c r="D49" i="142" s="1"/>
  <c r="D25" i="168" s="1"/>
  <c r="E25" i="142"/>
  <c r="E49" i="142" s="1"/>
  <c r="E25" i="168" s="1"/>
  <c r="F25" i="142"/>
  <c r="F49" i="142" s="1"/>
  <c r="F25" i="168" s="1"/>
  <c r="G25" i="142"/>
  <c r="H25" i="142"/>
  <c r="I25" i="142"/>
  <c r="J25" i="142"/>
  <c r="K25" i="142"/>
  <c r="L25" i="142"/>
  <c r="L49" i="142" s="1"/>
  <c r="L25" i="168" s="1"/>
  <c r="M25" i="142"/>
  <c r="M49" i="142" s="1"/>
  <c r="M25" i="168" s="1"/>
  <c r="N25" i="142"/>
  <c r="N49" i="142" s="1"/>
  <c r="N25" i="168" s="1"/>
  <c r="O25" i="142"/>
  <c r="P25" i="142"/>
  <c r="Q25" i="142"/>
  <c r="R25" i="142"/>
  <c r="S25" i="142"/>
  <c r="T25" i="142"/>
  <c r="U25" i="142"/>
  <c r="V25" i="142"/>
  <c r="V49" i="142" s="1"/>
  <c r="V25" i="168" s="1"/>
  <c r="W25" i="142"/>
  <c r="X25" i="142"/>
  <c r="Y25" i="142"/>
  <c r="Z25" i="142"/>
  <c r="AA25" i="142"/>
  <c r="AB25" i="142"/>
  <c r="AC25" i="142"/>
  <c r="AD25" i="142"/>
  <c r="AD49" i="142" s="1"/>
  <c r="AD25" i="168" s="1"/>
  <c r="AE25" i="142"/>
  <c r="AF25" i="142"/>
  <c r="AG25" i="142"/>
  <c r="AG49" i="142" s="1"/>
  <c r="AG25" i="168" s="1"/>
  <c r="AH25" i="142"/>
  <c r="AH49" i="142" s="1"/>
  <c r="AH25" i="168" s="1"/>
  <c r="AI25" i="142"/>
  <c r="AI49" i="142" s="1"/>
  <c r="AI25" i="168" s="1"/>
  <c r="AJ25" i="142"/>
  <c r="AJ49" i="142" s="1"/>
  <c r="AJ25" i="168" s="1"/>
  <c r="AK25" i="142"/>
  <c r="AK49" i="142" s="1"/>
  <c r="AK25" i="168" s="1"/>
  <c r="AL25" i="142"/>
  <c r="AL49" i="142" s="1"/>
  <c r="AL25" i="168" s="1"/>
  <c r="AM25" i="142"/>
  <c r="AN25" i="142"/>
  <c r="AO25" i="142"/>
  <c r="AO49" i="142" s="1"/>
  <c r="AO25" i="168" s="1"/>
  <c r="AP25" i="142"/>
  <c r="AP49" i="142" s="1"/>
  <c r="AP25" i="168" s="1"/>
  <c r="AQ25" i="142"/>
  <c r="AQ49" i="142" s="1"/>
  <c r="AQ25" i="168" s="1"/>
  <c r="AR25" i="142"/>
  <c r="AS25" i="142"/>
  <c r="AT25" i="142"/>
  <c r="AT49" i="142" s="1"/>
  <c r="AT25" i="168" s="1"/>
  <c r="AU25" i="142"/>
  <c r="AV25" i="142"/>
  <c r="AW25" i="142"/>
  <c r="AX25" i="142"/>
  <c r="AX49" i="142" s="1"/>
  <c r="AX25" i="168" s="1"/>
  <c r="AY25" i="142"/>
  <c r="AY49" i="142" s="1"/>
  <c r="AY25" i="168" s="1"/>
  <c r="AZ25" i="142"/>
  <c r="AZ49" i="142" s="1"/>
  <c r="AZ25" i="168" s="1"/>
  <c r="BA25" i="142"/>
  <c r="BA49" i="142" s="1"/>
  <c r="BA25" i="168" s="1"/>
  <c r="BB25" i="142"/>
  <c r="BB49" i="142" s="1"/>
  <c r="BB25" i="168" s="1"/>
  <c r="BC25" i="142"/>
  <c r="BD25" i="142"/>
  <c r="BE25" i="142"/>
  <c r="BF25" i="142"/>
  <c r="BG25" i="142"/>
  <c r="BG49" i="142" s="1"/>
  <c r="BG25" i="168" s="1"/>
  <c r="BH25" i="142"/>
  <c r="BH49" i="142" s="1"/>
  <c r="BH25" i="168" s="1"/>
  <c r="C28" i="142"/>
  <c r="C4" i="168" s="1"/>
  <c r="D28" i="142"/>
  <c r="D4" i="168" s="1"/>
  <c r="K28" i="142"/>
  <c r="K4" i="168" s="1"/>
  <c r="L28" i="142"/>
  <c r="L4" i="168" s="1"/>
  <c r="M28" i="142"/>
  <c r="M4" i="168" s="1"/>
  <c r="S28" i="142"/>
  <c r="S4" i="168" s="1"/>
  <c r="T28" i="142"/>
  <c r="T4" i="168" s="1"/>
  <c r="U28" i="142"/>
  <c r="U4" i="168" s="1"/>
  <c r="AA28" i="142"/>
  <c r="AA4" i="168" s="1"/>
  <c r="AB28" i="142"/>
  <c r="AB4" i="168" s="1"/>
  <c r="AC28" i="142"/>
  <c r="AC4" i="168" s="1"/>
  <c r="AI28" i="142"/>
  <c r="AI4" i="168" s="1"/>
  <c r="AJ28" i="142"/>
  <c r="AJ4" i="168" s="1"/>
  <c r="AK28" i="142"/>
  <c r="AK4" i="168" s="1"/>
  <c r="AM28" i="142"/>
  <c r="AM4" i="168" s="1"/>
  <c r="AQ28" i="142"/>
  <c r="AQ4" i="168" s="1"/>
  <c r="AR28" i="142"/>
  <c r="AR4" i="168" s="1"/>
  <c r="AS28" i="142"/>
  <c r="AS4" i="168" s="1"/>
  <c r="AU28" i="142"/>
  <c r="AU4" i="168" s="1"/>
  <c r="AV28" i="142"/>
  <c r="AV4" i="168" s="1"/>
  <c r="AW28" i="142"/>
  <c r="AW4" i="168" s="1"/>
  <c r="AY28" i="142"/>
  <c r="AY4" i="168" s="1"/>
  <c r="AZ28" i="142"/>
  <c r="AZ4" i="168" s="1"/>
  <c r="BG28" i="142"/>
  <c r="BG4" i="168" s="1"/>
  <c r="BH28" i="142"/>
  <c r="BH4" i="168" s="1"/>
  <c r="I29" i="142"/>
  <c r="I5" i="168" s="1"/>
  <c r="J29" i="142"/>
  <c r="J5" i="168" s="1"/>
  <c r="Q29" i="142"/>
  <c r="Q5" i="168" s="1"/>
  <c r="R29" i="142"/>
  <c r="R5" i="168" s="1"/>
  <c r="S29" i="142"/>
  <c r="S5" i="168" s="1"/>
  <c r="Y29" i="142"/>
  <c r="Y5" i="168" s="1"/>
  <c r="Z29" i="142"/>
  <c r="Z5" i="168" s="1"/>
  <c r="AG29" i="142"/>
  <c r="AG5" i="168" s="1"/>
  <c r="AH29" i="142"/>
  <c r="AH5" i="168" s="1"/>
  <c r="AI29" i="142"/>
  <c r="AI5" i="168" s="1"/>
  <c r="AO29" i="142"/>
  <c r="AO5" i="168" s="1"/>
  <c r="AP29" i="142"/>
  <c r="AP5" i="168" s="1"/>
  <c r="AQ29" i="142"/>
  <c r="AQ5" i="168" s="1"/>
  <c r="AS29" i="142"/>
  <c r="AS5" i="168" s="1"/>
  <c r="AT29" i="142"/>
  <c r="AT5" i="168" s="1"/>
  <c r="AU29" i="142"/>
  <c r="AU5" i="168" s="1"/>
  <c r="AW29" i="142"/>
  <c r="AW5" i="168" s="1"/>
  <c r="AX29" i="142"/>
  <c r="AX5" i="168" s="1"/>
  <c r="AY29" i="142"/>
  <c r="AY5" i="168" s="1"/>
  <c r="BE29" i="142"/>
  <c r="BE5" i="168" s="1"/>
  <c r="BF29" i="142"/>
  <c r="BF5" i="168" s="1"/>
  <c r="G31" i="142"/>
  <c r="G7" i="168" s="1"/>
  <c r="H31" i="142"/>
  <c r="H7" i="168" s="1"/>
  <c r="O31" i="142"/>
  <c r="O7" i="168" s="1"/>
  <c r="P31" i="142"/>
  <c r="P7" i="168" s="1"/>
  <c r="W31" i="142"/>
  <c r="W7" i="168" s="1"/>
  <c r="X31" i="142"/>
  <c r="X7" i="168" s="1"/>
  <c r="Y31" i="142"/>
  <c r="Y7" i="168" s="1"/>
  <c r="AB31" i="142"/>
  <c r="AB7" i="168" s="1"/>
  <c r="AC31" i="142"/>
  <c r="AC7" i="168" s="1"/>
  <c r="AE31" i="142"/>
  <c r="AE7" i="168" s="1"/>
  <c r="AF31" i="142"/>
  <c r="AF7" i="168" s="1"/>
  <c r="AG31" i="142"/>
  <c r="AG7" i="168" s="1"/>
  <c r="AM31" i="142"/>
  <c r="AM7" i="168" s="1"/>
  <c r="AN31" i="142"/>
  <c r="AN7" i="168" s="1"/>
  <c r="AR31" i="142"/>
  <c r="AR7" i="168" s="1"/>
  <c r="AU31" i="142"/>
  <c r="AU7" i="168" s="1"/>
  <c r="AV31" i="142"/>
  <c r="AV7" i="168" s="1"/>
  <c r="AW31" i="142"/>
  <c r="AW7" i="168" s="1"/>
  <c r="BC31" i="142"/>
  <c r="BC7" i="168" s="1"/>
  <c r="BD31" i="142"/>
  <c r="BD7" i="168" s="1"/>
  <c r="BE31" i="142"/>
  <c r="BE7" i="168" s="1"/>
  <c r="BG31" i="142"/>
  <c r="BG7" i="168" s="1"/>
  <c r="G49" i="142"/>
  <c r="G25" i="168" s="1"/>
  <c r="H49" i="142"/>
  <c r="H25" i="168" s="1"/>
  <c r="I49" i="142"/>
  <c r="I25" i="168" s="1"/>
  <c r="J49" i="142"/>
  <c r="J25" i="168" s="1"/>
  <c r="K49" i="142"/>
  <c r="K25" i="168" s="1"/>
  <c r="O49" i="142"/>
  <c r="O25" i="168" s="1"/>
  <c r="P49" i="142"/>
  <c r="P25" i="168" s="1"/>
  <c r="Q49" i="142"/>
  <c r="Q25" i="168" s="1"/>
  <c r="R49" i="142"/>
  <c r="R25" i="168" s="1"/>
  <c r="S49" i="142"/>
  <c r="S25" i="168" s="1"/>
  <c r="T49" i="142"/>
  <c r="T25" i="168" s="1"/>
  <c r="U49" i="142"/>
  <c r="U25" i="168" s="1"/>
  <c r="W49" i="142"/>
  <c r="W25" i="168" s="1"/>
  <c r="X49" i="142"/>
  <c r="X25" i="168" s="1"/>
  <c r="Y49" i="142"/>
  <c r="Y25" i="168" s="1"/>
  <c r="Z49" i="142"/>
  <c r="Z25" i="168" s="1"/>
  <c r="AA49" i="142"/>
  <c r="AA25" i="168" s="1"/>
  <c r="AB49" i="142"/>
  <c r="AB25" i="168" s="1"/>
  <c r="AC49" i="142"/>
  <c r="AC25" i="168" s="1"/>
  <c r="AE49" i="142"/>
  <c r="AE25" i="168" s="1"/>
  <c r="AF49" i="142"/>
  <c r="AF25" i="168" s="1"/>
  <c r="AM49" i="142"/>
  <c r="AM25" i="168" s="1"/>
  <c r="AN49" i="142"/>
  <c r="AN25" i="168" s="1"/>
  <c r="AR49" i="142"/>
  <c r="AR25" i="168" s="1"/>
  <c r="AS49" i="142"/>
  <c r="AS25" i="168" s="1"/>
  <c r="AU49" i="142"/>
  <c r="AU25" i="168" s="1"/>
  <c r="AV49" i="142"/>
  <c r="AV25" i="168" s="1"/>
  <c r="AW49" i="142"/>
  <c r="AW25" i="168" s="1"/>
  <c r="BC49" i="142"/>
  <c r="BC25" i="168" s="1"/>
  <c r="BD49" i="142"/>
  <c r="BD25" i="168" s="1"/>
  <c r="BE49" i="142"/>
  <c r="BE25" i="168" s="1"/>
  <c r="BF49" i="142"/>
  <c r="BF25" i="168" s="1"/>
  <c r="C4" i="89"/>
  <c r="D4" i="89"/>
  <c r="E4" i="89"/>
  <c r="F4" i="89"/>
  <c r="G4" i="89"/>
  <c r="H4" i="89"/>
  <c r="H28" i="89" s="1"/>
  <c r="I4" i="89"/>
  <c r="I28" i="89" s="1"/>
  <c r="J4" i="89"/>
  <c r="J28" i="89" s="1"/>
  <c r="K4" i="89"/>
  <c r="L4" i="89"/>
  <c r="M4" i="89"/>
  <c r="N4" i="89"/>
  <c r="O4" i="89"/>
  <c r="P4" i="89"/>
  <c r="P28" i="89" s="1"/>
  <c r="Q4" i="89"/>
  <c r="Q28" i="89" s="1"/>
  <c r="R4" i="89"/>
  <c r="R28" i="89" s="1"/>
  <c r="S4" i="89"/>
  <c r="T4" i="89"/>
  <c r="U4" i="89"/>
  <c r="V4" i="89"/>
  <c r="W4" i="89"/>
  <c r="X4" i="89"/>
  <c r="X28" i="89" s="1"/>
  <c r="Y4" i="89"/>
  <c r="Y28" i="89" s="1"/>
  <c r="Z4" i="89"/>
  <c r="Z28" i="89" s="1"/>
  <c r="AA4" i="89"/>
  <c r="AB4" i="89"/>
  <c r="AC4" i="89"/>
  <c r="AD4" i="89"/>
  <c r="AE4" i="89"/>
  <c r="AF4" i="89"/>
  <c r="AF28" i="89" s="1"/>
  <c r="AG4" i="89"/>
  <c r="AG28" i="89" s="1"/>
  <c r="AH4" i="89"/>
  <c r="AH28" i="89" s="1"/>
  <c r="AI4" i="89"/>
  <c r="AJ4" i="89"/>
  <c r="AK4" i="89"/>
  <c r="AL4" i="89"/>
  <c r="AM4" i="89"/>
  <c r="AN4" i="89"/>
  <c r="AO4" i="89"/>
  <c r="AO28" i="89" s="1"/>
  <c r="AP4" i="89"/>
  <c r="AP28" i="89" s="1"/>
  <c r="AQ4" i="89"/>
  <c r="AR4" i="89"/>
  <c r="AS4" i="89"/>
  <c r="AT4" i="89"/>
  <c r="AU4" i="89"/>
  <c r="AV4" i="89"/>
  <c r="AW4" i="89"/>
  <c r="AW28" i="89" s="1"/>
  <c r="AX4" i="89"/>
  <c r="AY4" i="89"/>
  <c r="AZ4" i="89"/>
  <c r="BA4" i="89"/>
  <c r="BB4" i="89"/>
  <c r="BC4" i="89"/>
  <c r="BD4" i="89"/>
  <c r="BE4" i="89"/>
  <c r="BE28" i="89" s="1"/>
  <c r="BF4" i="89"/>
  <c r="BF28" i="89" s="1"/>
  <c r="BG4" i="89"/>
  <c r="BH4" i="89"/>
  <c r="C5" i="89"/>
  <c r="D5" i="89"/>
  <c r="E5" i="89"/>
  <c r="F5" i="89"/>
  <c r="F29" i="89" s="1"/>
  <c r="G5" i="89"/>
  <c r="G29" i="89" s="1"/>
  <c r="H5" i="89"/>
  <c r="H29" i="89" s="1"/>
  <c r="I5" i="89"/>
  <c r="J5" i="89"/>
  <c r="K5" i="89"/>
  <c r="L5" i="89"/>
  <c r="M5" i="89"/>
  <c r="N5" i="89"/>
  <c r="N29" i="89" s="1"/>
  <c r="O5" i="89"/>
  <c r="O29" i="89" s="1"/>
  <c r="P5" i="89"/>
  <c r="P29" i="89" s="1"/>
  <c r="Q5" i="89"/>
  <c r="R5" i="89"/>
  <c r="S5" i="89"/>
  <c r="T5" i="89"/>
  <c r="U5" i="89"/>
  <c r="V5" i="89"/>
  <c r="V29" i="89" s="1"/>
  <c r="W5" i="89"/>
  <c r="W29" i="89" s="1"/>
  <c r="X5" i="89"/>
  <c r="X29" i="89" s="1"/>
  <c r="Y5" i="89"/>
  <c r="Z5" i="89"/>
  <c r="AA5" i="89"/>
  <c r="AB5" i="89"/>
  <c r="AC5" i="89"/>
  <c r="AD5" i="89"/>
  <c r="AD29" i="89" s="1"/>
  <c r="AE5" i="89"/>
  <c r="AE29" i="89" s="1"/>
  <c r="AF5" i="89"/>
  <c r="AF29" i="89" s="1"/>
  <c r="AG5" i="89"/>
  <c r="AH5" i="89"/>
  <c r="AI5" i="89"/>
  <c r="AJ5" i="89"/>
  <c r="AK5" i="89"/>
  <c r="AL5" i="89"/>
  <c r="AL29" i="89" s="1"/>
  <c r="AM5" i="89"/>
  <c r="AM29" i="89" s="1"/>
  <c r="AN5" i="89"/>
  <c r="AN29" i="89" s="1"/>
  <c r="AO5" i="89"/>
  <c r="AP5" i="89"/>
  <c r="AQ5" i="89"/>
  <c r="AR5" i="89"/>
  <c r="AS5" i="89"/>
  <c r="AT5" i="89"/>
  <c r="AU5" i="89"/>
  <c r="AU29" i="89" s="1"/>
  <c r="AV5" i="89"/>
  <c r="AV29" i="89" s="1"/>
  <c r="AW5" i="89"/>
  <c r="AX5" i="89"/>
  <c r="AY5" i="89"/>
  <c r="AZ5" i="89"/>
  <c r="BA5" i="89"/>
  <c r="BB5" i="89"/>
  <c r="BC5" i="89"/>
  <c r="BC29" i="89" s="1"/>
  <c r="BD5" i="89"/>
  <c r="BE5" i="89"/>
  <c r="BF5" i="89"/>
  <c r="BG5" i="89"/>
  <c r="BH5" i="89"/>
  <c r="C7" i="89"/>
  <c r="D7" i="89"/>
  <c r="E7" i="89"/>
  <c r="E31" i="89" s="1"/>
  <c r="F7" i="89"/>
  <c r="F31" i="89" s="1"/>
  <c r="G7" i="89"/>
  <c r="H7" i="89"/>
  <c r="I7" i="89"/>
  <c r="J7" i="89"/>
  <c r="K7" i="89"/>
  <c r="L7" i="89"/>
  <c r="L31" i="89" s="1"/>
  <c r="M7" i="89"/>
  <c r="M31" i="89" s="1"/>
  <c r="N7" i="89"/>
  <c r="N31" i="89" s="1"/>
  <c r="O7" i="89"/>
  <c r="P7" i="89"/>
  <c r="Q7" i="89"/>
  <c r="R7" i="89"/>
  <c r="S7" i="89"/>
  <c r="T7" i="89"/>
  <c r="T31" i="89" s="1"/>
  <c r="U7" i="89"/>
  <c r="U31" i="89" s="1"/>
  <c r="V7" i="89"/>
  <c r="V31" i="89" s="1"/>
  <c r="W7" i="89"/>
  <c r="X7" i="89"/>
  <c r="Y7" i="89"/>
  <c r="Z7" i="89"/>
  <c r="AA7" i="89"/>
  <c r="AB7" i="89"/>
  <c r="AB31" i="89" s="1"/>
  <c r="AC7" i="89"/>
  <c r="AC31" i="89" s="1"/>
  <c r="AD7" i="89"/>
  <c r="AD31" i="89" s="1"/>
  <c r="AE7" i="89"/>
  <c r="AF7" i="89"/>
  <c r="AG7" i="89"/>
  <c r="AH7" i="89"/>
  <c r="AI7" i="89"/>
  <c r="AJ7" i="89"/>
  <c r="AJ31" i="89" s="1"/>
  <c r="AK7" i="89"/>
  <c r="AK31" i="89" s="1"/>
  <c r="AL7" i="89"/>
  <c r="AL31" i="89" s="1"/>
  <c r="AM7" i="89"/>
  <c r="AN7" i="89"/>
  <c r="AO7" i="89"/>
  <c r="AP7" i="89"/>
  <c r="AQ7" i="89"/>
  <c r="AR7" i="89"/>
  <c r="AR31" i="89" s="1"/>
  <c r="AS7" i="89"/>
  <c r="AS31" i="89" s="1"/>
  <c r="AT7" i="89"/>
  <c r="AT31" i="89" s="1"/>
  <c r="AU7" i="89"/>
  <c r="AV7" i="89"/>
  <c r="AW7" i="89"/>
  <c r="AX7" i="89"/>
  <c r="AY7" i="89"/>
  <c r="AZ7" i="89"/>
  <c r="BA7" i="89"/>
  <c r="BA31" i="89" s="1"/>
  <c r="BB7" i="89"/>
  <c r="BB31" i="89" s="1"/>
  <c r="BC7" i="89"/>
  <c r="BD7" i="89"/>
  <c r="BE7" i="89"/>
  <c r="BF7" i="89"/>
  <c r="BG7" i="89"/>
  <c r="BH7" i="89"/>
  <c r="C25" i="89"/>
  <c r="D25" i="89"/>
  <c r="E25" i="89"/>
  <c r="F25" i="89"/>
  <c r="F49" i="89" s="1"/>
  <c r="G25" i="89"/>
  <c r="H25" i="89"/>
  <c r="I25" i="89"/>
  <c r="J25" i="89"/>
  <c r="K25" i="89"/>
  <c r="L25" i="89"/>
  <c r="M25" i="89"/>
  <c r="N25" i="89"/>
  <c r="N49" i="89" s="1"/>
  <c r="O25" i="89"/>
  <c r="P25" i="89"/>
  <c r="Q25" i="89"/>
  <c r="R25" i="89"/>
  <c r="S25" i="89"/>
  <c r="T25" i="89"/>
  <c r="U25" i="89"/>
  <c r="V25" i="89"/>
  <c r="V49" i="89" s="1"/>
  <c r="W25" i="89"/>
  <c r="X25" i="89"/>
  <c r="Y25" i="89"/>
  <c r="Z25" i="89"/>
  <c r="AA25" i="89"/>
  <c r="AB25" i="89"/>
  <c r="AC25" i="89"/>
  <c r="AD25" i="89"/>
  <c r="AD49" i="89" s="1"/>
  <c r="AE25" i="89"/>
  <c r="AF25" i="89"/>
  <c r="AG25" i="89"/>
  <c r="AH25" i="89"/>
  <c r="AI25" i="89"/>
  <c r="AJ25" i="89"/>
  <c r="AK25" i="89"/>
  <c r="AL25" i="89"/>
  <c r="AL49" i="89" s="1"/>
  <c r="AM25" i="89"/>
  <c r="AN25" i="89"/>
  <c r="AO25" i="89"/>
  <c r="AP25" i="89"/>
  <c r="AQ25" i="89"/>
  <c r="AR25" i="89"/>
  <c r="AS25" i="89"/>
  <c r="AT25" i="89"/>
  <c r="AT49" i="89" s="1"/>
  <c r="AU25" i="89"/>
  <c r="AV25" i="89"/>
  <c r="AW25" i="89"/>
  <c r="AX25" i="89"/>
  <c r="AY25" i="89"/>
  <c r="AZ25" i="89"/>
  <c r="BA25" i="89"/>
  <c r="BB25" i="89"/>
  <c r="BB49" i="89" s="1"/>
  <c r="BC25" i="89"/>
  <c r="BD25" i="89"/>
  <c r="BE25" i="89"/>
  <c r="BF25" i="89"/>
  <c r="BG25" i="89"/>
  <c r="BH25" i="89"/>
  <c r="C28" i="89"/>
  <c r="D28" i="89"/>
  <c r="E28" i="89"/>
  <c r="F28" i="89"/>
  <c r="G28" i="89"/>
  <c r="K28" i="89"/>
  <c r="L28" i="89"/>
  <c r="M28" i="89"/>
  <c r="N28" i="89"/>
  <c r="O28" i="89"/>
  <c r="S28" i="89"/>
  <c r="T28" i="89"/>
  <c r="U28" i="89"/>
  <c r="V28" i="89"/>
  <c r="W28" i="89"/>
  <c r="AA28" i="89"/>
  <c r="AB28" i="89"/>
  <c r="AC28" i="89"/>
  <c r="AD28" i="89"/>
  <c r="AE28" i="89"/>
  <c r="AI28" i="89"/>
  <c r="AJ28" i="89"/>
  <c r="AK28" i="89"/>
  <c r="AL28" i="89"/>
  <c r="AM28" i="89"/>
  <c r="AN28" i="89"/>
  <c r="AQ28" i="89"/>
  <c r="AR28" i="89"/>
  <c r="AS28" i="89"/>
  <c r="AT28" i="89"/>
  <c r="AU28" i="89"/>
  <c r="AV28" i="89"/>
  <c r="AX28" i="89"/>
  <c r="AY28" i="89"/>
  <c r="AZ28" i="89"/>
  <c r="BA28" i="89"/>
  <c r="BB28" i="89"/>
  <c r="BC28" i="89"/>
  <c r="BD28" i="89"/>
  <c r="BG28" i="89"/>
  <c r="BH28" i="89"/>
  <c r="C29" i="89"/>
  <c r="D29" i="89"/>
  <c r="E29" i="89"/>
  <c r="I29" i="89"/>
  <c r="J29" i="89"/>
  <c r="K29" i="89"/>
  <c r="L29" i="89"/>
  <c r="M29" i="89"/>
  <c r="Q29" i="89"/>
  <c r="R29" i="89"/>
  <c r="S29" i="89"/>
  <c r="T29" i="89"/>
  <c r="U29" i="89"/>
  <c r="Y29" i="89"/>
  <c r="Z29" i="89"/>
  <c r="AA29" i="89"/>
  <c r="AB29" i="89"/>
  <c r="AC29" i="89"/>
  <c r="AG29" i="89"/>
  <c r="AH29" i="89"/>
  <c r="AI29" i="89"/>
  <c r="AJ29" i="89"/>
  <c r="AK29" i="89"/>
  <c r="AO29" i="89"/>
  <c r="AP29" i="89"/>
  <c r="AQ29" i="89"/>
  <c r="AR29" i="89"/>
  <c r="AS29" i="89"/>
  <c r="AT29" i="89"/>
  <c r="AW29" i="89"/>
  <c r="AX29" i="89"/>
  <c r="AY29" i="89"/>
  <c r="AZ29" i="89"/>
  <c r="BA29" i="89"/>
  <c r="BB29" i="89"/>
  <c r="BD29" i="89"/>
  <c r="BE29" i="89"/>
  <c r="BF29" i="89"/>
  <c r="BG29" i="89"/>
  <c r="BH29" i="89"/>
  <c r="C31" i="89"/>
  <c r="D31" i="89"/>
  <c r="G31" i="89"/>
  <c r="H31" i="89"/>
  <c r="I31" i="89"/>
  <c r="J31" i="89"/>
  <c r="K31" i="89"/>
  <c r="O31" i="89"/>
  <c r="P31" i="89"/>
  <c r="Q31" i="89"/>
  <c r="R31" i="89"/>
  <c r="S31" i="89"/>
  <c r="W31" i="89"/>
  <c r="X31" i="89"/>
  <c r="Y31" i="89"/>
  <c r="Z31" i="89"/>
  <c r="AA31" i="89"/>
  <c r="AE31" i="89"/>
  <c r="AF31" i="89"/>
  <c r="AG31" i="89"/>
  <c r="AH31" i="89"/>
  <c r="AI31" i="89"/>
  <c r="AM31" i="89"/>
  <c r="AN31" i="89"/>
  <c r="AO31" i="89"/>
  <c r="AP31" i="89"/>
  <c r="AQ31" i="89"/>
  <c r="AU31" i="89"/>
  <c r="AV31" i="89"/>
  <c r="AW31" i="89"/>
  <c r="AX31" i="89"/>
  <c r="AY31" i="89"/>
  <c r="AZ31" i="89"/>
  <c r="BC31" i="89"/>
  <c r="BD31" i="89"/>
  <c r="BE31" i="89"/>
  <c r="BF31" i="89"/>
  <c r="BG31" i="89"/>
  <c r="BH31" i="89"/>
  <c r="C49" i="89"/>
  <c r="D49" i="89"/>
  <c r="E49" i="89"/>
  <c r="G49" i="89"/>
  <c r="H49" i="89"/>
  <c r="I49" i="89"/>
  <c r="J49" i="89"/>
  <c r="K49" i="89"/>
  <c r="L49" i="89"/>
  <c r="M49" i="89"/>
  <c r="O49" i="89"/>
  <c r="P49" i="89"/>
  <c r="Q49" i="89"/>
  <c r="R49" i="89"/>
  <c r="S49" i="89"/>
  <c r="T49" i="89"/>
  <c r="U49" i="89"/>
  <c r="W49" i="89"/>
  <c r="X49" i="89"/>
  <c r="Y49" i="89"/>
  <c r="Z49" i="89"/>
  <c r="AA49" i="89"/>
  <c r="AB49" i="89"/>
  <c r="AC49" i="89"/>
  <c r="AE49" i="89"/>
  <c r="AF49" i="89"/>
  <c r="AG49" i="89"/>
  <c r="AH49" i="89"/>
  <c r="AI49" i="89"/>
  <c r="AJ49" i="89"/>
  <c r="AK49" i="89"/>
  <c r="AM49" i="89"/>
  <c r="AN49" i="89"/>
  <c r="AO49" i="89"/>
  <c r="AP49" i="89"/>
  <c r="AQ49" i="89"/>
  <c r="AR49" i="89"/>
  <c r="AS49" i="89"/>
  <c r="AU49" i="89"/>
  <c r="AV49" i="89"/>
  <c r="AW49" i="89"/>
  <c r="AX49" i="89"/>
  <c r="AY49" i="89"/>
  <c r="AZ49" i="89"/>
  <c r="BA49" i="89"/>
  <c r="BC49" i="89"/>
  <c r="BD49" i="89"/>
  <c r="BE49" i="89"/>
  <c r="BF49" i="89"/>
  <c r="BG49" i="89"/>
  <c r="BH49" i="89"/>
  <c r="BG29" i="189" l="1"/>
  <c r="BG5" i="190"/>
  <c r="BC29" i="189"/>
  <c r="BC5" i="190"/>
  <c r="AY29" i="189"/>
  <c r="AY5" i="190"/>
  <c r="AU29" i="189"/>
  <c r="AU5" i="190"/>
  <c r="AQ29" i="189"/>
  <c r="AQ5" i="190"/>
  <c r="AM29" i="189"/>
  <c r="AM5" i="190"/>
  <c r="AI29" i="189"/>
  <c r="AI5" i="190"/>
  <c r="AE5" i="190"/>
  <c r="AE29" i="189"/>
  <c r="AA29" i="189"/>
  <c r="AA5" i="190"/>
  <c r="W29" i="189"/>
  <c r="W5" i="190"/>
  <c r="S29" i="189"/>
  <c r="S5" i="190"/>
  <c r="O29" i="189"/>
  <c r="O5" i="190"/>
  <c r="K29" i="189"/>
  <c r="K5" i="190"/>
  <c r="G29" i="189"/>
  <c r="G5" i="190"/>
  <c r="C29" i="189"/>
  <c r="C5" i="190"/>
  <c r="BE4" i="190"/>
  <c r="BE28" i="189"/>
  <c r="BA28" i="189"/>
  <c r="BA4" i="190"/>
  <c r="AW28" i="189"/>
  <c r="AW4" i="190"/>
  <c r="AS28" i="189"/>
  <c r="AS4" i="190"/>
  <c r="AO28" i="189"/>
  <c r="AO4" i="190"/>
  <c r="AK28" i="189"/>
  <c r="AK4" i="190"/>
  <c r="AG28" i="189"/>
  <c r="AG4" i="190"/>
  <c r="AC28" i="189"/>
  <c r="AC4" i="190"/>
  <c r="Y4" i="190"/>
  <c r="Y28" i="189"/>
  <c r="U28" i="189"/>
  <c r="U4" i="190"/>
  <c r="Q28" i="189"/>
  <c r="Q4" i="190"/>
  <c r="M28" i="189"/>
  <c r="M4" i="190"/>
  <c r="I28" i="189"/>
  <c r="I4" i="190"/>
  <c r="E28" i="189"/>
  <c r="E4" i="190"/>
  <c r="AT29" i="189"/>
  <c r="AT5" i="190"/>
  <c r="AL29" i="189"/>
  <c r="AL5" i="190"/>
  <c r="N29" i="189"/>
  <c r="N5" i="190"/>
  <c r="F29" i="189"/>
  <c r="F5" i="190"/>
  <c r="AN28" i="189"/>
  <c r="AN4" i="190"/>
  <c r="AF28" i="189"/>
  <c r="AF4" i="190"/>
  <c r="X28" i="189"/>
  <c r="X4" i="190"/>
  <c r="H28" i="189"/>
  <c r="H4" i="190"/>
  <c r="AV5" i="190"/>
  <c r="P5" i="190"/>
  <c r="AP4" i="190"/>
  <c r="J4" i="190"/>
  <c r="AQ48" i="148"/>
  <c r="AQ25" i="199"/>
  <c r="AI48" i="148"/>
  <c r="AI25" i="199"/>
  <c r="AE25" i="199"/>
  <c r="AE48" i="148"/>
  <c r="AA48" i="148"/>
  <c r="AA25" i="199"/>
  <c r="W25" i="199"/>
  <c r="W48" i="148"/>
  <c r="S48" i="148"/>
  <c r="S25" i="199"/>
  <c r="O25" i="199"/>
  <c r="O48" i="148"/>
  <c r="K48" i="148"/>
  <c r="K25" i="199"/>
  <c r="G25" i="199"/>
  <c r="G48" i="148"/>
  <c r="C48" i="148"/>
  <c r="C25" i="199"/>
  <c r="AS29" i="189"/>
  <c r="AS5" i="190"/>
  <c r="AK29" i="189"/>
  <c r="AK5" i="190"/>
  <c r="M29" i="189"/>
  <c r="M5" i="190"/>
  <c r="E29" i="189"/>
  <c r="E5" i="190"/>
  <c r="AM28" i="189"/>
  <c r="AM4" i="190"/>
  <c r="AE28" i="189"/>
  <c r="AE4" i="190"/>
  <c r="G28" i="189"/>
  <c r="G4" i="190"/>
  <c r="BH5" i="190"/>
  <c r="AR5" i="190"/>
  <c r="AB5" i="190"/>
  <c r="L5" i="190"/>
  <c r="BB4" i="190"/>
  <c r="AL4" i="190"/>
  <c r="V4" i="190"/>
  <c r="F4" i="190"/>
  <c r="BD5" i="190"/>
  <c r="AN5" i="190"/>
  <c r="X5" i="190"/>
  <c r="H5" i="190"/>
  <c r="AX4" i="190"/>
  <c r="AH4" i="190"/>
  <c r="R4" i="190"/>
  <c r="AM48" i="148"/>
  <c r="AP48" i="148"/>
  <c r="AP25" i="199"/>
  <c r="AL48" i="148"/>
  <c r="AL25" i="199"/>
  <c r="AH48" i="148"/>
  <c r="AH25" i="199"/>
  <c r="Z48" i="148"/>
  <c r="Z25" i="199"/>
  <c r="V48" i="148"/>
  <c r="V25" i="199"/>
  <c r="R48" i="148"/>
  <c r="R25" i="199"/>
  <c r="N48" i="148"/>
  <c r="N25" i="199"/>
  <c r="AK48" i="148"/>
  <c r="AK25" i="199"/>
  <c r="U48" i="148"/>
  <c r="U25" i="199"/>
  <c r="M48" i="148"/>
  <c r="M25" i="199"/>
  <c r="E48" i="148"/>
  <c r="E25" i="199"/>
  <c r="AK30" i="148"/>
  <c r="AK7" i="199"/>
  <c r="AC30" i="148"/>
  <c r="AC7" i="199"/>
  <c r="U30" i="148"/>
  <c r="U7" i="199"/>
  <c r="E30" i="148"/>
  <c r="E7" i="199"/>
  <c r="J25" i="199"/>
  <c r="AJ48" i="148"/>
  <c r="AJ25" i="199"/>
  <c r="L48" i="148"/>
  <c r="L25" i="199"/>
  <c r="D48" i="148"/>
  <c r="D25" i="199"/>
  <c r="AR30" i="148"/>
  <c r="AR7" i="199"/>
  <c r="AJ30" i="148"/>
  <c r="AJ7" i="199"/>
  <c r="AB30" i="148"/>
  <c r="AB7" i="199"/>
  <c r="T30" i="148"/>
  <c r="T7" i="199"/>
  <c r="D30" i="148"/>
  <c r="D7" i="199"/>
  <c r="AQ30" i="148"/>
  <c r="AQ7" i="199"/>
  <c r="AI30" i="148"/>
  <c r="AI7" i="199"/>
  <c r="AA30" i="148"/>
  <c r="AA7" i="199"/>
  <c r="S30" i="148"/>
  <c r="S7" i="199"/>
  <c r="K30" i="148"/>
  <c r="K7" i="199"/>
  <c r="C30" i="148"/>
  <c r="C7" i="199"/>
  <c r="R7" i="199"/>
  <c r="AP30" i="148"/>
  <c r="AP7" i="199"/>
  <c r="AL30" i="148"/>
  <c r="AL7" i="199"/>
  <c r="AH30" i="148"/>
  <c r="AH7" i="199"/>
  <c r="AD30" i="148"/>
  <c r="AD7" i="199"/>
  <c r="Z30" i="148"/>
  <c r="Z7" i="199"/>
  <c r="V30" i="148"/>
  <c r="V7" i="199"/>
  <c r="N30" i="148"/>
  <c r="N7" i="199"/>
  <c r="J30" i="148"/>
  <c r="J7" i="199"/>
  <c r="F30" i="148"/>
  <c r="F7" i="199"/>
  <c r="B3" i="200"/>
  <c r="B4" i="200"/>
  <c r="B24" i="200"/>
  <c r="B3" i="197"/>
  <c r="B27" i="197" s="1"/>
  <c r="B4" i="198" s="1"/>
  <c r="B4" i="197"/>
  <c r="B28" i="197" s="1"/>
  <c r="B5" i="198" s="1"/>
  <c r="B24" i="197"/>
  <c r="B48" i="197" s="1"/>
  <c r="B25" i="198" s="1"/>
  <c r="B3" i="148"/>
  <c r="B27" i="148" s="1"/>
  <c r="B4" i="199" s="1"/>
  <c r="B4" i="148"/>
  <c r="B28" i="148" s="1"/>
  <c r="B5" i="199" s="1"/>
  <c r="B24" i="148"/>
  <c r="B48" i="148" s="1"/>
  <c r="B4" i="191"/>
  <c r="B28" i="191" s="1"/>
  <c r="B5" i="191"/>
  <c r="B29" i="191" s="1"/>
  <c r="B25" i="191"/>
  <c r="B49" i="191" s="1"/>
  <c r="B4" i="189"/>
  <c r="B4" i="190" s="1"/>
  <c r="B5" i="189"/>
  <c r="B5" i="190" s="1"/>
  <c r="B25" i="189"/>
  <c r="B49" i="189" s="1"/>
  <c r="B25" i="190" s="1"/>
  <c r="B4" i="188"/>
  <c r="B28" i="188" s="1"/>
  <c r="B5" i="188"/>
  <c r="B29" i="188" s="1"/>
  <c r="B25" i="188"/>
  <c r="B49" i="188" s="1"/>
  <c r="B4" i="173"/>
  <c r="B28" i="173" s="1"/>
  <c r="B5" i="173"/>
  <c r="B29" i="173" s="1"/>
  <c r="B25" i="173"/>
  <c r="B49" i="173" s="1"/>
  <c r="B4" i="142"/>
  <c r="B28" i="142" s="1"/>
  <c r="B4" i="168" s="1"/>
  <c r="B5" i="142"/>
  <c r="B29" i="142" s="1"/>
  <c r="B5" i="168" s="1"/>
  <c r="B25" i="142"/>
  <c r="B49" i="142" s="1"/>
  <c r="B25" i="168" s="1"/>
  <c r="B4" i="89"/>
  <c r="B28" i="89" s="1"/>
  <c r="B5" i="89"/>
  <c r="B29" i="89" s="1"/>
  <c r="B25" i="89"/>
  <c r="B49" i="89" s="1"/>
  <c r="B7" i="173"/>
  <c r="B31" i="173" s="1"/>
  <c r="B25" i="199" l="1"/>
  <c r="B29" i="189"/>
  <c r="B6" i="200"/>
  <c r="B7" i="189"/>
  <c r="B31" i="189" s="1"/>
  <c r="B7" i="190" s="1"/>
  <c r="B28" i="189"/>
  <c r="N8" i="61"/>
  <c r="B22" i="61"/>
  <c r="B7" i="188"/>
  <c r="B31" i="188" s="1"/>
  <c r="B7" i="89"/>
  <c r="B31" i="89" s="1"/>
  <c r="B6" i="197"/>
  <c r="B30" i="197" s="1"/>
  <c r="B7" i="198" s="1"/>
  <c r="B7" i="191"/>
  <c r="B31" i="191" s="1"/>
  <c r="B6" i="148"/>
  <c r="K22" i="61"/>
  <c r="B7" i="142"/>
  <c r="B31" i="142" s="1"/>
  <c r="B7" i="168" s="1"/>
  <c r="M22" i="61"/>
  <c r="N10" i="61"/>
  <c r="N13" i="61"/>
  <c r="N22" i="61"/>
  <c r="N16" i="61"/>
  <c r="N19" i="61"/>
  <c r="M13" i="61"/>
  <c r="M16" i="61"/>
  <c r="M19" i="61"/>
  <c r="M8" i="61"/>
  <c r="M10" i="61"/>
  <c r="K13" i="61"/>
  <c r="B13" i="61"/>
  <c r="K16" i="61"/>
  <c r="B16" i="61"/>
  <c r="K19" i="61"/>
  <c r="K8" i="61"/>
  <c r="K10" i="61"/>
  <c r="B19" i="61"/>
  <c r="B8" i="61"/>
  <c r="B10" i="61"/>
  <c r="BG19" i="61"/>
  <c r="K7" i="200" l="1"/>
  <c r="K7" i="197"/>
  <c r="K31" i="197" s="1"/>
  <c r="K8" i="198" s="1"/>
  <c r="K8" i="191"/>
  <c r="K32" i="191" s="1"/>
  <c r="K7" i="148"/>
  <c r="K8" i="189"/>
  <c r="K32" i="189" s="1"/>
  <c r="K8" i="190" s="1"/>
  <c r="K8" i="188"/>
  <c r="K32" i="188" s="1"/>
  <c r="K8" i="173"/>
  <c r="K32" i="173" s="1"/>
  <c r="K8" i="142"/>
  <c r="K32" i="142" s="1"/>
  <c r="K8" i="168" s="1"/>
  <c r="K8" i="89"/>
  <c r="K32" i="89" s="1"/>
  <c r="M18" i="200"/>
  <c r="M18" i="197"/>
  <c r="M42" i="197" s="1"/>
  <c r="M19" i="198" s="1"/>
  <c r="M18" i="148"/>
  <c r="M19" i="191"/>
  <c r="M43" i="191" s="1"/>
  <c r="M19" i="188"/>
  <c r="M43" i="188" s="1"/>
  <c r="M19" i="189"/>
  <c r="M43" i="189" s="1"/>
  <c r="M19" i="190" s="1"/>
  <c r="M19" i="173"/>
  <c r="M43" i="173" s="1"/>
  <c r="M19" i="142"/>
  <c r="M43" i="142" s="1"/>
  <c r="M19" i="168" s="1"/>
  <c r="M19" i="89"/>
  <c r="M43" i="89" s="1"/>
  <c r="M21" i="200"/>
  <c r="M21" i="197"/>
  <c r="M45" i="197" s="1"/>
  <c r="M22" i="198" s="1"/>
  <c r="M21" i="148"/>
  <c r="M22" i="191"/>
  <c r="M46" i="191" s="1"/>
  <c r="M22" i="188"/>
  <c r="M46" i="188" s="1"/>
  <c r="M22" i="189"/>
  <c r="M46" i="189" s="1"/>
  <c r="M22" i="190" s="1"/>
  <c r="M22" i="173"/>
  <c r="M46" i="173" s="1"/>
  <c r="M22" i="142"/>
  <c r="M46" i="142" s="1"/>
  <c r="M22" i="168" s="1"/>
  <c r="M22" i="89"/>
  <c r="M46" i="89" s="1"/>
  <c r="K12" i="200"/>
  <c r="K12" i="197"/>
  <c r="K36" i="197" s="1"/>
  <c r="K13" i="198" s="1"/>
  <c r="K12" i="148"/>
  <c r="K13" i="191"/>
  <c r="K37" i="191" s="1"/>
  <c r="K13" i="189"/>
  <c r="K37" i="189" s="1"/>
  <c r="K13" i="190" s="1"/>
  <c r="K13" i="188"/>
  <c r="K37" i="188" s="1"/>
  <c r="K13" i="173"/>
  <c r="K37" i="173" s="1"/>
  <c r="K13" i="142"/>
  <c r="K37" i="142" s="1"/>
  <c r="K13" i="168" s="1"/>
  <c r="K13" i="89"/>
  <c r="K37" i="89" s="1"/>
  <c r="N21" i="200"/>
  <c r="N21" i="197"/>
  <c r="N45" i="197" s="1"/>
  <c r="N22" i="198" s="1"/>
  <c r="N21" i="148"/>
  <c r="N22" i="191"/>
  <c r="N46" i="191" s="1"/>
  <c r="N22" i="189"/>
  <c r="N46" i="189" s="1"/>
  <c r="N22" i="190" s="1"/>
  <c r="N22" i="188"/>
  <c r="N46" i="188" s="1"/>
  <c r="N22" i="173"/>
  <c r="N46" i="173" s="1"/>
  <c r="N22" i="142"/>
  <c r="N46" i="142" s="1"/>
  <c r="N22" i="168" s="1"/>
  <c r="N22" i="89"/>
  <c r="N46" i="89" s="1"/>
  <c r="M9" i="200"/>
  <c r="M9" i="197"/>
  <c r="M33" i="197" s="1"/>
  <c r="M10" i="198" s="1"/>
  <c r="M9" i="148"/>
  <c r="M10" i="191"/>
  <c r="M34" i="191" s="1"/>
  <c r="M10" i="188"/>
  <c r="M34" i="188" s="1"/>
  <c r="M10" i="189"/>
  <c r="M34" i="189" s="1"/>
  <c r="M10" i="190" s="1"/>
  <c r="M10" i="173"/>
  <c r="M34" i="173" s="1"/>
  <c r="M10" i="142"/>
  <c r="M34" i="142" s="1"/>
  <c r="M10" i="168" s="1"/>
  <c r="M10" i="89"/>
  <c r="M34" i="89" s="1"/>
  <c r="M12" i="200"/>
  <c r="M12" i="197"/>
  <c r="M36" i="197" s="1"/>
  <c r="M13" i="198" s="1"/>
  <c r="M13" i="191"/>
  <c r="M37" i="191" s="1"/>
  <c r="M12" i="148"/>
  <c r="M13" i="189"/>
  <c r="M37" i="189" s="1"/>
  <c r="M13" i="190" s="1"/>
  <c r="M13" i="188"/>
  <c r="M37" i="188" s="1"/>
  <c r="M13" i="173"/>
  <c r="M37" i="173" s="1"/>
  <c r="M13" i="142"/>
  <c r="M37" i="142" s="1"/>
  <c r="M13" i="168" s="1"/>
  <c r="M13" i="89"/>
  <c r="M37" i="89" s="1"/>
  <c r="N12" i="200"/>
  <c r="N12" i="197"/>
  <c r="N36" i="197" s="1"/>
  <c r="N13" i="198" s="1"/>
  <c r="N12" i="148"/>
  <c r="N13" i="191"/>
  <c r="N37" i="191" s="1"/>
  <c r="N13" i="189"/>
  <c r="N37" i="189" s="1"/>
  <c r="N13" i="190" s="1"/>
  <c r="N13" i="188"/>
  <c r="N37" i="188" s="1"/>
  <c r="N13" i="173"/>
  <c r="N37" i="173" s="1"/>
  <c r="N13" i="142"/>
  <c r="N37" i="142" s="1"/>
  <c r="N13" i="168" s="1"/>
  <c r="N13" i="89"/>
  <c r="N37" i="89" s="1"/>
  <c r="K21" i="200"/>
  <c r="K21" i="148"/>
  <c r="K21" i="197"/>
  <c r="K45" i="197" s="1"/>
  <c r="K22" i="198" s="1"/>
  <c r="K22" i="191"/>
  <c r="K46" i="191" s="1"/>
  <c r="K22" i="189"/>
  <c r="K46" i="189" s="1"/>
  <c r="K22" i="190" s="1"/>
  <c r="K22" i="188"/>
  <c r="K46" i="188" s="1"/>
  <c r="K22" i="173"/>
  <c r="K46" i="173" s="1"/>
  <c r="K22" i="142"/>
  <c r="K46" i="142" s="1"/>
  <c r="K22" i="168" s="1"/>
  <c r="K22" i="89"/>
  <c r="K46" i="89" s="1"/>
  <c r="N7" i="200"/>
  <c r="N7" i="197"/>
  <c r="N31" i="197" s="1"/>
  <c r="N8" i="198" s="1"/>
  <c r="N7" i="148"/>
  <c r="N8" i="191"/>
  <c r="N32" i="191" s="1"/>
  <c r="N8" i="189"/>
  <c r="N32" i="189" s="1"/>
  <c r="N8" i="190" s="1"/>
  <c r="N8" i="188"/>
  <c r="N32" i="188" s="1"/>
  <c r="N8" i="173"/>
  <c r="N32" i="173" s="1"/>
  <c r="N8" i="142"/>
  <c r="N32" i="142" s="1"/>
  <c r="N8" i="168" s="1"/>
  <c r="N8" i="89"/>
  <c r="N32" i="89" s="1"/>
  <c r="N15" i="200"/>
  <c r="N15" i="197"/>
  <c r="N39" i="197" s="1"/>
  <c r="N16" i="198" s="1"/>
  <c r="N15" i="148"/>
  <c r="N16" i="191"/>
  <c r="N40" i="191" s="1"/>
  <c r="N16" i="189"/>
  <c r="N40" i="189" s="1"/>
  <c r="N16" i="190" s="1"/>
  <c r="N16" i="188"/>
  <c r="N40" i="188" s="1"/>
  <c r="N16" i="173"/>
  <c r="N40" i="173" s="1"/>
  <c r="N16" i="142"/>
  <c r="N40" i="142" s="1"/>
  <c r="N16" i="168" s="1"/>
  <c r="N16" i="89"/>
  <c r="N40" i="89" s="1"/>
  <c r="K18" i="200"/>
  <c r="K18" i="197"/>
  <c r="K42" i="197" s="1"/>
  <c r="K19" i="198" s="1"/>
  <c r="K18" i="148"/>
  <c r="K19" i="191"/>
  <c r="K43" i="191" s="1"/>
  <c r="K19" i="189"/>
  <c r="K43" i="189" s="1"/>
  <c r="K19" i="190" s="1"/>
  <c r="K19" i="188"/>
  <c r="K43" i="188" s="1"/>
  <c r="K19" i="173"/>
  <c r="K43" i="173" s="1"/>
  <c r="K19" i="142"/>
  <c r="K43" i="142" s="1"/>
  <c r="K19" i="168" s="1"/>
  <c r="K19" i="89"/>
  <c r="K43" i="89" s="1"/>
  <c r="M15" i="200"/>
  <c r="M15" i="197"/>
  <c r="M39" i="197" s="1"/>
  <c r="M16" i="198" s="1"/>
  <c r="M15" i="148"/>
  <c r="M16" i="191"/>
  <c r="M40" i="191" s="1"/>
  <c r="M16" i="189"/>
  <c r="M40" i="189" s="1"/>
  <c r="M16" i="190" s="1"/>
  <c r="M16" i="188"/>
  <c r="M40" i="188" s="1"/>
  <c r="M16" i="173"/>
  <c r="M40" i="173" s="1"/>
  <c r="M16" i="142"/>
  <c r="M40" i="142" s="1"/>
  <c r="M16" i="168" s="1"/>
  <c r="M16" i="89"/>
  <c r="M40" i="89" s="1"/>
  <c r="BG19" i="191"/>
  <c r="BG43" i="191" s="1"/>
  <c r="BG19" i="189"/>
  <c r="BG43" i="189" s="1"/>
  <c r="BG19" i="190" s="1"/>
  <c r="BG19" i="188"/>
  <c r="BG43" i="188" s="1"/>
  <c r="BG19" i="173"/>
  <c r="BG43" i="173" s="1"/>
  <c r="BG19" i="142"/>
  <c r="BG43" i="142" s="1"/>
  <c r="BG19" i="168" s="1"/>
  <c r="BG19" i="89"/>
  <c r="BG43" i="89" s="1"/>
  <c r="K9" i="200"/>
  <c r="K9" i="148"/>
  <c r="K10" i="191"/>
  <c r="K34" i="191" s="1"/>
  <c r="K9" i="197"/>
  <c r="K33" i="197" s="1"/>
  <c r="K10" i="198" s="1"/>
  <c r="K10" i="189"/>
  <c r="K34" i="189" s="1"/>
  <c r="K10" i="190" s="1"/>
  <c r="K10" i="188"/>
  <c r="K34" i="188" s="1"/>
  <c r="K10" i="173"/>
  <c r="K34" i="173" s="1"/>
  <c r="K10" i="142"/>
  <c r="K34" i="142" s="1"/>
  <c r="K10" i="168" s="1"/>
  <c r="K10" i="89"/>
  <c r="K34" i="89" s="1"/>
  <c r="K15" i="200"/>
  <c r="K15" i="197"/>
  <c r="K39" i="197" s="1"/>
  <c r="K16" i="198" s="1"/>
  <c r="K15" i="148"/>
  <c r="K16" i="191"/>
  <c r="K40" i="191" s="1"/>
  <c r="K16" i="189"/>
  <c r="K40" i="189" s="1"/>
  <c r="K16" i="190" s="1"/>
  <c r="K16" i="188"/>
  <c r="K40" i="188" s="1"/>
  <c r="K16" i="173"/>
  <c r="K40" i="173" s="1"/>
  <c r="K16" i="142"/>
  <c r="K40" i="142" s="1"/>
  <c r="K16" i="168" s="1"/>
  <c r="K16" i="89"/>
  <c r="K40" i="89" s="1"/>
  <c r="M7" i="200"/>
  <c r="M7" i="197"/>
  <c r="M31" i="197" s="1"/>
  <c r="M8" i="198" s="1"/>
  <c r="M7" i="148"/>
  <c r="M8" i="191"/>
  <c r="M32" i="191" s="1"/>
  <c r="M8" i="189"/>
  <c r="M32" i="189" s="1"/>
  <c r="M8" i="190" s="1"/>
  <c r="M8" i="188"/>
  <c r="M32" i="188" s="1"/>
  <c r="M8" i="173"/>
  <c r="M32" i="173" s="1"/>
  <c r="M8" i="142"/>
  <c r="M32" i="142" s="1"/>
  <c r="M8" i="168" s="1"/>
  <c r="M8" i="89"/>
  <c r="M32" i="89" s="1"/>
  <c r="N18" i="200"/>
  <c r="N18" i="197"/>
  <c r="N42" i="197" s="1"/>
  <c r="N19" i="198" s="1"/>
  <c r="N18" i="148"/>
  <c r="N19" i="191"/>
  <c r="N43" i="191" s="1"/>
  <c r="N19" i="189"/>
  <c r="N43" i="189" s="1"/>
  <c r="N19" i="190" s="1"/>
  <c r="N19" i="188"/>
  <c r="N43" i="188" s="1"/>
  <c r="N19" i="173"/>
  <c r="N43" i="173" s="1"/>
  <c r="N19" i="142"/>
  <c r="N43" i="142" s="1"/>
  <c r="N19" i="168" s="1"/>
  <c r="N19" i="89"/>
  <c r="N43" i="89" s="1"/>
  <c r="N9" i="200"/>
  <c r="N9" i="197"/>
  <c r="N33" i="197" s="1"/>
  <c r="N10" i="198" s="1"/>
  <c r="N9" i="148"/>
  <c r="N10" i="191"/>
  <c r="N34" i="191" s="1"/>
  <c r="N10" i="189"/>
  <c r="N34" i="189" s="1"/>
  <c r="N10" i="190" s="1"/>
  <c r="N10" i="188"/>
  <c r="N34" i="188" s="1"/>
  <c r="N10" i="173"/>
  <c r="N34" i="173" s="1"/>
  <c r="N10" i="142"/>
  <c r="N34" i="142" s="1"/>
  <c r="N10" i="168" s="1"/>
  <c r="N10" i="89"/>
  <c r="N34" i="89" s="1"/>
  <c r="B14" i="61"/>
  <c r="B13" i="189"/>
  <c r="B37" i="189" s="1"/>
  <c r="B13" i="190" s="1"/>
  <c r="B13" i="188"/>
  <c r="B37" i="188" s="1"/>
  <c r="B12" i="197"/>
  <c r="B36" i="197" s="1"/>
  <c r="B13" i="198" s="1"/>
  <c r="B12" i="200"/>
  <c r="B12" i="148"/>
  <c r="B13" i="89"/>
  <c r="B37" i="89" s="1"/>
  <c r="B13" i="191"/>
  <c r="B37" i="191" s="1"/>
  <c r="B13" i="173"/>
  <c r="B37" i="173" s="1"/>
  <c r="B13" i="142"/>
  <c r="B37" i="142" s="1"/>
  <c r="B13" i="168" s="1"/>
  <c r="N17" i="61"/>
  <c r="AZ8" i="61"/>
  <c r="M11" i="61"/>
  <c r="N14" i="61"/>
  <c r="B11" i="61"/>
  <c r="B9" i="200"/>
  <c r="B10" i="173"/>
  <c r="B34" i="173" s="1"/>
  <c r="B10" i="142"/>
  <c r="B34" i="142" s="1"/>
  <c r="B10" i="168" s="1"/>
  <c r="B10" i="191"/>
  <c r="B34" i="191" s="1"/>
  <c r="B9" i="197"/>
  <c r="B33" i="197" s="1"/>
  <c r="B10" i="198" s="1"/>
  <c r="B10" i="188"/>
  <c r="B34" i="188" s="1"/>
  <c r="B10" i="89"/>
  <c r="B34" i="89" s="1"/>
  <c r="B10" i="189"/>
  <c r="B34" i="189" s="1"/>
  <c r="B10" i="190" s="1"/>
  <c r="B9" i="148"/>
  <c r="N11" i="61"/>
  <c r="AU8" i="61"/>
  <c r="B8" i="89"/>
  <c r="B32" i="89" s="1"/>
  <c r="B8" i="142"/>
  <c r="B32" i="142" s="1"/>
  <c r="B8" i="168" s="1"/>
  <c r="B7" i="200"/>
  <c r="B7" i="197"/>
  <c r="B31" i="197" s="1"/>
  <c r="B8" i="198" s="1"/>
  <c r="B7" i="148"/>
  <c r="B8" i="188"/>
  <c r="B32" i="188" s="1"/>
  <c r="B8" i="191"/>
  <c r="B32" i="191" s="1"/>
  <c r="B8" i="189"/>
  <c r="B32" i="189" s="1"/>
  <c r="B8" i="190" s="1"/>
  <c r="B8" i="173"/>
  <c r="B32" i="173" s="1"/>
  <c r="K20" i="61"/>
  <c r="M20" i="61"/>
  <c r="M17" i="61"/>
  <c r="B23" i="61"/>
  <c r="B21" i="200"/>
  <c r="B22" i="189"/>
  <c r="B46" i="189" s="1"/>
  <c r="B22" i="190" s="1"/>
  <c r="B22" i="173"/>
  <c r="B46" i="173" s="1"/>
  <c r="B22" i="142"/>
  <c r="B46" i="142" s="1"/>
  <c r="B22" i="168" s="1"/>
  <c r="B22" i="89"/>
  <c r="B46" i="89" s="1"/>
  <c r="B22" i="191"/>
  <c r="B46" i="191" s="1"/>
  <c r="B21" i="148"/>
  <c r="B21" i="197"/>
  <c r="B45" i="197" s="1"/>
  <c r="B22" i="198" s="1"/>
  <c r="B22" i="188"/>
  <c r="B46" i="188" s="1"/>
  <c r="BE19" i="61"/>
  <c r="B20" i="61"/>
  <c r="B18" i="200"/>
  <c r="B18" i="197"/>
  <c r="B42" i="197" s="1"/>
  <c r="B19" i="198" s="1"/>
  <c r="B19" i="188"/>
  <c r="B43" i="188" s="1"/>
  <c r="B19" i="191"/>
  <c r="B43" i="191" s="1"/>
  <c r="B18" i="148"/>
  <c r="B19" i="189"/>
  <c r="B43" i="189" s="1"/>
  <c r="B19" i="190" s="1"/>
  <c r="B19" i="173"/>
  <c r="B43" i="173" s="1"/>
  <c r="B19" i="89"/>
  <c r="B43" i="89" s="1"/>
  <c r="B19" i="142"/>
  <c r="B43" i="142" s="1"/>
  <c r="B19" i="168" s="1"/>
  <c r="B17" i="61"/>
  <c r="B16" i="173"/>
  <c r="B40" i="173" s="1"/>
  <c r="B16" i="142"/>
  <c r="B40" i="142" s="1"/>
  <c r="B16" i="168" s="1"/>
  <c r="B16" i="191"/>
  <c r="B40" i="191" s="1"/>
  <c r="B16" i="89"/>
  <c r="B40" i="89" s="1"/>
  <c r="B16" i="188"/>
  <c r="B40" i="188" s="1"/>
  <c r="B15" i="197"/>
  <c r="B39" i="197" s="1"/>
  <c r="B16" i="198" s="1"/>
  <c r="B16" i="189"/>
  <c r="B40" i="189" s="1"/>
  <c r="B16" i="190" s="1"/>
  <c r="B15" i="200"/>
  <c r="B15" i="148"/>
  <c r="M14" i="61"/>
  <c r="M23" i="61"/>
  <c r="K23" i="61"/>
  <c r="K11" i="61"/>
  <c r="K14" i="61"/>
  <c r="N23" i="61"/>
  <c r="K17" i="61"/>
  <c r="N20" i="61"/>
  <c r="B7" i="199"/>
  <c r="B30" i="148"/>
  <c r="AT19" i="61"/>
  <c r="AS19" i="61"/>
  <c r="BF8" i="61"/>
  <c r="AS22" i="61"/>
  <c r="BG8" i="61"/>
  <c r="BG22" i="61"/>
  <c r="AU13" i="61"/>
  <c r="AU16" i="61"/>
  <c r="BH8" i="61"/>
  <c r="BH19" i="61"/>
  <c r="BF19" i="61"/>
  <c r="AW19" i="61"/>
  <c r="BD10" i="61"/>
  <c r="BD8" i="61"/>
  <c r="BD19" i="61"/>
  <c r="AX19" i="61"/>
  <c r="BE20" i="61"/>
  <c r="BE8" i="61"/>
  <c r="AZ10" i="61"/>
  <c r="AZ19" i="61"/>
  <c r="AU10" i="61"/>
  <c r="AU22" i="61"/>
  <c r="AV8" i="61"/>
  <c r="BH10" i="61"/>
  <c r="AU19" i="61"/>
  <c r="BC10" i="61"/>
  <c r="AT8" i="61"/>
  <c r="BA19" i="61"/>
  <c r="BB8" i="61"/>
  <c r="AW8" i="61"/>
  <c r="AY8" i="61"/>
  <c r="BF10" i="61"/>
  <c r="BG20" i="61"/>
  <c r="BH16" i="61"/>
  <c r="BH13" i="61"/>
  <c r="BH22" i="61"/>
  <c r="BG16" i="61"/>
  <c r="BG13" i="61"/>
  <c r="BG10" i="61"/>
  <c r="BF16" i="61"/>
  <c r="BF13" i="61"/>
  <c r="BF22" i="61"/>
  <c r="BE16" i="61"/>
  <c r="BE13" i="61"/>
  <c r="BE22" i="61"/>
  <c r="BE10" i="61"/>
  <c r="BD16" i="61"/>
  <c r="BD13" i="61"/>
  <c r="BD22" i="61"/>
  <c r="BC8" i="61"/>
  <c r="BC19" i="61"/>
  <c r="BC16" i="61"/>
  <c r="BC13" i="61"/>
  <c r="BC22" i="61"/>
  <c r="BB19" i="61"/>
  <c r="BB16" i="61"/>
  <c r="BB13" i="61"/>
  <c r="BB22" i="61"/>
  <c r="BB10" i="61"/>
  <c r="BA16" i="61"/>
  <c r="BA13" i="61"/>
  <c r="BA22" i="61"/>
  <c r="BA10" i="61"/>
  <c r="BA8" i="61"/>
  <c r="AZ16" i="61"/>
  <c r="AZ13" i="61"/>
  <c r="AZ22" i="61"/>
  <c r="AY19" i="61"/>
  <c r="AY16" i="61"/>
  <c r="AY13" i="61"/>
  <c r="AY22" i="61"/>
  <c r="AY10" i="61"/>
  <c r="AX16" i="61"/>
  <c r="AX13" i="61"/>
  <c r="AX22" i="61"/>
  <c r="AX10" i="61"/>
  <c r="AX8" i="61"/>
  <c r="AW16" i="61"/>
  <c r="AW13" i="61"/>
  <c r="AW22" i="61"/>
  <c r="AW10" i="61"/>
  <c r="AV19" i="61"/>
  <c r="AV16" i="61"/>
  <c r="AV13" i="61"/>
  <c r="AV22" i="61"/>
  <c r="AV10" i="61"/>
  <c r="AT16" i="61"/>
  <c r="AT13" i="61"/>
  <c r="AT22" i="61"/>
  <c r="AT10" i="61"/>
  <c r="AS16" i="61"/>
  <c r="AS13" i="61"/>
  <c r="AS10" i="61"/>
  <c r="AS8" i="61"/>
  <c r="AO8" i="61"/>
  <c r="AO10" i="61"/>
  <c r="AO13" i="61"/>
  <c r="AO16" i="61"/>
  <c r="AO19" i="61"/>
  <c r="AO22" i="61"/>
  <c r="AO9" i="200" l="1"/>
  <c r="AO9" i="197"/>
  <c r="AO33" i="197" s="1"/>
  <c r="AO10" i="198" s="1"/>
  <c r="AO9" i="148"/>
  <c r="AO10" i="191"/>
  <c r="AO34" i="191" s="1"/>
  <c r="AO10" i="188"/>
  <c r="AO34" i="188" s="1"/>
  <c r="AO10" i="189"/>
  <c r="AO34" i="189" s="1"/>
  <c r="AO10" i="190" s="1"/>
  <c r="AO10" i="173"/>
  <c r="AO34" i="173" s="1"/>
  <c r="AO10" i="142"/>
  <c r="AO34" i="142" s="1"/>
  <c r="AO10" i="168" s="1"/>
  <c r="AO10" i="89"/>
  <c r="AO34" i="89" s="1"/>
  <c r="AV13" i="191"/>
  <c r="AV37" i="191" s="1"/>
  <c r="AV13" i="189"/>
  <c r="AV37" i="189" s="1"/>
  <c r="AV13" i="190" s="1"/>
  <c r="AV13" i="188"/>
  <c r="AV37" i="188" s="1"/>
  <c r="AV13" i="173"/>
  <c r="AV37" i="173" s="1"/>
  <c r="AV13" i="142"/>
  <c r="AV37" i="142" s="1"/>
  <c r="AV13" i="168" s="1"/>
  <c r="AV13" i="89"/>
  <c r="AV37" i="89" s="1"/>
  <c r="AX10" i="191"/>
  <c r="AX34" i="191" s="1"/>
  <c r="AX10" i="189"/>
  <c r="AX34" i="189" s="1"/>
  <c r="AX10" i="190" s="1"/>
  <c r="AX10" i="188"/>
  <c r="AX34" i="188" s="1"/>
  <c r="AX10" i="173"/>
  <c r="AX34" i="173" s="1"/>
  <c r="AX10" i="142"/>
  <c r="AX34" i="142" s="1"/>
  <c r="AX10" i="168" s="1"/>
  <c r="AX10" i="89"/>
  <c r="AX34" i="89" s="1"/>
  <c r="AY10" i="191"/>
  <c r="AY34" i="191" s="1"/>
  <c r="AY10" i="189"/>
  <c r="AY34" i="189" s="1"/>
  <c r="AY10" i="190" s="1"/>
  <c r="AY10" i="188"/>
  <c r="AY34" i="188" s="1"/>
  <c r="AY10" i="173"/>
  <c r="AY34" i="173" s="1"/>
  <c r="AY10" i="142"/>
  <c r="AY34" i="142" s="1"/>
  <c r="AY10" i="168" s="1"/>
  <c r="AY10" i="89"/>
  <c r="AY34" i="89" s="1"/>
  <c r="AY19" i="191"/>
  <c r="AY43" i="191" s="1"/>
  <c r="AY19" i="189"/>
  <c r="AY43" i="189" s="1"/>
  <c r="AY19" i="190" s="1"/>
  <c r="AY19" i="188"/>
  <c r="AY43" i="188" s="1"/>
  <c r="AY19" i="173"/>
  <c r="AY43" i="173" s="1"/>
  <c r="AY19" i="142"/>
  <c r="AY43" i="142" s="1"/>
  <c r="AY19" i="168" s="1"/>
  <c r="AY19" i="89"/>
  <c r="AY43" i="89" s="1"/>
  <c r="BA8" i="191"/>
  <c r="BA32" i="191" s="1"/>
  <c r="BA8" i="189"/>
  <c r="BA32" i="189" s="1"/>
  <c r="BA8" i="190" s="1"/>
  <c r="BA8" i="188"/>
  <c r="BA32" i="188" s="1"/>
  <c r="BA8" i="173"/>
  <c r="BA32" i="173" s="1"/>
  <c r="BA8" i="142"/>
  <c r="BA32" i="142" s="1"/>
  <c r="BA8" i="168" s="1"/>
  <c r="BA8" i="89"/>
  <c r="BA32" i="89" s="1"/>
  <c r="BA16" i="191"/>
  <c r="BA40" i="191" s="1"/>
  <c r="BA16" i="188"/>
  <c r="BA40" i="188" s="1"/>
  <c r="BA16" i="189"/>
  <c r="BA40" i="189" s="1"/>
  <c r="BA16" i="190" s="1"/>
  <c r="BA16" i="173"/>
  <c r="BA40" i="173" s="1"/>
  <c r="BA16" i="142"/>
  <c r="BA40" i="142" s="1"/>
  <c r="BA16" i="168" s="1"/>
  <c r="BA16" i="89"/>
  <c r="BA40" i="89" s="1"/>
  <c r="BB16" i="191"/>
  <c r="BB40" i="191" s="1"/>
  <c r="BB16" i="189"/>
  <c r="BB40" i="189" s="1"/>
  <c r="BB16" i="190" s="1"/>
  <c r="BB16" i="188"/>
  <c r="BB40" i="188" s="1"/>
  <c r="BB16" i="173"/>
  <c r="BB40" i="173" s="1"/>
  <c r="BB16" i="142"/>
  <c r="BB40" i="142" s="1"/>
  <c r="BB16" i="168" s="1"/>
  <c r="BB16" i="89"/>
  <c r="BB40" i="89" s="1"/>
  <c r="BC16" i="191"/>
  <c r="BC40" i="191" s="1"/>
  <c r="BC16" i="189"/>
  <c r="BC40" i="189" s="1"/>
  <c r="BC16" i="190" s="1"/>
  <c r="BC16" i="188"/>
  <c r="BC40" i="188" s="1"/>
  <c r="BC16" i="173"/>
  <c r="BC40" i="173" s="1"/>
  <c r="BC16" i="142"/>
  <c r="BC40" i="142" s="1"/>
  <c r="BC16" i="168" s="1"/>
  <c r="BC16" i="89"/>
  <c r="BC40" i="89" s="1"/>
  <c r="BD13" i="191"/>
  <c r="BD37" i="191" s="1"/>
  <c r="BD13" i="189"/>
  <c r="BD37" i="189" s="1"/>
  <c r="BD13" i="190" s="1"/>
  <c r="BD13" i="188"/>
  <c r="BD37" i="188" s="1"/>
  <c r="BD13" i="173"/>
  <c r="BD37" i="173" s="1"/>
  <c r="BD13" i="142"/>
  <c r="BD37" i="142" s="1"/>
  <c r="BD13" i="168" s="1"/>
  <c r="BD13" i="89"/>
  <c r="BD37" i="89" s="1"/>
  <c r="BE13" i="191"/>
  <c r="BE37" i="191" s="1"/>
  <c r="BE13" i="188"/>
  <c r="BE37" i="188" s="1"/>
  <c r="BE13" i="189"/>
  <c r="BE37" i="189" s="1"/>
  <c r="BE13" i="190" s="1"/>
  <c r="BE13" i="173"/>
  <c r="BE37" i="173" s="1"/>
  <c r="BE13" i="142"/>
  <c r="BE37" i="142" s="1"/>
  <c r="BE13" i="168" s="1"/>
  <c r="BE13" i="89"/>
  <c r="BE37" i="89" s="1"/>
  <c r="BF16" i="191"/>
  <c r="BF40" i="191" s="1"/>
  <c r="BF16" i="189"/>
  <c r="BF40" i="189" s="1"/>
  <c r="BF16" i="190" s="1"/>
  <c r="BF16" i="188"/>
  <c r="BF40" i="188" s="1"/>
  <c r="BF16" i="173"/>
  <c r="BF40" i="173" s="1"/>
  <c r="BF16" i="142"/>
  <c r="BF40" i="142" s="1"/>
  <c r="BF16" i="168" s="1"/>
  <c r="BF16" i="89"/>
  <c r="BF40" i="89" s="1"/>
  <c r="BH22" i="191"/>
  <c r="BH46" i="191" s="1"/>
  <c r="BH22" i="189"/>
  <c r="BH46" i="189" s="1"/>
  <c r="BH22" i="190" s="1"/>
  <c r="BH22" i="188"/>
  <c r="BH46" i="188" s="1"/>
  <c r="BH22" i="173"/>
  <c r="BH46" i="173" s="1"/>
  <c r="BH22" i="142"/>
  <c r="BH46" i="142" s="1"/>
  <c r="BH22" i="168" s="1"/>
  <c r="BH22" i="89"/>
  <c r="BH46" i="89" s="1"/>
  <c r="BF10" i="191"/>
  <c r="BF34" i="191" s="1"/>
  <c r="BF10" i="189"/>
  <c r="BF34" i="189" s="1"/>
  <c r="BF10" i="190" s="1"/>
  <c r="BF10" i="188"/>
  <c r="BF34" i="188" s="1"/>
  <c r="BF10" i="173"/>
  <c r="BF34" i="173" s="1"/>
  <c r="BF10" i="142"/>
  <c r="BF34" i="142" s="1"/>
  <c r="BF10" i="168" s="1"/>
  <c r="BF10" i="89"/>
  <c r="BF34" i="89" s="1"/>
  <c r="BA19" i="191"/>
  <c r="BA43" i="191" s="1"/>
  <c r="BA19" i="189"/>
  <c r="BA43" i="189" s="1"/>
  <c r="BA19" i="190" s="1"/>
  <c r="BA19" i="188"/>
  <c r="BA43" i="188" s="1"/>
  <c r="BA19" i="173"/>
  <c r="BA43" i="173" s="1"/>
  <c r="BA19" i="142"/>
  <c r="BA43" i="142" s="1"/>
  <c r="BA19" i="168" s="1"/>
  <c r="BA19" i="89"/>
  <c r="BA43" i="89" s="1"/>
  <c r="BH10" i="191"/>
  <c r="BH34" i="191" s="1"/>
  <c r="BH10" i="189"/>
  <c r="BH34" i="189" s="1"/>
  <c r="BH10" i="190" s="1"/>
  <c r="BH10" i="188"/>
  <c r="BH34" i="188" s="1"/>
  <c r="BH10" i="173"/>
  <c r="BH34" i="173" s="1"/>
  <c r="BH10" i="142"/>
  <c r="BH34" i="142" s="1"/>
  <c r="BH10" i="168" s="1"/>
  <c r="BH10" i="89"/>
  <c r="BH34" i="89" s="1"/>
  <c r="AZ19" i="191"/>
  <c r="AZ43" i="191" s="1"/>
  <c r="AZ19" i="189"/>
  <c r="AZ43" i="189" s="1"/>
  <c r="AZ19" i="190" s="1"/>
  <c r="AZ19" i="188"/>
  <c r="AZ43" i="188" s="1"/>
  <c r="AZ19" i="173"/>
  <c r="AZ43" i="173" s="1"/>
  <c r="AZ19" i="142"/>
  <c r="AZ43" i="142" s="1"/>
  <c r="AZ19" i="168" s="1"/>
  <c r="AZ19" i="89"/>
  <c r="AZ43" i="89" s="1"/>
  <c r="AX19" i="191"/>
  <c r="AX43" i="191" s="1"/>
  <c r="AX19" i="189"/>
  <c r="AX43" i="189" s="1"/>
  <c r="AX19" i="190" s="1"/>
  <c r="AX19" i="188"/>
  <c r="AX43" i="188" s="1"/>
  <c r="AX19" i="173"/>
  <c r="AX43" i="173" s="1"/>
  <c r="AX19" i="142"/>
  <c r="AX43" i="142" s="1"/>
  <c r="AX19" i="168" s="1"/>
  <c r="AX19" i="89"/>
  <c r="AX43" i="89" s="1"/>
  <c r="AW19" i="191"/>
  <c r="AW43" i="191" s="1"/>
  <c r="AW19" i="188"/>
  <c r="AW43" i="188" s="1"/>
  <c r="AW19" i="189"/>
  <c r="AW43" i="189" s="1"/>
  <c r="AW19" i="190" s="1"/>
  <c r="AW19" i="173"/>
  <c r="AW43" i="173" s="1"/>
  <c r="AW19" i="142"/>
  <c r="AW43" i="142" s="1"/>
  <c r="AW19" i="168" s="1"/>
  <c r="AW19" i="89"/>
  <c r="AW43" i="89" s="1"/>
  <c r="AU16" i="191"/>
  <c r="AU40" i="191" s="1"/>
  <c r="AU16" i="189"/>
  <c r="AU40" i="189" s="1"/>
  <c r="AU16" i="190" s="1"/>
  <c r="AU16" i="188"/>
  <c r="AU40" i="188" s="1"/>
  <c r="AU16" i="173"/>
  <c r="AU40" i="173" s="1"/>
  <c r="AU16" i="142"/>
  <c r="AU40" i="142" s="1"/>
  <c r="AU16" i="168" s="1"/>
  <c r="AU16" i="89"/>
  <c r="AU40" i="89" s="1"/>
  <c r="AS22" i="191"/>
  <c r="AS46" i="191" s="1"/>
  <c r="AS22" i="188"/>
  <c r="AS46" i="188" s="1"/>
  <c r="AS22" i="189"/>
  <c r="AS46" i="189" s="1"/>
  <c r="AS22" i="190" s="1"/>
  <c r="AS22" i="173"/>
  <c r="AS46" i="173" s="1"/>
  <c r="AS22" i="142"/>
  <c r="AS46" i="142" s="1"/>
  <c r="AS22" i="168" s="1"/>
  <c r="AS22" i="89"/>
  <c r="AS46" i="89" s="1"/>
  <c r="N22" i="200"/>
  <c r="N22" i="197"/>
  <c r="N46" i="197" s="1"/>
  <c r="N23" i="198" s="1"/>
  <c r="N22" i="148"/>
  <c r="N23" i="191"/>
  <c r="N47" i="191" s="1"/>
  <c r="N23" i="189"/>
  <c r="N47" i="189" s="1"/>
  <c r="N23" i="190" s="1"/>
  <c r="N23" i="188"/>
  <c r="N47" i="188" s="1"/>
  <c r="N23" i="173"/>
  <c r="N47" i="173" s="1"/>
  <c r="N23" i="142"/>
  <c r="N47" i="142" s="1"/>
  <c r="N23" i="168" s="1"/>
  <c r="N23" i="89"/>
  <c r="N47" i="89" s="1"/>
  <c r="M22" i="200"/>
  <c r="M22" i="197"/>
  <c r="M46" i="197" s="1"/>
  <c r="M23" i="198" s="1"/>
  <c r="M23" i="191"/>
  <c r="M47" i="191" s="1"/>
  <c r="M22" i="148"/>
  <c r="M23" i="189"/>
  <c r="M47" i="189" s="1"/>
  <c r="M23" i="190" s="1"/>
  <c r="M23" i="188"/>
  <c r="M47" i="188" s="1"/>
  <c r="M23" i="173"/>
  <c r="M47" i="173" s="1"/>
  <c r="M23" i="142"/>
  <c r="M47" i="142" s="1"/>
  <c r="M23" i="168" s="1"/>
  <c r="M23" i="89"/>
  <c r="M47" i="89" s="1"/>
  <c r="BE19" i="191"/>
  <c r="BE43" i="191" s="1"/>
  <c r="BE19" i="189"/>
  <c r="BE43" i="189" s="1"/>
  <c r="BE19" i="190" s="1"/>
  <c r="BE19" i="188"/>
  <c r="BE43" i="188" s="1"/>
  <c r="BE19" i="173"/>
  <c r="BE43" i="173" s="1"/>
  <c r="BE19" i="142"/>
  <c r="BE43" i="142" s="1"/>
  <c r="BE19" i="168" s="1"/>
  <c r="BE19" i="89"/>
  <c r="BE43" i="89" s="1"/>
  <c r="M16" i="200"/>
  <c r="M16" i="197"/>
  <c r="M40" i="197" s="1"/>
  <c r="M17" i="198" s="1"/>
  <c r="M16" i="148"/>
  <c r="M17" i="191"/>
  <c r="M41" i="191" s="1"/>
  <c r="M17" i="189"/>
  <c r="M41" i="189" s="1"/>
  <c r="M17" i="190" s="1"/>
  <c r="M17" i="188"/>
  <c r="M41" i="188" s="1"/>
  <c r="M17" i="173"/>
  <c r="M41" i="173" s="1"/>
  <c r="M17" i="142"/>
  <c r="M41" i="142" s="1"/>
  <c r="M17" i="168" s="1"/>
  <c r="M17" i="89"/>
  <c r="M41" i="89" s="1"/>
  <c r="AZ8" i="191"/>
  <c r="AZ32" i="191" s="1"/>
  <c r="AZ8" i="189"/>
  <c r="AZ32" i="189" s="1"/>
  <c r="AZ8" i="190" s="1"/>
  <c r="AZ8" i="188"/>
  <c r="AZ32" i="188" s="1"/>
  <c r="AZ8" i="173"/>
  <c r="AZ32" i="173" s="1"/>
  <c r="AZ8" i="142"/>
  <c r="AZ32" i="142" s="1"/>
  <c r="AZ8" i="168" s="1"/>
  <c r="AZ8" i="89"/>
  <c r="AZ32" i="89" s="1"/>
  <c r="N33" i="148"/>
  <c r="N10" i="199"/>
  <c r="M8" i="199"/>
  <c r="M31" i="148"/>
  <c r="AT13" i="191"/>
  <c r="AT37" i="191" s="1"/>
  <c r="AT13" i="189"/>
  <c r="AT37" i="189" s="1"/>
  <c r="AT13" i="190" s="1"/>
  <c r="AT13" i="188"/>
  <c r="AT37" i="188" s="1"/>
  <c r="AT13" i="173"/>
  <c r="AT37" i="173" s="1"/>
  <c r="AT13" i="142"/>
  <c r="AT37" i="142" s="1"/>
  <c r="AT13" i="168" s="1"/>
  <c r="AT13" i="89"/>
  <c r="AT37" i="89" s="1"/>
  <c r="AO7" i="200"/>
  <c r="AO7" i="197"/>
  <c r="AO31" i="197" s="1"/>
  <c r="AO8" i="198" s="1"/>
  <c r="AO7" i="148"/>
  <c r="AO8" i="191"/>
  <c r="AO32" i="191" s="1"/>
  <c r="AO8" i="189"/>
  <c r="AO32" i="189" s="1"/>
  <c r="AO8" i="190" s="1"/>
  <c r="AO8" i="188"/>
  <c r="AO32" i="188" s="1"/>
  <c r="AO8" i="173"/>
  <c r="AO32" i="173" s="1"/>
  <c r="AO8" i="142"/>
  <c r="AO32" i="142" s="1"/>
  <c r="AO8" i="168" s="1"/>
  <c r="AO8" i="89"/>
  <c r="AO32" i="89" s="1"/>
  <c r="AS16" i="191"/>
  <c r="AS40" i="191" s="1"/>
  <c r="AS16" i="189"/>
  <c r="AS40" i="189" s="1"/>
  <c r="AS16" i="190" s="1"/>
  <c r="AS16" i="188"/>
  <c r="AS40" i="188" s="1"/>
  <c r="AS16" i="173"/>
  <c r="AS40" i="173" s="1"/>
  <c r="AS16" i="142"/>
  <c r="AS40" i="142" s="1"/>
  <c r="AS16" i="168" s="1"/>
  <c r="AS16" i="89"/>
  <c r="AS40" i="89" s="1"/>
  <c r="AT16" i="191"/>
  <c r="AT40" i="191" s="1"/>
  <c r="AT16" i="189"/>
  <c r="AT40" i="189" s="1"/>
  <c r="AT16" i="190" s="1"/>
  <c r="AT16" i="188"/>
  <c r="AT40" i="188" s="1"/>
  <c r="AT16" i="173"/>
  <c r="AT40" i="173" s="1"/>
  <c r="AT16" i="142"/>
  <c r="AT40" i="142" s="1"/>
  <c r="AT16" i="168" s="1"/>
  <c r="AT16" i="89"/>
  <c r="AT40" i="89" s="1"/>
  <c r="AV16" i="191"/>
  <c r="AV40" i="191" s="1"/>
  <c r="AV16" i="189"/>
  <c r="AV40" i="189" s="1"/>
  <c r="AV16" i="190" s="1"/>
  <c r="AV16" i="188"/>
  <c r="AV40" i="188" s="1"/>
  <c r="AV16" i="173"/>
  <c r="AV40" i="173" s="1"/>
  <c r="AV16" i="142"/>
  <c r="AV40" i="142" s="1"/>
  <c r="AV16" i="168" s="1"/>
  <c r="AV16" i="89"/>
  <c r="AV40" i="89" s="1"/>
  <c r="AW13" i="191"/>
  <c r="AW37" i="191" s="1"/>
  <c r="AW13" i="189"/>
  <c r="AW37" i="189" s="1"/>
  <c r="AW13" i="190" s="1"/>
  <c r="AW13" i="188"/>
  <c r="AW37" i="188" s="1"/>
  <c r="AW13" i="173"/>
  <c r="AW37" i="173" s="1"/>
  <c r="AW13" i="142"/>
  <c r="AW37" i="142" s="1"/>
  <c r="AW13" i="168" s="1"/>
  <c r="AW13" i="89"/>
  <c r="AW37" i="89" s="1"/>
  <c r="AX22" i="191"/>
  <c r="AX46" i="191" s="1"/>
  <c r="AX22" i="189"/>
  <c r="AX46" i="189" s="1"/>
  <c r="AX22" i="190" s="1"/>
  <c r="AX22" i="188"/>
  <c r="AX46" i="188" s="1"/>
  <c r="AX22" i="173"/>
  <c r="AX46" i="173" s="1"/>
  <c r="AX22" i="142"/>
  <c r="AX46" i="142" s="1"/>
  <c r="AX22" i="168" s="1"/>
  <c r="AX22" i="89"/>
  <c r="AX46" i="89" s="1"/>
  <c r="AY22" i="191"/>
  <c r="AY46" i="191" s="1"/>
  <c r="AY22" i="189"/>
  <c r="AY46" i="189" s="1"/>
  <c r="AY22" i="190" s="1"/>
  <c r="AY22" i="188"/>
  <c r="AY46" i="188" s="1"/>
  <c r="AY22" i="173"/>
  <c r="AY46" i="173" s="1"/>
  <c r="AY22" i="142"/>
  <c r="AY46" i="142" s="1"/>
  <c r="AY22" i="168" s="1"/>
  <c r="AY22" i="89"/>
  <c r="AY46" i="89" s="1"/>
  <c r="AZ22" i="191"/>
  <c r="AZ46" i="191" s="1"/>
  <c r="AZ22" i="189"/>
  <c r="AZ46" i="189" s="1"/>
  <c r="AZ22" i="190" s="1"/>
  <c r="AZ22" i="188"/>
  <c r="AZ46" i="188" s="1"/>
  <c r="AZ22" i="173"/>
  <c r="AZ46" i="173" s="1"/>
  <c r="AZ22" i="142"/>
  <c r="AZ46" i="142" s="1"/>
  <c r="AZ22" i="168" s="1"/>
  <c r="AZ22" i="89"/>
  <c r="AZ46" i="89" s="1"/>
  <c r="BA10" i="191"/>
  <c r="BA34" i="191" s="1"/>
  <c r="BA10" i="189"/>
  <c r="BA34" i="189" s="1"/>
  <c r="BA10" i="190" s="1"/>
  <c r="BA10" i="188"/>
  <c r="BA34" i="188" s="1"/>
  <c r="BA10" i="173"/>
  <c r="BA34" i="173" s="1"/>
  <c r="BA10" i="142"/>
  <c r="BA34" i="142" s="1"/>
  <c r="BA10" i="168" s="1"/>
  <c r="BA10" i="89"/>
  <c r="BA34" i="89" s="1"/>
  <c r="BB10" i="191"/>
  <c r="BB34" i="191" s="1"/>
  <c r="BB10" i="189"/>
  <c r="BB34" i="189" s="1"/>
  <c r="BB10" i="190" s="1"/>
  <c r="BB10" i="188"/>
  <c r="BB34" i="188" s="1"/>
  <c r="BB10" i="173"/>
  <c r="BB34" i="173" s="1"/>
  <c r="BB10" i="142"/>
  <c r="BB34" i="142" s="1"/>
  <c r="BB10" i="168" s="1"/>
  <c r="BB10" i="89"/>
  <c r="BB34" i="89" s="1"/>
  <c r="BB19" i="191"/>
  <c r="BB43" i="191" s="1"/>
  <c r="BB19" i="189"/>
  <c r="BB43" i="189" s="1"/>
  <c r="BB19" i="190" s="1"/>
  <c r="BB19" i="188"/>
  <c r="BB43" i="188" s="1"/>
  <c r="BB19" i="173"/>
  <c r="BB43" i="173" s="1"/>
  <c r="BB19" i="142"/>
  <c r="BB43" i="142" s="1"/>
  <c r="BB19" i="168" s="1"/>
  <c r="BB19" i="89"/>
  <c r="BB43" i="89" s="1"/>
  <c r="BC19" i="191"/>
  <c r="BC43" i="191" s="1"/>
  <c r="BC19" i="189"/>
  <c r="BC43" i="189" s="1"/>
  <c r="BC19" i="190" s="1"/>
  <c r="BC19" i="188"/>
  <c r="BC43" i="188" s="1"/>
  <c r="BC19" i="173"/>
  <c r="BC43" i="173" s="1"/>
  <c r="BC19" i="142"/>
  <c r="BC43" i="142" s="1"/>
  <c r="BC19" i="168" s="1"/>
  <c r="BC19" i="89"/>
  <c r="BC43" i="89" s="1"/>
  <c r="BD16" i="191"/>
  <c r="BD40" i="191" s="1"/>
  <c r="BD16" i="189"/>
  <c r="BD40" i="189" s="1"/>
  <c r="BD16" i="190" s="1"/>
  <c r="BD16" i="188"/>
  <c r="BD40" i="188" s="1"/>
  <c r="BD16" i="173"/>
  <c r="BD40" i="173" s="1"/>
  <c r="BD16" i="142"/>
  <c r="BD40" i="142" s="1"/>
  <c r="BD16" i="168" s="1"/>
  <c r="BD16" i="89"/>
  <c r="BD40" i="89" s="1"/>
  <c r="BE16" i="191"/>
  <c r="BE40" i="191" s="1"/>
  <c r="BE16" i="189"/>
  <c r="BE40" i="189" s="1"/>
  <c r="BE16" i="190" s="1"/>
  <c r="BE16" i="188"/>
  <c r="BE40" i="188" s="1"/>
  <c r="BE16" i="173"/>
  <c r="BE40" i="173" s="1"/>
  <c r="BE16" i="142"/>
  <c r="BE40" i="142" s="1"/>
  <c r="BE16" i="168" s="1"/>
  <c r="BE16" i="89"/>
  <c r="BE40" i="89" s="1"/>
  <c r="BG10" i="191"/>
  <c r="BG34" i="191" s="1"/>
  <c r="BG10" i="189"/>
  <c r="BG34" i="189" s="1"/>
  <c r="BG10" i="190" s="1"/>
  <c r="BG10" i="188"/>
  <c r="BG34" i="188" s="1"/>
  <c r="BG10" i="173"/>
  <c r="BG34" i="173" s="1"/>
  <c r="BG10" i="142"/>
  <c r="BG34" i="142" s="1"/>
  <c r="BG10" i="168" s="1"/>
  <c r="BG10" i="89"/>
  <c r="BG34" i="89" s="1"/>
  <c r="BH13" i="191"/>
  <c r="BH37" i="191" s="1"/>
  <c r="BH13" i="189"/>
  <c r="BH37" i="189" s="1"/>
  <c r="BH13" i="190" s="1"/>
  <c r="BH13" i="188"/>
  <c r="BH37" i="188" s="1"/>
  <c r="BH13" i="173"/>
  <c r="BH37" i="173" s="1"/>
  <c r="BH13" i="142"/>
  <c r="BH37" i="142" s="1"/>
  <c r="BH13" i="168" s="1"/>
  <c r="BH13" i="89"/>
  <c r="BH37" i="89" s="1"/>
  <c r="AY8" i="191"/>
  <c r="AY32" i="191" s="1"/>
  <c r="AY8" i="188"/>
  <c r="AY32" i="188" s="1"/>
  <c r="AY8" i="189"/>
  <c r="AY32" i="189" s="1"/>
  <c r="AY8" i="190" s="1"/>
  <c r="AY8" i="173"/>
  <c r="AY32" i="173" s="1"/>
  <c r="AY8" i="142"/>
  <c r="AY32" i="142" s="1"/>
  <c r="AY8" i="168" s="1"/>
  <c r="AY8" i="89"/>
  <c r="AY32" i="89" s="1"/>
  <c r="AT8" i="191"/>
  <c r="AT32" i="191" s="1"/>
  <c r="AT8" i="189"/>
  <c r="AT32" i="189" s="1"/>
  <c r="AT8" i="190" s="1"/>
  <c r="AT8" i="188"/>
  <c r="AT32" i="188" s="1"/>
  <c r="AT8" i="173"/>
  <c r="AT32" i="173" s="1"/>
  <c r="AT8" i="142"/>
  <c r="AT32" i="142" s="1"/>
  <c r="AT8" i="168" s="1"/>
  <c r="AT8" i="89"/>
  <c r="AT32" i="89" s="1"/>
  <c r="AV8" i="191"/>
  <c r="AV32" i="191" s="1"/>
  <c r="AV8" i="189"/>
  <c r="AV32" i="189" s="1"/>
  <c r="AV8" i="190" s="1"/>
  <c r="AV8" i="188"/>
  <c r="AV32" i="188" s="1"/>
  <c r="AV8" i="173"/>
  <c r="AV32" i="173" s="1"/>
  <c r="AV8" i="142"/>
  <c r="AV32" i="142" s="1"/>
  <c r="AV8" i="168" s="1"/>
  <c r="AV8" i="89"/>
  <c r="AV32" i="89" s="1"/>
  <c r="AZ10" i="191"/>
  <c r="AZ34" i="191" s="1"/>
  <c r="AZ10" i="189"/>
  <c r="AZ34" i="189" s="1"/>
  <c r="AZ10" i="190" s="1"/>
  <c r="AZ10" i="188"/>
  <c r="AZ34" i="188" s="1"/>
  <c r="AZ10" i="173"/>
  <c r="AZ34" i="173" s="1"/>
  <c r="AZ10" i="142"/>
  <c r="AZ34" i="142" s="1"/>
  <c r="AZ10" i="168" s="1"/>
  <c r="AZ10" i="89"/>
  <c r="AZ34" i="89" s="1"/>
  <c r="BD19" i="191"/>
  <c r="BD43" i="191" s="1"/>
  <c r="BD19" i="189"/>
  <c r="BD43" i="189" s="1"/>
  <c r="BD19" i="190" s="1"/>
  <c r="BD19" i="188"/>
  <c r="BD43" i="188" s="1"/>
  <c r="BD19" i="173"/>
  <c r="BD43" i="173" s="1"/>
  <c r="BD19" i="142"/>
  <c r="BD43" i="142" s="1"/>
  <c r="BD19" i="168" s="1"/>
  <c r="BD19" i="89"/>
  <c r="BD43" i="89" s="1"/>
  <c r="BF19" i="191"/>
  <c r="BF43" i="191" s="1"/>
  <c r="BF19" i="189"/>
  <c r="BF43" i="189" s="1"/>
  <c r="BF19" i="190" s="1"/>
  <c r="BF19" i="188"/>
  <c r="BF43" i="188" s="1"/>
  <c r="BF19" i="173"/>
  <c r="BF43" i="173" s="1"/>
  <c r="BF19" i="142"/>
  <c r="BF43" i="142" s="1"/>
  <c r="BF19" i="168" s="1"/>
  <c r="BF19" i="89"/>
  <c r="BF43" i="89" s="1"/>
  <c r="AU13" i="191"/>
  <c r="AU37" i="191" s="1"/>
  <c r="AU13" i="189"/>
  <c r="AU37" i="189" s="1"/>
  <c r="AU13" i="190" s="1"/>
  <c r="AU13" i="188"/>
  <c r="AU37" i="188" s="1"/>
  <c r="AU13" i="173"/>
  <c r="AU37" i="173" s="1"/>
  <c r="AU13" i="142"/>
  <c r="AU37" i="142" s="1"/>
  <c r="AU13" i="168" s="1"/>
  <c r="AU13" i="89"/>
  <c r="AU37" i="89" s="1"/>
  <c r="BF8" i="191"/>
  <c r="BF32" i="191" s="1"/>
  <c r="BF8" i="189"/>
  <c r="BF32" i="189" s="1"/>
  <c r="BF8" i="190" s="1"/>
  <c r="BF8" i="188"/>
  <c r="BF32" i="188" s="1"/>
  <c r="BF8" i="173"/>
  <c r="BF32" i="173" s="1"/>
  <c r="BF8" i="142"/>
  <c r="BF32" i="142" s="1"/>
  <c r="BF8" i="168" s="1"/>
  <c r="BF8" i="89"/>
  <c r="BF32" i="89" s="1"/>
  <c r="K13" i="200"/>
  <c r="K13" i="197"/>
  <c r="K37" i="197" s="1"/>
  <c r="K14" i="198" s="1"/>
  <c r="K13" i="148"/>
  <c r="K14" i="191"/>
  <c r="K38" i="191" s="1"/>
  <c r="K14" i="188"/>
  <c r="K38" i="188" s="1"/>
  <c r="K14" i="189"/>
  <c r="K38" i="189" s="1"/>
  <c r="K14" i="190" s="1"/>
  <c r="K14" i="173"/>
  <c r="K38" i="173" s="1"/>
  <c r="K14" i="142"/>
  <c r="K38" i="142" s="1"/>
  <c r="K14" i="168" s="1"/>
  <c r="K14" i="89"/>
  <c r="K38" i="89" s="1"/>
  <c r="M13" i="200"/>
  <c r="M13" i="148"/>
  <c r="M13" i="197"/>
  <c r="M37" i="197" s="1"/>
  <c r="M14" i="198" s="1"/>
  <c r="M14" i="191"/>
  <c r="M38" i="191" s="1"/>
  <c r="M14" i="189"/>
  <c r="M38" i="189" s="1"/>
  <c r="M14" i="190" s="1"/>
  <c r="M14" i="188"/>
  <c r="M38" i="188" s="1"/>
  <c r="M14" i="173"/>
  <c r="M38" i="173" s="1"/>
  <c r="M14" i="142"/>
  <c r="M38" i="142" s="1"/>
  <c r="M14" i="168" s="1"/>
  <c r="M14" i="89"/>
  <c r="M38" i="89" s="1"/>
  <c r="M19" i="200"/>
  <c r="M19" i="197"/>
  <c r="M43" i="197" s="1"/>
  <c r="M20" i="198" s="1"/>
  <c r="M20" i="191"/>
  <c r="M44" i="191" s="1"/>
  <c r="M19" i="148"/>
  <c r="M20" i="189"/>
  <c r="M44" i="189" s="1"/>
  <c r="M20" i="190" s="1"/>
  <c r="M20" i="188"/>
  <c r="M44" i="188" s="1"/>
  <c r="M20" i="173"/>
  <c r="M44" i="173" s="1"/>
  <c r="M20" i="142"/>
  <c r="M44" i="142" s="1"/>
  <c r="M20" i="168" s="1"/>
  <c r="M20" i="89"/>
  <c r="M44" i="89" s="1"/>
  <c r="AU8" i="191"/>
  <c r="AU32" i="191" s="1"/>
  <c r="AU8" i="189"/>
  <c r="AU32" i="189" s="1"/>
  <c r="AU8" i="190" s="1"/>
  <c r="AU8" i="188"/>
  <c r="AU32" i="188" s="1"/>
  <c r="AU8" i="173"/>
  <c r="AU32" i="173" s="1"/>
  <c r="AU8" i="142"/>
  <c r="AU32" i="142" s="1"/>
  <c r="AU8" i="168" s="1"/>
  <c r="AU8" i="89"/>
  <c r="AU32" i="89" s="1"/>
  <c r="N16" i="200"/>
  <c r="N16" i="197"/>
  <c r="N40" i="197" s="1"/>
  <c r="N17" i="198" s="1"/>
  <c r="N16" i="148"/>
  <c r="N17" i="191"/>
  <c r="N41" i="191" s="1"/>
  <c r="N17" i="189"/>
  <c r="N41" i="189" s="1"/>
  <c r="N17" i="190" s="1"/>
  <c r="N17" i="188"/>
  <c r="N41" i="188" s="1"/>
  <c r="N17" i="173"/>
  <c r="N41" i="173" s="1"/>
  <c r="N17" i="142"/>
  <c r="N41" i="142" s="1"/>
  <c r="N17" i="168" s="1"/>
  <c r="N17" i="89"/>
  <c r="N41" i="89" s="1"/>
  <c r="K10" i="199"/>
  <c r="K33" i="148"/>
  <c r="M16" i="199"/>
  <c r="M39" i="148"/>
  <c r="N39" i="148"/>
  <c r="N16" i="199"/>
  <c r="N45" i="148"/>
  <c r="N22" i="199"/>
  <c r="M22" i="199"/>
  <c r="M45" i="148"/>
  <c r="AO21" i="200"/>
  <c r="AO21" i="197"/>
  <c r="AO45" i="197" s="1"/>
  <c r="AO22" i="198" s="1"/>
  <c r="AO21" i="148"/>
  <c r="AO22" i="191"/>
  <c r="AO46" i="191" s="1"/>
  <c r="AO22" i="188"/>
  <c r="AO46" i="188" s="1"/>
  <c r="AO22" i="189"/>
  <c r="AO46" i="189" s="1"/>
  <c r="AO22" i="190" s="1"/>
  <c r="AO22" i="173"/>
  <c r="AO46" i="173" s="1"/>
  <c r="AO22" i="142"/>
  <c r="AO46" i="142" s="1"/>
  <c r="AO22" i="168" s="1"/>
  <c r="AO22" i="89"/>
  <c r="AO46" i="89" s="1"/>
  <c r="AW22" i="191"/>
  <c r="AW46" i="191" s="1"/>
  <c r="AW22" i="189"/>
  <c r="AW46" i="189" s="1"/>
  <c r="AW22" i="190" s="1"/>
  <c r="AW22" i="188"/>
  <c r="AW46" i="188" s="1"/>
  <c r="AW22" i="173"/>
  <c r="AW46" i="173" s="1"/>
  <c r="AW22" i="142"/>
  <c r="AW46" i="142" s="1"/>
  <c r="AW22" i="168" s="1"/>
  <c r="AW22" i="89"/>
  <c r="AW46" i="89" s="1"/>
  <c r="AS8" i="191"/>
  <c r="AS32" i="191" s="1"/>
  <c r="AS8" i="189"/>
  <c r="AS32" i="189" s="1"/>
  <c r="AS8" i="190" s="1"/>
  <c r="AS8" i="188"/>
  <c r="AS32" i="188" s="1"/>
  <c r="AS8" i="173"/>
  <c r="AS32" i="173" s="1"/>
  <c r="AS8" i="142"/>
  <c r="AS32" i="142" s="1"/>
  <c r="AS8" i="168" s="1"/>
  <c r="AS8" i="89"/>
  <c r="AS32" i="89" s="1"/>
  <c r="AV10" i="191"/>
  <c r="AV34" i="191" s="1"/>
  <c r="AV10" i="189"/>
  <c r="AV34" i="189" s="1"/>
  <c r="AV10" i="190" s="1"/>
  <c r="AV10" i="188"/>
  <c r="AV34" i="188" s="1"/>
  <c r="AV10" i="173"/>
  <c r="AV34" i="173" s="1"/>
  <c r="AV10" i="142"/>
  <c r="AV34" i="142" s="1"/>
  <c r="AV10" i="168" s="1"/>
  <c r="AV10" i="89"/>
  <c r="AV34" i="89" s="1"/>
  <c r="AV19" i="191"/>
  <c r="AV43" i="191" s="1"/>
  <c r="AV19" i="189"/>
  <c r="AV43" i="189" s="1"/>
  <c r="AV19" i="190" s="1"/>
  <c r="AV19" i="188"/>
  <c r="AV43" i="188" s="1"/>
  <c r="AV19" i="173"/>
  <c r="AV43" i="173" s="1"/>
  <c r="AV19" i="142"/>
  <c r="AV43" i="142" s="1"/>
  <c r="AV19" i="168" s="1"/>
  <c r="AV19" i="89"/>
  <c r="AV43" i="89" s="1"/>
  <c r="AW16" i="191"/>
  <c r="AW40" i="191" s="1"/>
  <c r="AW16" i="188"/>
  <c r="AW40" i="188" s="1"/>
  <c r="AW16" i="189"/>
  <c r="AW40" i="189" s="1"/>
  <c r="AW16" i="190" s="1"/>
  <c r="AW16" i="173"/>
  <c r="AW40" i="173" s="1"/>
  <c r="AW16" i="142"/>
  <c r="AW40" i="142" s="1"/>
  <c r="AW16" i="168" s="1"/>
  <c r="AW16" i="89"/>
  <c r="AW40" i="89" s="1"/>
  <c r="AX13" i="191"/>
  <c r="AX37" i="191" s="1"/>
  <c r="AX13" i="189"/>
  <c r="AX37" i="189" s="1"/>
  <c r="AX13" i="190" s="1"/>
  <c r="AX13" i="188"/>
  <c r="AX37" i="188" s="1"/>
  <c r="AX13" i="173"/>
  <c r="AX37" i="173" s="1"/>
  <c r="AX13" i="142"/>
  <c r="AX37" i="142" s="1"/>
  <c r="AX13" i="168" s="1"/>
  <c r="AX13" i="89"/>
  <c r="AX37" i="89" s="1"/>
  <c r="AY13" i="191"/>
  <c r="AY37" i="191" s="1"/>
  <c r="AY13" i="189"/>
  <c r="AY37" i="189" s="1"/>
  <c r="AY13" i="190" s="1"/>
  <c r="AY13" i="188"/>
  <c r="AY37" i="188" s="1"/>
  <c r="AY13" i="173"/>
  <c r="AY37" i="173" s="1"/>
  <c r="AY13" i="142"/>
  <c r="AY37" i="142" s="1"/>
  <c r="AY13" i="168" s="1"/>
  <c r="AY13" i="89"/>
  <c r="AY37" i="89" s="1"/>
  <c r="AZ13" i="191"/>
  <c r="AZ37" i="191" s="1"/>
  <c r="AZ13" i="189"/>
  <c r="AZ37" i="189" s="1"/>
  <c r="AZ13" i="190" s="1"/>
  <c r="AZ13" i="188"/>
  <c r="AZ37" i="188" s="1"/>
  <c r="AZ13" i="173"/>
  <c r="AZ37" i="173" s="1"/>
  <c r="AZ13" i="142"/>
  <c r="AZ37" i="142" s="1"/>
  <c r="AZ13" i="168" s="1"/>
  <c r="AZ13" i="89"/>
  <c r="AZ37" i="89" s="1"/>
  <c r="BA22" i="191"/>
  <c r="BA46" i="191" s="1"/>
  <c r="BA22" i="189"/>
  <c r="BA46" i="189" s="1"/>
  <c r="BA22" i="190" s="1"/>
  <c r="BA22" i="188"/>
  <c r="BA46" i="188" s="1"/>
  <c r="BA22" i="173"/>
  <c r="BA46" i="173" s="1"/>
  <c r="BA22" i="142"/>
  <c r="BA46" i="142" s="1"/>
  <c r="BA22" i="168" s="1"/>
  <c r="BA22" i="89"/>
  <c r="BA46" i="89" s="1"/>
  <c r="BB22" i="191"/>
  <c r="BB46" i="191" s="1"/>
  <c r="BB22" i="189"/>
  <c r="BB46" i="189" s="1"/>
  <c r="BB22" i="190" s="1"/>
  <c r="BB22" i="188"/>
  <c r="BB46" i="188" s="1"/>
  <c r="BB22" i="173"/>
  <c r="BB46" i="173" s="1"/>
  <c r="BB22" i="142"/>
  <c r="BB46" i="142" s="1"/>
  <c r="BB22" i="168" s="1"/>
  <c r="BB22" i="89"/>
  <c r="BB46" i="89" s="1"/>
  <c r="BC22" i="191"/>
  <c r="BC46" i="191" s="1"/>
  <c r="BC22" i="189"/>
  <c r="BC46" i="189" s="1"/>
  <c r="BC22" i="190" s="1"/>
  <c r="BC22" i="188"/>
  <c r="BC46" i="188" s="1"/>
  <c r="BC22" i="173"/>
  <c r="BC46" i="173" s="1"/>
  <c r="BC22" i="142"/>
  <c r="BC46" i="142" s="1"/>
  <c r="BC22" i="168" s="1"/>
  <c r="BC22" i="89"/>
  <c r="BC46" i="89" s="1"/>
  <c r="BC8" i="191"/>
  <c r="BC32" i="191" s="1"/>
  <c r="BC8" i="188"/>
  <c r="BC32" i="188" s="1"/>
  <c r="BC8" i="189"/>
  <c r="BC32" i="189" s="1"/>
  <c r="BC8" i="190" s="1"/>
  <c r="BC8" i="173"/>
  <c r="BC32" i="173" s="1"/>
  <c r="BC8" i="142"/>
  <c r="BC32" i="142" s="1"/>
  <c r="BC8" i="168" s="1"/>
  <c r="BC8" i="89"/>
  <c r="BC32" i="89" s="1"/>
  <c r="BE10" i="191"/>
  <c r="BE34" i="191" s="1"/>
  <c r="BE10" i="188"/>
  <c r="BE34" i="188" s="1"/>
  <c r="BE10" i="189"/>
  <c r="BE34" i="189" s="1"/>
  <c r="BE10" i="190" s="1"/>
  <c r="BE10" i="173"/>
  <c r="BE34" i="173" s="1"/>
  <c r="BE10" i="142"/>
  <c r="BE34" i="142" s="1"/>
  <c r="BE10" i="168" s="1"/>
  <c r="BE10" i="89"/>
  <c r="BE34" i="89" s="1"/>
  <c r="BF22" i="191"/>
  <c r="BF46" i="191" s="1"/>
  <c r="BF22" i="189"/>
  <c r="BF46" i="189" s="1"/>
  <c r="BF22" i="190" s="1"/>
  <c r="BF22" i="188"/>
  <c r="BF46" i="188" s="1"/>
  <c r="BF22" i="173"/>
  <c r="BF46" i="173" s="1"/>
  <c r="BF22" i="142"/>
  <c r="BF46" i="142" s="1"/>
  <c r="BF22" i="168" s="1"/>
  <c r="BF22" i="89"/>
  <c r="BF46" i="89" s="1"/>
  <c r="BG13" i="191"/>
  <c r="BG37" i="191" s="1"/>
  <c r="BG13" i="189"/>
  <c r="BG37" i="189" s="1"/>
  <c r="BG13" i="190" s="1"/>
  <c r="BG13" i="188"/>
  <c r="BG37" i="188" s="1"/>
  <c r="BG13" i="173"/>
  <c r="BG37" i="173" s="1"/>
  <c r="BG13" i="142"/>
  <c r="BG37" i="142" s="1"/>
  <c r="BG13" i="168" s="1"/>
  <c r="BG13" i="89"/>
  <c r="BG37" i="89" s="1"/>
  <c r="BH16" i="191"/>
  <c r="BH40" i="191" s="1"/>
  <c r="BH16" i="189"/>
  <c r="BH40" i="189" s="1"/>
  <c r="BH16" i="190" s="1"/>
  <c r="BH16" i="188"/>
  <c r="BH40" i="188" s="1"/>
  <c r="BH16" i="173"/>
  <c r="BH40" i="173" s="1"/>
  <c r="BH16" i="142"/>
  <c r="BH40" i="142" s="1"/>
  <c r="BH16" i="168" s="1"/>
  <c r="BH16" i="89"/>
  <c r="BH40" i="89" s="1"/>
  <c r="AW8" i="191"/>
  <c r="AW32" i="191" s="1"/>
  <c r="AW8" i="189"/>
  <c r="AW32" i="189" s="1"/>
  <c r="AW8" i="190" s="1"/>
  <c r="AW8" i="188"/>
  <c r="AW32" i="188" s="1"/>
  <c r="AW8" i="173"/>
  <c r="AW32" i="173" s="1"/>
  <c r="AW8" i="142"/>
  <c r="AW32" i="142" s="1"/>
  <c r="AW8" i="168" s="1"/>
  <c r="AW8" i="89"/>
  <c r="AW32" i="89" s="1"/>
  <c r="BC10" i="191"/>
  <c r="BC34" i="191" s="1"/>
  <c r="BC10" i="189"/>
  <c r="BC34" i="189" s="1"/>
  <c r="BC10" i="190" s="1"/>
  <c r="BC10" i="188"/>
  <c r="BC34" i="188" s="1"/>
  <c r="BC10" i="173"/>
  <c r="BC34" i="173" s="1"/>
  <c r="BC10" i="142"/>
  <c r="BC34" i="142" s="1"/>
  <c r="BC10" i="168" s="1"/>
  <c r="BC10" i="89"/>
  <c r="BC34" i="89" s="1"/>
  <c r="AU22" i="191"/>
  <c r="AU46" i="191" s="1"/>
  <c r="AU22" i="189"/>
  <c r="AU46" i="189" s="1"/>
  <c r="AU22" i="190" s="1"/>
  <c r="AU22" i="188"/>
  <c r="AU46" i="188" s="1"/>
  <c r="AU22" i="173"/>
  <c r="AU46" i="173" s="1"/>
  <c r="AU22" i="142"/>
  <c r="AU46" i="142" s="1"/>
  <c r="AU22" i="168" s="1"/>
  <c r="AU22" i="89"/>
  <c r="AU46" i="89" s="1"/>
  <c r="BE8" i="191"/>
  <c r="BE32" i="191" s="1"/>
  <c r="BE8" i="189"/>
  <c r="BE32" i="189" s="1"/>
  <c r="BE8" i="190" s="1"/>
  <c r="BE8" i="188"/>
  <c r="BE32" i="188" s="1"/>
  <c r="BE8" i="173"/>
  <c r="BE32" i="173" s="1"/>
  <c r="BE8" i="142"/>
  <c r="BE32" i="142" s="1"/>
  <c r="BE8" i="168" s="1"/>
  <c r="BE8" i="89"/>
  <c r="BE32" i="89" s="1"/>
  <c r="BD8" i="191"/>
  <c r="BD32" i="191" s="1"/>
  <c r="BD8" i="189"/>
  <c r="BD32" i="189" s="1"/>
  <c r="BD8" i="190" s="1"/>
  <c r="BD8" i="188"/>
  <c r="BD32" i="188" s="1"/>
  <c r="BD8" i="173"/>
  <c r="BD32" i="173" s="1"/>
  <c r="BD8" i="142"/>
  <c r="BD32" i="142" s="1"/>
  <c r="BD8" i="168" s="1"/>
  <c r="BD8" i="89"/>
  <c r="BD32" i="89" s="1"/>
  <c r="BH19" i="191"/>
  <c r="BH43" i="191" s="1"/>
  <c r="BH19" i="189"/>
  <c r="BH43" i="189" s="1"/>
  <c r="BH19" i="190" s="1"/>
  <c r="BH19" i="188"/>
  <c r="BH43" i="188" s="1"/>
  <c r="BH19" i="173"/>
  <c r="BH43" i="173" s="1"/>
  <c r="BH19" i="142"/>
  <c r="BH43" i="142" s="1"/>
  <c r="BH19" i="168" s="1"/>
  <c r="BH19" i="89"/>
  <c r="BH43" i="89" s="1"/>
  <c r="BG22" i="191"/>
  <c r="BG46" i="191" s="1"/>
  <c r="BG22" i="189"/>
  <c r="BG46" i="189" s="1"/>
  <c r="BG22" i="190" s="1"/>
  <c r="BG22" i="188"/>
  <c r="BG46" i="188" s="1"/>
  <c r="BG22" i="173"/>
  <c r="BG46" i="173" s="1"/>
  <c r="BG22" i="142"/>
  <c r="BG46" i="142" s="1"/>
  <c r="BG22" i="168" s="1"/>
  <c r="BG22" i="89"/>
  <c r="BG46" i="89" s="1"/>
  <c r="AS19" i="191"/>
  <c r="AS43" i="191" s="1"/>
  <c r="AS19" i="188"/>
  <c r="AS43" i="188" s="1"/>
  <c r="AS19" i="189"/>
  <c r="AS43" i="189" s="1"/>
  <c r="AS19" i="190" s="1"/>
  <c r="AS19" i="173"/>
  <c r="AS43" i="173" s="1"/>
  <c r="AS19" i="142"/>
  <c r="AS43" i="142" s="1"/>
  <c r="AS19" i="168" s="1"/>
  <c r="AS19" i="89"/>
  <c r="AS43" i="89" s="1"/>
  <c r="N19" i="200"/>
  <c r="N19" i="197"/>
  <c r="N43" i="197" s="1"/>
  <c r="N20" i="198" s="1"/>
  <c r="N19" i="148"/>
  <c r="N20" i="191"/>
  <c r="N44" i="191" s="1"/>
  <c r="N20" i="189"/>
  <c r="N44" i="189" s="1"/>
  <c r="N20" i="190" s="1"/>
  <c r="N20" i="188"/>
  <c r="N44" i="188" s="1"/>
  <c r="N20" i="173"/>
  <c r="N44" i="173" s="1"/>
  <c r="N20" i="142"/>
  <c r="N44" i="142" s="1"/>
  <c r="N20" i="168" s="1"/>
  <c r="N20" i="89"/>
  <c r="N44" i="89" s="1"/>
  <c r="K10" i="200"/>
  <c r="K10" i="197"/>
  <c r="K34" i="197" s="1"/>
  <c r="K11" i="198" s="1"/>
  <c r="K10" i="148"/>
  <c r="K11" i="191"/>
  <c r="K35" i="191" s="1"/>
  <c r="K11" i="189"/>
  <c r="K35" i="189" s="1"/>
  <c r="K11" i="190" s="1"/>
  <c r="K11" i="188"/>
  <c r="K35" i="188" s="1"/>
  <c r="K11" i="173"/>
  <c r="K35" i="173" s="1"/>
  <c r="K11" i="142"/>
  <c r="K35" i="142" s="1"/>
  <c r="K11" i="168" s="1"/>
  <c r="K11" i="89"/>
  <c r="K35" i="89" s="1"/>
  <c r="K19" i="200"/>
  <c r="K19" i="197"/>
  <c r="K43" i="197" s="1"/>
  <c r="K20" i="198" s="1"/>
  <c r="K19" i="148"/>
  <c r="K20" i="191"/>
  <c r="K44" i="191" s="1"/>
  <c r="K20" i="189"/>
  <c r="K44" i="189" s="1"/>
  <c r="K20" i="190" s="1"/>
  <c r="K20" i="188"/>
  <c r="K44" i="188" s="1"/>
  <c r="K20" i="173"/>
  <c r="K44" i="173" s="1"/>
  <c r="K20" i="142"/>
  <c r="K44" i="142" s="1"/>
  <c r="K20" i="168" s="1"/>
  <c r="K20" i="89"/>
  <c r="K44" i="89" s="1"/>
  <c r="N10" i="200"/>
  <c r="N10" i="197"/>
  <c r="N34" i="197" s="1"/>
  <c r="N11" i="198" s="1"/>
  <c r="N10" i="148"/>
  <c r="N11" i="191"/>
  <c r="N35" i="191" s="1"/>
  <c r="N11" i="189"/>
  <c r="N35" i="189" s="1"/>
  <c r="N11" i="190" s="1"/>
  <c r="N11" i="188"/>
  <c r="N35" i="188" s="1"/>
  <c r="N11" i="173"/>
  <c r="N35" i="173" s="1"/>
  <c r="N11" i="142"/>
  <c r="N35" i="142" s="1"/>
  <c r="N11" i="168" s="1"/>
  <c r="N11" i="89"/>
  <c r="N35" i="89" s="1"/>
  <c r="N13" i="200"/>
  <c r="N13" i="197"/>
  <c r="N37" i="197" s="1"/>
  <c r="N14" i="198" s="1"/>
  <c r="N13" i="148"/>
  <c r="N14" i="191"/>
  <c r="N38" i="191" s="1"/>
  <c r="N14" i="189"/>
  <c r="N38" i="189" s="1"/>
  <c r="N14" i="190" s="1"/>
  <c r="N14" i="188"/>
  <c r="N38" i="188" s="1"/>
  <c r="N14" i="173"/>
  <c r="N38" i="173" s="1"/>
  <c r="N14" i="142"/>
  <c r="N38" i="142" s="1"/>
  <c r="N14" i="168" s="1"/>
  <c r="N14" i="89"/>
  <c r="N38" i="89" s="1"/>
  <c r="N42" i="148"/>
  <c r="N19" i="199"/>
  <c r="K16" i="199"/>
  <c r="K39" i="148"/>
  <c r="K22" i="199"/>
  <c r="K45" i="148"/>
  <c r="M10" i="199"/>
  <c r="M33" i="148"/>
  <c r="M42" i="148"/>
  <c r="M19" i="199"/>
  <c r="AS13" i="191"/>
  <c r="AS37" i="191" s="1"/>
  <c r="AS13" i="189"/>
  <c r="AS37" i="189" s="1"/>
  <c r="AS13" i="190" s="1"/>
  <c r="AS13" i="188"/>
  <c r="AS37" i="188" s="1"/>
  <c r="AS13" i="173"/>
  <c r="AS37" i="173" s="1"/>
  <c r="AS13" i="142"/>
  <c r="AS37" i="142" s="1"/>
  <c r="AS13" i="168" s="1"/>
  <c r="AS13" i="89"/>
  <c r="AS37" i="89" s="1"/>
  <c r="AO18" i="200"/>
  <c r="AO18" i="197"/>
  <c r="AO42" i="197" s="1"/>
  <c r="AO19" i="198" s="1"/>
  <c r="AO18" i="148"/>
  <c r="AO19" i="191"/>
  <c r="AO43" i="191" s="1"/>
  <c r="AO19" i="189"/>
  <c r="AO43" i="189" s="1"/>
  <c r="AO19" i="190" s="1"/>
  <c r="AO19" i="188"/>
  <c r="AO43" i="188" s="1"/>
  <c r="AO19" i="173"/>
  <c r="AO43" i="173" s="1"/>
  <c r="AO19" i="142"/>
  <c r="AO43" i="142" s="1"/>
  <c r="AO19" i="168" s="1"/>
  <c r="AO19" i="89"/>
  <c r="AO43" i="89" s="1"/>
  <c r="AO15" i="200"/>
  <c r="AO15" i="197"/>
  <c r="AO39" i="197" s="1"/>
  <c r="AO16" i="198" s="1"/>
  <c r="AO15" i="148"/>
  <c r="AO16" i="191"/>
  <c r="AO40" i="191" s="1"/>
  <c r="AO16" i="189"/>
  <c r="AO40" i="189" s="1"/>
  <c r="AO16" i="190" s="1"/>
  <c r="AO16" i="188"/>
  <c r="AO40" i="188" s="1"/>
  <c r="AO16" i="173"/>
  <c r="AO40" i="173" s="1"/>
  <c r="AO16" i="142"/>
  <c r="AO40" i="142" s="1"/>
  <c r="AO16" i="168" s="1"/>
  <c r="AO16" i="89"/>
  <c r="AO40" i="89" s="1"/>
  <c r="AT10" i="191"/>
  <c r="AT34" i="191" s="1"/>
  <c r="AT10" i="189"/>
  <c r="AT34" i="189" s="1"/>
  <c r="AT10" i="190" s="1"/>
  <c r="AT10" i="188"/>
  <c r="AT34" i="188" s="1"/>
  <c r="AT10" i="173"/>
  <c r="AT34" i="173" s="1"/>
  <c r="AT10" i="142"/>
  <c r="AT34" i="142" s="1"/>
  <c r="AT10" i="168" s="1"/>
  <c r="AT10" i="89"/>
  <c r="AT34" i="89" s="1"/>
  <c r="AO12" i="200"/>
  <c r="AO12" i="197"/>
  <c r="AO36" i="197" s="1"/>
  <c r="AO13" i="198" s="1"/>
  <c r="AO12" i="148"/>
  <c r="AO13" i="191"/>
  <c r="AO37" i="191" s="1"/>
  <c r="AO13" i="188"/>
  <c r="AO37" i="188" s="1"/>
  <c r="AO13" i="189"/>
  <c r="AO37" i="189" s="1"/>
  <c r="AO13" i="190" s="1"/>
  <c r="AO13" i="173"/>
  <c r="AO37" i="173" s="1"/>
  <c r="AO13" i="142"/>
  <c r="AO37" i="142" s="1"/>
  <c r="AO13" i="168" s="1"/>
  <c r="AO13" i="89"/>
  <c r="AO37" i="89" s="1"/>
  <c r="AS10" i="191"/>
  <c r="AS34" i="191" s="1"/>
  <c r="AS10" i="188"/>
  <c r="AS34" i="188" s="1"/>
  <c r="AS10" i="189"/>
  <c r="AS34" i="189" s="1"/>
  <c r="AS10" i="190" s="1"/>
  <c r="AS10" i="173"/>
  <c r="AS34" i="173" s="1"/>
  <c r="AS10" i="142"/>
  <c r="AS34" i="142" s="1"/>
  <c r="AS10" i="168" s="1"/>
  <c r="AS10" i="89"/>
  <c r="AS34" i="89" s="1"/>
  <c r="AT22" i="191"/>
  <c r="AT46" i="191" s="1"/>
  <c r="AT22" i="189"/>
  <c r="AT46" i="189" s="1"/>
  <c r="AT22" i="190" s="1"/>
  <c r="AT22" i="188"/>
  <c r="AT46" i="188" s="1"/>
  <c r="AT22" i="173"/>
  <c r="AT46" i="173" s="1"/>
  <c r="AT22" i="142"/>
  <c r="AT46" i="142" s="1"/>
  <c r="AT22" i="168" s="1"/>
  <c r="AT22" i="89"/>
  <c r="AT46" i="89" s="1"/>
  <c r="AV22" i="191"/>
  <c r="AV46" i="191" s="1"/>
  <c r="AV22" i="189"/>
  <c r="AV46" i="189" s="1"/>
  <c r="AV22" i="190" s="1"/>
  <c r="AV22" i="188"/>
  <c r="AV46" i="188" s="1"/>
  <c r="AV22" i="173"/>
  <c r="AV46" i="173" s="1"/>
  <c r="AV22" i="142"/>
  <c r="AV46" i="142" s="1"/>
  <c r="AV22" i="168" s="1"/>
  <c r="AV22" i="89"/>
  <c r="AV46" i="89" s="1"/>
  <c r="AW10" i="191"/>
  <c r="AW34" i="191" s="1"/>
  <c r="AW10" i="189"/>
  <c r="AW34" i="189" s="1"/>
  <c r="AW10" i="190" s="1"/>
  <c r="AW10" i="188"/>
  <c r="AW34" i="188" s="1"/>
  <c r="AW10" i="173"/>
  <c r="AW34" i="173" s="1"/>
  <c r="AW10" i="142"/>
  <c r="AW34" i="142" s="1"/>
  <c r="AW10" i="168" s="1"/>
  <c r="AW10" i="89"/>
  <c r="AW34" i="89" s="1"/>
  <c r="AX8" i="191"/>
  <c r="AX32" i="191" s="1"/>
  <c r="AX8" i="189"/>
  <c r="AX32" i="189" s="1"/>
  <c r="AX8" i="190" s="1"/>
  <c r="AX8" i="188"/>
  <c r="AX32" i="188" s="1"/>
  <c r="AX8" i="173"/>
  <c r="AX32" i="173" s="1"/>
  <c r="AX8" i="142"/>
  <c r="AX32" i="142" s="1"/>
  <c r="AX8" i="168" s="1"/>
  <c r="AX8" i="89"/>
  <c r="AX32" i="89" s="1"/>
  <c r="AX16" i="191"/>
  <c r="AX40" i="191" s="1"/>
  <c r="AX16" i="189"/>
  <c r="AX40" i="189" s="1"/>
  <c r="AX16" i="190" s="1"/>
  <c r="AX16" i="188"/>
  <c r="AX40" i="188" s="1"/>
  <c r="AX16" i="173"/>
  <c r="AX40" i="173" s="1"/>
  <c r="AX16" i="142"/>
  <c r="AX40" i="142" s="1"/>
  <c r="AX16" i="168" s="1"/>
  <c r="AX16" i="89"/>
  <c r="AX40" i="89" s="1"/>
  <c r="AY16" i="191"/>
  <c r="AY40" i="191" s="1"/>
  <c r="AY16" i="189"/>
  <c r="AY40" i="189" s="1"/>
  <c r="AY16" i="190" s="1"/>
  <c r="AY16" i="188"/>
  <c r="AY40" i="188" s="1"/>
  <c r="AY16" i="173"/>
  <c r="AY40" i="173" s="1"/>
  <c r="AY16" i="142"/>
  <c r="AY40" i="142" s="1"/>
  <c r="AY16" i="168" s="1"/>
  <c r="AY16" i="89"/>
  <c r="AY40" i="89" s="1"/>
  <c r="AZ16" i="191"/>
  <c r="AZ40" i="191" s="1"/>
  <c r="AZ16" i="189"/>
  <c r="AZ40" i="189" s="1"/>
  <c r="AZ16" i="190" s="1"/>
  <c r="AZ16" i="188"/>
  <c r="AZ40" i="188" s="1"/>
  <c r="AZ16" i="173"/>
  <c r="AZ40" i="173" s="1"/>
  <c r="AZ16" i="142"/>
  <c r="AZ40" i="142" s="1"/>
  <c r="AZ16" i="168" s="1"/>
  <c r="AZ16" i="89"/>
  <c r="AZ40" i="89" s="1"/>
  <c r="BA13" i="191"/>
  <c r="BA37" i="191" s="1"/>
  <c r="BA13" i="188"/>
  <c r="BA37" i="188" s="1"/>
  <c r="BA13" i="189"/>
  <c r="BA37" i="189" s="1"/>
  <c r="BA13" i="190" s="1"/>
  <c r="BA13" i="173"/>
  <c r="BA37" i="173" s="1"/>
  <c r="BA13" i="142"/>
  <c r="BA37" i="142" s="1"/>
  <c r="BA13" i="168" s="1"/>
  <c r="BA13" i="89"/>
  <c r="BA37" i="89" s="1"/>
  <c r="BB13" i="191"/>
  <c r="BB37" i="191" s="1"/>
  <c r="BB13" i="189"/>
  <c r="BB37" i="189" s="1"/>
  <c r="BB13" i="190" s="1"/>
  <c r="BB13" i="188"/>
  <c r="BB37" i="188" s="1"/>
  <c r="BB13" i="173"/>
  <c r="BB37" i="173" s="1"/>
  <c r="BB13" i="142"/>
  <c r="BB37" i="142" s="1"/>
  <c r="BB13" i="168" s="1"/>
  <c r="BB13" i="89"/>
  <c r="BB37" i="89" s="1"/>
  <c r="BC13" i="191"/>
  <c r="BC37" i="191" s="1"/>
  <c r="BC13" i="189"/>
  <c r="BC37" i="189" s="1"/>
  <c r="BC13" i="190" s="1"/>
  <c r="BC13" i="188"/>
  <c r="BC37" i="188" s="1"/>
  <c r="BC13" i="173"/>
  <c r="BC37" i="173" s="1"/>
  <c r="BC13" i="142"/>
  <c r="BC37" i="142" s="1"/>
  <c r="BC13" i="168" s="1"/>
  <c r="BC13" i="89"/>
  <c r="BC37" i="89" s="1"/>
  <c r="BD22" i="191"/>
  <c r="BD46" i="191" s="1"/>
  <c r="BD22" i="189"/>
  <c r="BD46" i="189" s="1"/>
  <c r="BD22" i="190" s="1"/>
  <c r="BD22" i="188"/>
  <c r="BD46" i="188" s="1"/>
  <c r="BD22" i="173"/>
  <c r="BD46" i="173" s="1"/>
  <c r="BD22" i="142"/>
  <c r="BD46" i="142" s="1"/>
  <c r="BD22" i="168" s="1"/>
  <c r="BD22" i="89"/>
  <c r="BD46" i="89" s="1"/>
  <c r="BE22" i="191"/>
  <c r="BE46" i="191" s="1"/>
  <c r="BE22" i="188"/>
  <c r="BE46" i="188" s="1"/>
  <c r="BE22" i="189"/>
  <c r="BE46" i="189" s="1"/>
  <c r="BE22" i="190" s="1"/>
  <c r="BE22" i="173"/>
  <c r="BE46" i="173" s="1"/>
  <c r="BE22" i="142"/>
  <c r="BE46" i="142" s="1"/>
  <c r="BE22" i="168" s="1"/>
  <c r="BE22" i="89"/>
  <c r="BE46" i="89" s="1"/>
  <c r="BF13" i="191"/>
  <c r="BF37" i="191" s="1"/>
  <c r="BF13" i="189"/>
  <c r="BF37" i="189" s="1"/>
  <c r="BF13" i="190" s="1"/>
  <c r="BF13" i="188"/>
  <c r="BF37" i="188" s="1"/>
  <c r="BF13" i="173"/>
  <c r="BF37" i="173" s="1"/>
  <c r="BF13" i="142"/>
  <c r="BF37" i="142" s="1"/>
  <c r="BF13" i="168" s="1"/>
  <c r="BF13" i="89"/>
  <c r="BF37" i="89" s="1"/>
  <c r="BG16" i="191"/>
  <c r="BG40" i="191" s="1"/>
  <c r="BG16" i="189"/>
  <c r="BG40" i="189" s="1"/>
  <c r="BG16" i="190" s="1"/>
  <c r="BG16" i="188"/>
  <c r="BG40" i="188" s="1"/>
  <c r="BG16" i="173"/>
  <c r="BG40" i="173" s="1"/>
  <c r="BG16" i="142"/>
  <c r="BG40" i="142" s="1"/>
  <c r="BG16" i="168" s="1"/>
  <c r="BG16" i="89"/>
  <c r="BG40" i="89" s="1"/>
  <c r="BG20" i="191"/>
  <c r="BG44" i="191" s="1"/>
  <c r="BG20" i="189"/>
  <c r="BG44" i="189" s="1"/>
  <c r="BG20" i="190" s="1"/>
  <c r="BG20" i="188"/>
  <c r="BG44" i="188" s="1"/>
  <c r="BG20" i="173"/>
  <c r="BG44" i="173" s="1"/>
  <c r="BG20" i="142"/>
  <c r="BG44" i="142" s="1"/>
  <c r="BG20" i="168" s="1"/>
  <c r="BG20" i="89"/>
  <c r="BG44" i="89" s="1"/>
  <c r="BB8" i="191"/>
  <c r="BB32" i="191" s="1"/>
  <c r="BB8" i="189"/>
  <c r="BB32" i="189" s="1"/>
  <c r="BB8" i="190" s="1"/>
  <c r="BB8" i="188"/>
  <c r="BB32" i="188" s="1"/>
  <c r="BB8" i="173"/>
  <c r="BB32" i="173" s="1"/>
  <c r="BB8" i="142"/>
  <c r="BB32" i="142" s="1"/>
  <c r="BB8" i="168" s="1"/>
  <c r="BB8" i="89"/>
  <c r="BB32" i="89" s="1"/>
  <c r="AU19" i="191"/>
  <c r="AU43" i="191" s="1"/>
  <c r="AU19" i="189"/>
  <c r="AU43" i="189" s="1"/>
  <c r="AU19" i="190" s="1"/>
  <c r="AU19" i="188"/>
  <c r="AU43" i="188" s="1"/>
  <c r="AU19" i="173"/>
  <c r="AU43" i="173" s="1"/>
  <c r="AU19" i="142"/>
  <c r="AU43" i="142" s="1"/>
  <c r="AU19" i="168" s="1"/>
  <c r="AU19" i="89"/>
  <c r="AU43" i="89" s="1"/>
  <c r="AU10" i="191"/>
  <c r="AU34" i="191" s="1"/>
  <c r="AU10" i="189"/>
  <c r="AU34" i="189" s="1"/>
  <c r="AU10" i="190" s="1"/>
  <c r="AU10" i="188"/>
  <c r="AU34" i="188" s="1"/>
  <c r="AU10" i="173"/>
  <c r="AU34" i="173" s="1"/>
  <c r="AU10" i="142"/>
  <c r="AU34" i="142" s="1"/>
  <c r="AU10" i="168" s="1"/>
  <c r="AU10" i="89"/>
  <c r="AU34" i="89" s="1"/>
  <c r="BE20" i="191"/>
  <c r="BE44" i="191" s="1"/>
  <c r="BE20" i="189"/>
  <c r="BE44" i="189" s="1"/>
  <c r="BE20" i="190" s="1"/>
  <c r="BE20" i="188"/>
  <c r="BE44" i="188" s="1"/>
  <c r="BE20" i="173"/>
  <c r="BE44" i="173" s="1"/>
  <c r="BE20" i="142"/>
  <c r="BE44" i="142" s="1"/>
  <c r="BE20" i="168" s="1"/>
  <c r="BE20" i="89"/>
  <c r="BE44" i="89" s="1"/>
  <c r="BD10" i="191"/>
  <c r="BD34" i="191" s="1"/>
  <c r="BD10" i="189"/>
  <c r="BD34" i="189" s="1"/>
  <c r="BD10" i="190" s="1"/>
  <c r="BD10" i="188"/>
  <c r="BD34" i="188" s="1"/>
  <c r="BD10" i="173"/>
  <c r="BD34" i="173" s="1"/>
  <c r="BD10" i="142"/>
  <c r="BD34" i="142" s="1"/>
  <c r="BD10" i="168" s="1"/>
  <c r="BD10" i="89"/>
  <c r="BD34" i="89" s="1"/>
  <c r="BH8" i="191"/>
  <c r="BH32" i="191" s="1"/>
  <c r="BH8" i="189"/>
  <c r="BH32" i="189" s="1"/>
  <c r="BH8" i="190" s="1"/>
  <c r="BH8" i="188"/>
  <c r="BH32" i="188" s="1"/>
  <c r="BH8" i="173"/>
  <c r="BH32" i="173" s="1"/>
  <c r="BH8" i="142"/>
  <c r="BH32" i="142" s="1"/>
  <c r="BH8" i="168" s="1"/>
  <c r="BH8" i="89"/>
  <c r="BH32" i="89" s="1"/>
  <c r="BG8" i="191"/>
  <c r="BG32" i="191" s="1"/>
  <c r="BG8" i="189"/>
  <c r="BG32" i="189" s="1"/>
  <c r="BG8" i="190" s="1"/>
  <c r="BG8" i="188"/>
  <c r="BG32" i="188" s="1"/>
  <c r="BG8" i="173"/>
  <c r="BG32" i="173" s="1"/>
  <c r="BG8" i="142"/>
  <c r="BG32" i="142" s="1"/>
  <c r="BG8" i="168" s="1"/>
  <c r="BG8" i="89"/>
  <c r="BG32" i="89" s="1"/>
  <c r="AT19" i="191"/>
  <c r="AT43" i="191" s="1"/>
  <c r="AT19" i="189"/>
  <c r="AT43" i="189" s="1"/>
  <c r="AT19" i="190" s="1"/>
  <c r="AT19" i="188"/>
  <c r="AT43" i="188" s="1"/>
  <c r="AT19" i="173"/>
  <c r="AT43" i="173" s="1"/>
  <c r="AT19" i="142"/>
  <c r="AT43" i="142" s="1"/>
  <c r="AT19" i="168" s="1"/>
  <c r="AT19" i="89"/>
  <c r="AT43" i="89" s="1"/>
  <c r="K16" i="200"/>
  <c r="K16" i="197"/>
  <c r="K40" i="197" s="1"/>
  <c r="K17" i="198" s="1"/>
  <c r="K16" i="148"/>
  <c r="K17" i="191"/>
  <c r="K41" i="191" s="1"/>
  <c r="K17" i="188"/>
  <c r="K41" i="188" s="1"/>
  <c r="K17" i="189"/>
  <c r="K41" i="189" s="1"/>
  <c r="K17" i="190" s="1"/>
  <c r="K17" i="173"/>
  <c r="K41" i="173" s="1"/>
  <c r="K17" i="142"/>
  <c r="K41" i="142" s="1"/>
  <c r="K17" i="168" s="1"/>
  <c r="K17" i="89"/>
  <c r="K41" i="89" s="1"/>
  <c r="K22" i="200"/>
  <c r="K22" i="197"/>
  <c r="K46" i="197" s="1"/>
  <c r="K23" i="198" s="1"/>
  <c r="K22" i="148"/>
  <c r="K23" i="191"/>
  <c r="K47" i="191" s="1"/>
  <c r="K23" i="189"/>
  <c r="K47" i="189" s="1"/>
  <c r="K23" i="190" s="1"/>
  <c r="K23" i="188"/>
  <c r="K47" i="188" s="1"/>
  <c r="K23" i="173"/>
  <c r="K47" i="173" s="1"/>
  <c r="K23" i="142"/>
  <c r="K47" i="142" s="1"/>
  <c r="K23" i="168" s="1"/>
  <c r="K23" i="89"/>
  <c r="K47" i="89" s="1"/>
  <c r="M10" i="200"/>
  <c r="M10" i="197"/>
  <c r="M34" i="197" s="1"/>
  <c r="M11" i="198" s="1"/>
  <c r="M10" i="148"/>
  <c r="M11" i="191"/>
  <c r="M35" i="191" s="1"/>
  <c r="M11" i="189"/>
  <c r="M35" i="189" s="1"/>
  <c r="M11" i="190" s="1"/>
  <c r="M11" i="188"/>
  <c r="M35" i="188" s="1"/>
  <c r="M11" i="173"/>
  <c r="M35" i="173" s="1"/>
  <c r="M11" i="142"/>
  <c r="M35" i="142" s="1"/>
  <c r="M11" i="168" s="1"/>
  <c r="M11" i="89"/>
  <c r="M35" i="89" s="1"/>
  <c r="K42" i="148"/>
  <c r="K19" i="199"/>
  <c r="N8" i="199"/>
  <c r="N31" i="148"/>
  <c r="N13" i="199"/>
  <c r="N36" i="148"/>
  <c r="M13" i="199"/>
  <c r="M36" i="148"/>
  <c r="K36" i="148"/>
  <c r="K13" i="199"/>
  <c r="K8" i="199"/>
  <c r="K31" i="148"/>
  <c r="AO17" i="61"/>
  <c r="B31" i="148"/>
  <c r="B8" i="199"/>
  <c r="B39" i="148"/>
  <c r="B16" i="199"/>
  <c r="B45" i="148"/>
  <c r="B22" i="199"/>
  <c r="B22" i="200"/>
  <c r="B22" i="148"/>
  <c r="B23" i="173"/>
  <c r="B47" i="173" s="1"/>
  <c r="B22" i="197"/>
  <c r="B46" i="197" s="1"/>
  <c r="B23" i="198" s="1"/>
  <c r="B23" i="191"/>
  <c r="B47" i="191" s="1"/>
  <c r="B23" i="188"/>
  <c r="B47" i="188" s="1"/>
  <c r="B23" i="142"/>
  <c r="B47" i="142" s="1"/>
  <c r="B23" i="168" s="1"/>
  <c r="B23" i="89"/>
  <c r="B47" i="89" s="1"/>
  <c r="B23" i="189"/>
  <c r="B47" i="189" s="1"/>
  <c r="B23" i="190" s="1"/>
  <c r="B14" i="89"/>
  <c r="B38" i="89" s="1"/>
  <c r="B13" i="197"/>
  <c r="B37" i="197" s="1"/>
  <c r="B14" i="198" s="1"/>
  <c r="B13" i="148"/>
  <c r="B14" i="191"/>
  <c r="B38" i="191" s="1"/>
  <c r="B13" i="200"/>
  <c r="B14" i="188"/>
  <c r="B38" i="188" s="1"/>
  <c r="B14" i="173"/>
  <c r="B38" i="173" s="1"/>
  <c r="B14" i="189"/>
  <c r="B38" i="189" s="1"/>
  <c r="B14" i="190" s="1"/>
  <c r="B14" i="142"/>
  <c r="B38" i="142" s="1"/>
  <c r="B14" i="168" s="1"/>
  <c r="B42" i="148"/>
  <c r="B19" i="199"/>
  <c r="B36" i="148"/>
  <c r="B13" i="199"/>
  <c r="B33" i="148"/>
  <c r="B10" i="199"/>
  <c r="B16" i="200"/>
  <c r="B16" i="148"/>
  <c r="B16" i="197"/>
  <c r="B40" i="197" s="1"/>
  <c r="B17" i="198" s="1"/>
  <c r="B17" i="188"/>
  <c r="B41" i="188" s="1"/>
  <c r="B17" i="191"/>
  <c r="B41" i="191" s="1"/>
  <c r="B17" i="89"/>
  <c r="B41" i="89" s="1"/>
  <c r="B17" i="142"/>
  <c r="B41" i="142" s="1"/>
  <c r="B17" i="168" s="1"/>
  <c r="B17" i="189"/>
  <c r="B41" i="189" s="1"/>
  <c r="B17" i="190" s="1"/>
  <c r="B17" i="173"/>
  <c r="B41" i="173" s="1"/>
  <c r="B10" i="200"/>
  <c r="B10" i="148"/>
  <c r="B10" i="197"/>
  <c r="B34" i="197" s="1"/>
  <c r="B11" i="198" s="1"/>
  <c r="B11" i="189"/>
  <c r="B35" i="189" s="1"/>
  <c r="B11" i="190" s="1"/>
  <c r="B11" i="191"/>
  <c r="B35" i="191" s="1"/>
  <c r="B11" i="89"/>
  <c r="B35" i="89" s="1"/>
  <c r="B11" i="173"/>
  <c r="B35" i="173" s="1"/>
  <c r="B11" i="142"/>
  <c r="B35" i="142" s="1"/>
  <c r="B11" i="168" s="1"/>
  <c r="B11" i="188"/>
  <c r="B35" i="188" s="1"/>
  <c r="AT20" i="61"/>
  <c r="B19" i="200"/>
  <c r="B20" i="89"/>
  <c r="B44" i="89" s="1"/>
  <c r="B19" i="148"/>
  <c r="B20" i="189"/>
  <c r="B44" i="189" s="1"/>
  <c r="B20" i="190" s="1"/>
  <c r="B20" i="188"/>
  <c r="B44" i="188" s="1"/>
  <c r="B19" i="197"/>
  <c r="B43" i="197" s="1"/>
  <c r="B20" i="198" s="1"/>
  <c r="B20" i="173"/>
  <c r="B44" i="173" s="1"/>
  <c r="B20" i="191"/>
  <c r="B44" i="191" s="1"/>
  <c r="B20" i="142"/>
  <c r="B44" i="142" s="1"/>
  <c r="B20" i="168" s="1"/>
  <c r="AS23" i="61"/>
  <c r="AS20" i="61"/>
  <c r="AU14" i="61"/>
  <c r="AO11" i="61"/>
  <c r="BG23" i="61"/>
  <c r="BF20" i="61"/>
  <c r="AO14" i="61"/>
  <c r="BH20" i="61"/>
  <c r="AW20" i="61"/>
  <c r="AO23" i="61"/>
  <c r="AO20" i="61"/>
  <c r="AU17" i="61"/>
  <c r="AX14" i="61"/>
  <c r="BH14" i="61"/>
  <c r="AT23" i="61"/>
  <c r="AX17" i="61"/>
  <c r="BB14" i="61"/>
  <c r="BF14" i="61"/>
  <c r="BH11" i="61"/>
  <c r="AW23" i="61"/>
  <c r="BD14" i="61"/>
  <c r="BA11" i="61"/>
  <c r="BG11" i="61"/>
  <c r="AW17" i="61"/>
  <c r="AZ11" i="61"/>
  <c r="BA14" i="61"/>
  <c r="BG14" i="61"/>
  <c r="AS14" i="61"/>
  <c r="AV14" i="61"/>
  <c r="AX11" i="61"/>
  <c r="AY20" i="61"/>
  <c r="BA17" i="61"/>
  <c r="BC17" i="61"/>
  <c r="BE14" i="61"/>
  <c r="BG17" i="61"/>
  <c r="AT11" i="61"/>
  <c r="AV20" i="61"/>
  <c r="AZ14" i="61"/>
  <c r="BB23" i="61"/>
  <c r="BF23" i="61"/>
  <c r="BC11" i="61"/>
  <c r="BD11" i="61"/>
  <c r="AW11" i="61"/>
  <c r="AZ17" i="61"/>
  <c r="BD23" i="61"/>
  <c r="BH17" i="61"/>
  <c r="AU20" i="61"/>
  <c r="BD20" i="61"/>
  <c r="AT14" i="61"/>
  <c r="AY11" i="61"/>
  <c r="BB17" i="61"/>
  <c r="BF17" i="61"/>
  <c r="AT17" i="61"/>
  <c r="AW14" i="61"/>
  <c r="AY23" i="61"/>
  <c r="BB20" i="61"/>
  <c r="BD17" i="61"/>
  <c r="BF11" i="61"/>
  <c r="AU23" i="61"/>
  <c r="AS11" i="61"/>
  <c r="AV11" i="61"/>
  <c r="AY14" i="61"/>
  <c r="BA23" i="61"/>
  <c r="BC23" i="61"/>
  <c r="BE11" i="61"/>
  <c r="AU11" i="61"/>
  <c r="AV23" i="61"/>
  <c r="AY17" i="61"/>
  <c r="BC14" i="61"/>
  <c r="BE23" i="61"/>
  <c r="BA20" i="61"/>
  <c r="AS17" i="61"/>
  <c r="AV17" i="61"/>
  <c r="AX23" i="61"/>
  <c r="AZ23" i="61"/>
  <c r="BB11" i="61"/>
  <c r="BC20" i="61"/>
  <c r="BE17" i="61"/>
  <c r="BH23" i="61"/>
  <c r="AZ20" i="61"/>
  <c r="AX20" i="61"/>
  <c r="P8" i="61"/>
  <c r="Q8" i="61"/>
  <c r="AG8" i="61"/>
  <c r="AH8" i="61"/>
  <c r="AB10" i="61"/>
  <c r="AA8" i="61"/>
  <c r="AH13" i="61"/>
  <c r="AH22" i="61"/>
  <c r="AH16" i="61"/>
  <c r="AH10" i="61"/>
  <c r="AH19" i="61"/>
  <c r="AG19" i="61"/>
  <c r="AG22" i="61"/>
  <c r="AG16" i="61"/>
  <c r="AG10" i="61"/>
  <c r="AG13" i="61"/>
  <c r="AA22" i="61"/>
  <c r="AA19" i="61"/>
  <c r="AA16" i="61"/>
  <c r="AA13" i="61"/>
  <c r="AA10" i="61"/>
  <c r="AB8" i="61"/>
  <c r="AB22" i="61"/>
  <c r="AB19" i="61"/>
  <c r="AB16" i="61"/>
  <c r="AB13" i="61"/>
  <c r="Q22" i="61"/>
  <c r="Q19" i="61"/>
  <c r="Q16" i="61"/>
  <c r="Q13" i="61"/>
  <c r="Q10" i="61"/>
  <c r="P22" i="61"/>
  <c r="P19" i="61"/>
  <c r="P16" i="61"/>
  <c r="P13" i="61"/>
  <c r="P10" i="61"/>
  <c r="AA9" i="200" l="1"/>
  <c r="AA9" i="148"/>
  <c r="AA10" i="191"/>
  <c r="AA34" i="191" s="1"/>
  <c r="AA9" i="197"/>
  <c r="AA33" i="197" s="1"/>
  <c r="AA10" i="198" s="1"/>
  <c r="AA10" i="189"/>
  <c r="AA34" i="189" s="1"/>
  <c r="AA10" i="190" s="1"/>
  <c r="AA10" i="188"/>
  <c r="AA34" i="188" s="1"/>
  <c r="AA10" i="173"/>
  <c r="AA34" i="173" s="1"/>
  <c r="AA10" i="142"/>
  <c r="AA34" i="142" s="1"/>
  <c r="AA10" i="168" s="1"/>
  <c r="AA10" i="89"/>
  <c r="AA34" i="89" s="1"/>
  <c r="AG21" i="200"/>
  <c r="AG21" i="197"/>
  <c r="AG45" i="197" s="1"/>
  <c r="AG22" i="198" s="1"/>
  <c r="AG21" i="148"/>
  <c r="AG22" i="191"/>
  <c r="AG46" i="191" s="1"/>
  <c r="AG22" i="189"/>
  <c r="AG46" i="189" s="1"/>
  <c r="AG22" i="190" s="1"/>
  <c r="AG22" i="188"/>
  <c r="AG46" i="188" s="1"/>
  <c r="AG22" i="173"/>
  <c r="AG46" i="173" s="1"/>
  <c r="AG22" i="142"/>
  <c r="AG46" i="142" s="1"/>
  <c r="AG22" i="168" s="1"/>
  <c r="AG22" i="89"/>
  <c r="AG46" i="89" s="1"/>
  <c r="BE17" i="191"/>
  <c r="BE41" i="191" s="1"/>
  <c r="BE17" i="189"/>
  <c r="BE41" i="189" s="1"/>
  <c r="BE17" i="190" s="1"/>
  <c r="BE17" i="188"/>
  <c r="BE41" i="188" s="1"/>
  <c r="BE17" i="173"/>
  <c r="BE41" i="173" s="1"/>
  <c r="BE17" i="142"/>
  <c r="BE41" i="142" s="1"/>
  <c r="BE17" i="168" s="1"/>
  <c r="BE17" i="89"/>
  <c r="BE41" i="89" s="1"/>
  <c r="AU11" i="191"/>
  <c r="AU35" i="191" s="1"/>
  <c r="AU11" i="188"/>
  <c r="AU35" i="188" s="1"/>
  <c r="AU11" i="189"/>
  <c r="AU35" i="189" s="1"/>
  <c r="AU11" i="190" s="1"/>
  <c r="AU11" i="173"/>
  <c r="AU35" i="173" s="1"/>
  <c r="AU11" i="142"/>
  <c r="AU35" i="142" s="1"/>
  <c r="AU11" i="168" s="1"/>
  <c r="AU11" i="89"/>
  <c r="AU35" i="89" s="1"/>
  <c r="AY11" i="191"/>
  <c r="AY35" i="191" s="1"/>
  <c r="AY11" i="188"/>
  <c r="AY35" i="188" s="1"/>
  <c r="AY11" i="189"/>
  <c r="AY35" i="189" s="1"/>
  <c r="AY11" i="190" s="1"/>
  <c r="AY11" i="173"/>
  <c r="AY35" i="173" s="1"/>
  <c r="AY11" i="142"/>
  <c r="AY35" i="142" s="1"/>
  <c r="AY11" i="168" s="1"/>
  <c r="AY11" i="89"/>
  <c r="AY35" i="89" s="1"/>
  <c r="BE14" i="191"/>
  <c r="BE38" i="191" s="1"/>
  <c r="BE14" i="189"/>
  <c r="BE38" i="189" s="1"/>
  <c r="BE14" i="190" s="1"/>
  <c r="BE14" i="188"/>
  <c r="BE38" i="188" s="1"/>
  <c r="BE14" i="173"/>
  <c r="BE38" i="173" s="1"/>
  <c r="BE14" i="142"/>
  <c r="BE38" i="142" s="1"/>
  <c r="BE14" i="168" s="1"/>
  <c r="BE14" i="89"/>
  <c r="BE38" i="89" s="1"/>
  <c r="Q18" i="200"/>
  <c r="Q18" i="197"/>
  <c r="Q42" i="197" s="1"/>
  <c r="Q19" i="198" s="1"/>
  <c r="Q18" i="148"/>
  <c r="Q19" i="191"/>
  <c r="Q43" i="191" s="1"/>
  <c r="Q19" i="188"/>
  <c r="Q43" i="188" s="1"/>
  <c r="Q19" i="189"/>
  <c r="Q43" i="189" s="1"/>
  <c r="Q19" i="190" s="1"/>
  <c r="Q19" i="173"/>
  <c r="Q43" i="173" s="1"/>
  <c r="Q19" i="142"/>
  <c r="Q43" i="142" s="1"/>
  <c r="Q19" i="168" s="1"/>
  <c r="Q19" i="89"/>
  <c r="Q43" i="89" s="1"/>
  <c r="AG12" i="200"/>
  <c r="AG12" i="197"/>
  <c r="AG36" i="197" s="1"/>
  <c r="AG13" i="198" s="1"/>
  <c r="AG12" i="148"/>
  <c r="AG13" i="191"/>
  <c r="AG37" i="191" s="1"/>
  <c r="AG13" i="189"/>
  <c r="AG37" i="189" s="1"/>
  <c r="AG13" i="190" s="1"/>
  <c r="AG13" i="188"/>
  <c r="AG37" i="188" s="1"/>
  <c r="AG13" i="173"/>
  <c r="AG37" i="173" s="1"/>
  <c r="AG13" i="142"/>
  <c r="AG37" i="142" s="1"/>
  <c r="AG13" i="168" s="1"/>
  <c r="AG13" i="89"/>
  <c r="AG37" i="89" s="1"/>
  <c r="AX20" i="191"/>
  <c r="AX44" i="191" s="1"/>
  <c r="AX20" i="189"/>
  <c r="AX44" i="189" s="1"/>
  <c r="AX20" i="190" s="1"/>
  <c r="AX20" i="188"/>
  <c r="AX44" i="188" s="1"/>
  <c r="AX20" i="173"/>
  <c r="AX44" i="173" s="1"/>
  <c r="AX20" i="142"/>
  <c r="AX44" i="142" s="1"/>
  <c r="AX20" i="168" s="1"/>
  <c r="AX20" i="89"/>
  <c r="AX44" i="89" s="1"/>
  <c r="BC14" i="191"/>
  <c r="BC38" i="191" s="1"/>
  <c r="BC14" i="189"/>
  <c r="BC38" i="189" s="1"/>
  <c r="BC14" i="190" s="1"/>
  <c r="BC14" i="188"/>
  <c r="BC38" i="188" s="1"/>
  <c r="BC14" i="173"/>
  <c r="BC38" i="173" s="1"/>
  <c r="BC14" i="142"/>
  <c r="BC38" i="142" s="1"/>
  <c r="BC14" i="168" s="1"/>
  <c r="BC14" i="89"/>
  <c r="BC38" i="89" s="1"/>
  <c r="AT14" i="191"/>
  <c r="AT38" i="191" s="1"/>
  <c r="AT14" i="189"/>
  <c r="AT38" i="189" s="1"/>
  <c r="AT14" i="190" s="1"/>
  <c r="AT14" i="188"/>
  <c r="AT38" i="188" s="1"/>
  <c r="AT14" i="173"/>
  <c r="AT38" i="173" s="1"/>
  <c r="AT14" i="142"/>
  <c r="AT38" i="142" s="1"/>
  <c r="AT14" i="168" s="1"/>
  <c r="AT14" i="89"/>
  <c r="AT38" i="89" s="1"/>
  <c r="P12" i="200"/>
  <c r="P12" i="197"/>
  <c r="P36" i="197" s="1"/>
  <c r="P13" i="198" s="1"/>
  <c r="P12" i="148"/>
  <c r="P13" i="191"/>
  <c r="P37" i="191" s="1"/>
  <c r="P13" i="189"/>
  <c r="P37" i="189" s="1"/>
  <c r="P13" i="190" s="1"/>
  <c r="P13" i="188"/>
  <c r="P37" i="188" s="1"/>
  <c r="P13" i="173"/>
  <c r="P37" i="173" s="1"/>
  <c r="P13" i="142"/>
  <c r="P37" i="142" s="1"/>
  <c r="P13" i="168" s="1"/>
  <c r="P13" i="89"/>
  <c r="P37" i="89" s="1"/>
  <c r="Q21" i="200"/>
  <c r="Q21" i="197"/>
  <c r="Q45" i="197" s="1"/>
  <c r="Q22" i="198" s="1"/>
  <c r="Q21" i="148"/>
  <c r="Q22" i="191"/>
  <c r="Q46" i="191" s="1"/>
  <c r="Q22" i="189"/>
  <c r="Q46" i="189" s="1"/>
  <c r="Q22" i="190" s="1"/>
  <c r="Q22" i="188"/>
  <c r="Q46" i="188" s="1"/>
  <c r="Q22" i="173"/>
  <c r="Q46" i="173" s="1"/>
  <c r="Q22" i="142"/>
  <c r="Q46" i="142" s="1"/>
  <c r="Q22" i="168" s="1"/>
  <c r="Q22" i="89"/>
  <c r="Q46" i="89" s="1"/>
  <c r="AB21" i="200"/>
  <c r="AB21" i="197"/>
  <c r="AB45" i="197" s="1"/>
  <c r="AB22" i="198" s="1"/>
  <c r="AB21" i="148"/>
  <c r="AB22" i="191"/>
  <c r="AB46" i="191" s="1"/>
  <c r="AB22" i="189"/>
  <c r="AB46" i="189" s="1"/>
  <c r="AB22" i="190" s="1"/>
  <c r="AB22" i="188"/>
  <c r="AB46" i="188" s="1"/>
  <c r="AB22" i="173"/>
  <c r="AB46" i="173" s="1"/>
  <c r="AB22" i="142"/>
  <c r="AB46" i="142" s="1"/>
  <c r="AB22" i="168" s="1"/>
  <c r="AB22" i="89"/>
  <c r="AB46" i="89" s="1"/>
  <c r="AG9" i="200"/>
  <c r="AG9" i="197"/>
  <c r="AG33" i="197" s="1"/>
  <c r="AG10" i="198" s="1"/>
  <c r="AG10" i="191"/>
  <c r="AG34" i="191" s="1"/>
  <c r="AG9" i="148"/>
  <c r="AG10" i="189"/>
  <c r="AG34" i="189" s="1"/>
  <c r="AG10" i="190" s="1"/>
  <c r="AG10" i="188"/>
  <c r="AG34" i="188" s="1"/>
  <c r="AG10" i="173"/>
  <c r="AG34" i="173" s="1"/>
  <c r="AG10" i="142"/>
  <c r="AG34" i="142" s="1"/>
  <c r="AG10" i="168" s="1"/>
  <c r="AG10" i="89"/>
  <c r="AG34" i="89" s="1"/>
  <c r="AH18" i="200"/>
  <c r="AH18" i="197"/>
  <c r="AH42" i="197" s="1"/>
  <c r="AH19" i="198" s="1"/>
  <c r="AH18" i="148"/>
  <c r="AH19" i="191"/>
  <c r="AH43" i="191" s="1"/>
  <c r="AH19" i="189"/>
  <c r="AH43" i="189" s="1"/>
  <c r="AH19" i="190" s="1"/>
  <c r="AH19" i="188"/>
  <c r="AH43" i="188" s="1"/>
  <c r="AH19" i="173"/>
  <c r="AH43" i="173" s="1"/>
  <c r="AH19" i="142"/>
  <c r="AH43" i="142" s="1"/>
  <c r="AH19" i="168" s="1"/>
  <c r="AH19" i="89"/>
  <c r="AH43" i="89" s="1"/>
  <c r="AG7" i="200"/>
  <c r="AG7" i="197"/>
  <c r="AG31" i="197" s="1"/>
  <c r="AG8" i="198" s="1"/>
  <c r="AG7" i="148"/>
  <c r="AG8" i="191"/>
  <c r="AG32" i="191" s="1"/>
  <c r="AG8" i="189"/>
  <c r="AG32" i="189" s="1"/>
  <c r="AG8" i="190" s="1"/>
  <c r="AG8" i="188"/>
  <c r="AG32" i="188" s="1"/>
  <c r="AG8" i="173"/>
  <c r="AG32" i="173" s="1"/>
  <c r="AG8" i="142"/>
  <c r="AG32" i="142" s="1"/>
  <c r="AG8" i="168" s="1"/>
  <c r="AG8" i="89"/>
  <c r="AG32" i="89" s="1"/>
  <c r="AZ20" i="191"/>
  <c r="AZ44" i="191" s="1"/>
  <c r="AZ20" i="189"/>
  <c r="AZ44" i="189" s="1"/>
  <c r="AZ20" i="190" s="1"/>
  <c r="AZ20" i="188"/>
  <c r="AZ44" i="188" s="1"/>
  <c r="AZ20" i="173"/>
  <c r="AZ44" i="173" s="1"/>
  <c r="AZ20" i="142"/>
  <c r="AZ44" i="142" s="1"/>
  <c r="AZ20" i="168" s="1"/>
  <c r="AZ20" i="89"/>
  <c r="AZ44" i="89" s="1"/>
  <c r="AS17" i="191"/>
  <c r="AS41" i="191" s="1"/>
  <c r="AS17" i="189"/>
  <c r="AS41" i="189" s="1"/>
  <c r="AS17" i="190" s="1"/>
  <c r="AS17" i="188"/>
  <c r="AS41" i="188" s="1"/>
  <c r="AS17" i="173"/>
  <c r="AS41" i="173" s="1"/>
  <c r="AS17" i="142"/>
  <c r="AS41" i="142" s="1"/>
  <c r="AS17" i="168" s="1"/>
  <c r="AS17" i="89"/>
  <c r="AS41" i="89" s="1"/>
  <c r="AY17" i="191"/>
  <c r="AY41" i="191" s="1"/>
  <c r="AY17" i="189"/>
  <c r="AY41" i="189" s="1"/>
  <c r="AY17" i="190" s="1"/>
  <c r="AY17" i="188"/>
  <c r="AY41" i="188" s="1"/>
  <c r="AY17" i="173"/>
  <c r="AY41" i="173" s="1"/>
  <c r="AY17" i="142"/>
  <c r="AY41" i="142" s="1"/>
  <c r="AY17" i="168" s="1"/>
  <c r="AY17" i="89"/>
  <c r="AY41" i="89" s="1"/>
  <c r="AS11" i="191"/>
  <c r="AS35" i="191" s="1"/>
  <c r="AS11" i="189"/>
  <c r="AS35" i="189" s="1"/>
  <c r="AS11" i="190" s="1"/>
  <c r="AS11" i="188"/>
  <c r="AS35" i="188" s="1"/>
  <c r="AS11" i="173"/>
  <c r="AS35" i="173" s="1"/>
  <c r="AS11" i="142"/>
  <c r="AS35" i="142" s="1"/>
  <c r="AS11" i="168" s="1"/>
  <c r="AS11" i="89"/>
  <c r="AS35" i="89" s="1"/>
  <c r="BB20" i="191"/>
  <c r="BB44" i="191" s="1"/>
  <c r="BB20" i="189"/>
  <c r="BB44" i="189" s="1"/>
  <c r="BB20" i="190" s="1"/>
  <c r="BB20" i="188"/>
  <c r="BB44" i="188" s="1"/>
  <c r="BB20" i="173"/>
  <c r="BB44" i="173" s="1"/>
  <c r="BB20" i="142"/>
  <c r="BB44" i="142" s="1"/>
  <c r="BB20" i="168" s="1"/>
  <c r="BB20" i="89"/>
  <c r="BB44" i="89" s="1"/>
  <c r="BD20" i="191"/>
  <c r="BD44" i="191" s="1"/>
  <c r="BD20" i="189"/>
  <c r="BD44" i="189" s="1"/>
  <c r="BD20" i="190" s="1"/>
  <c r="BD20" i="188"/>
  <c r="BD44" i="188" s="1"/>
  <c r="BD20" i="173"/>
  <c r="BD44" i="173" s="1"/>
  <c r="BD20" i="142"/>
  <c r="BD44" i="142" s="1"/>
  <c r="BD20" i="168" s="1"/>
  <c r="BD20" i="89"/>
  <c r="BD44" i="89" s="1"/>
  <c r="AZ17" i="191"/>
  <c r="AZ41" i="191" s="1"/>
  <c r="AZ17" i="189"/>
  <c r="AZ41" i="189" s="1"/>
  <c r="AZ17" i="190" s="1"/>
  <c r="AZ17" i="188"/>
  <c r="AZ41" i="188" s="1"/>
  <c r="AZ17" i="173"/>
  <c r="AZ41" i="173" s="1"/>
  <c r="AZ17" i="142"/>
  <c r="AZ41" i="142" s="1"/>
  <c r="AZ17" i="168" s="1"/>
  <c r="AZ17" i="89"/>
  <c r="AZ41" i="89" s="1"/>
  <c r="BF23" i="191"/>
  <c r="BF47" i="191" s="1"/>
  <c r="BF23" i="189"/>
  <c r="BF47" i="189" s="1"/>
  <c r="BF23" i="190" s="1"/>
  <c r="BF23" i="188"/>
  <c r="BF47" i="188" s="1"/>
  <c r="BF23" i="173"/>
  <c r="BF47" i="173" s="1"/>
  <c r="BF23" i="142"/>
  <c r="BF47" i="142" s="1"/>
  <c r="BF23" i="168" s="1"/>
  <c r="BF23" i="89"/>
  <c r="BF47" i="89" s="1"/>
  <c r="BA17" i="191"/>
  <c r="BA41" i="191" s="1"/>
  <c r="BA17" i="189"/>
  <c r="BA41" i="189" s="1"/>
  <c r="BA17" i="190" s="1"/>
  <c r="BA17" i="188"/>
  <c r="BA41" i="188" s="1"/>
  <c r="BA17" i="173"/>
  <c r="BA41" i="173" s="1"/>
  <c r="BA17" i="142"/>
  <c r="BA41" i="142" s="1"/>
  <c r="BA17" i="168" s="1"/>
  <c r="BA17" i="89"/>
  <c r="BA41" i="89" s="1"/>
  <c r="AW17" i="191"/>
  <c r="AW41" i="191" s="1"/>
  <c r="AW17" i="189"/>
  <c r="AW41" i="189" s="1"/>
  <c r="AW17" i="190" s="1"/>
  <c r="AW17" i="188"/>
  <c r="AW41" i="188" s="1"/>
  <c r="AW17" i="173"/>
  <c r="AW41" i="173" s="1"/>
  <c r="AW17" i="142"/>
  <c r="AW41" i="142" s="1"/>
  <c r="AW17" i="168" s="1"/>
  <c r="AW17" i="89"/>
  <c r="AW41" i="89" s="1"/>
  <c r="AX17" i="191"/>
  <c r="AX41" i="191" s="1"/>
  <c r="AX17" i="189"/>
  <c r="AX41" i="189" s="1"/>
  <c r="AX17" i="190" s="1"/>
  <c r="AX17" i="188"/>
  <c r="AX41" i="188" s="1"/>
  <c r="AX17" i="173"/>
  <c r="AX41" i="173" s="1"/>
  <c r="AX17" i="142"/>
  <c r="AX41" i="142" s="1"/>
  <c r="AX17" i="168" s="1"/>
  <c r="AX17" i="89"/>
  <c r="AX41" i="89" s="1"/>
  <c r="BH20" i="191"/>
  <c r="BH44" i="191" s="1"/>
  <c r="BH20" i="189"/>
  <c r="BH44" i="189" s="1"/>
  <c r="BH20" i="190" s="1"/>
  <c r="BH20" i="188"/>
  <c r="BH44" i="188" s="1"/>
  <c r="BH20" i="173"/>
  <c r="BH44" i="173" s="1"/>
  <c r="BH20" i="142"/>
  <c r="BH44" i="142" s="1"/>
  <c r="BH20" i="168" s="1"/>
  <c r="BH20" i="89"/>
  <c r="BH44" i="89" s="1"/>
  <c r="P15" i="200"/>
  <c r="P15" i="197"/>
  <c r="P39" i="197" s="1"/>
  <c r="P16" i="198" s="1"/>
  <c r="P15" i="148"/>
  <c r="P16" i="191"/>
  <c r="P40" i="191" s="1"/>
  <c r="P16" i="189"/>
  <c r="P40" i="189" s="1"/>
  <c r="P16" i="190" s="1"/>
  <c r="P16" i="188"/>
  <c r="P40" i="188" s="1"/>
  <c r="P16" i="173"/>
  <c r="P40" i="173" s="1"/>
  <c r="P16" i="142"/>
  <c r="P40" i="142" s="1"/>
  <c r="P16" i="168" s="1"/>
  <c r="P16" i="89"/>
  <c r="P40" i="89" s="1"/>
  <c r="Q12" i="200"/>
  <c r="Q12" i="197"/>
  <c r="Q36" i="197" s="1"/>
  <c r="Q13" i="198" s="1"/>
  <c r="Q12" i="148"/>
  <c r="Q13" i="191"/>
  <c r="Q37" i="191" s="1"/>
  <c r="Q13" i="189"/>
  <c r="Q37" i="189" s="1"/>
  <c r="Q13" i="190" s="1"/>
  <c r="Q13" i="188"/>
  <c r="Q37" i="188" s="1"/>
  <c r="Q13" i="173"/>
  <c r="Q37" i="173" s="1"/>
  <c r="Q13" i="142"/>
  <c r="Q37" i="142" s="1"/>
  <c r="Q13" i="168" s="1"/>
  <c r="Q13" i="89"/>
  <c r="Q37" i="89" s="1"/>
  <c r="AB12" i="200"/>
  <c r="AB12" i="197"/>
  <c r="AB36" i="197" s="1"/>
  <c r="AB13" i="198" s="1"/>
  <c r="AB12" i="148"/>
  <c r="AB13" i="191"/>
  <c r="AB37" i="191" s="1"/>
  <c r="AB13" i="189"/>
  <c r="AB37" i="189" s="1"/>
  <c r="AB13" i="190" s="1"/>
  <c r="AB13" i="188"/>
  <c r="AB37" i="188" s="1"/>
  <c r="AB13" i="173"/>
  <c r="AB37" i="173" s="1"/>
  <c r="AB13" i="142"/>
  <c r="AB37" i="142" s="1"/>
  <c r="AB13" i="168" s="1"/>
  <c r="AB13" i="89"/>
  <c r="AB37" i="89" s="1"/>
  <c r="AB7" i="200"/>
  <c r="AB7" i="197"/>
  <c r="AB31" i="197" s="1"/>
  <c r="AB8" i="198" s="1"/>
  <c r="AB7" i="148"/>
  <c r="AB8" i="191"/>
  <c r="AB32" i="191" s="1"/>
  <c r="AB8" i="189"/>
  <c r="AB32" i="189" s="1"/>
  <c r="AB8" i="190" s="1"/>
  <c r="AB8" i="188"/>
  <c r="AB32" i="188" s="1"/>
  <c r="AB8" i="173"/>
  <c r="AB32" i="173" s="1"/>
  <c r="AB8" i="142"/>
  <c r="AB32" i="142" s="1"/>
  <c r="AB8" i="168" s="1"/>
  <c r="AB8" i="89"/>
  <c r="AB32" i="89" s="1"/>
  <c r="AA18" i="200"/>
  <c r="AA18" i="197"/>
  <c r="AA42" i="197" s="1"/>
  <c r="AA19" i="198" s="1"/>
  <c r="AA18" i="148"/>
  <c r="AA19" i="191"/>
  <c r="AA43" i="191" s="1"/>
  <c r="AA19" i="189"/>
  <c r="AA43" i="189" s="1"/>
  <c r="AA19" i="190" s="1"/>
  <c r="AA19" i="188"/>
  <c r="AA43" i="188" s="1"/>
  <c r="AA19" i="173"/>
  <c r="AA43" i="173" s="1"/>
  <c r="AA19" i="142"/>
  <c r="AA43" i="142" s="1"/>
  <c r="AA19" i="168" s="1"/>
  <c r="AA19" i="89"/>
  <c r="AA43" i="89" s="1"/>
  <c r="AG15" i="200"/>
  <c r="AG15" i="197"/>
  <c r="AG39" i="197" s="1"/>
  <c r="AG16" i="198" s="1"/>
  <c r="AG15" i="148"/>
  <c r="AG16" i="191"/>
  <c r="AG40" i="191" s="1"/>
  <c r="AG16" i="188"/>
  <c r="AG40" i="188" s="1"/>
  <c r="AG16" i="189"/>
  <c r="AG40" i="189" s="1"/>
  <c r="AG16" i="190" s="1"/>
  <c r="AG16" i="173"/>
  <c r="AG40" i="173" s="1"/>
  <c r="AG16" i="142"/>
  <c r="AG40" i="142" s="1"/>
  <c r="AG16" i="168" s="1"/>
  <c r="AG16" i="89"/>
  <c r="AG40" i="89" s="1"/>
  <c r="AH9" i="200"/>
  <c r="AH9" i="197"/>
  <c r="AH33" i="197" s="1"/>
  <c r="AH10" i="198" s="1"/>
  <c r="AH9" i="148"/>
  <c r="AH10" i="191"/>
  <c r="AH34" i="191" s="1"/>
  <c r="AH10" i="189"/>
  <c r="AH34" i="189" s="1"/>
  <c r="AH10" i="190" s="1"/>
  <c r="AH10" i="188"/>
  <c r="AH34" i="188" s="1"/>
  <c r="AH10" i="173"/>
  <c r="AH34" i="173" s="1"/>
  <c r="AH10" i="142"/>
  <c r="AH34" i="142" s="1"/>
  <c r="AH10" i="168" s="1"/>
  <c r="AH10" i="89"/>
  <c r="AH34" i="89" s="1"/>
  <c r="AA7" i="200"/>
  <c r="AA7" i="197"/>
  <c r="AA31" i="197" s="1"/>
  <c r="AA8" i="198" s="1"/>
  <c r="AA7" i="148"/>
  <c r="AA8" i="191"/>
  <c r="AA32" i="191" s="1"/>
  <c r="AA8" i="189"/>
  <c r="AA32" i="189" s="1"/>
  <c r="AA8" i="190" s="1"/>
  <c r="AA8" i="188"/>
  <c r="AA32" i="188" s="1"/>
  <c r="AA8" i="173"/>
  <c r="AA32" i="173" s="1"/>
  <c r="AA8" i="142"/>
  <c r="AA32" i="142" s="1"/>
  <c r="AA8" i="168" s="1"/>
  <c r="AA8" i="89"/>
  <c r="AA32" i="89" s="1"/>
  <c r="Q7" i="200"/>
  <c r="Q7" i="197"/>
  <c r="Q31" i="197" s="1"/>
  <c r="Q8" i="198" s="1"/>
  <c r="Q7" i="148"/>
  <c r="Q8" i="191"/>
  <c r="Q32" i="191" s="1"/>
  <c r="Q8" i="189"/>
  <c r="Q32" i="189" s="1"/>
  <c r="Q8" i="190" s="1"/>
  <c r="Q8" i="188"/>
  <c r="Q32" i="188" s="1"/>
  <c r="Q8" i="173"/>
  <c r="Q32" i="173" s="1"/>
  <c r="Q8" i="142"/>
  <c r="Q32" i="142" s="1"/>
  <c r="Q8" i="168" s="1"/>
  <c r="Q8" i="89"/>
  <c r="Q32" i="89" s="1"/>
  <c r="BH23" i="191"/>
  <c r="BH47" i="191" s="1"/>
  <c r="BH23" i="189"/>
  <c r="BH47" i="189" s="1"/>
  <c r="BH23" i="190" s="1"/>
  <c r="BH23" i="188"/>
  <c r="BH47" i="188" s="1"/>
  <c r="BH23" i="173"/>
  <c r="BH47" i="173" s="1"/>
  <c r="BH23" i="142"/>
  <c r="BH47" i="142" s="1"/>
  <c r="BH23" i="168" s="1"/>
  <c r="BH23" i="89"/>
  <c r="BH47" i="89" s="1"/>
  <c r="AZ23" i="191"/>
  <c r="AZ47" i="191" s="1"/>
  <c r="AZ23" i="189"/>
  <c r="AZ47" i="189" s="1"/>
  <c r="AZ23" i="190" s="1"/>
  <c r="AZ23" i="188"/>
  <c r="AZ47" i="188" s="1"/>
  <c r="AZ23" i="173"/>
  <c r="AZ47" i="173" s="1"/>
  <c r="AZ23" i="142"/>
  <c r="AZ47" i="142" s="1"/>
  <c r="AZ23" i="168" s="1"/>
  <c r="AZ23" i="89"/>
  <c r="AZ47" i="89" s="1"/>
  <c r="BA20" i="191"/>
  <c r="BA44" i="191" s="1"/>
  <c r="BA20" i="189"/>
  <c r="BA44" i="189" s="1"/>
  <c r="BA20" i="190" s="1"/>
  <c r="BA20" i="188"/>
  <c r="BA44" i="188" s="1"/>
  <c r="BA20" i="173"/>
  <c r="BA44" i="173" s="1"/>
  <c r="BA20" i="142"/>
  <c r="BA44" i="142" s="1"/>
  <c r="BA20" i="168" s="1"/>
  <c r="BA20" i="89"/>
  <c r="BA44" i="89" s="1"/>
  <c r="AV23" i="191"/>
  <c r="AV47" i="191" s="1"/>
  <c r="AV23" i="189"/>
  <c r="AV47" i="189" s="1"/>
  <c r="AV23" i="190" s="1"/>
  <c r="AV23" i="188"/>
  <c r="AV47" i="188" s="1"/>
  <c r="AV23" i="173"/>
  <c r="AV47" i="173" s="1"/>
  <c r="AV23" i="142"/>
  <c r="AV47" i="142" s="1"/>
  <c r="AV23" i="168" s="1"/>
  <c r="AV23" i="89"/>
  <c r="AV47" i="89" s="1"/>
  <c r="BA23" i="191"/>
  <c r="BA47" i="191" s="1"/>
  <c r="BA23" i="189"/>
  <c r="BA47" i="189" s="1"/>
  <c r="BA23" i="190" s="1"/>
  <c r="BA23" i="188"/>
  <c r="BA47" i="188" s="1"/>
  <c r="BA23" i="173"/>
  <c r="BA47" i="173" s="1"/>
  <c r="BA23" i="142"/>
  <c r="BA47" i="142" s="1"/>
  <c r="BA23" i="168" s="1"/>
  <c r="BA23" i="89"/>
  <c r="BA47" i="89" s="1"/>
  <c r="AU23" i="191"/>
  <c r="AU47" i="191" s="1"/>
  <c r="AU23" i="188"/>
  <c r="AU47" i="188" s="1"/>
  <c r="AU23" i="189"/>
  <c r="AU47" i="189" s="1"/>
  <c r="AU23" i="190" s="1"/>
  <c r="AU23" i="173"/>
  <c r="AU47" i="173" s="1"/>
  <c r="AU23" i="142"/>
  <c r="AU47" i="142" s="1"/>
  <c r="AU23" i="168" s="1"/>
  <c r="AU23" i="89"/>
  <c r="AU47" i="89" s="1"/>
  <c r="AY23" i="191"/>
  <c r="AY47" i="191" s="1"/>
  <c r="AY23" i="188"/>
  <c r="AY47" i="188" s="1"/>
  <c r="AY23" i="189"/>
  <c r="AY47" i="189" s="1"/>
  <c r="AY23" i="190" s="1"/>
  <c r="AY23" i="173"/>
  <c r="AY47" i="173" s="1"/>
  <c r="AY23" i="142"/>
  <c r="AY47" i="142" s="1"/>
  <c r="AY23" i="168" s="1"/>
  <c r="AY23" i="89"/>
  <c r="AY47" i="89" s="1"/>
  <c r="BB17" i="191"/>
  <c r="BB41" i="191" s="1"/>
  <c r="BB17" i="189"/>
  <c r="BB41" i="189" s="1"/>
  <c r="BB17" i="190" s="1"/>
  <c r="BB17" i="188"/>
  <c r="BB41" i="188" s="1"/>
  <c r="BB17" i="173"/>
  <c r="BB41" i="173" s="1"/>
  <c r="BB17" i="142"/>
  <c r="BB41" i="142" s="1"/>
  <c r="BB17" i="168" s="1"/>
  <c r="BB17" i="89"/>
  <c r="BB41" i="89" s="1"/>
  <c r="AU20" i="191"/>
  <c r="AU44" i="191" s="1"/>
  <c r="AU20" i="189"/>
  <c r="AU44" i="189" s="1"/>
  <c r="AU20" i="190" s="1"/>
  <c r="AU20" i="188"/>
  <c r="AU44" i="188" s="1"/>
  <c r="AU20" i="173"/>
  <c r="AU44" i="173" s="1"/>
  <c r="AU20" i="142"/>
  <c r="AU44" i="142" s="1"/>
  <c r="AU20" i="168" s="1"/>
  <c r="AU20" i="89"/>
  <c r="AU44" i="89" s="1"/>
  <c r="AW11" i="191"/>
  <c r="AW35" i="191" s="1"/>
  <c r="AW11" i="189"/>
  <c r="AW35" i="189" s="1"/>
  <c r="AW11" i="190" s="1"/>
  <c r="AW11" i="188"/>
  <c r="AW35" i="188" s="1"/>
  <c r="AW11" i="173"/>
  <c r="AW35" i="173" s="1"/>
  <c r="AW11" i="142"/>
  <c r="AW35" i="142" s="1"/>
  <c r="AW11" i="168" s="1"/>
  <c r="AW11" i="89"/>
  <c r="AW35" i="89" s="1"/>
  <c r="BB23" i="191"/>
  <c r="BB47" i="191" s="1"/>
  <c r="BB23" i="189"/>
  <c r="BB47" i="189" s="1"/>
  <c r="BB23" i="190" s="1"/>
  <c r="BB23" i="188"/>
  <c r="BB47" i="188" s="1"/>
  <c r="BB23" i="173"/>
  <c r="BB47" i="173" s="1"/>
  <c r="BB23" i="142"/>
  <c r="BB47" i="142" s="1"/>
  <c r="BB23" i="168" s="1"/>
  <c r="BB23" i="89"/>
  <c r="BB47" i="89" s="1"/>
  <c r="BG17" i="191"/>
  <c r="BG41" i="191" s="1"/>
  <c r="BG17" i="188"/>
  <c r="BG41" i="188" s="1"/>
  <c r="BG17" i="189"/>
  <c r="BG41" i="189" s="1"/>
  <c r="BG17" i="190" s="1"/>
  <c r="BG17" i="173"/>
  <c r="BG41" i="173" s="1"/>
  <c r="BG17" i="142"/>
  <c r="BG41" i="142" s="1"/>
  <c r="BG17" i="168" s="1"/>
  <c r="BG17" i="89"/>
  <c r="BG41" i="89" s="1"/>
  <c r="AY20" i="191"/>
  <c r="AY44" i="191" s="1"/>
  <c r="AY20" i="188"/>
  <c r="AY44" i="188" s="1"/>
  <c r="AY20" i="189"/>
  <c r="AY44" i="189" s="1"/>
  <c r="AY20" i="190" s="1"/>
  <c r="AY20" i="173"/>
  <c r="AY44" i="173" s="1"/>
  <c r="AY20" i="142"/>
  <c r="AY44" i="142" s="1"/>
  <c r="AY20" i="168" s="1"/>
  <c r="AY20" i="89"/>
  <c r="AY44" i="89" s="1"/>
  <c r="BG14" i="191"/>
  <c r="BG38" i="191" s="1"/>
  <c r="BG14" i="188"/>
  <c r="BG38" i="188" s="1"/>
  <c r="BG14" i="189"/>
  <c r="BG38" i="189" s="1"/>
  <c r="BG14" i="190" s="1"/>
  <c r="BG14" i="173"/>
  <c r="BG38" i="173" s="1"/>
  <c r="BG14" i="142"/>
  <c r="BG38" i="142" s="1"/>
  <c r="BG14" i="168" s="1"/>
  <c r="BG14" i="89"/>
  <c r="BG38" i="89" s="1"/>
  <c r="BG11" i="191"/>
  <c r="BG35" i="191" s="1"/>
  <c r="BG11" i="189"/>
  <c r="BG35" i="189" s="1"/>
  <c r="BG11" i="190" s="1"/>
  <c r="BG11" i="188"/>
  <c r="BG35" i="188" s="1"/>
  <c r="BG11" i="173"/>
  <c r="BG35" i="173" s="1"/>
  <c r="BG11" i="142"/>
  <c r="BG35" i="142" s="1"/>
  <c r="BG11" i="168" s="1"/>
  <c r="BG11" i="89"/>
  <c r="BG35" i="89" s="1"/>
  <c r="BH11" i="191"/>
  <c r="BH35" i="191" s="1"/>
  <c r="BH11" i="189"/>
  <c r="BH35" i="189" s="1"/>
  <c r="BH11" i="190" s="1"/>
  <c r="BH11" i="188"/>
  <c r="BH35" i="188" s="1"/>
  <c r="BH11" i="173"/>
  <c r="BH35" i="173" s="1"/>
  <c r="BH11" i="142"/>
  <c r="BH35" i="142" s="1"/>
  <c r="BH11" i="168" s="1"/>
  <c r="BH11" i="89"/>
  <c r="BH35" i="89" s="1"/>
  <c r="AT23" i="191"/>
  <c r="AT47" i="191" s="1"/>
  <c r="AT23" i="189"/>
  <c r="AT47" i="189" s="1"/>
  <c r="AT23" i="190" s="1"/>
  <c r="AT23" i="188"/>
  <c r="AT47" i="188" s="1"/>
  <c r="AT23" i="173"/>
  <c r="AT47" i="173" s="1"/>
  <c r="AT23" i="142"/>
  <c r="AT47" i="142" s="1"/>
  <c r="AT23" i="168" s="1"/>
  <c r="AT23" i="89"/>
  <c r="AT47" i="89" s="1"/>
  <c r="AO19" i="200"/>
  <c r="AO19" i="197"/>
  <c r="AO43" i="197" s="1"/>
  <c r="AO20" i="198" s="1"/>
  <c r="AO19" i="148"/>
  <c r="AO20" i="191"/>
  <c r="AO44" i="191" s="1"/>
  <c r="AO20" i="189"/>
  <c r="AO44" i="189" s="1"/>
  <c r="AO20" i="190" s="1"/>
  <c r="AO20" i="188"/>
  <c r="AO44" i="188" s="1"/>
  <c r="AO20" i="173"/>
  <c r="AO44" i="173" s="1"/>
  <c r="AO20" i="142"/>
  <c r="AO44" i="142" s="1"/>
  <c r="AO20" i="168" s="1"/>
  <c r="AO20" i="89"/>
  <c r="AO44" i="89" s="1"/>
  <c r="AO13" i="200"/>
  <c r="AO13" i="197"/>
  <c r="AO37" i="197" s="1"/>
  <c r="AO14" i="198" s="1"/>
  <c r="AO13" i="148"/>
  <c r="AO14" i="191"/>
  <c r="AO38" i="191" s="1"/>
  <c r="AO14" i="189"/>
  <c r="AO38" i="189" s="1"/>
  <c r="AO14" i="190" s="1"/>
  <c r="AO14" i="188"/>
  <c r="AO38" i="188" s="1"/>
  <c r="AO14" i="173"/>
  <c r="AO38" i="173" s="1"/>
  <c r="AO14" i="142"/>
  <c r="AO38" i="142" s="1"/>
  <c r="AO14" i="168" s="1"/>
  <c r="AO14" i="89"/>
  <c r="AO38" i="89" s="1"/>
  <c r="AU14" i="191"/>
  <c r="AU38" i="191" s="1"/>
  <c r="AU14" i="188"/>
  <c r="AU38" i="188" s="1"/>
  <c r="AU14" i="189"/>
  <c r="AU38" i="189" s="1"/>
  <c r="AU14" i="190" s="1"/>
  <c r="AU14" i="173"/>
  <c r="AU38" i="173" s="1"/>
  <c r="AU14" i="142"/>
  <c r="AU38" i="142" s="1"/>
  <c r="AU14" i="168" s="1"/>
  <c r="AU14" i="89"/>
  <c r="AU38" i="89" s="1"/>
  <c r="K23" i="199"/>
  <c r="K46" i="148"/>
  <c r="AO39" i="148"/>
  <c r="AO16" i="199"/>
  <c r="N11" i="199"/>
  <c r="N34" i="148"/>
  <c r="K11" i="199"/>
  <c r="K34" i="148"/>
  <c r="AO45" i="148"/>
  <c r="AO22" i="199"/>
  <c r="N40" i="148"/>
  <c r="N17" i="199"/>
  <c r="M20" i="199"/>
  <c r="M43" i="148"/>
  <c r="M14" i="199"/>
  <c r="M37" i="148"/>
  <c r="AO31" i="148"/>
  <c r="AO8" i="199"/>
  <c r="M40" i="148"/>
  <c r="M17" i="199"/>
  <c r="Q15" i="197"/>
  <c r="Q39" i="197" s="1"/>
  <c r="Q16" i="198" s="1"/>
  <c r="Q15" i="200"/>
  <c r="Q15" i="148"/>
  <c r="Q16" i="191"/>
  <c r="Q40" i="191" s="1"/>
  <c r="Q16" i="188"/>
  <c r="Q40" i="188" s="1"/>
  <c r="Q16" i="189"/>
  <c r="Q40" i="189" s="1"/>
  <c r="Q16" i="190" s="1"/>
  <c r="Q16" i="173"/>
  <c r="Q40" i="173" s="1"/>
  <c r="Q16" i="142"/>
  <c r="Q40" i="142" s="1"/>
  <c r="Q16" i="168" s="1"/>
  <c r="Q16" i="89"/>
  <c r="Q40" i="89" s="1"/>
  <c r="P7" i="200"/>
  <c r="P7" i="197"/>
  <c r="P31" i="197" s="1"/>
  <c r="P8" i="198" s="1"/>
  <c r="P7" i="148"/>
  <c r="P8" i="191"/>
  <c r="P32" i="191" s="1"/>
  <c r="P8" i="189"/>
  <c r="P32" i="189" s="1"/>
  <c r="P8" i="190" s="1"/>
  <c r="P8" i="188"/>
  <c r="P32" i="188" s="1"/>
  <c r="P8" i="173"/>
  <c r="P32" i="173" s="1"/>
  <c r="P8" i="142"/>
  <c r="P32" i="142" s="1"/>
  <c r="P8" i="168" s="1"/>
  <c r="P8" i="89"/>
  <c r="P32" i="89" s="1"/>
  <c r="AY14" i="191"/>
  <c r="AY38" i="191" s="1"/>
  <c r="AY14" i="189"/>
  <c r="AY38" i="189" s="1"/>
  <c r="AY14" i="190" s="1"/>
  <c r="AY14" i="188"/>
  <c r="AY38" i="188" s="1"/>
  <c r="AY14" i="173"/>
  <c r="AY38" i="173" s="1"/>
  <c r="AY14" i="142"/>
  <c r="AY38" i="142" s="1"/>
  <c r="AY14" i="168" s="1"/>
  <c r="AY14" i="89"/>
  <c r="AY38" i="89" s="1"/>
  <c r="BH17" i="191"/>
  <c r="BH41" i="191" s="1"/>
  <c r="BH17" i="189"/>
  <c r="BH41" i="189" s="1"/>
  <c r="BH17" i="190" s="1"/>
  <c r="BH17" i="188"/>
  <c r="BH41" i="188" s="1"/>
  <c r="BH17" i="173"/>
  <c r="BH41" i="173" s="1"/>
  <c r="BH17" i="142"/>
  <c r="BH41" i="142" s="1"/>
  <c r="BH17" i="168" s="1"/>
  <c r="BH17" i="89"/>
  <c r="BH41" i="89" s="1"/>
  <c r="AZ14" i="191"/>
  <c r="AZ38" i="191" s="1"/>
  <c r="AZ14" i="189"/>
  <c r="AZ38" i="189" s="1"/>
  <c r="AZ14" i="190" s="1"/>
  <c r="AZ14" i="188"/>
  <c r="AZ38" i="188" s="1"/>
  <c r="AZ14" i="173"/>
  <c r="AZ38" i="173" s="1"/>
  <c r="AZ14" i="142"/>
  <c r="AZ38" i="142" s="1"/>
  <c r="AZ14" i="168" s="1"/>
  <c r="AZ14" i="89"/>
  <c r="AZ38" i="89" s="1"/>
  <c r="AX11" i="191"/>
  <c r="AX35" i="191" s="1"/>
  <c r="AX11" i="189"/>
  <c r="AX35" i="189" s="1"/>
  <c r="AX11" i="190" s="1"/>
  <c r="AX11" i="188"/>
  <c r="AX35" i="188" s="1"/>
  <c r="AX11" i="173"/>
  <c r="AX35" i="173" s="1"/>
  <c r="AX11" i="142"/>
  <c r="AX35" i="142" s="1"/>
  <c r="AX11" i="168" s="1"/>
  <c r="AX11" i="89"/>
  <c r="AX35" i="89" s="1"/>
  <c r="BA14" i="191"/>
  <c r="BA38" i="191" s="1"/>
  <c r="BA14" i="189"/>
  <c r="BA38" i="189" s="1"/>
  <c r="BA14" i="190" s="1"/>
  <c r="BA14" i="188"/>
  <c r="BA38" i="188" s="1"/>
  <c r="BA14" i="173"/>
  <c r="BA38" i="173" s="1"/>
  <c r="BA14" i="142"/>
  <c r="BA38" i="142" s="1"/>
  <c r="BA14" i="168" s="1"/>
  <c r="BA14" i="89"/>
  <c r="BA38" i="89" s="1"/>
  <c r="BA11" i="191"/>
  <c r="BA35" i="191" s="1"/>
  <c r="BA11" i="189"/>
  <c r="BA35" i="189" s="1"/>
  <c r="BA11" i="190" s="1"/>
  <c r="BA11" i="188"/>
  <c r="BA35" i="188" s="1"/>
  <c r="BA11" i="173"/>
  <c r="BA35" i="173" s="1"/>
  <c r="BA11" i="142"/>
  <c r="BA35" i="142" s="1"/>
  <c r="BA11" i="168" s="1"/>
  <c r="BA11" i="89"/>
  <c r="BA35" i="89" s="1"/>
  <c r="BF14" i="191"/>
  <c r="BF38" i="191" s="1"/>
  <c r="BF14" i="189"/>
  <c r="BF38" i="189" s="1"/>
  <c r="BF14" i="190" s="1"/>
  <c r="BF14" i="188"/>
  <c r="BF38" i="188" s="1"/>
  <c r="BF14" i="173"/>
  <c r="BF38" i="173" s="1"/>
  <c r="BF14" i="142"/>
  <c r="BF38" i="142" s="1"/>
  <c r="BF14" i="168" s="1"/>
  <c r="BF14" i="89"/>
  <c r="BF38" i="89" s="1"/>
  <c r="BH14" i="191"/>
  <c r="BH38" i="191" s="1"/>
  <c r="BH14" i="189"/>
  <c r="BH38" i="189" s="1"/>
  <c r="BH14" i="190" s="1"/>
  <c r="BH14" i="188"/>
  <c r="BH38" i="188" s="1"/>
  <c r="BH14" i="173"/>
  <c r="BH38" i="173" s="1"/>
  <c r="BH14" i="142"/>
  <c r="BH38" i="142" s="1"/>
  <c r="BH14" i="168" s="1"/>
  <c r="BH14" i="89"/>
  <c r="BH38" i="89" s="1"/>
  <c r="AO22" i="200"/>
  <c r="AO22" i="197"/>
  <c r="AO46" i="197" s="1"/>
  <c r="AO23" i="198" s="1"/>
  <c r="AO23" i="191"/>
  <c r="AO47" i="191" s="1"/>
  <c r="AO22" i="148"/>
  <c r="AO23" i="189"/>
  <c r="AO47" i="189" s="1"/>
  <c r="AO23" i="190" s="1"/>
  <c r="AO23" i="188"/>
  <c r="AO47" i="188" s="1"/>
  <c r="AO23" i="173"/>
  <c r="AO47" i="173" s="1"/>
  <c r="AO23" i="142"/>
  <c r="AO47" i="142" s="1"/>
  <c r="AO23" i="168" s="1"/>
  <c r="AO23" i="89"/>
  <c r="AO47" i="89" s="1"/>
  <c r="BF20" i="191"/>
  <c r="BF44" i="191" s="1"/>
  <c r="BF20" i="189"/>
  <c r="BF44" i="189" s="1"/>
  <c r="BF20" i="190" s="1"/>
  <c r="BF20" i="188"/>
  <c r="BF44" i="188" s="1"/>
  <c r="BF20" i="173"/>
  <c r="BF44" i="173" s="1"/>
  <c r="BF20" i="142"/>
  <c r="BF44" i="142" s="1"/>
  <c r="BF20" i="168" s="1"/>
  <c r="BF20" i="89"/>
  <c r="BF44" i="89" s="1"/>
  <c r="AS20" i="191"/>
  <c r="AS44" i="191" s="1"/>
  <c r="AS20" i="189"/>
  <c r="AS44" i="189" s="1"/>
  <c r="AS20" i="190" s="1"/>
  <c r="AS20" i="188"/>
  <c r="AS44" i="188" s="1"/>
  <c r="AS20" i="173"/>
  <c r="AS44" i="173" s="1"/>
  <c r="AS20" i="142"/>
  <c r="AS44" i="142" s="1"/>
  <c r="AS20" i="168" s="1"/>
  <c r="AS20" i="89"/>
  <c r="AS44" i="89" s="1"/>
  <c r="AT20" i="191"/>
  <c r="AT44" i="191" s="1"/>
  <c r="AT20" i="189"/>
  <c r="AT44" i="189" s="1"/>
  <c r="AT20" i="190" s="1"/>
  <c r="AT20" i="188"/>
  <c r="AT44" i="188" s="1"/>
  <c r="AT20" i="173"/>
  <c r="AT44" i="173" s="1"/>
  <c r="AT20" i="142"/>
  <c r="AT44" i="142" s="1"/>
  <c r="AT20" i="168" s="1"/>
  <c r="AT20" i="89"/>
  <c r="AT44" i="89" s="1"/>
  <c r="K17" i="199"/>
  <c r="K40" i="148"/>
  <c r="K37" i="148"/>
  <c r="K14" i="199"/>
  <c r="AO33" i="148"/>
  <c r="AO10" i="199"/>
  <c r="AB15" i="200"/>
  <c r="AB15" i="197"/>
  <c r="AB39" i="197" s="1"/>
  <c r="AB16" i="198" s="1"/>
  <c r="AB15" i="148"/>
  <c r="AB16" i="191"/>
  <c r="AB40" i="191" s="1"/>
  <c r="AB16" i="189"/>
  <c r="AB40" i="189" s="1"/>
  <c r="AB16" i="190" s="1"/>
  <c r="AB16" i="188"/>
  <c r="AB40" i="188" s="1"/>
  <c r="AB16" i="173"/>
  <c r="AB40" i="173" s="1"/>
  <c r="AB16" i="142"/>
  <c r="AB40" i="142" s="1"/>
  <c r="AB16" i="168" s="1"/>
  <c r="AB16" i="89"/>
  <c r="AB40" i="89" s="1"/>
  <c r="AB9" i="200"/>
  <c r="AB9" i="197"/>
  <c r="AB33" i="197" s="1"/>
  <c r="AB10" i="198" s="1"/>
  <c r="AB9" i="148"/>
  <c r="AB10" i="191"/>
  <c r="AB34" i="191" s="1"/>
  <c r="AB10" i="189"/>
  <c r="AB34" i="189" s="1"/>
  <c r="AB10" i="190" s="1"/>
  <c r="AB10" i="188"/>
  <c r="AB34" i="188" s="1"/>
  <c r="AB10" i="173"/>
  <c r="AB34" i="173" s="1"/>
  <c r="AB10" i="142"/>
  <c r="AB34" i="142" s="1"/>
  <c r="AB10" i="168" s="1"/>
  <c r="AB10" i="89"/>
  <c r="AB34" i="89" s="1"/>
  <c r="BE23" i="191"/>
  <c r="BE47" i="191" s="1"/>
  <c r="BE23" i="189"/>
  <c r="BE47" i="189" s="1"/>
  <c r="BE23" i="190" s="1"/>
  <c r="BE23" i="188"/>
  <c r="BE47" i="188" s="1"/>
  <c r="BE23" i="173"/>
  <c r="BE47" i="173" s="1"/>
  <c r="BE23" i="142"/>
  <c r="BE47" i="142" s="1"/>
  <c r="BE23" i="168" s="1"/>
  <c r="BE23" i="89"/>
  <c r="BE47" i="89" s="1"/>
  <c r="AW14" i="191"/>
  <c r="AW38" i="191" s="1"/>
  <c r="AW14" i="189"/>
  <c r="AW38" i="189" s="1"/>
  <c r="AW14" i="190" s="1"/>
  <c r="AW14" i="188"/>
  <c r="AW38" i="188" s="1"/>
  <c r="AW14" i="173"/>
  <c r="AW38" i="173" s="1"/>
  <c r="AW14" i="142"/>
  <c r="AW38" i="142" s="1"/>
  <c r="AW14" i="168" s="1"/>
  <c r="AW14" i="89"/>
  <c r="AW38" i="89" s="1"/>
  <c r="P21" i="200"/>
  <c r="P21" i="197"/>
  <c r="P45" i="197" s="1"/>
  <c r="P22" i="198" s="1"/>
  <c r="P21" i="148"/>
  <c r="P22" i="191"/>
  <c r="P46" i="191" s="1"/>
  <c r="P22" i="189"/>
  <c r="P46" i="189" s="1"/>
  <c r="P22" i="190" s="1"/>
  <c r="P22" i="188"/>
  <c r="P46" i="188" s="1"/>
  <c r="P22" i="173"/>
  <c r="P46" i="173" s="1"/>
  <c r="P22" i="142"/>
  <c r="P46" i="142" s="1"/>
  <c r="P22" i="168" s="1"/>
  <c r="P22" i="89"/>
  <c r="P46" i="89" s="1"/>
  <c r="AH21" i="200"/>
  <c r="AH21" i="197"/>
  <c r="AH45" i="197" s="1"/>
  <c r="AH22" i="198" s="1"/>
  <c r="AH21" i="148"/>
  <c r="AH22" i="191"/>
  <c r="AH46" i="191" s="1"/>
  <c r="AH22" i="189"/>
  <c r="AH46" i="189" s="1"/>
  <c r="AH22" i="190" s="1"/>
  <c r="AH22" i="188"/>
  <c r="AH46" i="188" s="1"/>
  <c r="AH22" i="173"/>
  <c r="AH46" i="173" s="1"/>
  <c r="AH22" i="142"/>
  <c r="AH46" i="142" s="1"/>
  <c r="AH22" i="168" s="1"/>
  <c r="AH22" i="89"/>
  <c r="AH46" i="89" s="1"/>
  <c r="BC20" i="191"/>
  <c r="BC44" i="191" s="1"/>
  <c r="BC20" i="188"/>
  <c r="BC44" i="188" s="1"/>
  <c r="BC20" i="189"/>
  <c r="BC44" i="189" s="1"/>
  <c r="BC20" i="190" s="1"/>
  <c r="BC20" i="173"/>
  <c r="BC44" i="173" s="1"/>
  <c r="BC20" i="142"/>
  <c r="BC44" i="142" s="1"/>
  <c r="BC20" i="168" s="1"/>
  <c r="BC20" i="89"/>
  <c r="BC44" i="89" s="1"/>
  <c r="BE11" i="191"/>
  <c r="BE35" i="191" s="1"/>
  <c r="BE11" i="189"/>
  <c r="BE35" i="189" s="1"/>
  <c r="BE11" i="190" s="1"/>
  <c r="BE11" i="188"/>
  <c r="BE35" i="188" s="1"/>
  <c r="BE11" i="173"/>
  <c r="BE35" i="173" s="1"/>
  <c r="BE11" i="142"/>
  <c r="BE35" i="142" s="1"/>
  <c r="BE11" i="168" s="1"/>
  <c r="BE11" i="89"/>
  <c r="BE35" i="89" s="1"/>
  <c r="AV11" i="191"/>
  <c r="AV35" i="191" s="1"/>
  <c r="AV11" i="189"/>
  <c r="AV35" i="189" s="1"/>
  <c r="AV11" i="190" s="1"/>
  <c r="AV11" i="188"/>
  <c r="AV35" i="188" s="1"/>
  <c r="AV11" i="173"/>
  <c r="AV35" i="173" s="1"/>
  <c r="AV11" i="142"/>
  <c r="AV35" i="142" s="1"/>
  <c r="AV11" i="168" s="1"/>
  <c r="AV11" i="89"/>
  <c r="AV35" i="89" s="1"/>
  <c r="BD17" i="191"/>
  <c r="BD41" i="191" s="1"/>
  <c r="BD17" i="189"/>
  <c r="BD41" i="189" s="1"/>
  <c r="BD17" i="190" s="1"/>
  <c r="BD17" i="188"/>
  <c r="BD41" i="188" s="1"/>
  <c r="BD17" i="173"/>
  <c r="BD41" i="173" s="1"/>
  <c r="BD17" i="142"/>
  <c r="BD41" i="142" s="1"/>
  <c r="BD17" i="168" s="1"/>
  <c r="BD17" i="89"/>
  <c r="BD41" i="89" s="1"/>
  <c r="BD23" i="191"/>
  <c r="BD47" i="191" s="1"/>
  <c r="BD23" i="189"/>
  <c r="BD47" i="189" s="1"/>
  <c r="BD23" i="190" s="1"/>
  <c r="BD23" i="188"/>
  <c r="BD47" i="188" s="1"/>
  <c r="BD23" i="173"/>
  <c r="BD47" i="173" s="1"/>
  <c r="BD23" i="142"/>
  <c r="BD47" i="142" s="1"/>
  <c r="BD23" i="168" s="1"/>
  <c r="BD23" i="89"/>
  <c r="BD47" i="89" s="1"/>
  <c r="BC11" i="191"/>
  <c r="BC35" i="191" s="1"/>
  <c r="BC11" i="189"/>
  <c r="BC35" i="189" s="1"/>
  <c r="BC11" i="190" s="1"/>
  <c r="BC11" i="188"/>
  <c r="BC35" i="188" s="1"/>
  <c r="BC11" i="173"/>
  <c r="BC35" i="173" s="1"/>
  <c r="BC11" i="142"/>
  <c r="BC35" i="142" s="1"/>
  <c r="BC11" i="168" s="1"/>
  <c r="BC11" i="89"/>
  <c r="BC35" i="89" s="1"/>
  <c r="AV20" i="191"/>
  <c r="AV44" i="191" s="1"/>
  <c r="AV20" i="189"/>
  <c r="AV44" i="189" s="1"/>
  <c r="AV20" i="190" s="1"/>
  <c r="AV20" i="188"/>
  <c r="AV44" i="188" s="1"/>
  <c r="AV20" i="173"/>
  <c r="AV44" i="173" s="1"/>
  <c r="AV20" i="142"/>
  <c r="AV44" i="142" s="1"/>
  <c r="AV20" i="168" s="1"/>
  <c r="AV20" i="89"/>
  <c r="AV44" i="89" s="1"/>
  <c r="BC17" i="191"/>
  <c r="BC41" i="191" s="1"/>
  <c r="BC17" i="188"/>
  <c r="BC41" i="188" s="1"/>
  <c r="BC17" i="189"/>
  <c r="BC41" i="189" s="1"/>
  <c r="BC17" i="190" s="1"/>
  <c r="BC17" i="173"/>
  <c r="BC41" i="173" s="1"/>
  <c r="BC17" i="142"/>
  <c r="BC41" i="142" s="1"/>
  <c r="BC17" i="168" s="1"/>
  <c r="BC17" i="89"/>
  <c r="BC41" i="89" s="1"/>
  <c r="AV14" i="191"/>
  <c r="AV38" i="191" s="1"/>
  <c r="AV14" i="189"/>
  <c r="AV38" i="189" s="1"/>
  <c r="AV14" i="190" s="1"/>
  <c r="AV14" i="188"/>
  <c r="AV38" i="188" s="1"/>
  <c r="AV14" i="173"/>
  <c r="AV38" i="173" s="1"/>
  <c r="AV14" i="142"/>
  <c r="AV38" i="142" s="1"/>
  <c r="AV14" i="168" s="1"/>
  <c r="AV14" i="89"/>
  <c r="AV38" i="89" s="1"/>
  <c r="AZ11" i="191"/>
  <c r="AZ35" i="191" s="1"/>
  <c r="AZ11" i="189"/>
  <c r="AZ35" i="189" s="1"/>
  <c r="AZ11" i="190" s="1"/>
  <c r="AZ11" i="188"/>
  <c r="AZ35" i="188" s="1"/>
  <c r="AZ11" i="173"/>
  <c r="AZ35" i="173" s="1"/>
  <c r="AZ11" i="142"/>
  <c r="AZ35" i="142" s="1"/>
  <c r="AZ11" i="168" s="1"/>
  <c r="AZ11" i="89"/>
  <c r="AZ35" i="89" s="1"/>
  <c r="BD14" i="191"/>
  <c r="BD38" i="191" s="1"/>
  <c r="BD14" i="189"/>
  <c r="BD38" i="189" s="1"/>
  <c r="BD14" i="190" s="1"/>
  <c r="BD14" i="188"/>
  <c r="BD38" i="188" s="1"/>
  <c r="BD14" i="173"/>
  <c r="BD38" i="173" s="1"/>
  <c r="BD14" i="142"/>
  <c r="BD38" i="142" s="1"/>
  <c r="BD14" i="168" s="1"/>
  <c r="BD14" i="89"/>
  <c r="BD38" i="89" s="1"/>
  <c r="BB14" i="191"/>
  <c r="BB38" i="191" s="1"/>
  <c r="BB14" i="189"/>
  <c r="BB38" i="189" s="1"/>
  <c r="BB14" i="190" s="1"/>
  <c r="BB14" i="188"/>
  <c r="BB38" i="188" s="1"/>
  <c r="BB14" i="173"/>
  <c r="BB38" i="173" s="1"/>
  <c r="BB14" i="142"/>
  <c r="BB38" i="142" s="1"/>
  <c r="BB14" i="168" s="1"/>
  <c r="BB14" i="89"/>
  <c r="BB38" i="89" s="1"/>
  <c r="AX14" i="191"/>
  <c r="AX38" i="191" s="1"/>
  <c r="AX14" i="189"/>
  <c r="AX38" i="189" s="1"/>
  <c r="AX14" i="190" s="1"/>
  <c r="AX14" i="188"/>
  <c r="AX38" i="188" s="1"/>
  <c r="AX14" i="173"/>
  <c r="AX38" i="173" s="1"/>
  <c r="AX14" i="142"/>
  <c r="AX38" i="142" s="1"/>
  <c r="AX14" i="168" s="1"/>
  <c r="AX14" i="89"/>
  <c r="AX38" i="89" s="1"/>
  <c r="AW20" i="191"/>
  <c r="AW44" i="191" s="1"/>
  <c r="AW20" i="189"/>
  <c r="AW44" i="189" s="1"/>
  <c r="AW20" i="190" s="1"/>
  <c r="AW20" i="188"/>
  <c r="AW44" i="188" s="1"/>
  <c r="AW20" i="173"/>
  <c r="AW44" i="173" s="1"/>
  <c r="AW20" i="142"/>
  <c r="AW44" i="142" s="1"/>
  <c r="AW20" i="168" s="1"/>
  <c r="AW20" i="89"/>
  <c r="AW44" i="89" s="1"/>
  <c r="BG23" i="191"/>
  <c r="BG47" i="191" s="1"/>
  <c r="BG23" i="189"/>
  <c r="BG47" i="189" s="1"/>
  <c r="BG23" i="190" s="1"/>
  <c r="BG23" i="188"/>
  <c r="BG47" i="188" s="1"/>
  <c r="BG23" i="173"/>
  <c r="BG47" i="173" s="1"/>
  <c r="BG23" i="142"/>
  <c r="BG47" i="142" s="1"/>
  <c r="BG23" i="168" s="1"/>
  <c r="BG23" i="89"/>
  <c r="BG47" i="89" s="1"/>
  <c r="AS23" i="191"/>
  <c r="AS47" i="191" s="1"/>
  <c r="AS23" i="189"/>
  <c r="AS47" i="189" s="1"/>
  <c r="AS23" i="190" s="1"/>
  <c r="AS23" i="188"/>
  <c r="AS47" i="188" s="1"/>
  <c r="AS23" i="173"/>
  <c r="AS47" i="173" s="1"/>
  <c r="AS23" i="142"/>
  <c r="AS47" i="142" s="1"/>
  <c r="AS23" i="168" s="1"/>
  <c r="AS23" i="89"/>
  <c r="AS47" i="89" s="1"/>
  <c r="AO16" i="200"/>
  <c r="AO16" i="148"/>
  <c r="AO16" i="197"/>
  <c r="AO40" i="197" s="1"/>
  <c r="AO17" i="198" s="1"/>
  <c r="AO17" i="191"/>
  <c r="AO41" i="191" s="1"/>
  <c r="AO17" i="189"/>
  <c r="AO41" i="189" s="1"/>
  <c r="AO17" i="190" s="1"/>
  <c r="AO17" i="188"/>
  <c r="AO41" i="188" s="1"/>
  <c r="AO17" i="173"/>
  <c r="AO41" i="173" s="1"/>
  <c r="AO17" i="142"/>
  <c r="AO41" i="142" s="1"/>
  <c r="AO17" i="168" s="1"/>
  <c r="AO17" i="89"/>
  <c r="AO41" i="89" s="1"/>
  <c r="M34" i="148"/>
  <c r="M11" i="199"/>
  <c r="N14" i="199"/>
  <c r="N37" i="148"/>
  <c r="K43" i="148"/>
  <c r="K20" i="199"/>
  <c r="N20" i="199"/>
  <c r="N43" i="148"/>
  <c r="P18" i="200"/>
  <c r="P18" i="197"/>
  <c r="P42" i="197" s="1"/>
  <c r="P19" i="198" s="1"/>
  <c r="P18" i="148"/>
  <c r="P19" i="191"/>
  <c r="P43" i="191" s="1"/>
  <c r="P19" i="189"/>
  <c r="P43" i="189" s="1"/>
  <c r="P19" i="190" s="1"/>
  <c r="P19" i="188"/>
  <c r="P43" i="188" s="1"/>
  <c r="P19" i="173"/>
  <c r="P43" i="173" s="1"/>
  <c r="P19" i="142"/>
  <c r="P43" i="142" s="1"/>
  <c r="P19" i="168" s="1"/>
  <c r="P19" i="89"/>
  <c r="P43" i="89" s="1"/>
  <c r="AA21" i="200"/>
  <c r="AA21" i="197"/>
  <c r="AA45" i="197" s="1"/>
  <c r="AA22" i="198" s="1"/>
  <c r="AA21" i="148"/>
  <c r="AA22" i="191"/>
  <c r="AA46" i="191" s="1"/>
  <c r="AA22" i="189"/>
  <c r="AA46" i="189" s="1"/>
  <c r="AA22" i="190" s="1"/>
  <c r="AA22" i="188"/>
  <c r="AA46" i="188" s="1"/>
  <c r="AA22" i="173"/>
  <c r="AA46" i="173" s="1"/>
  <c r="AA22" i="142"/>
  <c r="AA46" i="142" s="1"/>
  <c r="AA22" i="168" s="1"/>
  <c r="AA22" i="89"/>
  <c r="AA46" i="89" s="1"/>
  <c r="AH15" i="200"/>
  <c r="AH15" i="197"/>
  <c r="AH39" i="197" s="1"/>
  <c r="AH16" i="198" s="1"/>
  <c r="AH15" i="148"/>
  <c r="AH16" i="191"/>
  <c r="AH40" i="191" s="1"/>
  <c r="AH16" i="189"/>
  <c r="AH40" i="189" s="1"/>
  <c r="AH16" i="190" s="1"/>
  <c r="AH16" i="188"/>
  <c r="AH40" i="188" s="1"/>
  <c r="AH16" i="173"/>
  <c r="AH40" i="173" s="1"/>
  <c r="AH16" i="142"/>
  <c r="AH40" i="142" s="1"/>
  <c r="AH16" i="168" s="1"/>
  <c r="AH16" i="89"/>
  <c r="AH40" i="89" s="1"/>
  <c r="AX23" i="191"/>
  <c r="AX47" i="191" s="1"/>
  <c r="AX23" i="189"/>
  <c r="AX47" i="189" s="1"/>
  <c r="AX23" i="190" s="1"/>
  <c r="AX23" i="188"/>
  <c r="AX47" i="188" s="1"/>
  <c r="AX23" i="173"/>
  <c r="AX47" i="173" s="1"/>
  <c r="AX23" i="142"/>
  <c r="AX47" i="142" s="1"/>
  <c r="AX23" i="168" s="1"/>
  <c r="AX23" i="89"/>
  <c r="AX47" i="89" s="1"/>
  <c r="BF11" i="191"/>
  <c r="BF35" i="191" s="1"/>
  <c r="BF11" i="189"/>
  <c r="BF35" i="189" s="1"/>
  <c r="BF11" i="190" s="1"/>
  <c r="BF11" i="188"/>
  <c r="BF35" i="188" s="1"/>
  <c r="BF11" i="173"/>
  <c r="BF35" i="173" s="1"/>
  <c r="BF11" i="142"/>
  <c r="BF35" i="142" s="1"/>
  <c r="BF11" i="168" s="1"/>
  <c r="BF11" i="89"/>
  <c r="BF35" i="89" s="1"/>
  <c r="BD11" i="189"/>
  <c r="BD35" i="189" s="1"/>
  <c r="BD11" i="190" s="1"/>
  <c r="BD11" i="188"/>
  <c r="BD35" i="188" s="1"/>
  <c r="BD11" i="191"/>
  <c r="BD35" i="191" s="1"/>
  <c r="BD11" i="173"/>
  <c r="BD35" i="173" s="1"/>
  <c r="BD11" i="142"/>
  <c r="BD35" i="142" s="1"/>
  <c r="BD11" i="168" s="1"/>
  <c r="BD11" i="89"/>
  <c r="BD35" i="89" s="1"/>
  <c r="P9" i="200"/>
  <c r="P9" i="197"/>
  <c r="P33" i="197" s="1"/>
  <c r="P10" i="198" s="1"/>
  <c r="P9" i="148"/>
  <c r="P10" i="191"/>
  <c r="P34" i="191" s="1"/>
  <c r="P10" i="189"/>
  <c r="P34" i="189" s="1"/>
  <c r="P10" i="190" s="1"/>
  <c r="P10" i="188"/>
  <c r="P34" i="188" s="1"/>
  <c r="P10" i="173"/>
  <c r="P34" i="173" s="1"/>
  <c r="P10" i="142"/>
  <c r="P34" i="142" s="1"/>
  <c r="P10" i="168" s="1"/>
  <c r="P10" i="89"/>
  <c r="P34" i="89" s="1"/>
  <c r="AB18" i="200"/>
  <c r="AB18" i="197"/>
  <c r="AB42" i="197" s="1"/>
  <c r="AB19" i="198" s="1"/>
  <c r="AB18" i="148"/>
  <c r="AB19" i="191"/>
  <c r="AB43" i="191" s="1"/>
  <c r="AB19" i="189"/>
  <c r="AB43" i="189" s="1"/>
  <c r="AB19" i="190" s="1"/>
  <c r="AB19" i="188"/>
  <c r="AB43" i="188" s="1"/>
  <c r="AB19" i="173"/>
  <c r="AB43" i="173" s="1"/>
  <c r="AB19" i="142"/>
  <c r="AB43" i="142" s="1"/>
  <c r="AB19" i="168" s="1"/>
  <c r="AB19" i="89"/>
  <c r="AB43" i="89" s="1"/>
  <c r="AA12" i="200"/>
  <c r="AA12" i="197"/>
  <c r="AA36" i="197" s="1"/>
  <c r="AA13" i="198" s="1"/>
  <c r="AA12" i="148"/>
  <c r="AA13" i="191"/>
  <c r="AA37" i="191" s="1"/>
  <c r="AA13" i="189"/>
  <c r="AA37" i="189" s="1"/>
  <c r="AA13" i="190" s="1"/>
  <c r="AA13" i="188"/>
  <c r="AA37" i="188" s="1"/>
  <c r="AA13" i="173"/>
  <c r="AA37" i="173" s="1"/>
  <c r="AA13" i="142"/>
  <c r="AA37" i="142" s="1"/>
  <c r="AA13" i="168" s="1"/>
  <c r="AA13" i="89"/>
  <c r="AA37" i="89" s="1"/>
  <c r="AG18" i="200"/>
  <c r="AG18" i="197"/>
  <c r="AG42" i="197" s="1"/>
  <c r="AG19" i="198" s="1"/>
  <c r="AG18" i="148"/>
  <c r="AG19" i="191"/>
  <c r="AG43" i="191" s="1"/>
  <c r="AG19" i="188"/>
  <c r="AG43" i="188" s="1"/>
  <c r="AG19" i="189"/>
  <c r="AG43" i="189" s="1"/>
  <c r="AG19" i="190" s="1"/>
  <c r="AG19" i="173"/>
  <c r="AG43" i="173" s="1"/>
  <c r="AG19" i="142"/>
  <c r="AG43" i="142" s="1"/>
  <c r="AG19" i="168" s="1"/>
  <c r="AG19" i="89"/>
  <c r="AG43" i="89" s="1"/>
  <c r="AH7" i="200"/>
  <c r="AH7" i="197"/>
  <c r="AH31" i="197" s="1"/>
  <c r="AH8" i="198" s="1"/>
  <c r="AH7" i="148"/>
  <c r="AH8" i="191"/>
  <c r="AH32" i="191" s="1"/>
  <c r="AH8" i="189"/>
  <c r="AH32" i="189" s="1"/>
  <c r="AH8" i="190" s="1"/>
  <c r="AH8" i="188"/>
  <c r="AH32" i="188" s="1"/>
  <c r="AH8" i="173"/>
  <c r="AH32" i="173" s="1"/>
  <c r="AH8" i="142"/>
  <c r="AH32" i="142" s="1"/>
  <c r="AH8" i="168" s="1"/>
  <c r="AH8" i="89"/>
  <c r="AH32" i="89" s="1"/>
  <c r="AV17" i="191"/>
  <c r="AV41" i="191" s="1"/>
  <c r="AV17" i="189"/>
  <c r="AV41" i="189" s="1"/>
  <c r="AV17" i="190" s="1"/>
  <c r="AV17" i="188"/>
  <c r="AV41" i="188" s="1"/>
  <c r="AV17" i="173"/>
  <c r="AV41" i="173" s="1"/>
  <c r="AV17" i="142"/>
  <c r="AV41" i="142" s="1"/>
  <c r="AV17" i="168" s="1"/>
  <c r="AV17" i="89"/>
  <c r="AV41" i="89" s="1"/>
  <c r="AT17" i="191"/>
  <c r="AT41" i="191" s="1"/>
  <c r="AT17" i="189"/>
  <c r="AT41" i="189" s="1"/>
  <c r="AT17" i="190" s="1"/>
  <c r="AT17" i="188"/>
  <c r="AT41" i="188" s="1"/>
  <c r="AT17" i="173"/>
  <c r="AT41" i="173" s="1"/>
  <c r="AT17" i="142"/>
  <c r="AT41" i="142" s="1"/>
  <c r="AT17" i="168" s="1"/>
  <c r="AT17" i="89"/>
  <c r="AT41" i="89" s="1"/>
  <c r="Q9" i="200"/>
  <c r="Q9" i="197"/>
  <c r="Q33" i="197" s="1"/>
  <c r="Q10" i="198" s="1"/>
  <c r="Q9" i="148"/>
  <c r="Q10" i="191"/>
  <c r="Q34" i="191" s="1"/>
  <c r="Q10" i="189"/>
  <c r="Q34" i="189" s="1"/>
  <c r="Q10" i="190" s="1"/>
  <c r="Q10" i="188"/>
  <c r="Q34" i="188" s="1"/>
  <c r="Q10" i="173"/>
  <c r="Q34" i="173" s="1"/>
  <c r="Q10" i="142"/>
  <c r="Q34" i="142" s="1"/>
  <c r="Q10" i="168" s="1"/>
  <c r="Q10" i="89"/>
  <c r="Q34" i="89" s="1"/>
  <c r="AA15" i="200"/>
  <c r="AA15" i="197"/>
  <c r="AA39" i="197" s="1"/>
  <c r="AA16" i="198" s="1"/>
  <c r="AA15" i="148"/>
  <c r="AA16" i="191"/>
  <c r="AA40" i="191" s="1"/>
  <c r="AA16" i="189"/>
  <c r="AA40" i="189" s="1"/>
  <c r="AA16" i="190" s="1"/>
  <c r="AA16" i="188"/>
  <c r="AA40" i="188" s="1"/>
  <c r="AA16" i="173"/>
  <c r="AA40" i="173" s="1"/>
  <c r="AA16" i="142"/>
  <c r="AA40" i="142" s="1"/>
  <c r="AA16" i="168" s="1"/>
  <c r="AA16" i="89"/>
  <c r="AA40" i="89" s="1"/>
  <c r="AH12" i="200"/>
  <c r="AH12" i="197"/>
  <c r="AH36" i="197" s="1"/>
  <c r="AH13" i="198" s="1"/>
  <c r="AH12" i="148"/>
  <c r="AH13" i="191"/>
  <c r="AH37" i="191" s="1"/>
  <c r="AH13" i="189"/>
  <c r="AH37" i="189" s="1"/>
  <c r="AH13" i="190" s="1"/>
  <c r="AH13" i="188"/>
  <c r="AH37" i="188" s="1"/>
  <c r="AH13" i="173"/>
  <c r="AH37" i="173" s="1"/>
  <c r="AH13" i="142"/>
  <c r="AH37" i="142" s="1"/>
  <c r="AH13" i="168" s="1"/>
  <c r="AH13" i="89"/>
  <c r="AH37" i="89" s="1"/>
  <c r="BB11" i="191"/>
  <c r="BB35" i="191" s="1"/>
  <c r="BB11" i="189"/>
  <c r="BB35" i="189" s="1"/>
  <c r="BB11" i="190" s="1"/>
  <c r="BB11" i="188"/>
  <c r="BB35" i="188" s="1"/>
  <c r="BB11" i="173"/>
  <c r="BB35" i="173" s="1"/>
  <c r="BB11" i="142"/>
  <c r="BB35" i="142" s="1"/>
  <c r="BB11" i="168" s="1"/>
  <c r="BB11" i="89"/>
  <c r="BB35" i="89" s="1"/>
  <c r="BC23" i="191"/>
  <c r="BC47" i="191" s="1"/>
  <c r="BC23" i="189"/>
  <c r="BC47" i="189" s="1"/>
  <c r="BC23" i="190" s="1"/>
  <c r="BC23" i="188"/>
  <c r="BC47" i="188" s="1"/>
  <c r="BC23" i="173"/>
  <c r="BC47" i="173" s="1"/>
  <c r="BC23" i="142"/>
  <c r="BC47" i="142" s="1"/>
  <c r="BC23" i="168" s="1"/>
  <c r="BC23" i="89"/>
  <c r="BC47" i="89" s="1"/>
  <c r="BF17" i="191"/>
  <c r="BF41" i="191" s="1"/>
  <c r="BF17" i="189"/>
  <c r="BF41" i="189" s="1"/>
  <c r="BF17" i="190" s="1"/>
  <c r="BF17" i="188"/>
  <c r="BF41" i="188" s="1"/>
  <c r="BF17" i="173"/>
  <c r="BF41" i="173" s="1"/>
  <c r="BF17" i="142"/>
  <c r="BF41" i="142" s="1"/>
  <c r="BF17" i="168" s="1"/>
  <c r="BF17" i="89"/>
  <c r="BF41" i="89" s="1"/>
  <c r="AT11" i="191"/>
  <c r="AT35" i="191" s="1"/>
  <c r="AT11" i="189"/>
  <c r="AT35" i="189" s="1"/>
  <c r="AT11" i="190" s="1"/>
  <c r="AT11" i="188"/>
  <c r="AT35" i="188" s="1"/>
  <c r="AT11" i="173"/>
  <c r="AT35" i="173" s="1"/>
  <c r="AT11" i="142"/>
  <c r="AT35" i="142" s="1"/>
  <c r="AT11" i="168" s="1"/>
  <c r="AT11" i="89"/>
  <c r="AT35" i="89" s="1"/>
  <c r="AS14" i="191"/>
  <c r="AS38" i="191" s="1"/>
  <c r="AS14" i="189"/>
  <c r="AS38" i="189" s="1"/>
  <c r="AS14" i="190" s="1"/>
  <c r="AS14" i="188"/>
  <c r="AS38" i="188" s="1"/>
  <c r="AS14" i="173"/>
  <c r="AS38" i="173" s="1"/>
  <c r="AS14" i="142"/>
  <c r="AS38" i="142" s="1"/>
  <c r="AS14" i="168" s="1"/>
  <c r="AS14" i="89"/>
  <c r="AS38" i="89" s="1"/>
  <c r="AW23" i="191"/>
  <c r="AW47" i="191" s="1"/>
  <c r="AW23" i="189"/>
  <c r="AW47" i="189" s="1"/>
  <c r="AW23" i="190" s="1"/>
  <c r="AW23" i="188"/>
  <c r="AW47" i="188" s="1"/>
  <c r="AW23" i="173"/>
  <c r="AW47" i="173" s="1"/>
  <c r="AW23" i="142"/>
  <c r="AW47" i="142" s="1"/>
  <c r="AW23" i="168" s="1"/>
  <c r="AW23" i="89"/>
  <c r="AW47" i="89" s="1"/>
  <c r="AU17" i="191"/>
  <c r="AU41" i="191" s="1"/>
  <c r="AU17" i="189"/>
  <c r="AU41" i="189" s="1"/>
  <c r="AU17" i="190" s="1"/>
  <c r="AU17" i="188"/>
  <c r="AU41" i="188" s="1"/>
  <c r="AU17" i="173"/>
  <c r="AU41" i="173" s="1"/>
  <c r="AU17" i="142"/>
  <c r="AU41" i="142" s="1"/>
  <c r="AU17" i="168" s="1"/>
  <c r="AU17" i="89"/>
  <c r="AU41" i="89" s="1"/>
  <c r="AO10" i="200"/>
  <c r="AO10" i="197"/>
  <c r="AO34" i="197" s="1"/>
  <c r="AO11" i="198" s="1"/>
  <c r="AO10" i="148"/>
  <c r="AO11" i="191"/>
  <c r="AO35" i="191" s="1"/>
  <c r="AO11" i="189"/>
  <c r="AO35" i="189" s="1"/>
  <c r="AO11" i="190" s="1"/>
  <c r="AO11" i="188"/>
  <c r="AO35" i="188" s="1"/>
  <c r="AO11" i="173"/>
  <c r="AO35" i="173" s="1"/>
  <c r="AO11" i="142"/>
  <c r="AO35" i="142" s="1"/>
  <c r="AO11" i="168" s="1"/>
  <c r="AO11" i="89"/>
  <c r="AO35" i="89" s="1"/>
  <c r="AO13" i="199"/>
  <c r="AO36" i="148"/>
  <c r="AO19" i="199"/>
  <c r="AO42" i="148"/>
  <c r="M46" i="148"/>
  <c r="M23" i="199"/>
  <c r="N46" i="148"/>
  <c r="N23" i="199"/>
  <c r="B46" i="148"/>
  <c r="B23" i="199"/>
  <c r="B37" i="148"/>
  <c r="B14" i="199"/>
  <c r="B34" i="148"/>
  <c r="B11" i="199"/>
  <c r="B40" i="148"/>
  <c r="B17" i="199"/>
  <c r="B43" i="148"/>
  <c r="B20" i="199"/>
  <c r="AL13" i="61"/>
  <c r="P14" i="61"/>
  <c r="Q23" i="61"/>
  <c r="AA17" i="61"/>
  <c r="AH20" i="61"/>
  <c r="P17" i="61"/>
  <c r="AB14" i="61"/>
  <c r="AA20" i="61"/>
  <c r="AH11" i="61"/>
  <c r="P20" i="61"/>
  <c r="AB17" i="61"/>
  <c r="AA23" i="61"/>
  <c r="AH17" i="61"/>
  <c r="E8" i="61"/>
  <c r="P23" i="61"/>
  <c r="AB20" i="61"/>
  <c r="AG14" i="61"/>
  <c r="AH23" i="61"/>
  <c r="Q11" i="61"/>
  <c r="AB23" i="61"/>
  <c r="AG11" i="61"/>
  <c r="AH14" i="61"/>
  <c r="Q14" i="61"/>
  <c r="AG17" i="61"/>
  <c r="Q17" i="61"/>
  <c r="AA11" i="61"/>
  <c r="AG23" i="61"/>
  <c r="AB11" i="61"/>
  <c r="P11" i="61"/>
  <c r="Q20" i="61"/>
  <c r="AA14" i="61"/>
  <c r="AG20" i="61"/>
  <c r="E10" i="61"/>
  <c r="AL19" i="61"/>
  <c r="AL8" i="61"/>
  <c r="AL16" i="61"/>
  <c r="AL22" i="61"/>
  <c r="AL10" i="61"/>
  <c r="E13" i="61"/>
  <c r="E22" i="61"/>
  <c r="D10" i="61"/>
  <c r="D8" i="61"/>
  <c r="H8" i="61"/>
  <c r="I8" i="61"/>
  <c r="C19" i="61"/>
  <c r="I19" i="61"/>
  <c r="I16" i="61"/>
  <c r="I13" i="61"/>
  <c r="I22" i="61"/>
  <c r="I10" i="61"/>
  <c r="D19" i="61"/>
  <c r="E19" i="61"/>
  <c r="H19" i="61"/>
  <c r="H16" i="61"/>
  <c r="H13" i="61"/>
  <c r="H22" i="61"/>
  <c r="H10" i="61"/>
  <c r="D16" i="61"/>
  <c r="D13" i="61"/>
  <c r="D22" i="61"/>
  <c r="E16" i="61"/>
  <c r="C16" i="61"/>
  <c r="C13" i="61"/>
  <c r="C22" i="61"/>
  <c r="C10" i="61"/>
  <c r="C8" i="61"/>
  <c r="H12" i="200" l="1"/>
  <c r="H12" i="197"/>
  <c r="H36" i="197" s="1"/>
  <c r="H13" i="198" s="1"/>
  <c r="H12" i="148"/>
  <c r="H13" i="191"/>
  <c r="H37" i="191" s="1"/>
  <c r="H13" i="189"/>
  <c r="H37" i="189" s="1"/>
  <c r="H13" i="190" s="1"/>
  <c r="H13" i="188"/>
  <c r="H37" i="188" s="1"/>
  <c r="H13" i="173"/>
  <c r="H37" i="173" s="1"/>
  <c r="H13" i="142"/>
  <c r="H37" i="142" s="1"/>
  <c r="H13" i="168" s="1"/>
  <c r="H13" i="89"/>
  <c r="H37" i="89" s="1"/>
  <c r="E12" i="197"/>
  <c r="E36" i="197" s="1"/>
  <c r="E13" i="198" s="1"/>
  <c r="E12" i="200"/>
  <c r="E12" i="148"/>
  <c r="E13" i="191"/>
  <c r="E37" i="191" s="1"/>
  <c r="E13" i="188"/>
  <c r="E37" i="188" s="1"/>
  <c r="E13" i="189"/>
  <c r="E37" i="189" s="1"/>
  <c r="E13" i="190" s="1"/>
  <c r="E13" i="173"/>
  <c r="E37" i="173" s="1"/>
  <c r="E13" i="142"/>
  <c r="E37" i="142" s="1"/>
  <c r="E13" i="168" s="1"/>
  <c r="E13" i="89"/>
  <c r="E37" i="89" s="1"/>
  <c r="AA13" i="197"/>
  <c r="AA37" i="197" s="1"/>
  <c r="AA14" i="198" s="1"/>
  <c r="AA13" i="200"/>
  <c r="AA13" i="148"/>
  <c r="AA14" i="191"/>
  <c r="AA38" i="191" s="1"/>
  <c r="AA14" i="188"/>
  <c r="AA38" i="188" s="1"/>
  <c r="AA14" i="189"/>
  <c r="AA38" i="189" s="1"/>
  <c r="AA14" i="190" s="1"/>
  <c r="AA14" i="173"/>
  <c r="AA38" i="173" s="1"/>
  <c r="AA14" i="142"/>
  <c r="AA38" i="142" s="1"/>
  <c r="AA14" i="168" s="1"/>
  <c r="AA14" i="89"/>
  <c r="AA38" i="89" s="1"/>
  <c r="Q10" i="200"/>
  <c r="Q10" i="148"/>
  <c r="Q10" i="197"/>
  <c r="Q34" i="197" s="1"/>
  <c r="Q11" i="198" s="1"/>
  <c r="Q11" i="191"/>
  <c r="Q35" i="191" s="1"/>
  <c r="Q11" i="189"/>
  <c r="Q35" i="189" s="1"/>
  <c r="Q11" i="190" s="1"/>
  <c r="Q11" i="188"/>
  <c r="Q35" i="188" s="1"/>
  <c r="Q11" i="173"/>
  <c r="Q35" i="173" s="1"/>
  <c r="Q11" i="142"/>
  <c r="Q35" i="142" s="1"/>
  <c r="Q11" i="168" s="1"/>
  <c r="Q11" i="89"/>
  <c r="Q35" i="89" s="1"/>
  <c r="AB16" i="200"/>
  <c r="AB16" i="197"/>
  <c r="AB40" i="197" s="1"/>
  <c r="AB17" i="198" s="1"/>
  <c r="AB16" i="148"/>
  <c r="AB17" i="191"/>
  <c r="AB41" i="191" s="1"/>
  <c r="AB17" i="189"/>
  <c r="AB41" i="189" s="1"/>
  <c r="AB17" i="190" s="1"/>
  <c r="AB17" i="188"/>
  <c r="AB41" i="188" s="1"/>
  <c r="AB17" i="173"/>
  <c r="AB41" i="173" s="1"/>
  <c r="AB17" i="142"/>
  <c r="AB41" i="142" s="1"/>
  <c r="AB17" i="168" s="1"/>
  <c r="AB17" i="89"/>
  <c r="AB41" i="89" s="1"/>
  <c r="AO11" i="199"/>
  <c r="AO34" i="148"/>
  <c r="C15" i="200"/>
  <c r="C15" i="148"/>
  <c r="C15" i="197"/>
  <c r="C39" i="197" s="1"/>
  <c r="C16" i="198" s="1"/>
  <c r="C16" i="191"/>
  <c r="C40" i="191" s="1"/>
  <c r="C16" i="189"/>
  <c r="C40" i="189" s="1"/>
  <c r="C16" i="190" s="1"/>
  <c r="C16" i="188"/>
  <c r="C40" i="188" s="1"/>
  <c r="C16" i="173"/>
  <c r="C40" i="173" s="1"/>
  <c r="C16" i="142"/>
  <c r="C40" i="142" s="1"/>
  <c r="C16" i="168" s="1"/>
  <c r="C16" i="89"/>
  <c r="C40" i="89" s="1"/>
  <c r="I18" i="200"/>
  <c r="I18" i="197"/>
  <c r="I42" i="197" s="1"/>
  <c r="I19" i="198" s="1"/>
  <c r="I18" i="148"/>
  <c r="I19" i="191"/>
  <c r="I43" i="191" s="1"/>
  <c r="I19" i="189"/>
  <c r="I43" i="189" s="1"/>
  <c r="I19" i="190" s="1"/>
  <c r="I19" i="188"/>
  <c r="I43" i="188" s="1"/>
  <c r="I19" i="173"/>
  <c r="I43" i="173" s="1"/>
  <c r="I19" i="142"/>
  <c r="I43" i="142" s="1"/>
  <c r="I19" i="168" s="1"/>
  <c r="I19" i="89"/>
  <c r="I43" i="89" s="1"/>
  <c r="D7" i="197"/>
  <c r="D31" i="197" s="1"/>
  <c r="D8" i="198" s="1"/>
  <c r="D7" i="148"/>
  <c r="D7" i="200"/>
  <c r="D8" i="191"/>
  <c r="D32" i="191" s="1"/>
  <c r="D8" i="189"/>
  <c r="D32" i="189" s="1"/>
  <c r="D8" i="190" s="1"/>
  <c r="D8" i="188"/>
  <c r="D32" i="188" s="1"/>
  <c r="D8" i="173"/>
  <c r="D32" i="173" s="1"/>
  <c r="D8" i="142"/>
  <c r="D32" i="142" s="1"/>
  <c r="D8" i="168" s="1"/>
  <c r="D8" i="89"/>
  <c r="D32" i="89" s="1"/>
  <c r="AA10" i="200"/>
  <c r="AA10" i="197"/>
  <c r="AA34" i="197" s="1"/>
  <c r="AA11" i="198" s="1"/>
  <c r="AA10" i="148"/>
  <c r="AA11" i="191"/>
  <c r="AA35" i="191" s="1"/>
  <c r="AA11" i="189"/>
  <c r="AA35" i="189" s="1"/>
  <c r="AA11" i="190" s="1"/>
  <c r="AA11" i="188"/>
  <c r="AA35" i="188" s="1"/>
  <c r="AA11" i="173"/>
  <c r="AA35" i="173" s="1"/>
  <c r="AA11" i="142"/>
  <c r="AA35" i="142" s="1"/>
  <c r="AA11" i="168" s="1"/>
  <c r="AA11" i="89"/>
  <c r="AA35" i="89" s="1"/>
  <c r="E7" i="200"/>
  <c r="E7" i="148"/>
  <c r="E8" i="191"/>
  <c r="E32" i="191" s="1"/>
  <c r="E7" i="197"/>
  <c r="E31" i="197" s="1"/>
  <c r="E8" i="198" s="1"/>
  <c r="E8" i="189"/>
  <c r="E32" i="189" s="1"/>
  <c r="E8" i="190" s="1"/>
  <c r="E8" i="188"/>
  <c r="E32" i="188" s="1"/>
  <c r="E8" i="173"/>
  <c r="E32" i="173" s="1"/>
  <c r="E8" i="142"/>
  <c r="E32" i="142" s="1"/>
  <c r="E8" i="168" s="1"/>
  <c r="E8" i="89"/>
  <c r="E32" i="89" s="1"/>
  <c r="P16" i="200"/>
  <c r="P16" i="197"/>
  <c r="P40" i="197" s="1"/>
  <c r="P17" i="198" s="1"/>
  <c r="P16" i="148"/>
  <c r="P17" i="191"/>
  <c r="P41" i="191" s="1"/>
  <c r="P17" i="189"/>
  <c r="P41" i="189" s="1"/>
  <c r="P17" i="190" s="1"/>
  <c r="P17" i="188"/>
  <c r="P41" i="188" s="1"/>
  <c r="P17" i="173"/>
  <c r="P41" i="173" s="1"/>
  <c r="P17" i="142"/>
  <c r="P41" i="142" s="1"/>
  <c r="P17" i="168" s="1"/>
  <c r="P17" i="89"/>
  <c r="P41" i="89" s="1"/>
  <c r="C9" i="200"/>
  <c r="C9" i="197"/>
  <c r="C33" i="197" s="1"/>
  <c r="C10" i="198" s="1"/>
  <c r="C9" i="148"/>
  <c r="C10" i="191"/>
  <c r="C34" i="191" s="1"/>
  <c r="C10" i="189"/>
  <c r="C34" i="189" s="1"/>
  <c r="C10" i="190" s="1"/>
  <c r="C10" i="188"/>
  <c r="C34" i="188" s="1"/>
  <c r="C10" i="173"/>
  <c r="C34" i="173" s="1"/>
  <c r="C10" i="142"/>
  <c r="C34" i="142" s="1"/>
  <c r="C10" i="168" s="1"/>
  <c r="C10" i="89"/>
  <c r="C34" i="89" s="1"/>
  <c r="E15" i="200"/>
  <c r="E15" i="197"/>
  <c r="E39" i="197" s="1"/>
  <c r="E16" i="198" s="1"/>
  <c r="E15" i="148"/>
  <c r="E16" i="191"/>
  <c r="E40" i="191" s="1"/>
  <c r="E16" i="188"/>
  <c r="E40" i="188" s="1"/>
  <c r="E16" i="189"/>
  <c r="E40" i="189" s="1"/>
  <c r="E16" i="190" s="1"/>
  <c r="E16" i="173"/>
  <c r="E40" i="173" s="1"/>
  <c r="E16" i="142"/>
  <c r="E40" i="142" s="1"/>
  <c r="E16" i="168" s="1"/>
  <c r="E16" i="89"/>
  <c r="E40" i="89" s="1"/>
  <c r="H18" i="200"/>
  <c r="H18" i="197"/>
  <c r="H42" i="197" s="1"/>
  <c r="H19" i="198" s="1"/>
  <c r="H18" i="148"/>
  <c r="H19" i="191"/>
  <c r="H43" i="191" s="1"/>
  <c r="H19" i="189"/>
  <c r="H43" i="189" s="1"/>
  <c r="H19" i="190" s="1"/>
  <c r="H19" i="188"/>
  <c r="H43" i="188" s="1"/>
  <c r="H19" i="173"/>
  <c r="H43" i="173" s="1"/>
  <c r="H19" i="142"/>
  <c r="H43" i="142" s="1"/>
  <c r="H19" i="168" s="1"/>
  <c r="H19" i="89"/>
  <c r="H43" i="89" s="1"/>
  <c r="C18" i="200"/>
  <c r="C18" i="197"/>
  <c r="C42" i="197" s="1"/>
  <c r="C19" i="198" s="1"/>
  <c r="C18" i="148"/>
  <c r="C19" i="191"/>
  <c r="C43" i="191" s="1"/>
  <c r="C19" i="189"/>
  <c r="C43" i="189" s="1"/>
  <c r="C19" i="190" s="1"/>
  <c r="C19" i="188"/>
  <c r="C43" i="188" s="1"/>
  <c r="C19" i="173"/>
  <c r="C43" i="173" s="1"/>
  <c r="C19" i="142"/>
  <c r="C43" i="142" s="1"/>
  <c r="C19" i="168" s="1"/>
  <c r="C19" i="89"/>
  <c r="C43" i="89" s="1"/>
  <c r="D9" i="200"/>
  <c r="D9" i="197"/>
  <c r="D33" i="197" s="1"/>
  <c r="D10" i="198" s="1"/>
  <c r="D9" i="148"/>
  <c r="D10" i="191"/>
  <c r="D34" i="191" s="1"/>
  <c r="D10" i="189"/>
  <c r="D34" i="189" s="1"/>
  <c r="D10" i="190" s="1"/>
  <c r="D10" i="188"/>
  <c r="D34" i="188" s="1"/>
  <c r="D10" i="173"/>
  <c r="D34" i="173" s="1"/>
  <c r="D10" i="142"/>
  <c r="D34" i="142" s="1"/>
  <c r="D10" i="168" s="1"/>
  <c r="D10" i="89"/>
  <c r="D34" i="89" s="1"/>
  <c r="E9" i="200"/>
  <c r="E9" i="197"/>
  <c r="E33" i="197" s="1"/>
  <c r="E10" i="198" s="1"/>
  <c r="E9" i="148"/>
  <c r="E10" i="191"/>
  <c r="E34" i="191" s="1"/>
  <c r="E10" i="189"/>
  <c r="E34" i="189" s="1"/>
  <c r="E10" i="190" s="1"/>
  <c r="E10" i="188"/>
  <c r="E34" i="188" s="1"/>
  <c r="E10" i="173"/>
  <c r="E34" i="173" s="1"/>
  <c r="E10" i="142"/>
  <c r="E34" i="142" s="1"/>
  <c r="E10" i="168" s="1"/>
  <c r="E10" i="89"/>
  <c r="E34" i="89" s="1"/>
  <c r="P10" i="197"/>
  <c r="P34" i="197" s="1"/>
  <c r="P11" i="198" s="1"/>
  <c r="P10" i="200"/>
  <c r="P10" i="148"/>
  <c r="P11" i="191"/>
  <c r="P35" i="191" s="1"/>
  <c r="P11" i="189"/>
  <c r="P35" i="189" s="1"/>
  <c r="P11" i="190" s="1"/>
  <c r="P11" i="188"/>
  <c r="P35" i="188" s="1"/>
  <c r="P11" i="173"/>
  <c r="P35" i="173" s="1"/>
  <c r="P11" i="142"/>
  <c r="P35" i="142" s="1"/>
  <c r="P11" i="168" s="1"/>
  <c r="P11" i="89"/>
  <c r="P35" i="89" s="1"/>
  <c r="Q16" i="200"/>
  <c r="Q16" i="197"/>
  <c r="Q40" i="197" s="1"/>
  <c r="Q17" i="198" s="1"/>
  <c r="Q16" i="148"/>
  <c r="Q17" i="191"/>
  <c r="Q41" i="191" s="1"/>
  <c r="Q17" i="189"/>
  <c r="Q41" i="189" s="1"/>
  <c r="Q17" i="190" s="1"/>
  <c r="Q17" i="188"/>
  <c r="Q41" i="188" s="1"/>
  <c r="Q17" i="173"/>
  <c r="Q41" i="173" s="1"/>
  <c r="Q17" i="142"/>
  <c r="Q41" i="142" s="1"/>
  <c r="Q17" i="168" s="1"/>
  <c r="Q17" i="89"/>
  <c r="Q41" i="89" s="1"/>
  <c r="AG13" i="200"/>
  <c r="AG13" i="197"/>
  <c r="AG37" i="197" s="1"/>
  <c r="AG14" i="198" s="1"/>
  <c r="AG13" i="148"/>
  <c r="AG14" i="191"/>
  <c r="AG38" i="191" s="1"/>
  <c r="AG14" i="189"/>
  <c r="AG38" i="189" s="1"/>
  <c r="AG14" i="190" s="1"/>
  <c r="AG14" i="188"/>
  <c r="AG38" i="188" s="1"/>
  <c r="AG14" i="173"/>
  <c r="AG38" i="173" s="1"/>
  <c r="AG14" i="142"/>
  <c r="AG38" i="142" s="1"/>
  <c r="AG14" i="168" s="1"/>
  <c r="AG14" i="89"/>
  <c r="AG38" i="89" s="1"/>
  <c r="AH16" i="200"/>
  <c r="AH16" i="197"/>
  <c r="AH40" i="197" s="1"/>
  <c r="AH17" i="198" s="1"/>
  <c r="AH16" i="148"/>
  <c r="AH17" i="191"/>
  <c r="AH41" i="191" s="1"/>
  <c r="AH17" i="189"/>
  <c r="AH41" i="189" s="1"/>
  <c r="AH17" i="190" s="1"/>
  <c r="AH17" i="188"/>
  <c r="AH41" i="188" s="1"/>
  <c r="AH17" i="173"/>
  <c r="AH41" i="173" s="1"/>
  <c r="AH17" i="142"/>
  <c r="AH41" i="142" s="1"/>
  <c r="AH17" i="168" s="1"/>
  <c r="AH17" i="89"/>
  <c r="AH41" i="89" s="1"/>
  <c r="AH10" i="200"/>
  <c r="AH10" i="197"/>
  <c r="AH34" i="197" s="1"/>
  <c r="AH11" i="198" s="1"/>
  <c r="AH10" i="148"/>
  <c r="AH11" i="191"/>
  <c r="AH35" i="191" s="1"/>
  <c r="AH11" i="189"/>
  <c r="AH35" i="189" s="1"/>
  <c r="AH11" i="190" s="1"/>
  <c r="AH11" i="188"/>
  <c r="AH35" i="188" s="1"/>
  <c r="AH11" i="173"/>
  <c r="AH35" i="173" s="1"/>
  <c r="AH11" i="142"/>
  <c r="AH35" i="142" s="1"/>
  <c r="AH11" i="168" s="1"/>
  <c r="AH11" i="89"/>
  <c r="AH35" i="89" s="1"/>
  <c r="AH19" i="200"/>
  <c r="AH19" i="197"/>
  <c r="AH43" i="197" s="1"/>
  <c r="AH20" i="198" s="1"/>
  <c r="AH19" i="148"/>
  <c r="AH20" i="191"/>
  <c r="AH44" i="191" s="1"/>
  <c r="AH20" i="189"/>
  <c r="AH44" i="189" s="1"/>
  <c r="AH20" i="190" s="1"/>
  <c r="AH20" i="188"/>
  <c r="AH44" i="188" s="1"/>
  <c r="AH20" i="173"/>
  <c r="AH44" i="173" s="1"/>
  <c r="AH20" i="142"/>
  <c r="AH44" i="142" s="1"/>
  <c r="AH20" i="168" s="1"/>
  <c r="AH20" i="89"/>
  <c r="AH44" i="89" s="1"/>
  <c r="C21" i="200"/>
  <c r="C21" i="197"/>
  <c r="C45" i="197" s="1"/>
  <c r="C22" i="198" s="1"/>
  <c r="C22" i="191"/>
  <c r="C46" i="191" s="1"/>
  <c r="C21" i="148"/>
  <c r="C22" i="189"/>
  <c r="C46" i="189" s="1"/>
  <c r="C22" i="190" s="1"/>
  <c r="C22" i="188"/>
  <c r="C46" i="188" s="1"/>
  <c r="C22" i="173"/>
  <c r="C46" i="173" s="1"/>
  <c r="C22" i="142"/>
  <c r="C46" i="142" s="1"/>
  <c r="C22" i="168" s="1"/>
  <c r="C22" i="89"/>
  <c r="C46" i="89" s="1"/>
  <c r="D21" i="200"/>
  <c r="D21" i="197"/>
  <c r="D45" i="197" s="1"/>
  <c r="D22" i="198" s="1"/>
  <c r="D21" i="148"/>
  <c r="D22" i="191"/>
  <c r="D46" i="191" s="1"/>
  <c r="D22" i="189"/>
  <c r="D46" i="189" s="1"/>
  <c r="D22" i="190" s="1"/>
  <c r="D22" i="188"/>
  <c r="D46" i="188" s="1"/>
  <c r="D22" i="173"/>
  <c r="D46" i="173" s="1"/>
  <c r="D22" i="142"/>
  <c r="D46" i="142" s="1"/>
  <c r="D22" i="168" s="1"/>
  <c r="D22" i="89"/>
  <c r="D46" i="89" s="1"/>
  <c r="H21" i="200"/>
  <c r="H21" i="197"/>
  <c r="H45" i="197" s="1"/>
  <c r="H22" i="198" s="1"/>
  <c r="H21" i="148"/>
  <c r="H22" i="191"/>
  <c r="H46" i="191" s="1"/>
  <c r="H22" i="189"/>
  <c r="H46" i="189" s="1"/>
  <c r="H22" i="190" s="1"/>
  <c r="H22" i="188"/>
  <c r="H46" i="188" s="1"/>
  <c r="H22" i="173"/>
  <c r="H46" i="173" s="1"/>
  <c r="H22" i="142"/>
  <c r="H46" i="142" s="1"/>
  <c r="H22" i="168" s="1"/>
  <c r="H22" i="89"/>
  <c r="H46" i="89" s="1"/>
  <c r="E18" i="200"/>
  <c r="E18" i="197"/>
  <c r="E42" i="197" s="1"/>
  <c r="E19" i="198" s="1"/>
  <c r="E18" i="148"/>
  <c r="E19" i="191"/>
  <c r="E43" i="191" s="1"/>
  <c r="E19" i="189"/>
  <c r="E43" i="189" s="1"/>
  <c r="E19" i="190" s="1"/>
  <c r="E19" i="188"/>
  <c r="E43" i="188" s="1"/>
  <c r="E19" i="173"/>
  <c r="E43" i="173" s="1"/>
  <c r="E19" i="142"/>
  <c r="E43" i="142" s="1"/>
  <c r="E19" i="168" s="1"/>
  <c r="E19" i="89"/>
  <c r="E43" i="89" s="1"/>
  <c r="I12" i="200"/>
  <c r="I12" i="197"/>
  <c r="I36" i="197" s="1"/>
  <c r="I13" i="198" s="1"/>
  <c r="I12" i="148"/>
  <c r="I13" i="191"/>
  <c r="I37" i="191" s="1"/>
  <c r="I13" i="188"/>
  <c r="I37" i="188" s="1"/>
  <c r="I13" i="189"/>
  <c r="I37" i="189" s="1"/>
  <c r="I13" i="190" s="1"/>
  <c r="I13" i="173"/>
  <c r="I37" i="173" s="1"/>
  <c r="I13" i="142"/>
  <c r="I37" i="142" s="1"/>
  <c r="I13" i="168" s="1"/>
  <c r="I13" i="89"/>
  <c r="I37" i="89" s="1"/>
  <c r="I7" i="200"/>
  <c r="I7" i="197"/>
  <c r="I31" i="197" s="1"/>
  <c r="I8" i="198" s="1"/>
  <c r="I7" i="148"/>
  <c r="I8" i="191"/>
  <c r="I32" i="191" s="1"/>
  <c r="I8" i="189"/>
  <c r="I32" i="189" s="1"/>
  <c r="I8" i="190" s="1"/>
  <c r="I8" i="188"/>
  <c r="I32" i="188" s="1"/>
  <c r="I8" i="173"/>
  <c r="I32" i="173" s="1"/>
  <c r="I8" i="142"/>
  <c r="I32" i="142" s="1"/>
  <c r="I8" i="168" s="1"/>
  <c r="I8" i="89"/>
  <c r="I32" i="89" s="1"/>
  <c r="E21" i="200"/>
  <c r="E21" i="197"/>
  <c r="E45" i="197" s="1"/>
  <c r="E22" i="198" s="1"/>
  <c r="E21" i="148"/>
  <c r="E22" i="191"/>
  <c r="E46" i="191" s="1"/>
  <c r="E22" i="189"/>
  <c r="E46" i="189" s="1"/>
  <c r="E22" i="190" s="1"/>
  <c r="E22" i="188"/>
  <c r="E46" i="188" s="1"/>
  <c r="E22" i="173"/>
  <c r="E46" i="173" s="1"/>
  <c r="E22" i="142"/>
  <c r="E46" i="142" s="1"/>
  <c r="E22" i="168" s="1"/>
  <c r="E22" i="89"/>
  <c r="E46" i="89" s="1"/>
  <c r="AL15" i="200"/>
  <c r="AL15" i="197"/>
  <c r="AL39" i="197" s="1"/>
  <c r="AL16" i="198" s="1"/>
  <c r="AL15" i="148"/>
  <c r="AL16" i="191"/>
  <c r="AL40" i="191" s="1"/>
  <c r="AL16" i="189"/>
  <c r="AL40" i="189" s="1"/>
  <c r="AL16" i="190" s="1"/>
  <c r="AL16" i="188"/>
  <c r="AL40" i="188" s="1"/>
  <c r="AL16" i="173"/>
  <c r="AL40" i="173" s="1"/>
  <c r="AL16" i="142"/>
  <c r="AL40" i="142" s="1"/>
  <c r="AL16" i="168" s="1"/>
  <c r="AL16" i="89"/>
  <c r="AL40" i="89" s="1"/>
  <c r="AG19" i="200"/>
  <c r="AG19" i="197"/>
  <c r="AG43" i="197" s="1"/>
  <c r="AG20" i="198" s="1"/>
  <c r="AG20" i="191"/>
  <c r="AG44" i="191" s="1"/>
  <c r="AG19" i="148"/>
  <c r="AG20" i="189"/>
  <c r="AG44" i="189" s="1"/>
  <c r="AG20" i="190" s="1"/>
  <c r="AG20" i="188"/>
  <c r="AG44" i="188" s="1"/>
  <c r="AG20" i="173"/>
  <c r="AG44" i="173" s="1"/>
  <c r="AG20" i="142"/>
  <c r="AG44" i="142" s="1"/>
  <c r="AG20" i="168" s="1"/>
  <c r="AG20" i="89"/>
  <c r="AG44" i="89" s="1"/>
  <c r="AB10" i="200"/>
  <c r="AB10" i="197"/>
  <c r="AB34" i="197" s="1"/>
  <c r="AB11" i="198" s="1"/>
  <c r="AB10" i="148"/>
  <c r="AB11" i="191"/>
  <c r="AB35" i="191" s="1"/>
  <c r="AB11" i="189"/>
  <c r="AB35" i="189" s="1"/>
  <c r="AB11" i="190" s="1"/>
  <c r="AB11" i="188"/>
  <c r="AB35" i="188" s="1"/>
  <c r="AB11" i="173"/>
  <c r="AB35" i="173" s="1"/>
  <c r="AB11" i="142"/>
  <c r="AB35" i="142" s="1"/>
  <c r="AB11" i="168" s="1"/>
  <c r="AB11" i="89"/>
  <c r="AB35" i="89" s="1"/>
  <c r="AG16" i="200"/>
  <c r="AG16" i="197"/>
  <c r="AG40" i="197" s="1"/>
  <c r="AG17" i="198" s="1"/>
  <c r="AG16" i="148"/>
  <c r="AG17" i="191"/>
  <c r="AG41" i="191" s="1"/>
  <c r="AG17" i="189"/>
  <c r="AG41" i="189" s="1"/>
  <c r="AG17" i="190" s="1"/>
  <c r="AG17" i="188"/>
  <c r="AG41" i="188" s="1"/>
  <c r="AG17" i="173"/>
  <c r="AG41" i="173" s="1"/>
  <c r="AG17" i="142"/>
  <c r="AG41" i="142" s="1"/>
  <c r="AG17" i="168" s="1"/>
  <c r="AG17" i="89"/>
  <c r="AG41" i="89" s="1"/>
  <c r="AB22" i="200"/>
  <c r="AB22" i="197"/>
  <c r="AB46" i="197" s="1"/>
  <c r="AB23" i="198" s="1"/>
  <c r="AB22" i="148"/>
  <c r="AB23" i="191"/>
  <c r="AB47" i="191" s="1"/>
  <c r="AB23" i="189"/>
  <c r="AB47" i="189" s="1"/>
  <c r="AB23" i="190" s="1"/>
  <c r="AB23" i="188"/>
  <c r="AB47" i="188" s="1"/>
  <c r="AB23" i="173"/>
  <c r="AB47" i="173" s="1"/>
  <c r="AB23" i="142"/>
  <c r="AB47" i="142" s="1"/>
  <c r="AB23" i="168" s="1"/>
  <c r="AB23" i="89"/>
  <c r="AB47" i="89" s="1"/>
  <c r="AB19" i="200"/>
  <c r="AB19" i="197"/>
  <c r="AB43" i="197" s="1"/>
  <c r="AB20" i="198" s="1"/>
  <c r="AB19" i="148"/>
  <c r="AB20" i="191"/>
  <c r="AB44" i="191" s="1"/>
  <c r="AB20" i="189"/>
  <c r="AB44" i="189" s="1"/>
  <c r="AB20" i="190" s="1"/>
  <c r="AB20" i="188"/>
  <c r="AB44" i="188" s="1"/>
  <c r="AB20" i="173"/>
  <c r="AB44" i="173" s="1"/>
  <c r="AB20" i="142"/>
  <c r="AB44" i="142" s="1"/>
  <c r="AB20" i="168" s="1"/>
  <c r="AB20" i="89"/>
  <c r="AB44" i="89" s="1"/>
  <c r="AA22" i="200"/>
  <c r="AA22" i="197"/>
  <c r="AA46" i="197" s="1"/>
  <c r="AA23" i="198" s="1"/>
  <c r="AA22" i="148"/>
  <c r="AA23" i="191"/>
  <c r="AA47" i="191" s="1"/>
  <c r="AA23" i="189"/>
  <c r="AA47" i="189" s="1"/>
  <c r="AA23" i="190" s="1"/>
  <c r="AA23" i="188"/>
  <c r="AA47" i="188" s="1"/>
  <c r="AA23" i="173"/>
  <c r="AA47" i="173" s="1"/>
  <c r="AA23" i="142"/>
  <c r="AA47" i="142" s="1"/>
  <c r="AA23" i="168" s="1"/>
  <c r="AA23" i="89"/>
  <c r="AA47" i="89" s="1"/>
  <c r="AA19" i="200"/>
  <c r="AA19" i="197"/>
  <c r="AA43" i="197" s="1"/>
  <c r="AA20" i="198" s="1"/>
  <c r="AA19" i="148"/>
  <c r="AA20" i="191"/>
  <c r="AA44" i="191" s="1"/>
  <c r="AA20" i="189"/>
  <c r="AA44" i="189" s="1"/>
  <c r="AA20" i="190" s="1"/>
  <c r="AA20" i="188"/>
  <c r="AA44" i="188" s="1"/>
  <c r="AA20" i="173"/>
  <c r="AA44" i="173" s="1"/>
  <c r="AA20" i="142"/>
  <c r="AA44" i="142" s="1"/>
  <c r="AA20" i="168" s="1"/>
  <c r="AA20" i="89"/>
  <c r="AA44" i="89" s="1"/>
  <c r="AA16" i="200"/>
  <c r="AA16" i="197"/>
  <c r="AA40" i="197" s="1"/>
  <c r="AA17" i="198" s="1"/>
  <c r="AA16" i="148"/>
  <c r="AA17" i="191"/>
  <c r="AA41" i="191" s="1"/>
  <c r="AA17" i="188"/>
  <c r="AA41" i="188" s="1"/>
  <c r="AA17" i="189"/>
  <c r="AA41" i="189" s="1"/>
  <c r="AA17" i="190" s="1"/>
  <c r="AA17" i="173"/>
  <c r="AA41" i="173" s="1"/>
  <c r="AA17" i="142"/>
  <c r="AA41" i="142" s="1"/>
  <c r="AA17" i="168" s="1"/>
  <c r="AA17" i="89"/>
  <c r="AA41" i="89" s="1"/>
  <c r="AH36" i="148"/>
  <c r="AH13" i="199"/>
  <c r="AH31" i="148"/>
  <c r="AH8" i="199"/>
  <c r="AA36" i="148"/>
  <c r="AA13" i="199"/>
  <c r="P33" i="148"/>
  <c r="P10" i="199"/>
  <c r="Q16" i="199"/>
  <c r="Q39" i="148"/>
  <c r="Q31" i="148"/>
  <c r="Q8" i="199"/>
  <c r="AH33" i="148"/>
  <c r="AH10" i="199"/>
  <c r="AA42" i="148"/>
  <c r="AA19" i="199"/>
  <c r="AB13" i="199"/>
  <c r="AB36" i="148"/>
  <c r="P16" i="199"/>
  <c r="P39" i="148"/>
  <c r="AH42" i="148"/>
  <c r="AH19" i="199"/>
  <c r="AG33" i="148"/>
  <c r="AG10" i="199"/>
  <c r="AB22" i="199"/>
  <c r="AB45" i="148"/>
  <c r="P13" i="199"/>
  <c r="P36" i="148"/>
  <c r="H7" i="200"/>
  <c r="H7" i="197"/>
  <c r="H31" i="197" s="1"/>
  <c r="H8" i="198" s="1"/>
  <c r="H7" i="148"/>
  <c r="H8" i="191"/>
  <c r="H32" i="191" s="1"/>
  <c r="H8" i="189"/>
  <c r="H32" i="189" s="1"/>
  <c r="H8" i="190" s="1"/>
  <c r="H8" i="188"/>
  <c r="H32" i="188" s="1"/>
  <c r="H8" i="173"/>
  <c r="H32" i="173" s="1"/>
  <c r="H8" i="142"/>
  <c r="H32" i="142" s="1"/>
  <c r="H8" i="168" s="1"/>
  <c r="H8" i="89"/>
  <c r="H32" i="89" s="1"/>
  <c r="P22" i="200"/>
  <c r="P22" i="197"/>
  <c r="P46" i="197" s="1"/>
  <c r="P23" i="198" s="1"/>
  <c r="P22" i="148"/>
  <c r="P23" i="191"/>
  <c r="P47" i="191" s="1"/>
  <c r="P23" i="189"/>
  <c r="P47" i="189" s="1"/>
  <c r="P23" i="190" s="1"/>
  <c r="P23" i="188"/>
  <c r="P47" i="188" s="1"/>
  <c r="P23" i="173"/>
  <c r="P47" i="173" s="1"/>
  <c r="P23" i="142"/>
  <c r="P47" i="142" s="1"/>
  <c r="P23" i="168" s="1"/>
  <c r="P23" i="89"/>
  <c r="P47" i="89" s="1"/>
  <c r="AG19" i="199"/>
  <c r="AG42" i="148"/>
  <c r="AB42" i="148"/>
  <c r="AB19" i="199"/>
  <c r="AA22" i="199"/>
  <c r="AA45" i="148"/>
  <c r="P45" i="148"/>
  <c r="P22" i="199"/>
  <c r="AB10" i="199"/>
  <c r="AB33" i="148"/>
  <c r="AO37" i="148"/>
  <c r="AO14" i="199"/>
  <c r="AA31" i="148"/>
  <c r="AA8" i="199"/>
  <c r="Q19" i="199"/>
  <c r="Q42" i="148"/>
  <c r="D12" i="200"/>
  <c r="D12" i="197"/>
  <c r="D36" i="197" s="1"/>
  <c r="D13" i="198" s="1"/>
  <c r="D12" i="148"/>
  <c r="D13" i="191"/>
  <c r="D37" i="191" s="1"/>
  <c r="D13" i="189"/>
  <c r="D37" i="189" s="1"/>
  <c r="D13" i="190" s="1"/>
  <c r="D13" i="188"/>
  <c r="D37" i="188" s="1"/>
  <c r="D13" i="173"/>
  <c r="D37" i="173" s="1"/>
  <c r="D13" i="142"/>
  <c r="D37" i="142" s="1"/>
  <c r="D13" i="168" s="1"/>
  <c r="D13" i="89"/>
  <c r="D37" i="89" s="1"/>
  <c r="D18" i="200"/>
  <c r="D18" i="197"/>
  <c r="D42" i="197" s="1"/>
  <c r="D19" i="198" s="1"/>
  <c r="D18" i="148"/>
  <c r="D19" i="191"/>
  <c r="D43" i="191" s="1"/>
  <c r="D19" i="189"/>
  <c r="D43" i="189" s="1"/>
  <c r="D19" i="190" s="1"/>
  <c r="D19" i="188"/>
  <c r="D43" i="188" s="1"/>
  <c r="D19" i="173"/>
  <c r="D43" i="173" s="1"/>
  <c r="D19" i="142"/>
  <c r="D43" i="142" s="1"/>
  <c r="D19" i="168" s="1"/>
  <c r="D19" i="89"/>
  <c r="D43" i="89" s="1"/>
  <c r="AL7" i="200"/>
  <c r="AL7" i="197"/>
  <c r="AL31" i="197" s="1"/>
  <c r="AL8" i="198" s="1"/>
  <c r="AL7" i="148"/>
  <c r="AL8" i="191"/>
  <c r="AL32" i="191" s="1"/>
  <c r="AL8" i="189"/>
  <c r="AL32" i="189" s="1"/>
  <c r="AL8" i="190" s="1"/>
  <c r="AL8" i="188"/>
  <c r="AL32" i="188" s="1"/>
  <c r="AL8" i="173"/>
  <c r="AL32" i="173" s="1"/>
  <c r="AL8" i="142"/>
  <c r="AL32" i="142" s="1"/>
  <c r="AL8" i="168" s="1"/>
  <c r="AL8" i="89"/>
  <c r="AL32" i="89" s="1"/>
  <c r="Q13" i="200"/>
  <c r="Q13" i="197"/>
  <c r="Q37" i="197" s="1"/>
  <c r="Q14" i="198" s="1"/>
  <c r="Q13" i="148"/>
  <c r="Q14" i="191"/>
  <c r="Q38" i="191" s="1"/>
  <c r="Q14" i="189"/>
  <c r="Q38" i="189" s="1"/>
  <c r="Q14" i="190" s="1"/>
  <c r="Q14" i="188"/>
  <c r="Q38" i="188" s="1"/>
  <c r="Q14" i="173"/>
  <c r="Q38" i="173" s="1"/>
  <c r="Q14" i="142"/>
  <c r="Q38" i="142" s="1"/>
  <c r="Q14" i="168" s="1"/>
  <c r="Q14" i="89"/>
  <c r="Q38" i="89" s="1"/>
  <c r="AB13" i="197"/>
  <c r="AB37" i="197" s="1"/>
  <c r="AB14" i="198" s="1"/>
  <c r="AB13" i="148"/>
  <c r="AB13" i="200"/>
  <c r="AB14" i="191"/>
  <c r="AB38" i="191" s="1"/>
  <c r="AB14" i="189"/>
  <c r="AB38" i="189" s="1"/>
  <c r="AB14" i="190" s="1"/>
  <c r="AB14" i="188"/>
  <c r="AB38" i="188" s="1"/>
  <c r="AB14" i="173"/>
  <c r="AB38" i="173" s="1"/>
  <c r="AB14" i="142"/>
  <c r="AB38" i="142" s="1"/>
  <c r="AB14" i="168" s="1"/>
  <c r="AB14" i="89"/>
  <c r="AB38" i="89" s="1"/>
  <c r="H15" i="200"/>
  <c r="H15" i="197"/>
  <c r="H39" i="197" s="1"/>
  <c r="H16" i="198" s="1"/>
  <c r="H15" i="148"/>
  <c r="H16" i="191"/>
  <c r="H40" i="191" s="1"/>
  <c r="H16" i="189"/>
  <c r="H40" i="189" s="1"/>
  <c r="H16" i="190" s="1"/>
  <c r="H16" i="188"/>
  <c r="H40" i="188" s="1"/>
  <c r="H16" i="173"/>
  <c r="H40" i="173" s="1"/>
  <c r="H16" i="142"/>
  <c r="H40" i="142" s="1"/>
  <c r="H16" i="168" s="1"/>
  <c r="H16" i="89"/>
  <c r="H40" i="89" s="1"/>
  <c r="AL18" i="200"/>
  <c r="AL18" i="197"/>
  <c r="AL42" i="197" s="1"/>
  <c r="AL19" i="198" s="1"/>
  <c r="AL18" i="148"/>
  <c r="AL19" i="191"/>
  <c r="AL43" i="191" s="1"/>
  <c r="AL19" i="189"/>
  <c r="AL43" i="189" s="1"/>
  <c r="AL19" i="190" s="1"/>
  <c r="AL19" i="188"/>
  <c r="AL43" i="188" s="1"/>
  <c r="AL19" i="173"/>
  <c r="AL43" i="173" s="1"/>
  <c r="AL19" i="142"/>
  <c r="AL43" i="142" s="1"/>
  <c r="AL19" i="168" s="1"/>
  <c r="AL19" i="89"/>
  <c r="AL43" i="89" s="1"/>
  <c r="AH22" i="200"/>
  <c r="AH22" i="197"/>
  <c r="AH46" i="197" s="1"/>
  <c r="AH23" i="198" s="1"/>
  <c r="AH22" i="148"/>
  <c r="AH23" i="191"/>
  <c r="AH47" i="191" s="1"/>
  <c r="AH23" i="189"/>
  <c r="AH47" i="189" s="1"/>
  <c r="AH23" i="190" s="1"/>
  <c r="AH23" i="188"/>
  <c r="AH47" i="188" s="1"/>
  <c r="AH23" i="173"/>
  <c r="AH47" i="173" s="1"/>
  <c r="AH23" i="142"/>
  <c r="AH47" i="142" s="1"/>
  <c r="AH23" i="168" s="1"/>
  <c r="AH23" i="89"/>
  <c r="AH47" i="89" s="1"/>
  <c r="P13" i="200"/>
  <c r="P13" i="197"/>
  <c r="P37" i="197" s="1"/>
  <c r="P14" i="198" s="1"/>
  <c r="P13" i="148"/>
  <c r="P14" i="191"/>
  <c r="P38" i="191" s="1"/>
  <c r="P14" i="189"/>
  <c r="P38" i="189" s="1"/>
  <c r="P14" i="190" s="1"/>
  <c r="P14" i="188"/>
  <c r="P38" i="188" s="1"/>
  <c r="P14" i="173"/>
  <c r="P38" i="173" s="1"/>
  <c r="P14" i="142"/>
  <c r="P38" i="142" s="1"/>
  <c r="P14" i="168" s="1"/>
  <c r="P14" i="89"/>
  <c r="P38" i="89" s="1"/>
  <c r="AA16" i="199"/>
  <c r="AA39" i="148"/>
  <c r="AO17" i="199"/>
  <c r="AO40" i="148"/>
  <c r="P31" i="148"/>
  <c r="P8" i="199"/>
  <c r="AG39" i="148"/>
  <c r="AG16" i="199"/>
  <c r="AB31" i="148"/>
  <c r="AB8" i="199"/>
  <c r="Q13" i="199"/>
  <c r="Q36" i="148"/>
  <c r="AG31" i="148"/>
  <c r="AG8" i="199"/>
  <c r="Q45" i="148"/>
  <c r="Q22" i="199"/>
  <c r="AA10" i="199"/>
  <c r="AA33" i="148"/>
  <c r="C12" i="200"/>
  <c r="C12" i="197"/>
  <c r="C36" i="197" s="1"/>
  <c r="C13" i="198" s="1"/>
  <c r="C12" i="148"/>
  <c r="C13" i="189"/>
  <c r="C37" i="189" s="1"/>
  <c r="C13" i="190" s="1"/>
  <c r="C13" i="188"/>
  <c r="C37" i="188" s="1"/>
  <c r="C13" i="191"/>
  <c r="C37" i="191" s="1"/>
  <c r="C13" i="173"/>
  <c r="C37" i="173" s="1"/>
  <c r="C13" i="142"/>
  <c r="C37" i="142" s="1"/>
  <c r="C13" i="168" s="1"/>
  <c r="C13" i="89"/>
  <c r="C37" i="89" s="1"/>
  <c r="I15" i="200"/>
  <c r="I15" i="197"/>
  <c r="I39" i="197" s="1"/>
  <c r="I16" i="198" s="1"/>
  <c r="I15" i="148"/>
  <c r="I16" i="191"/>
  <c r="I40" i="191" s="1"/>
  <c r="I16" i="189"/>
  <c r="I40" i="189" s="1"/>
  <c r="I16" i="190" s="1"/>
  <c r="I16" i="188"/>
  <c r="I40" i="188" s="1"/>
  <c r="I16" i="173"/>
  <c r="I40" i="173" s="1"/>
  <c r="I16" i="142"/>
  <c r="I40" i="142" s="1"/>
  <c r="I16" i="168" s="1"/>
  <c r="I16" i="89"/>
  <c r="I40" i="89" s="1"/>
  <c r="AG22" i="200"/>
  <c r="AG22" i="148"/>
  <c r="AG23" i="191"/>
  <c r="AG47" i="191" s="1"/>
  <c r="AG22" i="197"/>
  <c r="AG46" i="197" s="1"/>
  <c r="AG23" i="198" s="1"/>
  <c r="AG23" i="189"/>
  <c r="AG47" i="189" s="1"/>
  <c r="AG23" i="190" s="1"/>
  <c r="AG23" i="188"/>
  <c r="AG47" i="188" s="1"/>
  <c r="AG23" i="173"/>
  <c r="AG47" i="173" s="1"/>
  <c r="AG23" i="142"/>
  <c r="AG47" i="142" s="1"/>
  <c r="AG23" i="168" s="1"/>
  <c r="AG23" i="89"/>
  <c r="AG47" i="89" s="1"/>
  <c r="Q22" i="200"/>
  <c r="Q22" i="197"/>
  <c r="Q46" i="197" s="1"/>
  <c r="Q23" i="198" s="1"/>
  <c r="Q22" i="148"/>
  <c r="Q23" i="191"/>
  <c r="Q47" i="191" s="1"/>
  <c r="Q23" i="189"/>
  <c r="Q47" i="189" s="1"/>
  <c r="Q23" i="190" s="1"/>
  <c r="Q23" i="188"/>
  <c r="Q47" i="188" s="1"/>
  <c r="Q23" i="173"/>
  <c r="Q47" i="173" s="1"/>
  <c r="Q23" i="142"/>
  <c r="Q47" i="142" s="1"/>
  <c r="Q23" i="168" s="1"/>
  <c r="Q23" i="89"/>
  <c r="Q47" i="89" s="1"/>
  <c r="C7" i="197"/>
  <c r="C31" i="197" s="1"/>
  <c r="C8" i="198" s="1"/>
  <c r="C7" i="200"/>
  <c r="C7" i="148"/>
  <c r="C8" i="191"/>
  <c r="C32" i="191" s="1"/>
  <c r="C8" i="188"/>
  <c r="C32" i="188" s="1"/>
  <c r="C8" i="189"/>
  <c r="C32" i="189" s="1"/>
  <c r="C8" i="190" s="1"/>
  <c r="C8" i="173"/>
  <c r="C32" i="173" s="1"/>
  <c r="C8" i="142"/>
  <c r="C32" i="142" s="1"/>
  <c r="C8" i="168" s="1"/>
  <c r="C8" i="89"/>
  <c r="C32" i="89" s="1"/>
  <c r="D15" i="200"/>
  <c r="D15" i="197"/>
  <c r="D39" i="197" s="1"/>
  <c r="D16" i="198" s="1"/>
  <c r="D15" i="148"/>
  <c r="D16" i="191"/>
  <c r="D40" i="191" s="1"/>
  <c r="D16" i="189"/>
  <c r="D40" i="189" s="1"/>
  <c r="D16" i="190" s="1"/>
  <c r="D16" i="188"/>
  <c r="D40" i="188" s="1"/>
  <c r="D16" i="173"/>
  <c r="D40" i="173" s="1"/>
  <c r="D16" i="142"/>
  <c r="D40" i="142" s="1"/>
  <c r="D16" i="168" s="1"/>
  <c r="D16" i="89"/>
  <c r="D40" i="89" s="1"/>
  <c r="I9" i="200"/>
  <c r="I9" i="197"/>
  <c r="I33" i="197" s="1"/>
  <c r="I10" i="198" s="1"/>
  <c r="I9" i="148"/>
  <c r="I10" i="191"/>
  <c r="I34" i="191" s="1"/>
  <c r="I10" i="188"/>
  <c r="I34" i="188" s="1"/>
  <c r="I10" i="189"/>
  <c r="I34" i="189" s="1"/>
  <c r="I10" i="190" s="1"/>
  <c r="I10" i="173"/>
  <c r="I34" i="173" s="1"/>
  <c r="I10" i="142"/>
  <c r="I34" i="142" s="1"/>
  <c r="I10" i="168" s="1"/>
  <c r="I10" i="89"/>
  <c r="I34" i="89" s="1"/>
  <c r="AL9" i="200"/>
  <c r="AL9" i="197"/>
  <c r="AL33" i="197" s="1"/>
  <c r="AL10" i="198" s="1"/>
  <c r="AL9" i="148"/>
  <c r="AL10" i="191"/>
  <c r="AL34" i="191" s="1"/>
  <c r="AL10" i="189"/>
  <c r="AL34" i="189" s="1"/>
  <c r="AL10" i="190" s="1"/>
  <c r="AL10" i="188"/>
  <c r="AL34" i="188" s="1"/>
  <c r="AL10" i="173"/>
  <c r="AL34" i="173" s="1"/>
  <c r="AL10" i="142"/>
  <c r="AL34" i="142" s="1"/>
  <c r="AL10" i="168" s="1"/>
  <c r="AL10" i="89"/>
  <c r="AL34" i="89" s="1"/>
  <c r="Q19" i="200"/>
  <c r="Q19" i="197"/>
  <c r="Q43" i="197" s="1"/>
  <c r="Q20" i="198" s="1"/>
  <c r="Q20" i="191"/>
  <c r="Q44" i="191" s="1"/>
  <c r="Q20" i="189"/>
  <c r="Q44" i="189" s="1"/>
  <c r="Q20" i="190" s="1"/>
  <c r="Q20" i="188"/>
  <c r="Q44" i="188" s="1"/>
  <c r="Q19" i="148"/>
  <c r="Q20" i="173"/>
  <c r="Q44" i="173" s="1"/>
  <c r="Q20" i="142"/>
  <c r="Q44" i="142" s="1"/>
  <c r="Q20" i="168" s="1"/>
  <c r="Q20" i="89"/>
  <c r="Q44" i="89" s="1"/>
  <c r="AH13" i="200"/>
  <c r="AH13" i="197"/>
  <c r="AH37" i="197" s="1"/>
  <c r="AH14" i="198" s="1"/>
  <c r="AH13" i="148"/>
  <c r="AH14" i="191"/>
  <c r="AH38" i="191" s="1"/>
  <c r="AH14" i="189"/>
  <c r="AH38" i="189" s="1"/>
  <c r="AH14" i="190" s="1"/>
  <c r="AH14" i="188"/>
  <c r="AH38" i="188" s="1"/>
  <c r="AH14" i="173"/>
  <c r="AH38" i="173" s="1"/>
  <c r="AH14" i="142"/>
  <c r="AH38" i="142" s="1"/>
  <c r="AH14" i="168" s="1"/>
  <c r="AH14" i="89"/>
  <c r="AH38" i="89" s="1"/>
  <c r="P19" i="200"/>
  <c r="P19" i="197"/>
  <c r="P43" i="197" s="1"/>
  <c r="P20" i="198" s="1"/>
  <c r="P19" i="148"/>
  <c r="P20" i="191"/>
  <c r="P44" i="191" s="1"/>
  <c r="P20" i="189"/>
  <c r="P44" i="189" s="1"/>
  <c r="P20" i="190" s="1"/>
  <c r="P20" i="188"/>
  <c r="P44" i="188" s="1"/>
  <c r="P20" i="173"/>
  <c r="P44" i="173" s="1"/>
  <c r="P20" i="142"/>
  <c r="P44" i="142" s="1"/>
  <c r="P20" i="168" s="1"/>
  <c r="P20" i="89"/>
  <c r="P44" i="89" s="1"/>
  <c r="H9" i="200"/>
  <c r="H9" i="197"/>
  <c r="H33" i="197" s="1"/>
  <c r="H10" i="198" s="1"/>
  <c r="H9" i="148"/>
  <c r="H10" i="191"/>
  <c r="H34" i="191" s="1"/>
  <c r="H10" i="189"/>
  <c r="H34" i="189" s="1"/>
  <c r="H10" i="190" s="1"/>
  <c r="H10" i="188"/>
  <c r="H34" i="188" s="1"/>
  <c r="H10" i="173"/>
  <c r="H34" i="173" s="1"/>
  <c r="H10" i="142"/>
  <c r="H34" i="142" s="1"/>
  <c r="H10" i="168" s="1"/>
  <c r="H10" i="89"/>
  <c r="H34" i="89" s="1"/>
  <c r="I21" i="200"/>
  <c r="I21" i="197"/>
  <c r="I45" i="197" s="1"/>
  <c r="I22" i="198" s="1"/>
  <c r="I21" i="148"/>
  <c r="I22" i="191"/>
  <c r="I46" i="191" s="1"/>
  <c r="I22" i="188"/>
  <c r="I46" i="188" s="1"/>
  <c r="I22" i="189"/>
  <c r="I46" i="189" s="1"/>
  <c r="I22" i="190" s="1"/>
  <c r="I22" i="173"/>
  <c r="I46" i="173" s="1"/>
  <c r="I22" i="142"/>
  <c r="I46" i="142" s="1"/>
  <c r="I22" i="168" s="1"/>
  <c r="I22" i="89"/>
  <c r="I46" i="89" s="1"/>
  <c r="AL21" i="200"/>
  <c r="AL21" i="197"/>
  <c r="AL45" i="197" s="1"/>
  <c r="AL22" i="198" s="1"/>
  <c r="AL21" i="148"/>
  <c r="AL22" i="191"/>
  <c r="AL46" i="191" s="1"/>
  <c r="AL22" i="189"/>
  <c r="AL46" i="189" s="1"/>
  <c r="AL22" i="190" s="1"/>
  <c r="AL22" i="188"/>
  <c r="AL46" i="188" s="1"/>
  <c r="AL22" i="173"/>
  <c r="AL46" i="173" s="1"/>
  <c r="AL22" i="142"/>
  <c r="AL46" i="142" s="1"/>
  <c r="AL22" i="168" s="1"/>
  <c r="AL22" i="89"/>
  <c r="AL46" i="89" s="1"/>
  <c r="AG10" i="200"/>
  <c r="AG10" i="148"/>
  <c r="AG11" i="191"/>
  <c r="AG35" i="191" s="1"/>
  <c r="AG10" i="197"/>
  <c r="AG34" i="197" s="1"/>
  <c r="AG11" i="198" s="1"/>
  <c r="AG11" i="189"/>
  <c r="AG35" i="189" s="1"/>
  <c r="AG11" i="190" s="1"/>
  <c r="AG11" i="188"/>
  <c r="AG35" i="188" s="1"/>
  <c r="AG11" i="173"/>
  <c r="AG35" i="173" s="1"/>
  <c r="AG11" i="142"/>
  <c r="AG35" i="142" s="1"/>
  <c r="AG11" i="168" s="1"/>
  <c r="AG11" i="89"/>
  <c r="AG35" i="89" s="1"/>
  <c r="AL12" i="197"/>
  <c r="AL36" i="197" s="1"/>
  <c r="AL13" i="198" s="1"/>
  <c r="AL12" i="200"/>
  <c r="AL12" i="148"/>
  <c r="AL13" i="191"/>
  <c r="AL37" i="191" s="1"/>
  <c r="AL13" i="189"/>
  <c r="AL37" i="189" s="1"/>
  <c r="AL13" i="190" s="1"/>
  <c r="AL13" i="188"/>
  <c r="AL37" i="188" s="1"/>
  <c r="AL13" i="173"/>
  <c r="AL37" i="173" s="1"/>
  <c r="AL13" i="142"/>
  <c r="AL37" i="142" s="1"/>
  <c r="AL13" i="168" s="1"/>
  <c r="AL13" i="89"/>
  <c r="AL37" i="89" s="1"/>
  <c r="Q33" i="148"/>
  <c r="Q10" i="199"/>
  <c r="AH39" i="148"/>
  <c r="AH16" i="199"/>
  <c r="P19" i="199"/>
  <c r="P42" i="148"/>
  <c r="AH45" i="148"/>
  <c r="AH22" i="199"/>
  <c r="AB16" i="199"/>
  <c r="AB39" i="148"/>
  <c r="AO23" i="199"/>
  <c r="AO46" i="148"/>
  <c r="AO43" i="148"/>
  <c r="AO20" i="199"/>
  <c r="AG13" i="199"/>
  <c r="AG36" i="148"/>
  <c r="AG45" i="148"/>
  <c r="AG22" i="199"/>
  <c r="AL14" i="61"/>
  <c r="E11" i="61"/>
  <c r="AL17" i="61"/>
  <c r="AL20" i="61"/>
  <c r="AL23" i="61"/>
  <c r="AL11" i="61"/>
  <c r="C23" i="61"/>
  <c r="C11" i="61"/>
  <c r="I23" i="61"/>
  <c r="I14" i="61"/>
  <c r="I17" i="61"/>
  <c r="D11" i="61"/>
  <c r="C17" i="61"/>
  <c r="C20" i="61"/>
  <c r="H23" i="61"/>
  <c r="H14" i="61"/>
  <c r="H17" i="61"/>
  <c r="E17" i="61"/>
  <c r="H20" i="61"/>
  <c r="D23" i="61"/>
  <c r="E20" i="61"/>
  <c r="E23" i="61"/>
  <c r="D14" i="61"/>
  <c r="D20" i="61"/>
  <c r="H11" i="61"/>
  <c r="C14" i="61"/>
  <c r="I20" i="61"/>
  <c r="E14" i="61"/>
  <c r="D17" i="61"/>
  <c r="I11" i="61"/>
  <c r="X10" i="61"/>
  <c r="G8" i="61"/>
  <c r="J13" i="61"/>
  <c r="X8" i="61"/>
  <c r="X19" i="61"/>
  <c r="X16" i="61"/>
  <c r="X13" i="61"/>
  <c r="X22" i="61"/>
  <c r="G19" i="61"/>
  <c r="J10" i="61"/>
  <c r="G16" i="61"/>
  <c r="J8" i="61"/>
  <c r="G13" i="61"/>
  <c r="G10" i="61"/>
  <c r="G22" i="61"/>
  <c r="J22" i="61"/>
  <c r="J19" i="61"/>
  <c r="J16" i="61"/>
  <c r="J21" i="200" l="1"/>
  <c r="J21" i="197"/>
  <c r="J45" i="197" s="1"/>
  <c r="J22" i="198" s="1"/>
  <c r="J21" i="148"/>
  <c r="J22" i="191"/>
  <c r="J46" i="191" s="1"/>
  <c r="J22" i="189"/>
  <c r="J46" i="189" s="1"/>
  <c r="J22" i="190" s="1"/>
  <c r="J22" i="188"/>
  <c r="J46" i="188" s="1"/>
  <c r="J22" i="173"/>
  <c r="J46" i="173" s="1"/>
  <c r="J22" i="142"/>
  <c r="J46" i="142" s="1"/>
  <c r="J22" i="168" s="1"/>
  <c r="J22" i="89"/>
  <c r="J46" i="89" s="1"/>
  <c r="E16" i="200"/>
  <c r="E16" i="197"/>
  <c r="E40" i="197" s="1"/>
  <c r="E17" i="198" s="1"/>
  <c r="E16" i="148"/>
  <c r="E17" i="191"/>
  <c r="E41" i="191" s="1"/>
  <c r="E17" i="189"/>
  <c r="E41" i="189" s="1"/>
  <c r="E17" i="190" s="1"/>
  <c r="E17" i="188"/>
  <c r="E41" i="188" s="1"/>
  <c r="E17" i="173"/>
  <c r="E41" i="173" s="1"/>
  <c r="E17" i="142"/>
  <c r="E41" i="142" s="1"/>
  <c r="E17" i="168" s="1"/>
  <c r="E17" i="89"/>
  <c r="E41" i="89" s="1"/>
  <c r="I13" i="199"/>
  <c r="I36" i="148"/>
  <c r="C22" i="199"/>
  <c r="C45" i="148"/>
  <c r="Q11" i="199"/>
  <c r="Q34" i="148"/>
  <c r="J7" i="200"/>
  <c r="J7" i="197"/>
  <c r="J31" i="197" s="1"/>
  <c r="J8" i="198" s="1"/>
  <c r="J7" i="148"/>
  <c r="J8" i="191"/>
  <c r="J32" i="191" s="1"/>
  <c r="J8" i="189"/>
  <c r="J32" i="189" s="1"/>
  <c r="J8" i="190" s="1"/>
  <c r="J8" i="188"/>
  <c r="J32" i="188" s="1"/>
  <c r="J8" i="173"/>
  <c r="J32" i="173" s="1"/>
  <c r="J8" i="142"/>
  <c r="J32" i="142" s="1"/>
  <c r="J8" i="168" s="1"/>
  <c r="J8" i="89"/>
  <c r="J32" i="89" s="1"/>
  <c r="I13" i="200"/>
  <c r="I13" i="197"/>
  <c r="I37" i="197" s="1"/>
  <c r="I14" i="198" s="1"/>
  <c r="I13" i="148"/>
  <c r="I14" i="191"/>
  <c r="I38" i="191" s="1"/>
  <c r="I14" i="189"/>
  <c r="I38" i="189" s="1"/>
  <c r="I14" i="190" s="1"/>
  <c r="I14" i="188"/>
  <c r="I38" i="188" s="1"/>
  <c r="I14" i="173"/>
  <c r="I38" i="173" s="1"/>
  <c r="I14" i="142"/>
  <c r="I38" i="142" s="1"/>
  <c r="I14" i="168" s="1"/>
  <c r="I14" i="89"/>
  <c r="I38" i="89" s="1"/>
  <c r="G21" i="200"/>
  <c r="G21" i="197"/>
  <c r="G45" i="197" s="1"/>
  <c r="G22" i="198" s="1"/>
  <c r="G22" i="191"/>
  <c r="G46" i="191" s="1"/>
  <c r="G21" i="148"/>
  <c r="G22" i="189"/>
  <c r="G46" i="189" s="1"/>
  <c r="G22" i="190" s="1"/>
  <c r="G22" i="188"/>
  <c r="G46" i="188" s="1"/>
  <c r="G22" i="173"/>
  <c r="G46" i="173" s="1"/>
  <c r="G22" i="142"/>
  <c r="G46" i="142" s="1"/>
  <c r="G22" i="168" s="1"/>
  <c r="G22" i="89"/>
  <c r="G46" i="89" s="1"/>
  <c r="G15" i="200"/>
  <c r="G15" i="197"/>
  <c r="G39" i="197" s="1"/>
  <c r="G16" i="198" s="1"/>
  <c r="G15" i="148"/>
  <c r="G16" i="191"/>
  <c r="G40" i="191" s="1"/>
  <c r="G16" i="189"/>
  <c r="G40" i="189" s="1"/>
  <c r="G16" i="190" s="1"/>
  <c r="G16" i="188"/>
  <c r="G40" i="188" s="1"/>
  <c r="G16" i="173"/>
  <c r="G40" i="173" s="1"/>
  <c r="G16" i="142"/>
  <c r="G40" i="142" s="1"/>
  <c r="G16" i="168" s="1"/>
  <c r="G16" i="89"/>
  <c r="G40" i="89" s="1"/>
  <c r="X12" i="200"/>
  <c r="X12" i="197"/>
  <c r="X36" i="197" s="1"/>
  <c r="X13" i="198" s="1"/>
  <c r="X12" i="148"/>
  <c r="X13" i="191"/>
  <c r="X37" i="191" s="1"/>
  <c r="X13" i="189"/>
  <c r="X37" i="189" s="1"/>
  <c r="X13" i="190" s="1"/>
  <c r="X13" i="188"/>
  <c r="X37" i="188" s="1"/>
  <c r="X13" i="173"/>
  <c r="X37" i="173" s="1"/>
  <c r="X13" i="142"/>
  <c r="X37" i="142" s="1"/>
  <c r="X13" i="168" s="1"/>
  <c r="X13" i="89"/>
  <c r="X37" i="89" s="1"/>
  <c r="J12" i="200"/>
  <c r="J12" i="197"/>
  <c r="J36" i="197" s="1"/>
  <c r="J13" i="198" s="1"/>
  <c r="J12" i="148"/>
  <c r="J13" i="191"/>
  <c r="J37" i="191" s="1"/>
  <c r="J13" i="189"/>
  <c r="J37" i="189" s="1"/>
  <c r="J13" i="190" s="1"/>
  <c r="J13" i="188"/>
  <c r="J37" i="188" s="1"/>
  <c r="J13" i="173"/>
  <c r="J37" i="173" s="1"/>
  <c r="J13" i="142"/>
  <c r="J37" i="142" s="1"/>
  <c r="J13" i="168" s="1"/>
  <c r="J13" i="89"/>
  <c r="J37" i="89" s="1"/>
  <c r="D16" i="200"/>
  <c r="D16" i="197"/>
  <c r="D40" i="197" s="1"/>
  <c r="D17" i="198" s="1"/>
  <c r="D16" i="148"/>
  <c r="D17" i="191"/>
  <c r="D41" i="191" s="1"/>
  <c r="D17" i="189"/>
  <c r="D41" i="189" s="1"/>
  <c r="D17" i="190" s="1"/>
  <c r="D17" i="188"/>
  <c r="D41" i="188" s="1"/>
  <c r="D17" i="173"/>
  <c r="D41" i="173" s="1"/>
  <c r="D17" i="142"/>
  <c r="D41" i="142" s="1"/>
  <c r="D17" i="168" s="1"/>
  <c r="D17" i="89"/>
  <c r="D41" i="89" s="1"/>
  <c r="H10" i="200"/>
  <c r="H10" i="197"/>
  <c r="H34" i="197" s="1"/>
  <c r="H11" i="198" s="1"/>
  <c r="H10" i="148"/>
  <c r="H11" i="191"/>
  <c r="H35" i="191" s="1"/>
  <c r="H11" i="189"/>
  <c r="H35" i="189" s="1"/>
  <c r="H11" i="190" s="1"/>
  <c r="H11" i="188"/>
  <c r="H35" i="188" s="1"/>
  <c r="H11" i="173"/>
  <c r="H35" i="173" s="1"/>
  <c r="H11" i="142"/>
  <c r="H35" i="142" s="1"/>
  <c r="H11" i="168" s="1"/>
  <c r="H11" i="89"/>
  <c r="H35" i="89" s="1"/>
  <c r="E19" i="200"/>
  <c r="E19" i="197"/>
  <c r="E43" i="197" s="1"/>
  <c r="E20" i="198" s="1"/>
  <c r="E19" i="148"/>
  <c r="E20" i="191"/>
  <c r="E44" i="191" s="1"/>
  <c r="E20" i="189"/>
  <c r="E44" i="189" s="1"/>
  <c r="E20" i="190" s="1"/>
  <c r="E20" i="188"/>
  <c r="E44" i="188" s="1"/>
  <c r="E20" i="173"/>
  <c r="E44" i="173" s="1"/>
  <c r="E20" i="142"/>
  <c r="E44" i="142" s="1"/>
  <c r="E20" i="168" s="1"/>
  <c r="E20" i="89"/>
  <c r="E44" i="89" s="1"/>
  <c r="H16" i="197"/>
  <c r="H40" i="197" s="1"/>
  <c r="H17" i="198" s="1"/>
  <c r="H16" i="148"/>
  <c r="H16" i="200"/>
  <c r="H17" i="191"/>
  <c r="H41" i="191" s="1"/>
  <c r="H17" i="189"/>
  <c r="H41" i="189" s="1"/>
  <c r="H17" i="190" s="1"/>
  <c r="H17" i="188"/>
  <c r="H41" i="188" s="1"/>
  <c r="H17" i="173"/>
  <c r="H41" i="173" s="1"/>
  <c r="H17" i="142"/>
  <c r="H41" i="142" s="1"/>
  <c r="H17" i="168" s="1"/>
  <c r="H17" i="89"/>
  <c r="H41" i="89" s="1"/>
  <c r="C16" i="200"/>
  <c r="C16" i="197"/>
  <c r="C40" i="197" s="1"/>
  <c r="C17" i="198" s="1"/>
  <c r="C16" i="148"/>
  <c r="C17" i="191"/>
  <c r="C41" i="191" s="1"/>
  <c r="C17" i="189"/>
  <c r="C41" i="189" s="1"/>
  <c r="C17" i="190" s="1"/>
  <c r="C17" i="188"/>
  <c r="C41" i="188" s="1"/>
  <c r="C17" i="173"/>
  <c r="C41" i="173" s="1"/>
  <c r="C17" i="142"/>
  <c r="C41" i="142" s="1"/>
  <c r="C17" i="168" s="1"/>
  <c r="C17" i="89"/>
  <c r="C41" i="89" s="1"/>
  <c r="I22" i="200"/>
  <c r="I22" i="197"/>
  <c r="I46" i="197" s="1"/>
  <c r="I23" i="198" s="1"/>
  <c r="I23" i="191"/>
  <c r="I47" i="191" s="1"/>
  <c r="I22" i="148"/>
  <c r="I23" i="189"/>
  <c r="I47" i="189" s="1"/>
  <c r="I23" i="190" s="1"/>
  <c r="I23" i="188"/>
  <c r="I47" i="188" s="1"/>
  <c r="I23" i="173"/>
  <c r="I47" i="173" s="1"/>
  <c r="I23" i="142"/>
  <c r="I47" i="142" s="1"/>
  <c r="I23" i="168" s="1"/>
  <c r="I23" i="89"/>
  <c r="I47" i="89" s="1"/>
  <c r="AL22" i="200"/>
  <c r="AL22" i="197"/>
  <c r="AL46" i="197" s="1"/>
  <c r="AL23" i="198" s="1"/>
  <c r="AL22" i="148"/>
  <c r="AL23" i="191"/>
  <c r="AL47" i="191" s="1"/>
  <c r="AL23" i="189"/>
  <c r="AL47" i="189" s="1"/>
  <c r="AL23" i="190" s="1"/>
  <c r="AL23" i="188"/>
  <c r="AL47" i="188" s="1"/>
  <c r="AL23" i="173"/>
  <c r="AL47" i="173" s="1"/>
  <c r="AL23" i="142"/>
  <c r="AL47" i="142" s="1"/>
  <c r="AL23" i="168" s="1"/>
  <c r="AL23" i="89"/>
  <c r="AL47" i="89" s="1"/>
  <c r="AL13" i="200"/>
  <c r="AL13" i="197"/>
  <c r="AL37" i="197" s="1"/>
  <c r="AL14" i="198" s="1"/>
  <c r="AL13" i="148"/>
  <c r="AL14" i="191"/>
  <c r="AL38" i="191" s="1"/>
  <c r="AL14" i="189"/>
  <c r="AL38" i="189" s="1"/>
  <c r="AL14" i="190" s="1"/>
  <c r="AL14" i="188"/>
  <c r="AL38" i="188" s="1"/>
  <c r="AL14" i="173"/>
  <c r="AL38" i="173" s="1"/>
  <c r="AL14" i="142"/>
  <c r="AL38" i="142" s="1"/>
  <c r="AL14" i="168" s="1"/>
  <c r="AL14" i="89"/>
  <c r="AL38" i="89" s="1"/>
  <c r="I45" i="148"/>
  <c r="I22" i="199"/>
  <c r="P43" i="148"/>
  <c r="P20" i="199"/>
  <c r="Q43" i="148"/>
  <c r="Q20" i="199"/>
  <c r="I33" i="148"/>
  <c r="I10" i="199"/>
  <c r="C31" i="148"/>
  <c r="C8" i="199"/>
  <c r="C36" i="148"/>
  <c r="C13" i="199"/>
  <c r="P37" i="148"/>
  <c r="P14" i="199"/>
  <c r="AL42" i="148"/>
  <c r="AL19" i="199"/>
  <c r="AL8" i="199"/>
  <c r="AL31" i="148"/>
  <c r="D36" i="148"/>
  <c r="D13" i="199"/>
  <c r="H31" i="148"/>
  <c r="H8" i="199"/>
  <c r="AA20" i="199"/>
  <c r="AA43" i="148"/>
  <c r="AB20" i="199"/>
  <c r="AB43" i="148"/>
  <c r="AG17" i="199"/>
  <c r="AG40" i="148"/>
  <c r="E22" i="199"/>
  <c r="E45" i="148"/>
  <c r="H45" i="148"/>
  <c r="H22" i="199"/>
  <c r="AH11" i="199"/>
  <c r="AH34" i="148"/>
  <c r="AG37" i="148"/>
  <c r="AG14" i="199"/>
  <c r="P34" i="148"/>
  <c r="P11" i="199"/>
  <c r="D10" i="199"/>
  <c r="D33" i="148"/>
  <c r="H19" i="199"/>
  <c r="H42" i="148"/>
  <c r="C10" i="199"/>
  <c r="C33" i="148"/>
  <c r="AB40" i="148"/>
  <c r="AB17" i="199"/>
  <c r="AA37" i="148"/>
  <c r="AA14" i="199"/>
  <c r="H13" i="199"/>
  <c r="H36" i="148"/>
  <c r="X21" i="200"/>
  <c r="X21" i="197"/>
  <c r="X45" i="197" s="1"/>
  <c r="X22" i="198" s="1"/>
  <c r="X21" i="148"/>
  <c r="X22" i="191"/>
  <c r="X46" i="191" s="1"/>
  <c r="X22" i="189"/>
  <c r="X46" i="189" s="1"/>
  <c r="X22" i="190" s="1"/>
  <c r="X22" i="188"/>
  <c r="X46" i="188" s="1"/>
  <c r="X22" i="173"/>
  <c r="X46" i="173" s="1"/>
  <c r="X22" i="142"/>
  <c r="X46" i="142" s="1"/>
  <c r="X22" i="168" s="1"/>
  <c r="X22" i="89"/>
  <c r="X46" i="89" s="1"/>
  <c r="C13" i="200"/>
  <c r="C13" i="197"/>
  <c r="C37" i="197" s="1"/>
  <c r="C14" i="198" s="1"/>
  <c r="C13" i="148"/>
  <c r="C14" i="191"/>
  <c r="C38" i="191" s="1"/>
  <c r="C14" i="189"/>
  <c r="C38" i="189" s="1"/>
  <c r="C14" i="190" s="1"/>
  <c r="C14" i="188"/>
  <c r="C38" i="188" s="1"/>
  <c r="C14" i="173"/>
  <c r="C38" i="173" s="1"/>
  <c r="C14" i="142"/>
  <c r="C38" i="142" s="1"/>
  <c r="C14" i="168" s="1"/>
  <c r="C14" i="89"/>
  <c r="C38" i="89" s="1"/>
  <c r="AL10" i="200"/>
  <c r="AL10" i="197"/>
  <c r="AL34" i="197" s="1"/>
  <c r="AL11" i="198" s="1"/>
  <c r="AL10" i="148"/>
  <c r="AL11" i="191"/>
  <c r="AL35" i="191" s="1"/>
  <c r="AL11" i="189"/>
  <c r="AL35" i="189" s="1"/>
  <c r="AL11" i="190" s="1"/>
  <c r="AL11" i="188"/>
  <c r="AL35" i="188" s="1"/>
  <c r="AL11" i="173"/>
  <c r="AL35" i="173" s="1"/>
  <c r="AL11" i="142"/>
  <c r="AL35" i="142" s="1"/>
  <c r="AL11" i="168" s="1"/>
  <c r="AL11" i="89"/>
  <c r="AL35" i="89" s="1"/>
  <c r="J15" i="200"/>
  <c r="J15" i="197"/>
  <c r="J39" i="197" s="1"/>
  <c r="J16" i="198" s="1"/>
  <c r="J15" i="148"/>
  <c r="J16" i="191"/>
  <c r="J40" i="191" s="1"/>
  <c r="J16" i="189"/>
  <c r="J40" i="189" s="1"/>
  <c r="J16" i="190" s="1"/>
  <c r="J16" i="188"/>
  <c r="J40" i="188" s="1"/>
  <c r="J16" i="173"/>
  <c r="J40" i="173" s="1"/>
  <c r="J16" i="142"/>
  <c r="J40" i="142" s="1"/>
  <c r="J16" i="168" s="1"/>
  <c r="J16" i="89"/>
  <c r="J40" i="89" s="1"/>
  <c r="X15" i="200"/>
  <c r="X15" i="197"/>
  <c r="X39" i="197" s="1"/>
  <c r="X16" i="198" s="1"/>
  <c r="X15" i="148"/>
  <c r="X16" i="191"/>
  <c r="X40" i="191" s="1"/>
  <c r="X16" i="189"/>
  <c r="X40" i="189" s="1"/>
  <c r="X16" i="190" s="1"/>
  <c r="X16" i="188"/>
  <c r="X40" i="188" s="1"/>
  <c r="X16" i="173"/>
  <c r="X40" i="173" s="1"/>
  <c r="X16" i="142"/>
  <c r="X40" i="142" s="1"/>
  <c r="X16" i="168" s="1"/>
  <c r="X16" i="89"/>
  <c r="X40" i="89" s="1"/>
  <c r="E13" i="200"/>
  <c r="E13" i="197"/>
  <c r="E37" i="197" s="1"/>
  <c r="E14" i="198" s="1"/>
  <c r="E13" i="148"/>
  <c r="E14" i="191"/>
  <c r="E38" i="191" s="1"/>
  <c r="E14" i="189"/>
  <c r="E38" i="189" s="1"/>
  <c r="E14" i="190" s="1"/>
  <c r="E14" i="188"/>
  <c r="E38" i="188" s="1"/>
  <c r="E14" i="173"/>
  <c r="E38" i="173" s="1"/>
  <c r="E14" i="142"/>
  <c r="E38" i="142" s="1"/>
  <c r="E14" i="168" s="1"/>
  <c r="E14" i="89"/>
  <c r="E38" i="89" s="1"/>
  <c r="D22" i="200"/>
  <c r="D22" i="197"/>
  <c r="D46" i="197" s="1"/>
  <c r="D23" i="198" s="1"/>
  <c r="D22" i="148"/>
  <c r="D23" i="191"/>
  <c r="D47" i="191" s="1"/>
  <c r="D23" i="189"/>
  <c r="D47" i="189" s="1"/>
  <c r="D23" i="190" s="1"/>
  <c r="D23" i="188"/>
  <c r="D47" i="188" s="1"/>
  <c r="D23" i="173"/>
  <c r="D47" i="173" s="1"/>
  <c r="D23" i="142"/>
  <c r="D47" i="142" s="1"/>
  <c r="D23" i="168" s="1"/>
  <c r="D23" i="89"/>
  <c r="D47" i="89" s="1"/>
  <c r="D10" i="200"/>
  <c r="D10" i="197"/>
  <c r="D34" i="197" s="1"/>
  <c r="D11" i="198" s="1"/>
  <c r="D10" i="148"/>
  <c r="D11" i="191"/>
  <c r="D35" i="191" s="1"/>
  <c r="D11" i="189"/>
  <c r="D35" i="189" s="1"/>
  <c r="D11" i="190" s="1"/>
  <c r="D11" i="188"/>
  <c r="D35" i="188" s="1"/>
  <c r="D11" i="173"/>
  <c r="D35" i="173" s="1"/>
  <c r="D11" i="142"/>
  <c r="D35" i="142" s="1"/>
  <c r="D11" i="168" s="1"/>
  <c r="D11" i="89"/>
  <c r="D35" i="89" s="1"/>
  <c r="AL19" i="200"/>
  <c r="AL19" i="197"/>
  <c r="AL43" i="197" s="1"/>
  <c r="AL20" i="198" s="1"/>
  <c r="AL19" i="148"/>
  <c r="AL20" i="191"/>
  <c r="AL44" i="191" s="1"/>
  <c r="AL20" i="189"/>
  <c r="AL44" i="189" s="1"/>
  <c r="AL20" i="190" s="1"/>
  <c r="AL20" i="188"/>
  <c r="AL44" i="188" s="1"/>
  <c r="AL20" i="173"/>
  <c r="AL44" i="173" s="1"/>
  <c r="AL20" i="142"/>
  <c r="AL44" i="142" s="1"/>
  <c r="AL20" i="168" s="1"/>
  <c r="AL20" i="89"/>
  <c r="AL44" i="89" s="1"/>
  <c r="AG23" i="199"/>
  <c r="AG46" i="148"/>
  <c r="I39" i="148"/>
  <c r="I16" i="199"/>
  <c r="AB37" i="148"/>
  <c r="AB14" i="199"/>
  <c r="AA17" i="199"/>
  <c r="AA40" i="148"/>
  <c r="E42" i="148"/>
  <c r="E19" i="199"/>
  <c r="E16" i="199"/>
  <c r="E39" i="148"/>
  <c r="E8" i="199"/>
  <c r="E31" i="148"/>
  <c r="D31" i="148"/>
  <c r="D8" i="199"/>
  <c r="C16" i="199"/>
  <c r="C39" i="148"/>
  <c r="X7" i="200"/>
  <c r="X7" i="197"/>
  <c r="X31" i="197" s="1"/>
  <c r="X8" i="198" s="1"/>
  <c r="X7" i="148"/>
  <c r="X8" i="191"/>
  <c r="X32" i="191" s="1"/>
  <c r="X8" i="189"/>
  <c r="X32" i="189" s="1"/>
  <c r="X8" i="190" s="1"/>
  <c r="X8" i="188"/>
  <c r="X32" i="188" s="1"/>
  <c r="X8" i="173"/>
  <c r="X32" i="173" s="1"/>
  <c r="X8" i="142"/>
  <c r="X32" i="142" s="1"/>
  <c r="X8" i="168" s="1"/>
  <c r="X8" i="89"/>
  <c r="X32" i="89" s="1"/>
  <c r="I10" i="200"/>
  <c r="I10" i="197"/>
  <c r="I34" i="197" s="1"/>
  <c r="I11" i="198" s="1"/>
  <c r="I10" i="148"/>
  <c r="I11" i="191"/>
  <c r="I35" i="191" s="1"/>
  <c r="I11" i="189"/>
  <c r="I35" i="189" s="1"/>
  <c r="I11" i="190" s="1"/>
  <c r="I11" i="188"/>
  <c r="I35" i="188" s="1"/>
  <c r="I11" i="173"/>
  <c r="I35" i="173" s="1"/>
  <c r="I11" i="142"/>
  <c r="I35" i="142" s="1"/>
  <c r="I11" i="168" s="1"/>
  <c r="I11" i="89"/>
  <c r="I35" i="89" s="1"/>
  <c r="E22" i="200"/>
  <c r="E22" i="197"/>
  <c r="E46" i="197" s="1"/>
  <c r="E23" i="198" s="1"/>
  <c r="E22" i="148"/>
  <c r="E23" i="191"/>
  <c r="E47" i="191" s="1"/>
  <c r="E23" i="189"/>
  <c r="E47" i="189" s="1"/>
  <c r="E23" i="190" s="1"/>
  <c r="E23" i="188"/>
  <c r="E47" i="188" s="1"/>
  <c r="E23" i="173"/>
  <c r="E47" i="173" s="1"/>
  <c r="E23" i="142"/>
  <c r="E47" i="142" s="1"/>
  <c r="E23" i="168" s="1"/>
  <c r="E23" i="89"/>
  <c r="E47" i="89" s="1"/>
  <c r="C19" i="200"/>
  <c r="C19" i="197"/>
  <c r="C43" i="197" s="1"/>
  <c r="C20" i="198" s="1"/>
  <c r="C19" i="148"/>
  <c r="C20" i="191"/>
  <c r="C44" i="191" s="1"/>
  <c r="C20" i="188"/>
  <c r="C44" i="188" s="1"/>
  <c r="C20" i="189"/>
  <c r="C44" i="189" s="1"/>
  <c r="C20" i="190" s="1"/>
  <c r="C20" i="173"/>
  <c r="C44" i="173" s="1"/>
  <c r="C20" i="142"/>
  <c r="C44" i="142" s="1"/>
  <c r="C20" i="168" s="1"/>
  <c r="C20" i="89"/>
  <c r="C44" i="89" s="1"/>
  <c r="E10" i="200"/>
  <c r="E10" i="197"/>
  <c r="E34" i="197" s="1"/>
  <c r="E11" i="198" s="1"/>
  <c r="E10" i="148"/>
  <c r="E11" i="191"/>
  <c r="E35" i="191" s="1"/>
  <c r="E11" i="189"/>
  <c r="E35" i="189" s="1"/>
  <c r="E11" i="190" s="1"/>
  <c r="E11" i="188"/>
  <c r="E35" i="188" s="1"/>
  <c r="E11" i="173"/>
  <c r="E35" i="173" s="1"/>
  <c r="E11" i="142"/>
  <c r="E35" i="142" s="1"/>
  <c r="E11" i="168" s="1"/>
  <c r="E11" i="89"/>
  <c r="E35" i="89" s="1"/>
  <c r="G9" i="200"/>
  <c r="G9" i="197"/>
  <c r="G33" i="197" s="1"/>
  <c r="G10" i="198" s="1"/>
  <c r="G9" i="148"/>
  <c r="G10" i="191"/>
  <c r="G34" i="191" s="1"/>
  <c r="G10" i="189"/>
  <c r="G34" i="189" s="1"/>
  <c r="G10" i="190" s="1"/>
  <c r="G10" i="188"/>
  <c r="G34" i="188" s="1"/>
  <c r="G10" i="173"/>
  <c r="G34" i="173" s="1"/>
  <c r="G10" i="142"/>
  <c r="G34" i="142" s="1"/>
  <c r="G10" i="168" s="1"/>
  <c r="G10" i="89"/>
  <c r="G34" i="89" s="1"/>
  <c r="J9" i="200"/>
  <c r="J9" i="197"/>
  <c r="J33" i="197" s="1"/>
  <c r="J10" i="198" s="1"/>
  <c r="J9" i="148"/>
  <c r="J10" i="191"/>
  <c r="J34" i="191" s="1"/>
  <c r="J10" i="189"/>
  <c r="J34" i="189" s="1"/>
  <c r="J10" i="190" s="1"/>
  <c r="J10" i="188"/>
  <c r="J34" i="188" s="1"/>
  <c r="J10" i="173"/>
  <c r="J34" i="173" s="1"/>
  <c r="J10" i="142"/>
  <c r="J34" i="142" s="1"/>
  <c r="J10" i="168" s="1"/>
  <c r="J10" i="89"/>
  <c r="J34" i="89" s="1"/>
  <c r="G7" i="200"/>
  <c r="G7" i="197"/>
  <c r="G31" i="197" s="1"/>
  <c r="G8" i="198" s="1"/>
  <c r="G7" i="148"/>
  <c r="G8" i="191"/>
  <c r="G32" i="191" s="1"/>
  <c r="G8" i="188"/>
  <c r="G32" i="188" s="1"/>
  <c r="G8" i="189"/>
  <c r="G32" i="189" s="1"/>
  <c r="G8" i="190" s="1"/>
  <c r="G8" i="173"/>
  <c r="G32" i="173" s="1"/>
  <c r="G8" i="142"/>
  <c r="G32" i="142" s="1"/>
  <c r="G8" i="168" s="1"/>
  <c r="G8" i="89"/>
  <c r="G32" i="89" s="1"/>
  <c r="D19" i="200"/>
  <c r="D19" i="197"/>
  <c r="D43" i="197" s="1"/>
  <c r="D20" i="198" s="1"/>
  <c r="D19" i="148"/>
  <c r="D20" i="191"/>
  <c r="D44" i="191" s="1"/>
  <c r="D20" i="189"/>
  <c r="D44" i="189" s="1"/>
  <c r="D20" i="190" s="1"/>
  <c r="D20" i="188"/>
  <c r="D44" i="188" s="1"/>
  <c r="D20" i="173"/>
  <c r="D44" i="173" s="1"/>
  <c r="D20" i="142"/>
  <c r="D44" i="142" s="1"/>
  <c r="D20" i="168" s="1"/>
  <c r="D20" i="89"/>
  <c r="D44" i="89" s="1"/>
  <c r="H13" i="200"/>
  <c r="H13" i="197"/>
  <c r="H37" i="197" s="1"/>
  <c r="H14" i="198" s="1"/>
  <c r="H13" i="148"/>
  <c r="H14" i="191"/>
  <c r="H38" i="191" s="1"/>
  <c r="H14" i="189"/>
  <c r="H38" i="189" s="1"/>
  <c r="H14" i="190" s="1"/>
  <c r="H14" i="188"/>
  <c r="H38" i="188" s="1"/>
  <c r="H14" i="173"/>
  <c r="H38" i="173" s="1"/>
  <c r="H14" i="142"/>
  <c r="H38" i="142" s="1"/>
  <c r="H14" i="168" s="1"/>
  <c r="H14" i="89"/>
  <c r="H38" i="89" s="1"/>
  <c r="C10" i="200"/>
  <c r="C10" i="197"/>
  <c r="C34" i="197" s="1"/>
  <c r="C11" i="198" s="1"/>
  <c r="C10" i="148"/>
  <c r="C11" i="191"/>
  <c r="C35" i="191" s="1"/>
  <c r="C11" i="188"/>
  <c r="C35" i="188" s="1"/>
  <c r="C11" i="189"/>
  <c r="C35" i="189" s="1"/>
  <c r="C11" i="190" s="1"/>
  <c r="C11" i="173"/>
  <c r="C35" i="173" s="1"/>
  <c r="C11" i="142"/>
  <c r="C35" i="142" s="1"/>
  <c r="C11" i="168" s="1"/>
  <c r="C11" i="89"/>
  <c r="C35" i="89" s="1"/>
  <c r="AG11" i="199"/>
  <c r="AG34" i="148"/>
  <c r="J18" i="200"/>
  <c r="J18" i="197"/>
  <c r="J42" i="197" s="1"/>
  <c r="J19" i="198" s="1"/>
  <c r="J18" i="148"/>
  <c r="J19" i="191"/>
  <c r="J43" i="191" s="1"/>
  <c r="J19" i="189"/>
  <c r="J43" i="189" s="1"/>
  <c r="J19" i="190" s="1"/>
  <c r="J19" i="188"/>
  <c r="J43" i="188" s="1"/>
  <c r="J19" i="173"/>
  <c r="J43" i="173" s="1"/>
  <c r="J19" i="142"/>
  <c r="J43" i="142" s="1"/>
  <c r="J19" i="168" s="1"/>
  <c r="J19" i="89"/>
  <c r="J43" i="89" s="1"/>
  <c r="G12" i="200"/>
  <c r="G12" i="148"/>
  <c r="G12" i="197"/>
  <c r="G36" i="197" s="1"/>
  <c r="G13" i="198" s="1"/>
  <c r="G13" i="191"/>
  <c r="G37" i="191" s="1"/>
  <c r="G13" i="189"/>
  <c r="G37" i="189" s="1"/>
  <c r="G13" i="190" s="1"/>
  <c r="G13" i="188"/>
  <c r="G37" i="188" s="1"/>
  <c r="G13" i="173"/>
  <c r="G37" i="173" s="1"/>
  <c r="G13" i="142"/>
  <c r="G37" i="142" s="1"/>
  <c r="G13" i="168" s="1"/>
  <c r="G13" i="89"/>
  <c r="G37" i="89" s="1"/>
  <c r="G18" i="200"/>
  <c r="G18" i="197"/>
  <c r="G42" i="197" s="1"/>
  <c r="G19" i="198" s="1"/>
  <c r="G18" i="148"/>
  <c r="G19" i="191"/>
  <c r="G43" i="191" s="1"/>
  <c r="G19" i="189"/>
  <c r="G43" i="189" s="1"/>
  <c r="G19" i="190" s="1"/>
  <c r="G19" i="188"/>
  <c r="G43" i="188" s="1"/>
  <c r="G19" i="173"/>
  <c r="G43" i="173" s="1"/>
  <c r="G19" i="142"/>
  <c r="G43" i="142" s="1"/>
  <c r="G19" i="168" s="1"/>
  <c r="G19" i="89"/>
  <c r="G43" i="89" s="1"/>
  <c r="X18" i="200"/>
  <c r="X18" i="197"/>
  <c r="X42" i="197" s="1"/>
  <c r="X19" i="198" s="1"/>
  <c r="X18" i="148"/>
  <c r="X19" i="191"/>
  <c r="X43" i="191" s="1"/>
  <c r="X19" i="189"/>
  <c r="X43" i="189" s="1"/>
  <c r="X19" i="190" s="1"/>
  <c r="X19" i="188"/>
  <c r="X43" i="188" s="1"/>
  <c r="X19" i="173"/>
  <c r="X43" i="173" s="1"/>
  <c r="X19" i="142"/>
  <c r="X43" i="142" s="1"/>
  <c r="X19" i="168" s="1"/>
  <c r="X19" i="89"/>
  <c r="X43" i="89" s="1"/>
  <c r="X9" i="200"/>
  <c r="X9" i="197"/>
  <c r="X33" i="197" s="1"/>
  <c r="X10" i="198" s="1"/>
  <c r="X9" i="148"/>
  <c r="X10" i="191"/>
  <c r="X34" i="191" s="1"/>
  <c r="X10" i="189"/>
  <c r="X34" i="189" s="1"/>
  <c r="X10" i="190" s="1"/>
  <c r="X10" i="188"/>
  <c r="X34" i="188" s="1"/>
  <c r="X10" i="173"/>
  <c r="X34" i="173" s="1"/>
  <c r="X10" i="142"/>
  <c r="X34" i="142" s="1"/>
  <c r="X10" i="168" s="1"/>
  <c r="X10" i="89"/>
  <c r="X34" i="89" s="1"/>
  <c r="I19" i="200"/>
  <c r="I19" i="197"/>
  <c r="I43" i="197" s="1"/>
  <c r="I20" i="198" s="1"/>
  <c r="I19" i="148"/>
  <c r="I20" i="191"/>
  <c r="I44" i="191" s="1"/>
  <c r="I20" i="189"/>
  <c r="I44" i="189" s="1"/>
  <c r="I20" i="190" s="1"/>
  <c r="I20" i="188"/>
  <c r="I44" i="188" s="1"/>
  <c r="I20" i="173"/>
  <c r="I44" i="173" s="1"/>
  <c r="I20" i="142"/>
  <c r="I44" i="142" s="1"/>
  <c r="I20" i="168" s="1"/>
  <c r="I20" i="89"/>
  <c r="I44" i="89" s="1"/>
  <c r="D13" i="200"/>
  <c r="D13" i="197"/>
  <c r="D37" i="197" s="1"/>
  <c r="D14" i="198" s="1"/>
  <c r="D13" i="148"/>
  <c r="D14" i="191"/>
  <c r="D38" i="191" s="1"/>
  <c r="D14" i="189"/>
  <c r="D38" i="189" s="1"/>
  <c r="D14" i="190" s="1"/>
  <c r="D14" i="188"/>
  <c r="D38" i="188" s="1"/>
  <c r="D14" i="173"/>
  <c r="D38" i="173" s="1"/>
  <c r="D14" i="142"/>
  <c r="D38" i="142" s="1"/>
  <c r="D14" i="168" s="1"/>
  <c r="D14" i="89"/>
  <c r="D38" i="89" s="1"/>
  <c r="H19" i="200"/>
  <c r="H19" i="197"/>
  <c r="H43" i="197" s="1"/>
  <c r="H20" i="198" s="1"/>
  <c r="H19" i="148"/>
  <c r="H20" i="191"/>
  <c r="H44" i="191" s="1"/>
  <c r="H20" i="189"/>
  <c r="H44" i="189" s="1"/>
  <c r="H20" i="190" s="1"/>
  <c r="H20" i="188"/>
  <c r="H44" i="188" s="1"/>
  <c r="H20" i="173"/>
  <c r="H44" i="173" s="1"/>
  <c r="H20" i="142"/>
  <c r="H44" i="142" s="1"/>
  <c r="H20" i="168" s="1"/>
  <c r="H20" i="89"/>
  <c r="H44" i="89" s="1"/>
  <c r="H22" i="200"/>
  <c r="H22" i="197"/>
  <c r="H46" i="197" s="1"/>
  <c r="H23" i="198" s="1"/>
  <c r="H22" i="148"/>
  <c r="H23" i="191"/>
  <c r="H47" i="191" s="1"/>
  <c r="H23" i="189"/>
  <c r="H47" i="189" s="1"/>
  <c r="H23" i="190" s="1"/>
  <c r="H23" i="188"/>
  <c r="H47" i="188" s="1"/>
  <c r="H23" i="173"/>
  <c r="H47" i="173" s="1"/>
  <c r="H23" i="142"/>
  <c r="H47" i="142" s="1"/>
  <c r="H23" i="168" s="1"/>
  <c r="H23" i="89"/>
  <c r="H47" i="89" s="1"/>
  <c r="I16" i="200"/>
  <c r="I16" i="148"/>
  <c r="I17" i="191"/>
  <c r="I41" i="191" s="1"/>
  <c r="I17" i="189"/>
  <c r="I41" i="189" s="1"/>
  <c r="I17" i="190" s="1"/>
  <c r="I17" i="188"/>
  <c r="I41" i="188" s="1"/>
  <c r="I16" i="197"/>
  <c r="I40" i="197" s="1"/>
  <c r="I17" i="198" s="1"/>
  <c r="I17" i="173"/>
  <c r="I41" i="173" s="1"/>
  <c r="I17" i="142"/>
  <c r="I41" i="142" s="1"/>
  <c r="I17" i="168" s="1"/>
  <c r="I17" i="89"/>
  <c r="I41" i="89" s="1"/>
  <c r="C22" i="200"/>
  <c r="C22" i="197"/>
  <c r="C46" i="197" s="1"/>
  <c r="C23" i="198" s="1"/>
  <c r="C22" i="148"/>
  <c r="C23" i="191"/>
  <c r="C47" i="191" s="1"/>
  <c r="C23" i="188"/>
  <c r="C47" i="188" s="1"/>
  <c r="C23" i="189"/>
  <c r="C47" i="189" s="1"/>
  <c r="C23" i="190" s="1"/>
  <c r="C23" i="173"/>
  <c r="C47" i="173" s="1"/>
  <c r="C23" i="142"/>
  <c r="C47" i="142" s="1"/>
  <c r="C23" i="168" s="1"/>
  <c r="C23" i="89"/>
  <c r="C47" i="89" s="1"/>
  <c r="AL16" i="200"/>
  <c r="AL16" i="197"/>
  <c r="AL40" i="197" s="1"/>
  <c r="AL17" i="198" s="1"/>
  <c r="AL16" i="148"/>
  <c r="AL17" i="191"/>
  <c r="AL41" i="191" s="1"/>
  <c r="AL17" i="189"/>
  <c r="AL41" i="189" s="1"/>
  <c r="AL17" i="190" s="1"/>
  <c r="AL17" i="188"/>
  <c r="AL41" i="188" s="1"/>
  <c r="AL17" i="173"/>
  <c r="AL41" i="173" s="1"/>
  <c r="AL17" i="142"/>
  <c r="AL41" i="142" s="1"/>
  <c r="AL17" i="168" s="1"/>
  <c r="AL17" i="89"/>
  <c r="AL41" i="89" s="1"/>
  <c r="AL36" i="148"/>
  <c r="AL13" i="199"/>
  <c r="AL45" i="148"/>
  <c r="AL22" i="199"/>
  <c r="H33" i="148"/>
  <c r="H10" i="199"/>
  <c r="AH37" i="148"/>
  <c r="AH14" i="199"/>
  <c r="AL33" i="148"/>
  <c r="AL10" i="199"/>
  <c r="D16" i="199"/>
  <c r="D39" i="148"/>
  <c r="Q23" i="199"/>
  <c r="Q46" i="148"/>
  <c r="AH23" i="199"/>
  <c r="AH46" i="148"/>
  <c r="H39" i="148"/>
  <c r="H16" i="199"/>
  <c r="Q37" i="148"/>
  <c r="Q14" i="199"/>
  <c r="D42" i="148"/>
  <c r="D19" i="199"/>
  <c r="P46" i="148"/>
  <c r="P23" i="199"/>
  <c r="AA23" i="199"/>
  <c r="AA46" i="148"/>
  <c r="AB46" i="148"/>
  <c r="AB23" i="199"/>
  <c r="AB34" i="148"/>
  <c r="AB11" i="199"/>
  <c r="AG43" i="148"/>
  <c r="AG20" i="199"/>
  <c r="AL39" i="148"/>
  <c r="AL16" i="199"/>
  <c r="I31" i="148"/>
  <c r="I8" i="199"/>
  <c r="D22" i="199"/>
  <c r="D45" i="148"/>
  <c r="AH43" i="148"/>
  <c r="AH20" i="199"/>
  <c r="AH17" i="199"/>
  <c r="AH40" i="148"/>
  <c r="Q17" i="199"/>
  <c r="Q40" i="148"/>
  <c r="E10" i="199"/>
  <c r="E33" i="148"/>
  <c r="C42" i="148"/>
  <c r="C19" i="199"/>
  <c r="P17" i="199"/>
  <c r="P40" i="148"/>
  <c r="AA11" i="199"/>
  <c r="AA34" i="148"/>
  <c r="I19" i="199"/>
  <c r="I42" i="148"/>
  <c r="E36" i="148"/>
  <c r="E13" i="199"/>
  <c r="G17" i="61"/>
  <c r="J14" i="61"/>
  <c r="G14" i="61"/>
  <c r="J17" i="61"/>
  <c r="J20" i="61"/>
  <c r="G23" i="61"/>
  <c r="X20" i="61"/>
  <c r="J11" i="61"/>
  <c r="G20" i="61"/>
  <c r="J23" i="61"/>
  <c r="X23" i="61"/>
  <c r="X14" i="61"/>
  <c r="G11" i="61"/>
  <c r="X17" i="61"/>
  <c r="X11" i="61"/>
  <c r="J22" i="200" l="1"/>
  <c r="J22" i="197"/>
  <c r="J46" i="197" s="1"/>
  <c r="J23" i="198" s="1"/>
  <c r="J22" i="148"/>
  <c r="J23" i="191"/>
  <c r="J47" i="191" s="1"/>
  <c r="J23" i="189"/>
  <c r="J47" i="189" s="1"/>
  <c r="J23" i="190" s="1"/>
  <c r="J23" i="188"/>
  <c r="J47" i="188" s="1"/>
  <c r="J23" i="173"/>
  <c r="J47" i="173" s="1"/>
  <c r="J23" i="142"/>
  <c r="J47" i="142" s="1"/>
  <c r="J23" i="168" s="1"/>
  <c r="J23" i="89"/>
  <c r="J47" i="89" s="1"/>
  <c r="J10" i="200"/>
  <c r="J10" i="197"/>
  <c r="J34" i="197" s="1"/>
  <c r="J11" i="198" s="1"/>
  <c r="J10" i="148"/>
  <c r="J11" i="191"/>
  <c r="J35" i="191" s="1"/>
  <c r="J11" i="189"/>
  <c r="J35" i="189" s="1"/>
  <c r="J11" i="190" s="1"/>
  <c r="J11" i="188"/>
  <c r="J35" i="188" s="1"/>
  <c r="J11" i="173"/>
  <c r="J35" i="173" s="1"/>
  <c r="J11" i="142"/>
  <c r="J35" i="142" s="1"/>
  <c r="J11" i="168" s="1"/>
  <c r="J11" i="89"/>
  <c r="J35" i="89" s="1"/>
  <c r="I17" i="199"/>
  <c r="I40" i="148"/>
  <c r="G13" i="199"/>
  <c r="G36" i="148"/>
  <c r="C11" i="199"/>
  <c r="C34" i="148"/>
  <c r="I23" i="199"/>
  <c r="I46" i="148"/>
  <c r="J13" i="200"/>
  <c r="J13" i="197"/>
  <c r="J37" i="197" s="1"/>
  <c r="J14" i="198" s="1"/>
  <c r="J13" i="148"/>
  <c r="J14" i="191"/>
  <c r="J38" i="191" s="1"/>
  <c r="J14" i="189"/>
  <c r="J38" i="189" s="1"/>
  <c r="J14" i="190" s="1"/>
  <c r="J14" i="188"/>
  <c r="J38" i="188" s="1"/>
  <c r="J14" i="173"/>
  <c r="J38" i="173" s="1"/>
  <c r="J14" i="142"/>
  <c r="J38" i="142" s="1"/>
  <c r="J14" i="168" s="1"/>
  <c r="J14" i="89"/>
  <c r="J38" i="89" s="1"/>
  <c r="X13" i="200"/>
  <c r="X13" i="197"/>
  <c r="X37" i="197" s="1"/>
  <c r="X14" i="198" s="1"/>
  <c r="X13" i="148"/>
  <c r="X14" i="191"/>
  <c r="X38" i="191" s="1"/>
  <c r="X14" i="189"/>
  <c r="X38" i="189" s="1"/>
  <c r="X14" i="190" s="1"/>
  <c r="X14" i="188"/>
  <c r="X38" i="188" s="1"/>
  <c r="X14" i="173"/>
  <c r="X38" i="173" s="1"/>
  <c r="X14" i="142"/>
  <c r="X38" i="142" s="1"/>
  <c r="X14" i="168" s="1"/>
  <c r="X14" i="89"/>
  <c r="X38" i="89" s="1"/>
  <c r="J16" i="200"/>
  <c r="J16" i="197"/>
  <c r="J40" i="197" s="1"/>
  <c r="J17" i="198" s="1"/>
  <c r="J16" i="148"/>
  <c r="J17" i="191"/>
  <c r="J41" i="191" s="1"/>
  <c r="J17" i="189"/>
  <c r="J41" i="189" s="1"/>
  <c r="J17" i="190" s="1"/>
  <c r="J17" i="188"/>
  <c r="J41" i="188" s="1"/>
  <c r="J17" i="173"/>
  <c r="J41" i="173" s="1"/>
  <c r="J17" i="142"/>
  <c r="J41" i="142" s="1"/>
  <c r="J17" i="168" s="1"/>
  <c r="J17" i="89"/>
  <c r="J41" i="89" s="1"/>
  <c r="X10" i="200"/>
  <c r="X10" i="197"/>
  <c r="X34" i="197" s="1"/>
  <c r="X11" i="198" s="1"/>
  <c r="X10" i="148"/>
  <c r="X11" i="191"/>
  <c r="X35" i="191" s="1"/>
  <c r="X11" i="189"/>
  <c r="X35" i="189" s="1"/>
  <c r="X11" i="190" s="1"/>
  <c r="X11" i="188"/>
  <c r="X35" i="188" s="1"/>
  <c r="X11" i="173"/>
  <c r="X35" i="173" s="1"/>
  <c r="X11" i="142"/>
  <c r="X35" i="142" s="1"/>
  <c r="X11" i="168" s="1"/>
  <c r="X11" i="89"/>
  <c r="X35" i="89" s="1"/>
  <c r="X22" i="200"/>
  <c r="X22" i="197"/>
  <c r="X46" i="197" s="1"/>
  <c r="X23" i="198" s="1"/>
  <c r="X22" i="148"/>
  <c r="X23" i="191"/>
  <c r="X47" i="191" s="1"/>
  <c r="X23" i="189"/>
  <c r="X47" i="189" s="1"/>
  <c r="X23" i="190" s="1"/>
  <c r="X23" i="188"/>
  <c r="X47" i="188" s="1"/>
  <c r="X23" i="173"/>
  <c r="X47" i="173" s="1"/>
  <c r="X23" i="142"/>
  <c r="X47" i="142" s="1"/>
  <c r="X23" i="168" s="1"/>
  <c r="X23" i="89"/>
  <c r="X47" i="89" s="1"/>
  <c r="X19" i="200"/>
  <c r="X19" i="197"/>
  <c r="X43" i="197" s="1"/>
  <c r="X20" i="198" s="1"/>
  <c r="X19" i="148"/>
  <c r="X20" i="191"/>
  <c r="X44" i="191" s="1"/>
  <c r="X20" i="189"/>
  <c r="X44" i="189" s="1"/>
  <c r="X20" i="190" s="1"/>
  <c r="X20" i="188"/>
  <c r="X44" i="188" s="1"/>
  <c r="X20" i="173"/>
  <c r="X44" i="173" s="1"/>
  <c r="X20" i="142"/>
  <c r="X44" i="142" s="1"/>
  <c r="X20" i="168" s="1"/>
  <c r="X20" i="89"/>
  <c r="X44" i="89" s="1"/>
  <c r="G13" i="200"/>
  <c r="G13" i="197"/>
  <c r="G37" i="197" s="1"/>
  <c r="G14" i="198" s="1"/>
  <c r="G13" i="148"/>
  <c r="G14" i="191"/>
  <c r="G38" i="191" s="1"/>
  <c r="G14" i="189"/>
  <c r="G38" i="189" s="1"/>
  <c r="G14" i="190" s="1"/>
  <c r="G14" i="188"/>
  <c r="G38" i="188" s="1"/>
  <c r="G14" i="173"/>
  <c r="G38" i="173" s="1"/>
  <c r="G14" i="142"/>
  <c r="G38" i="142" s="1"/>
  <c r="G14" i="168" s="1"/>
  <c r="G14" i="89"/>
  <c r="G38" i="89" s="1"/>
  <c r="C23" i="199"/>
  <c r="C46" i="148"/>
  <c r="H23" i="199"/>
  <c r="H46" i="148"/>
  <c r="D37" i="148"/>
  <c r="D14" i="199"/>
  <c r="X33" i="148"/>
  <c r="X10" i="199"/>
  <c r="G19" i="199"/>
  <c r="G42" i="148"/>
  <c r="J42" i="148"/>
  <c r="J19" i="199"/>
  <c r="D20" i="199"/>
  <c r="D43" i="148"/>
  <c r="J33" i="148"/>
  <c r="J10" i="199"/>
  <c r="E34" i="148"/>
  <c r="E11" i="199"/>
  <c r="E46" i="148"/>
  <c r="E23" i="199"/>
  <c r="X31" i="148"/>
  <c r="X8" i="199"/>
  <c r="AL20" i="199"/>
  <c r="AL43" i="148"/>
  <c r="D46" i="148"/>
  <c r="D23" i="199"/>
  <c r="X39" i="148"/>
  <c r="X16" i="199"/>
  <c r="AL34" i="148"/>
  <c r="AL11" i="199"/>
  <c r="X45" i="148"/>
  <c r="X22" i="199"/>
  <c r="AL14" i="199"/>
  <c r="AL37" i="148"/>
  <c r="H34" i="148"/>
  <c r="H11" i="199"/>
  <c r="J36" i="148"/>
  <c r="J13" i="199"/>
  <c r="G39" i="148"/>
  <c r="G16" i="199"/>
  <c r="G45" i="148"/>
  <c r="G22" i="199"/>
  <c r="I37" i="148"/>
  <c r="I14" i="199"/>
  <c r="J45" i="148"/>
  <c r="J22" i="199"/>
  <c r="X16" i="200"/>
  <c r="X16" i="197"/>
  <c r="X40" i="197" s="1"/>
  <c r="X17" i="198" s="1"/>
  <c r="X16" i="148"/>
  <c r="X17" i="191"/>
  <c r="X41" i="191" s="1"/>
  <c r="X17" i="189"/>
  <c r="X41" i="189" s="1"/>
  <c r="X17" i="190" s="1"/>
  <c r="X17" i="188"/>
  <c r="X41" i="188" s="1"/>
  <c r="X17" i="173"/>
  <c r="X41" i="173" s="1"/>
  <c r="X17" i="142"/>
  <c r="X41" i="142" s="1"/>
  <c r="X17" i="168" s="1"/>
  <c r="X17" i="89"/>
  <c r="X41" i="89" s="1"/>
  <c r="G8" i="199"/>
  <c r="G31" i="148"/>
  <c r="C37" i="148"/>
  <c r="C14" i="199"/>
  <c r="H40" i="148"/>
  <c r="H17" i="199"/>
  <c r="G22" i="200"/>
  <c r="G22" i="197"/>
  <c r="G46" i="197" s="1"/>
  <c r="G23" i="198" s="1"/>
  <c r="G22" i="148"/>
  <c r="G23" i="191"/>
  <c r="G47" i="191" s="1"/>
  <c r="G23" i="189"/>
  <c r="G47" i="189" s="1"/>
  <c r="G23" i="190" s="1"/>
  <c r="G23" i="188"/>
  <c r="G47" i="188" s="1"/>
  <c r="G23" i="173"/>
  <c r="G47" i="173" s="1"/>
  <c r="G23" i="142"/>
  <c r="G47" i="142" s="1"/>
  <c r="G23" i="168" s="1"/>
  <c r="G23" i="89"/>
  <c r="G47" i="89" s="1"/>
  <c r="G10" i="200"/>
  <c r="G10" i="197"/>
  <c r="G34" i="197" s="1"/>
  <c r="G11" i="198" s="1"/>
  <c r="G10" i="148"/>
  <c r="G11" i="191"/>
  <c r="G35" i="191" s="1"/>
  <c r="G11" i="189"/>
  <c r="G35" i="189" s="1"/>
  <c r="G11" i="190" s="1"/>
  <c r="G11" i="188"/>
  <c r="G35" i="188" s="1"/>
  <c r="G11" i="173"/>
  <c r="G35" i="173" s="1"/>
  <c r="G11" i="142"/>
  <c r="G35" i="142" s="1"/>
  <c r="G11" i="168" s="1"/>
  <c r="G11" i="89"/>
  <c r="G35" i="89" s="1"/>
  <c r="G19" i="200"/>
  <c r="G19" i="197"/>
  <c r="G43" i="197" s="1"/>
  <c r="G20" i="198" s="1"/>
  <c r="G19" i="148"/>
  <c r="G20" i="191"/>
  <c r="G44" i="191" s="1"/>
  <c r="G20" i="188"/>
  <c r="G44" i="188" s="1"/>
  <c r="G20" i="189"/>
  <c r="G44" i="189" s="1"/>
  <c r="G20" i="190" s="1"/>
  <c r="G20" i="173"/>
  <c r="G44" i="173" s="1"/>
  <c r="G20" i="142"/>
  <c r="G44" i="142" s="1"/>
  <c r="G20" i="168" s="1"/>
  <c r="G20" i="89"/>
  <c r="G44" i="89" s="1"/>
  <c r="J19" i="200"/>
  <c r="J19" i="197"/>
  <c r="J43" i="197" s="1"/>
  <c r="J20" i="198" s="1"/>
  <c r="J19" i="148"/>
  <c r="J20" i="191"/>
  <c r="J44" i="191" s="1"/>
  <c r="J20" i="189"/>
  <c r="J44" i="189" s="1"/>
  <c r="J20" i="190" s="1"/>
  <c r="J20" i="188"/>
  <c r="J44" i="188" s="1"/>
  <c r="J20" i="173"/>
  <c r="J44" i="173" s="1"/>
  <c r="J20" i="142"/>
  <c r="J44" i="142" s="1"/>
  <c r="J20" i="168" s="1"/>
  <c r="J20" i="89"/>
  <c r="J44" i="89" s="1"/>
  <c r="G16" i="197"/>
  <c r="G40" i="197" s="1"/>
  <c r="G17" i="198" s="1"/>
  <c r="G16" i="200"/>
  <c r="G16" i="148"/>
  <c r="G17" i="191"/>
  <c r="G41" i="191" s="1"/>
  <c r="G17" i="188"/>
  <c r="G41" i="188" s="1"/>
  <c r="G17" i="189"/>
  <c r="G41" i="189" s="1"/>
  <c r="G17" i="190" s="1"/>
  <c r="G17" i="173"/>
  <c r="G41" i="173" s="1"/>
  <c r="G17" i="142"/>
  <c r="G41" i="142" s="1"/>
  <c r="G17" i="168" s="1"/>
  <c r="G17" i="89"/>
  <c r="G41" i="89" s="1"/>
  <c r="AL40" i="148"/>
  <c r="AL17" i="199"/>
  <c r="H43" i="148"/>
  <c r="H20" i="199"/>
  <c r="I43" i="148"/>
  <c r="I20" i="199"/>
  <c r="X19" i="199"/>
  <c r="X42" i="148"/>
  <c r="H37" i="148"/>
  <c r="H14" i="199"/>
  <c r="G33" i="148"/>
  <c r="G10" i="199"/>
  <c r="C43" i="148"/>
  <c r="C20" i="199"/>
  <c r="I11" i="199"/>
  <c r="I34" i="148"/>
  <c r="D34" i="148"/>
  <c r="D11" i="199"/>
  <c r="E14" i="199"/>
  <c r="E37" i="148"/>
  <c r="J39" i="148"/>
  <c r="J16" i="199"/>
  <c r="AL46" i="148"/>
  <c r="AL23" i="199"/>
  <c r="C17" i="199"/>
  <c r="C40" i="148"/>
  <c r="E20" i="199"/>
  <c r="E43" i="148"/>
  <c r="D40" i="148"/>
  <c r="D17" i="199"/>
  <c r="X13" i="199"/>
  <c r="X36" i="148"/>
  <c r="J31" i="148"/>
  <c r="J8" i="199"/>
  <c r="E40" i="148"/>
  <c r="E17" i="199"/>
  <c r="AK13" i="61"/>
  <c r="AR10" i="61"/>
  <c r="AR8" i="61"/>
  <c r="AR19" i="61"/>
  <c r="AR13" i="61"/>
  <c r="AR22" i="61"/>
  <c r="AR16" i="61"/>
  <c r="AK16" i="61"/>
  <c r="AK10" i="61"/>
  <c r="AK8" i="61"/>
  <c r="AK22" i="61"/>
  <c r="AK19" i="61"/>
  <c r="AK15" i="200" l="1"/>
  <c r="AK15" i="197"/>
  <c r="AK39" i="197" s="1"/>
  <c r="AK16" i="198" s="1"/>
  <c r="AK15" i="148"/>
  <c r="AK16" i="191"/>
  <c r="AK40" i="191" s="1"/>
  <c r="AK16" i="188"/>
  <c r="AK40" i="188" s="1"/>
  <c r="AK16" i="189"/>
  <c r="AK40" i="189" s="1"/>
  <c r="AK16" i="190" s="1"/>
  <c r="AK16" i="173"/>
  <c r="AK40" i="173" s="1"/>
  <c r="AK16" i="142"/>
  <c r="AK40" i="142" s="1"/>
  <c r="AK16" i="168" s="1"/>
  <c r="AK16" i="89"/>
  <c r="AK40" i="89" s="1"/>
  <c r="AR9" i="200"/>
  <c r="AR9" i="197"/>
  <c r="AR33" i="197" s="1"/>
  <c r="AR10" i="198" s="1"/>
  <c r="AR9" i="148"/>
  <c r="AR10" i="191"/>
  <c r="AR34" i="191" s="1"/>
  <c r="AR10" i="189"/>
  <c r="AR34" i="189" s="1"/>
  <c r="AR10" i="190" s="1"/>
  <c r="AR10" i="188"/>
  <c r="AR34" i="188" s="1"/>
  <c r="AR10" i="173"/>
  <c r="AR34" i="173" s="1"/>
  <c r="AR10" i="142"/>
  <c r="AR34" i="142" s="1"/>
  <c r="AR10" i="168" s="1"/>
  <c r="AR10" i="89"/>
  <c r="AR34" i="89" s="1"/>
  <c r="AR18" i="200"/>
  <c r="AR18" i="197"/>
  <c r="AR42" i="197" s="1"/>
  <c r="AR19" i="198" s="1"/>
  <c r="AR18" i="148"/>
  <c r="AR19" i="191"/>
  <c r="AR43" i="191" s="1"/>
  <c r="AR19" i="189"/>
  <c r="AR43" i="189" s="1"/>
  <c r="AR19" i="190" s="1"/>
  <c r="AR19" i="188"/>
  <c r="AR43" i="188" s="1"/>
  <c r="AR19" i="173"/>
  <c r="AR43" i="173" s="1"/>
  <c r="AR19" i="142"/>
  <c r="AR43" i="142" s="1"/>
  <c r="AR19" i="168" s="1"/>
  <c r="AR19" i="89"/>
  <c r="AR43" i="89" s="1"/>
  <c r="AK7" i="200"/>
  <c r="AK7" i="148"/>
  <c r="AK7" i="197"/>
  <c r="AK31" i="197" s="1"/>
  <c r="AK8" i="198" s="1"/>
  <c r="AK8" i="191"/>
  <c r="AK32" i="191" s="1"/>
  <c r="AK8" i="189"/>
  <c r="AK32" i="189" s="1"/>
  <c r="AK8" i="190" s="1"/>
  <c r="AK8" i="188"/>
  <c r="AK32" i="188" s="1"/>
  <c r="AK8" i="173"/>
  <c r="AK32" i="173" s="1"/>
  <c r="AK8" i="142"/>
  <c r="AK32" i="142" s="1"/>
  <c r="AK8" i="168" s="1"/>
  <c r="AK8" i="89"/>
  <c r="AK32" i="89" s="1"/>
  <c r="AR21" i="200"/>
  <c r="AR21" i="197"/>
  <c r="AR45" i="197" s="1"/>
  <c r="AR22" i="198" s="1"/>
  <c r="AR21" i="148"/>
  <c r="AR22" i="191"/>
  <c r="AR46" i="191" s="1"/>
  <c r="AR22" i="189"/>
  <c r="AR46" i="189" s="1"/>
  <c r="AR22" i="190" s="1"/>
  <c r="AR22" i="188"/>
  <c r="AR46" i="188" s="1"/>
  <c r="AR22" i="173"/>
  <c r="AR46" i="173" s="1"/>
  <c r="AR22" i="142"/>
  <c r="AR46" i="142" s="1"/>
  <c r="AR22" i="168" s="1"/>
  <c r="AR22" i="89"/>
  <c r="AR46" i="89" s="1"/>
  <c r="AK9" i="200"/>
  <c r="AK9" i="197"/>
  <c r="AK33" i="197" s="1"/>
  <c r="AK10" i="198" s="1"/>
  <c r="AK9" i="148"/>
  <c r="AK10" i="191"/>
  <c r="AK34" i="191" s="1"/>
  <c r="AK10" i="189"/>
  <c r="AK34" i="189" s="1"/>
  <c r="AK10" i="190" s="1"/>
  <c r="AK10" i="188"/>
  <c r="AK34" i="188" s="1"/>
  <c r="AK10" i="173"/>
  <c r="AK34" i="173" s="1"/>
  <c r="AK10" i="142"/>
  <c r="AK34" i="142" s="1"/>
  <c r="AK10" i="168" s="1"/>
  <c r="AK10" i="89"/>
  <c r="AK34" i="89" s="1"/>
  <c r="AR12" i="200"/>
  <c r="AR12" i="197"/>
  <c r="AR36" i="197" s="1"/>
  <c r="AR13" i="198" s="1"/>
  <c r="AR12" i="148"/>
  <c r="AR13" i="191"/>
  <c r="AR37" i="191" s="1"/>
  <c r="AR13" i="189"/>
  <c r="AR37" i="189" s="1"/>
  <c r="AR13" i="190" s="1"/>
  <c r="AR13" i="188"/>
  <c r="AR37" i="188" s="1"/>
  <c r="AR13" i="173"/>
  <c r="AR37" i="173" s="1"/>
  <c r="AR13" i="142"/>
  <c r="AR37" i="142" s="1"/>
  <c r="AR13" i="168" s="1"/>
  <c r="AR13" i="89"/>
  <c r="AR37" i="89" s="1"/>
  <c r="AK12" i="197"/>
  <c r="AK36" i="197" s="1"/>
  <c r="AK13" i="198" s="1"/>
  <c r="AK12" i="200"/>
  <c r="AK12" i="148"/>
  <c r="AK13" i="191"/>
  <c r="AK37" i="191" s="1"/>
  <c r="AK13" i="188"/>
  <c r="AK37" i="188" s="1"/>
  <c r="AK13" i="189"/>
  <c r="AK37" i="189" s="1"/>
  <c r="AK13" i="190" s="1"/>
  <c r="AK13" i="173"/>
  <c r="AK37" i="173" s="1"/>
  <c r="AK13" i="142"/>
  <c r="AK37" i="142" s="1"/>
  <c r="AK13" i="168" s="1"/>
  <c r="AK13" i="89"/>
  <c r="AK37" i="89" s="1"/>
  <c r="G40" i="148"/>
  <c r="G17" i="199"/>
  <c r="G20" i="199"/>
  <c r="G43" i="148"/>
  <c r="G23" i="199"/>
  <c r="G46" i="148"/>
  <c r="X40" i="148"/>
  <c r="X17" i="199"/>
  <c r="G14" i="199"/>
  <c r="G37" i="148"/>
  <c r="X46" i="148"/>
  <c r="X23" i="199"/>
  <c r="J17" i="199"/>
  <c r="J40" i="148"/>
  <c r="J37" i="148"/>
  <c r="J14" i="199"/>
  <c r="J23" i="199"/>
  <c r="J46" i="148"/>
  <c r="G34" i="148"/>
  <c r="G11" i="199"/>
  <c r="AK18" i="200"/>
  <c r="AK18" i="197"/>
  <c r="AK42" i="197" s="1"/>
  <c r="AK19" i="198" s="1"/>
  <c r="AK18" i="148"/>
  <c r="AK19" i="191"/>
  <c r="AK43" i="191" s="1"/>
  <c r="AK19" i="189"/>
  <c r="AK43" i="189" s="1"/>
  <c r="AK19" i="190" s="1"/>
  <c r="AK19" i="188"/>
  <c r="AK43" i="188" s="1"/>
  <c r="AK19" i="173"/>
  <c r="AK43" i="173" s="1"/>
  <c r="AK19" i="142"/>
  <c r="AK43" i="142" s="1"/>
  <c r="AK19" i="168" s="1"/>
  <c r="AK19" i="89"/>
  <c r="AK43" i="89" s="1"/>
  <c r="AK21" i="200"/>
  <c r="AK21" i="197"/>
  <c r="AK45" i="197" s="1"/>
  <c r="AK22" i="198" s="1"/>
  <c r="AK21" i="148"/>
  <c r="AK22" i="191"/>
  <c r="AK46" i="191" s="1"/>
  <c r="AK22" i="189"/>
  <c r="AK46" i="189" s="1"/>
  <c r="AK22" i="190" s="1"/>
  <c r="AK22" i="188"/>
  <c r="AK46" i="188" s="1"/>
  <c r="AK22" i="173"/>
  <c r="AK46" i="173" s="1"/>
  <c r="AK22" i="142"/>
  <c r="AK46" i="142" s="1"/>
  <c r="AK22" i="168" s="1"/>
  <c r="AK22" i="89"/>
  <c r="AK46" i="89" s="1"/>
  <c r="AR15" i="200"/>
  <c r="AR15" i="197"/>
  <c r="AR39" i="197" s="1"/>
  <c r="AR16" i="198" s="1"/>
  <c r="AR15" i="148"/>
  <c r="AR16" i="191"/>
  <c r="AR40" i="191" s="1"/>
  <c r="AR16" i="189"/>
  <c r="AR40" i="189" s="1"/>
  <c r="AR16" i="190" s="1"/>
  <c r="AR16" i="188"/>
  <c r="AR40" i="188" s="1"/>
  <c r="AR16" i="173"/>
  <c r="AR40" i="173" s="1"/>
  <c r="AR16" i="142"/>
  <c r="AR40" i="142" s="1"/>
  <c r="AR16" i="168" s="1"/>
  <c r="AR16" i="89"/>
  <c r="AR40" i="89" s="1"/>
  <c r="AR7" i="200"/>
  <c r="AR7" i="197"/>
  <c r="AR31" i="197" s="1"/>
  <c r="AR8" i="198" s="1"/>
  <c r="AR7" i="148"/>
  <c r="AR8" i="191"/>
  <c r="AR32" i="191" s="1"/>
  <c r="AR8" i="189"/>
  <c r="AR32" i="189" s="1"/>
  <c r="AR8" i="190" s="1"/>
  <c r="AR8" i="188"/>
  <c r="AR32" i="188" s="1"/>
  <c r="AR8" i="173"/>
  <c r="AR32" i="173" s="1"/>
  <c r="AR8" i="142"/>
  <c r="AR32" i="142" s="1"/>
  <c r="AR8" i="168" s="1"/>
  <c r="AR8" i="89"/>
  <c r="AR32" i="89" s="1"/>
  <c r="J43" i="148"/>
  <c r="J20" i="199"/>
  <c r="X43" i="148"/>
  <c r="X20" i="199"/>
  <c r="X34" i="148"/>
  <c r="X11" i="199"/>
  <c r="X37" i="148"/>
  <c r="X14" i="199"/>
  <c r="J11" i="199"/>
  <c r="J34" i="148"/>
  <c r="AK20" i="61"/>
  <c r="AK17" i="61"/>
  <c r="AR20" i="61"/>
  <c r="AK23" i="61"/>
  <c r="AR17" i="61"/>
  <c r="AR23" i="61"/>
  <c r="AK14" i="61"/>
  <c r="AK11" i="61"/>
  <c r="AR14" i="61"/>
  <c r="AR11" i="61"/>
  <c r="AK16" i="200" l="1"/>
  <c r="AK16" i="197"/>
  <c r="AK40" i="197" s="1"/>
  <c r="AK17" i="198" s="1"/>
  <c r="AK16" i="148"/>
  <c r="AK17" i="191"/>
  <c r="AK41" i="191" s="1"/>
  <c r="AK17" i="189"/>
  <c r="AK41" i="189" s="1"/>
  <c r="AK17" i="190" s="1"/>
  <c r="AK17" i="188"/>
  <c r="AK41" i="188" s="1"/>
  <c r="AK17" i="173"/>
  <c r="AK41" i="173" s="1"/>
  <c r="AK17" i="142"/>
  <c r="AK41" i="142" s="1"/>
  <c r="AK17" i="168" s="1"/>
  <c r="AK17" i="89"/>
  <c r="AK41" i="89" s="1"/>
  <c r="AK8" i="199"/>
  <c r="AK31" i="148"/>
  <c r="AK16" i="199"/>
  <c r="AK39" i="148"/>
  <c r="AR22" i="200"/>
  <c r="AR22" i="197"/>
  <c r="AR46" i="197" s="1"/>
  <c r="AR23" i="198" s="1"/>
  <c r="AR22" i="148"/>
  <c r="AR23" i="191"/>
  <c r="AR47" i="191" s="1"/>
  <c r="AR23" i="189"/>
  <c r="AR47" i="189" s="1"/>
  <c r="AR23" i="190" s="1"/>
  <c r="AR23" i="188"/>
  <c r="AR47" i="188" s="1"/>
  <c r="AR23" i="173"/>
  <c r="AR47" i="173" s="1"/>
  <c r="AR23" i="142"/>
  <c r="AR47" i="142" s="1"/>
  <c r="AR23" i="168" s="1"/>
  <c r="AR23" i="89"/>
  <c r="AR47" i="89" s="1"/>
  <c r="AR13" i="200"/>
  <c r="AR13" i="197"/>
  <c r="AR37" i="197" s="1"/>
  <c r="AR14" i="198" s="1"/>
  <c r="AR13" i="148"/>
  <c r="AR14" i="191"/>
  <c r="AR38" i="191" s="1"/>
  <c r="AR14" i="189"/>
  <c r="AR38" i="189" s="1"/>
  <c r="AR14" i="190" s="1"/>
  <c r="AR14" i="188"/>
  <c r="AR38" i="188" s="1"/>
  <c r="AR14" i="173"/>
  <c r="AR38" i="173" s="1"/>
  <c r="AR14" i="142"/>
  <c r="AR38" i="142" s="1"/>
  <c r="AR14" i="168" s="1"/>
  <c r="AR14" i="89"/>
  <c r="AR38" i="89" s="1"/>
  <c r="AR16" i="200"/>
  <c r="AR16" i="197"/>
  <c r="AR40" i="197" s="1"/>
  <c r="AR17" i="198" s="1"/>
  <c r="AR16" i="148"/>
  <c r="AR17" i="191"/>
  <c r="AR41" i="191" s="1"/>
  <c r="AR17" i="189"/>
  <c r="AR41" i="189" s="1"/>
  <c r="AR17" i="190" s="1"/>
  <c r="AR17" i="188"/>
  <c r="AR41" i="188" s="1"/>
  <c r="AR17" i="173"/>
  <c r="AR41" i="173" s="1"/>
  <c r="AR17" i="142"/>
  <c r="AR41" i="142" s="1"/>
  <c r="AR17" i="168" s="1"/>
  <c r="AR17" i="89"/>
  <c r="AR41" i="89" s="1"/>
  <c r="AK19" i="200"/>
  <c r="AK19" i="197"/>
  <c r="AK43" i="197" s="1"/>
  <c r="AK20" i="198" s="1"/>
  <c r="AK19" i="148"/>
  <c r="AK20" i="191"/>
  <c r="AK44" i="191" s="1"/>
  <c r="AK20" i="189"/>
  <c r="AK44" i="189" s="1"/>
  <c r="AK20" i="190" s="1"/>
  <c r="AK20" i="188"/>
  <c r="AK44" i="188" s="1"/>
  <c r="AK20" i="173"/>
  <c r="AK44" i="173" s="1"/>
  <c r="AK20" i="142"/>
  <c r="AK44" i="142" s="1"/>
  <c r="AK20" i="168" s="1"/>
  <c r="AK20" i="89"/>
  <c r="AK44" i="89" s="1"/>
  <c r="AR16" i="199"/>
  <c r="AR39" i="148"/>
  <c r="AK42" i="148"/>
  <c r="AK19" i="199"/>
  <c r="AR36" i="148"/>
  <c r="AR13" i="199"/>
  <c r="AR22" i="199"/>
  <c r="AR45" i="148"/>
  <c r="AR42" i="148"/>
  <c r="AR19" i="199"/>
  <c r="AK10" i="200"/>
  <c r="AK10" i="197"/>
  <c r="AK34" i="197" s="1"/>
  <c r="AK11" i="198" s="1"/>
  <c r="AK10" i="148"/>
  <c r="AK11" i="191"/>
  <c r="AK35" i="191" s="1"/>
  <c r="AK11" i="189"/>
  <c r="AK35" i="189" s="1"/>
  <c r="AK11" i="190" s="1"/>
  <c r="AK11" i="188"/>
  <c r="AK35" i="188" s="1"/>
  <c r="AK11" i="173"/>
  <c r="AK35" i="173" s="1"/>
  <c r="AK11" i="142"/>
  <c r="AK35" i="142" s="1"/>
  <c r="AK11" i="168" s="1"/>
  <c r="AK11" i="89"/>
  <c r="AK35" i="89" s="1"/>
  <c r="AR10" i="200"/>
  <c r="AR10" i="197"/>
  <c r="AR34" i="197" s="1"/>
  <c r="AR11" i="198" s="1"/>
  <c r="AR10" i="148"/>
  <c r="AR11" i="191"/>
  <c r="AR35" i="191" s="1"/>
  <c r="AR11" i="189"/>
  <c r="AR35" i="189" s="1"/>
  <c r="AR11" i="190" s="1"/>
  <c r="AR11" i="188"/>
  <c r="AR35" i="188" s="1"/>
  <c r="AR11" i="173"/>
  <c r="AR35" i="173" s="1"/>
  <c r="AR11" i="142"/>
  <c r="AR35" i="142" s="1"/>
  <c r="AR11" i="168" s="1"/>
  <c r="AR11" i="89"/>
  <c r="AR35" i="89" s="1"/>
  <c r="AK22" i="200"/>
  <c r="AK22" i="197"/>
  <c r="AK46" i="197" s="1"/>
  <c r="AK23" i="198" s="1"/>
  <c r="AK22" i="148"/>
  <c r="AK23" i="191"/>
  <c r="AK47" i="191" s="1"/>
  <c r="AK23" i="189"/>
  <c r="AK47" i="189" s="1"/>
  <c r="AK23" i="190" s="1"/>
  <c r="AK23" i="188"/>
  <c r="AK47" i="188" s="1"/>
  <c r="AK23" i="173"/>
  <c r="AK47" i="173" s="1"/>
  <c r="AK23" i="142"/>
  <c r="AK47" i="142" s="1"/>
  <c r="AK23" i="168" s="1"/>
  <c r="AK23" i="89"/>
  <c r="AK47" i="89" s="1"/>
  <c r="AK13" i="200"/>
  <c r="AK13" i="197"/>
  <c r="AK37" i="197" s="1"/>
  <c r="AK14" i="198" s="1"/>
  <c r="AK13" i="148"/>
  <c r="AK14" i="191"/>
  <c r="AK38" i="191" s="1"/>
  <c r="AK14" i="189"/>
  <c r="AK38" i="189" s="1"/>
  <c r="AK14" i="190" s="1"/>
  <c r="AK14" i="188"/>
  <c r="AK38" i="188" s="1"/>
  <c r="AK14" i="173"/>
  <c r="AK38" i="173" s="1"/>
  <c r="AK14" i="142"/>
  <c r="AK38" i="142" s="1"/>
  <c r="AK14" i="168" s="1"/>
  <c r="AK14" i="89"/>
  <c r="AK38" i="89" s="1"/>
  <c r="AR19" i="200"/>
  <c r="AR19" i="197"/>
  <c r="AR43" i="197" s="1"/>
  <c r="AR20" i="198" s="1"/>
  <c r="AR19" i="148"/>
  <c r="AR20" i="191"/>
  <c r="AR44" i="191" s="1"/>
  <c r="AR20" i="189"/>
  <c r="AR44" i="189" s="1"/>
  <c r="AR20" i="190" s="1"/>
  <c r="AR20" i="188"/>
  <c r="AR44" i="188" s="1"/>
  <c r="AR20" i="173"/>
  <c r="AR44" i="173" s="1"/>
  <c r="AR20" i="142"/>
  <c r="AR44" i="142" s="1"/>
  <c r="AR20" i="168" s="1"/>
  <c r="AR20" i="89"/>
  <c r="AR44" i="89" s="1"/>
  <c r="AR31" i="148"/>
  <c r="AR8" i="199"/>
  <c r="AK22" i="199"/>
  <c r="AK45" i="148"/>
  <c r="AK36" i="148"/>
  <c r="AK13" i="199"/>
  <c r="AK10" i="199"/>
  <c r="AK33" i="148"/>
  <c r="AR10" i="199"/>
  <c r="AR33" i="148"/>
  <c r="U16" i="61"/>
  <c r="U8" i="61"/>
  <c r="U22" i="61"/>
  <c r="T16" i="61"/>
  <c r="U13" i="61"/>
  <c r="T8" i="61"/>
  <c r="U19" i="61"/>
  <c r="U10" i="61"/>
  <c r="T10" i="61"/>
  <c r="T22" i="61"/>
  <c r="T13" i="61"/>
  <c r="T19" i="61"/>
  <c r="T21" i="200" l="1"/>
  <c r="T21" i="197"/>
  <c r="T45" i="197" s="1"/>
  <c r="T22" i="198" s="1"/>
  <c r="T21" i="148"/>
  <c r="T22" i="191"/>
  <c r="T46" i="191" s="1"/>
  <c r="T22" i="189"/>
  <c r="T46" i="189" s="1"/>
  <c r="T22" i="190" s="1"/>
  <c r="T22" i="188"/>
  <c r="T46" i="188" s="1"/>
  <c r="T22" i="173"/>
  <c r="T46" i="173" s="1"/>
  <c r="T22" i="142"/>
  <c r="T46" i="142" s="1"/>
  <c r="T22" i="168" s="1"/>
  <c r="T22" i="89"/>
  <c r="T46" i="89" s="1"/>
  <c r="T18" i="200"/>
  <c r="T18" i="197"/>
  <c r="T42" i="197" s="1"/>
  <c r="T19" i="198" s="1"/>
  <c r="T18" i="148"/>
  <c r="T19" i="191"/>
  <c r="T43" i="191" s="1"/>
  <c r="T19" i="189"/>
  <c r="T43" i="189" s="1"/>
  <c r="T19" i="190" s="1"/>
  <c r="T19" i="188"/>
  <c r="T43" i="188" s="1"/>
  <c r="T19" i="173"/>
  <c r="T43" i="173" s="1"/>
  <c r="T19" i="142"/>
  <c r="T43" i="142" s="1"/>
  <c r="T19" i="168" s="1"/>
  <c r="T19" i="89"/>
  <c r="T43" i="89" s="1"/>
  <c r="U9" i="200"/>
  <c r="U9" i="197"/>
  <c r="U33" i="197" s="1"/>
  <c r="U10" i="198" s="1"/>
  <c r="U9" i="148"/>
  <c r="U10" i="191"/>
  <c r="U34" i="191" s="1"/>
  <c r="U10" i="189"/>
  <c r="U34" i="189" s="1"/>
  <c r="U10" i="190" s="1"/>
  <c r="U10" i="188"/>
  <c r="U34" i="188" s="1"/>
  <c r="U10" i="173"/>
  <c r="U34" i="173" s="1"/>
  <c r="U10" i="142"/>
  <c r="U34" i="142" s="1"/>
  <c r="U10" i="168" s="1"/>
  <c r="U10" i="89"/>
  <c r="U34" i="89" s="1"/>
  <c r="T15" i="200"/>
  <c r="T15" i="197"/>
  <c r="T39" i="197" s="1"/>
  <c r="T16" i="198" s="1"/>
  <c r="T15" i="148"/>
  <c r="T16" i="191"/>
  <c r="T40" i="191" s="1"/>
  <c r="T16" i="189"/>
  <c r="T40" i="189" s="1"/>
  <c r="T16" i="190" s="1"/>
  <c r="T16" i="188"/>
  <c r="T40" i="188" s="1"/>
  <c r="T16" i="173"/>
  <c r="T40" i="173" s="1"/>
  <c r="T16" i="142"/>
  <c r="T40" i="142" s="1"/>
  <c r="T16" i="168" s="1"/>
  <c r="T16" i="89"/>
  <c r="T40" i="89" s="1"/>
  <c r="T7" i="200"/>
  <c r="T7" i="197"/>
  <c r="T31" i="197" s="1"/>
  <c r="T8" i="198" s="1"/>
  <c r="T7" i="148"/>
  <c r="T8" i="191"/>
  <c r="T32" i="191" s="1"/>
  <c r="T8" i="189"/>
  <c r="T32" i="189" s="1"/>
  <c r="T8" i="190" s="1"/>
  <c r="T8" i="188"/>
  <c r="T32" i="188" s="1"/>
  <c r="T8" i="173"/>
  <c r="T32" i="173" s="1"/>
  <c r="T8" i="142"/>
  <c r="T32" i="142" s="1"/>
  <c r="T8" i="168" s="1"/>
  <c r="T8" i="89"/>
  <c r="T32" i="89" s="1"/>
  <c r="T12" i="200"/>
  <c r="T12" i="197"/>
  <c r="T36" i="197" s="1"/>
  <c r="T13" i="198" s="1"/>
  <c r="T12" i="148"/>
  <c r="T13" i="191"/>
  <c r="T37" i="191" s="1"/>
  <c r="T13" i="189"/>
  <c r="T37" i="189" s="1"/>
  <c r="T13" i="190" s="1"/>
  <c r="T13" i="188"/>
  <c r="T37" i="188" s="1"/>
  <c r="T13" i="173"/>
  <c r="T37" i="173" s="1"/>
  <c r="T13" i="142"/>
  <c r="T37" i="142" s="1"/>
  <c r="T13" i="168" s="1"/>
  <c r="T13" i="89"/>
  <c r="T37" i="89" s="1"/>
  <c r="U18" i="200"/>
  <c r="U18" i="197"/>
  <c r="U42" i="197" s="1"/>
  <c r="U19" i="198" s="1"/>
  <c r="U18" i="148"/>
  <c r="U19" i="191"/>
  <c r="U43" i="191" s="1"/>
  <c r="U19" i="189"/>
  <c r="U43" i="189" s="1"/>
  <c r="U19" i="190" s="1"/>
  <c r="U19" i="188"/>
  <c r="U43" i="188" s="1"/>
  <c r="U19" i="173"/>
  <c r="U43" i="173" s="1"/>
  <c r="U19" i="142"/>
  <c r="U43" i="142" s="1"/>
  <c r="U19" i="168" s="1"/>
  <c r="U19" i="89"/>
  <c r="U43" i="89" s="1"/>
  <c r="U21" i="200"/>
  <c r="U21" i="197"/>
  <c r="U45" i="197" s="1"/>
  <c r="U22" i="198" s="1"/>
  <c r="U21" i="148"/>
  <c r="U22" i="191"/>
  <c r="U46" i="191" s="1"/>
  <c r="U22" i="189"/>
  <c r="U46" i="189" s="1"/>
  <c r="U22" i="190" s="1"/>
  <c r="U22" i="188"/>
  <c r="U46" i="188" s="1"/>
  <c r="U22" i="173"/>
  <c r="U46" i="173" s="1"/>
  <c r="U22" i="142"/>
  <c r="U46" i="142" s="1"/>
  <c r="U22" i="168" s="1"/>
  <c r="U22" i="89"/>
  <c r="U46" i="89" s="1"/>
  <c r="AR43" i="148"/>
  <c r="AR20" i="199"/>
  <c r="AK46" i="148"/>
  <c r="AK23" i="199"/>
  <c r="AK34" i="148"/>
  <c r="AK11" i="199"/>
  <c r="AK20" i="199"/>
  <c r="AK43" i="148"/>
  <c r="AR37" i="148"/>
  <c r="AR14" i="199"/>
  <c r="AK40" i="148"/>
  <c r="AK17" i="199"/>
  <c r="U7" i="200"/>
  <c r="U7" i="148"/>
  <c r="U7" i="197"/>
  <c r="U31" i="197" s="1"/>
  <c r="U8" i="198" s="1"/>
  <c r="U8" i="191"/>
  <c r="U32" i="191" s="1"/>
  <c r="U8" i="189"/>
  <c r="U32" i="189" s="1"/>
  <c r="U8" i="190" s="1"/>
  <c r="U8" i="188"/>
  <c r="U32" i="188" s="1"/>
  <c r="U8" i="173"/>
  <c r="U32" i="173" s="1"/>
  <c r="U8" i="142"/>
  <c r="U32" i="142" s="1"/>
  <c r="U8" i="168" s="1"/>
  <c r="U8" i="89"/>
  <c r="U32" i="89" s="1"/>
  <c r="T9" i="200"/>
  <c r="T9" i="197"/>
  <c r="T33" i="197" s="1"/>
  <c r="T10" i="198" s="1"/>
  <c r="T9" i="148"/>
  <c r="T10" i="191"/>
  <c r="T34" i="191" s="1"/>
  <c r="T10" i="189"/>
  <c r="T34" i="189" s="1"/>
  <c r="T10" i="190" s="1"/>
  <c r="T10" i="188"/>
  <c r="T34" i="188" s="1"/>
  <c r="T10" i="173"/>
  <c r="T34" i="173" s="1"/>
  <c r="T10" i="142"/>
  <c r="T34" i="142" s="1"/>
  <c r="T10" i="168" s="1"/>
  <c r="T10" i="89"/>
  <c r="T34" i="89" s="1"/>
  <c r="U12" i="200"/>
  <c r="U12" i="197"/>
  <c r="U36" i="197" s="1"/>
  <c r="U13" i="198" s="1"/>
  <c r="U12" i="148"/>
  <c r="U13" i="191"/>
  <c r="U37" i="191" s="1"/>
  <c r="U13" i="188"/>
  <c r="U37" i="188" s="1"/>
  <c r="U13" i="189"/>
  <c r="U37" i="189" s="1"/>
  <c r="U13" i="190" s="1"/>
  <c r="U13" i="173"/>
  <c r="U37" i="173" s="1"/>
  <c r="U13" i="142"/>
  <c r="U37" i="142" s="1"/>
  <c r="U13" i="168" s="1"/>
  <c r="U13" i="89"/>
  <c r="U37" i="89" s="1"/>
  <c r="U15" i="200"/>
  <c r="U15" i="197"/>
  <c r="U39" i="197" s="1"/>
  <c r="U16" i="198" s="1"/>
  <c r="U15" i="148"/>
  <c r="U16" i="191"/>
  <c r="U40" i="191" s="1"/>
  <c r="U16" i="188"/>
  <c r="U40" i="188" s="1"/>
  <c r="U16" i="189"/>
  <c r="U40" i="189" s="1"/>
  <c r="U16" i="190" s="1"/>
  <c r="U16" i="173"/>
  <c r="U40" i="173" s="1"/>
  <c r="U16" i="142"/>
  <c r="U40" i="142" s="1"/>
  <c r="U16" i="168" s="1"/>
  <c r="U16" i="89"/>
  <c r="U40" i="89" s="1"/>
  <c r="AK14" i="199"/>
  <c r="AK37" i="148"/>
  <c r="AR34" i="148"/>
  <c r="AR11" i="199"/>
  <c r="AR40" i="148"/>
  <c r="AR17" i="199"/>
  <c r="AR46" i="148"/>
  <c r="AR23" i="199"/>
  <c r="U17" i="61"/>
  <c r="U23" i="61"/>
  <c r="U20" i="61"/>
  <c r="U14" i="61"/>
  <c r="T20" i="61"/>
  <c r="U11" i="61"/>
  <c r="T14" i="61"/>
  <c r="T23" i="61"/>
  <c r="T11" i="61"/>
  <c r="T17" i="61"/>
  <c r="U13" i="200" l="1"/>
  <c r="U13" i="197"/>
  <c r="U37" i="197" s="1"/>
  <c r="U14" i="198" s="1"/>
  <c r="U13" i="148"/>
  <c r="U14" i="191"/>
  <c r="U38" i="191" s="1"/>
  <c r="U14" i="189"/>
  <c r="U38" i="189" s="1"/>
  <c r="U14" i="190" s="1"/>
  <c r="U14" i="188"/>
  <c r="U38" i="188" s="1"/>
  <c r="U14" i="173"/>
  <c r="U38" i="173" s="1"/>
  <c r="U14" i="142"/>
  <c r="U38" i="142" s="1"/>
  <c r="U14" i="168" s="1"/>
  <c r="U14" i="89"/>
  <c r="U38" i="89" s="1"/>
  <c r="U42" i="148"/>
  <c r="U19" i="199"/>
  <c r="T13" i="200"/>
  <c r="T13" i="197"/>
  <c r="T37" i="197" s="1"/>
  <c r="T14" i="198" s="1"/>
  <c r="T13" i="148"/>
  <c r="T14" i="191"/>
  <c r="T38" i="191" s="1"/>
  <c r="T14" i="189"/>
  <c r="T38" i="189" s="1"/>
  <c r="T14" i="190" s="1"/>
  <c r="T14" i="188"/>
  <c r="T38" i="188" s="1"/>
  <c r="T14" i="173"/>
  <c r="T38" i="173" s="1"/>
  <c r="T14" i="142"/>
  <c r="T38" i="142" s="1"/>
  <c r="T14" i="168" s="1"/>
  <c r="T14" i="89"/>
  <c r="T38" i="89" s="1"/>
  <c r="U36" i="148"/>
  <c r="U13" i="199"/>
  <c r="T31" i="148"/>
  <c r="T8" i="199"/>
  <c r="U10" i="199"/>
  <c r="U33" i="148"/>
  <c r="T22" i="199"/>
  <c r="T45" i="148"/>
  <c r="U10" i="200"/>
  <c r="U10" i="197"/>
  <c r="U34" i="197" s="1"/>
  <c r="U11" i="198" s="1"/>
  <c r="U10" i="148"/>
  <c r="U11" i="191"/>
  <c r="U35" i="191" s="1"/>
  <c r="U11" i="189"/>
  <c r="U35" i="189" s="1"/>
  <c r="U11" i="190" s="1"/>
  <c r="U11" i="188"/>
  <c r="U35" i="188" s="1"/>
  <c r="U11" i="173"/>
  <c r="U35" i="173" s="1"/>
  <c r="U11" i="142"/>
  <c r="U35" i="142" s="1"/>
  <c r="U11" i="168" s="1"/>
  <c r="U11" i="89"/>
  <c r="U35" i="89" s="1"/>
  <c r="U8" i="199"/>
  <c r="U31" i="148"/>
  <c r="T22" i="200"/>
  <c r="T22" i="197"/>
  <c r="T46" i="197" s="1"/>
  <c r="T23" i="198" s="1"/>
  <c r="T22" i="148"/>
  <c r="T23" i="191"/>
  <c r="T47" i="191" s="1"/>
  <c r="T23" i="189"/>
  <c r="T47" i="189" s="1"/>
  <c r="T23" i="190" s="1"/>
  <c r="T23" i="188"/>
  <c r="T47" i="188" s="1"/>
  <c r="T23" i="173"/>
  <c r="T47" i="173" s="1"/>
  <c r="T23" i="142"/>
  <c r="T47" i="142" s="1"/>
  <c r="T23" i="168" s="1"/>
  <c r="T23" i="89"/>
  <c r="T47" i="89" s="1"/>
  <c r="U19" i="200"/>
  <c r="U19" i="197"/>
  <c r="U43" i="197" s="1"/>
  <c r="U20" i="198" s="1"/>
  <c r="U19" i="148"/>
  <c r="U20" i="191"/>
  <c r="U44" i="191" s="1"/>
  <c r="U20" i="189"/>
  <c r="U44" i="189" s="1"/>
  <c r="U20" i="190" s="1"/>
  <c r="U20" i="188"/>
  <c r="U44" i="188" s="1"/>
  <c r="U20" i="173"/>
  <c r="U44" i="173" s="1"/>
  <c r="U20" i="142"/>
  <c r="U44" i="142" s="1"/>
  <c r="U20" i="168" s="1"/>
  <c r="U20" i="89"/>
  <c r="U44" i="89" s="1"/>
  <c r="T16" i="200"/>
  <c r="T16" i="197"/>
  <c r="T40" i="197" s="1"/>
  <c r="T17" i="198" s="1"/>
  <c r="T16" i="148"/>
  <c r="T17" i="191"/>
  <c r="T41" i="191" s="1"/>
  <c r="T17" i="189"/>
  <c r="T41" i="189" s="1"/>
  <c r="T17" i="190" s="1"/>
  <c r="T17" i="188"/>
  <c r="T41" i="188" s="1"/>
  <c r="T17" i="173"/>
  <c r="T41" i="173" s="1"/>
  <c r="T17" i="142"/>
  <c r="T41" i="142" s="1"/>
  <c r="T17" i="168" s="1"/>
  <c r="T17" i="89"/>
  <c r="T41" i="89" s="1"/>
  <c r="U22" i="200"/>
  <c r="U22" i="197"/>
  <c r="U46" i="197" s="1"/>
  <c r="U23" i="198" s="1"/>
  <c r="U22" i="148"/>
  <c r="U23" i="191"/>
  <c r="U47" i="191" s="1"/>
  <c r="U23" i="189"/>
  <c r="U47" i="189" s="1"/>
  <c r="U23" i="190" s="1"/>
  <c r="U23" i="188"/>
  <c r="U47" i="188" s="1"/>
  <c r="U23" i="173"/>
  <c r="U47" i="173" s="1"/>
  <c r="U23" i="142"/>
  <c r="U47" i="142" s="1"/>
  <c r="U23" i="168" s="1"/>
  <c r="U23" i="89"/>
  <c r="U47" i="89" s="1"/>
  <c r="U16" i="199"/>
  <c r="U39" i="148"/>
  <c r="T10" i="200"/>
  <c r="T10" i="197"/>
  <c r="T34" i="197" s="1"/>
  <c r="T11" i="198" s="1"/>
  <c r="T10" i="148"/>
  <c r="T11" i="191"/>
  <c r="T35" i="191" s="1"/>
  <c r="T11" i="189"/>
  <c r="T35" i="189" s="1"/>
  <c r="T11" i="190" s="1"/>
  <c r="T11" i="188"/>
  <c r="T35" i="188" s="1"/>
  <c r="T11" i="173"/>
  <c r="T35" i="173" s="1"/>
  <c r="T11" i="142"/>
  <c r="T35" i="142" s="1"/>
  <c r="T11" i="168" s="1"/>
  <c r="T11" i="89"/>
  <c r="T35" i="89" s="1"/>
  <c r="T19" i="200"/>
  <c r="T19" i="197"/>
  <c r="T43" i="197" s="1"/>
  <c r="T20" i="198" s="1"/>
  <c r="T19" i="148"/>
  <c r="T20" i="191"/>
  <c r="T44" i="191" s="1"/>
  <c r="T20" i="189"/>
  <c r="T44" i="189" s="1"/>
  <c r="T20" i="190" s="1"/>
  <c r="T20" i="188"/>
  <c r="T44" i="188" s="1"/>
  <c r="T20" i="173"/>
  <c r="T44" i="173" s="1"/>
  <c r="T20" i="142"/>
  <c r="T44" i="142" s="1"/>
  <c r="T20" i="168" s="1"/>
  <c r="T20" i="89"/>
  <c r="T44" i="89" s="1"/>
  <c r="U16" i="200"/>
  <c r="U16" i="197"/>
  <c r="U40" i="197" s="1"/>
  <c r="U17" i="198" s="1"/>
  <c r="U16" i="148"/>
  <c r="U17" i="191"/>
  <c r="U41" i="191" s="1"/>
  <c r="U17" i="189"/>
  <c r="U41" i="189" s="1"/>
  <c r="U17" i="190" s="1"/>
  <c r="U17" i="188"/>
  <c r="U41" i="188" s="1"/>
  <c r="U17" i="173"/>
  <c r="U41" i="173" s="1"/>
  <c r="U17" i="142"/>
  <c r="U41" i="142" s="1"/>
  <c r="U17" i="168" s="1"/>
  <c r="U17" i="89"/>
  <c r="U41" i="89" s="1"/>
  <c r="T10" i="199"/>
  <c r="T33" i="148"/>
  <c r="U22" i="199"/>
  <c r="U45" i="148"/>
  <c r="T36" i="148"/>
  <c r="T13" i="199"/>
  <c r="T16" i="199"/>
  <c r="T39" i="148"/>
  <c r="T42" i="148"/>
  <c r="T19" i="199"/>
  <c r="H4" i="109"/>
  <c r="H28" i="109" s="1"/>
  <c r="I4" i="109"/>
  <c r="J4" i="109"/>
  <c r="J28" i="109" s="1"/>
  <c r="H5" i="109"/>
  <c r="H29" i="109" s="1"/>
  <c r="I5" i="109"/>
  <c r="I29" i="109" s="1"/>
  <c r="J5" i="109"/>
  <c r="J29" i="109" s="1"/>
  <c r="H25" i="109"/>
  <c r="H49" i="109" s="1"/>
  <c r="I25" i="109"/>
  <c r="I49" i="109" s="1"/>
  <c r="J25" i="109"/>
  <c r="J49" i="109" s="1"/>
  <c r="I28" i="109"/>
  <c r="U40" i="148" l="1"/>
  <c r="U17" i="199"/>
  <c r="T34" i="148"/>
  <c r="T11" i="199"/>
  <c r="U46" i="148"/>
  <c r="U23" i="199"/>
  <c r="U20" i="199"/>
  <c r="U43" i="148"/>
  <c r="T37" i="148"/>
  <c r="T14" i="199"/>
  <c r="U14" i="199"/>
  <c r="U37" i="148"/>
  <c r="T43" i="148"/>
  <c r="T20" i="199"/>
  <c r="T40" i="148"/>
  <c r="T17" i="199"/>
  <c r="T46" i="148"/>
  <c r="T23" i="199"/>
  <c r="U34" i="148"/>
  <c r="U11" i="199"/>
  <c r="I4" i="157"/>
  <c r="I5" i="157"/>
  <c r="I25" i="157"/>
  <c r="I4" i="178"/>
  <c r="I5" i="178"/>
  <c r="I25" i="178"/>
  <c r="H4" i="156"/>
  <c r="H28" i="156" s="1"/>
  <c r="H4" i="177" s="1"/>
  <c r="H5" i="156"/>
  <c r="H29" i="156" s="1"/>
  <c r="H5" i="177" s="1"/>
  <c r="H25" i="156"/>
  <c r="H49" i="156" s="1"/>
  <c r="H25" i="177" s="1"/>
  <c r="I7" i="109" l="1"/>
  <c r="I31" i="109" s="1"/>
  <c r="I16" i="109" l="1"/>
  <c r="I40" i="109" s="1"/>
  <c r="J7" i="109"/>
  <c r="J31" i="109" s="1"/>
  <c r="I22" i="109"/>
  <c r="I46" i="109" s="1"/>
  <c r="I8" i="109"/>
  <c r="I32" i="109" s="1"/>
  <c r="I13" i="109"/>
  <c r="I37" i="109" s="1"/>
  <c r="I10" i="109"/>
  <c r="I34" i="109" s="1"/>
  <c r="I19" i="109"/>
  <c r="I43" i="109" s="1"/>
  <c r="J13" i="109" l="1"/>
  <c r="J37" i="109" s="1"/>
  <c r="J22" i="109"/>
  <c r="J46" i="109" s="1"/>
  <c r="I11" i="109"/>
  <c r="I35" i="109" s="1"/>
  <c r="J16" i="109"/>
  <c r="J40" i="109" s="1"/>
  <c r="I14" i="109"/>
  <c r="I38" i="109" s="1"/>
  <c r="J19" i="109"/>
  <c r="J43" i="109" s="1"/>
  <c r="J10" i="109"/>
  <c r="J34" i="109" s="1"/>
  <c r="I20" i="109"/>
  <c r="I44" i="109" s="1"/>
  <c r="I17" i="109"/>
  <c r="I41" i="109" s="1"/>
  <c r="J8" i="109"/>
  <c r="J32" i="109" s="1"/>
  <c r="I23" i="109"/>
  <c r="I47" i="109" s="1"/>
  <c r="I7" i="157"/>
  <c r="I7" i="178"/>
  <c r="H7" i="156"/>
  <c r="H31" i="156" s="1"/>
  <c r="H7" i="177" s="1"/>
  <c r="J23" i="109" l="1"/>
  <c r="J47" i="109" s="1"/>
  <c r="J11" i="109"/>
  <c r="J35" i="109" s="1"/>
  <c r="J14" i="109"/>
  <c r="J38" i="109" s="1"/>
  <c r="J20" i="109"/>
  <c r="J44" i="109" s="1"/>
  <c r="J17" i="109"/>
  <c r="J41" i="109" s="1"/>
  <c r="I19" i="157"/>
  <c r="I19" i="178"/>
  <c r="H19" i="156"/>
  <c r="H43" i="156" s="1"/>
  <c r="H19" i="177" s="1"/>
  <c r="I10" i="178"/>
  <c r="I10" i="157"/>
  <c r="H10" i="156"/>
  <c r="H34" i="156" s="1"/>
  <c r="H10" i="177" s="1"/>
  <c r="I22" i="178"/>
  <c r="I22" i="157"/>
  <c r="H22" i="156"/>
  <c r="H46" i="156" s="1"/>
  <c r="H22" i="177" s="1"/>
  <c r="I13" i="157"/>
  <c r="I13" i="178"/>
  <c r="H13" i="156"/>
  <c r="H37" i="156" s="1"/>
  <c r="H13" i="177" s="1"/>
  <c r="I8" i="157"/>
  <c r="I8" i="178"/>
  <c r="H8" i="156"/>
  <c r="H32" i="156" s="1"/>
  <c r="H8" i="177" s="1"/>
  <c r="I16" i="178"/>
  <c r="I16" i="157"/>
  <c r="H16" i="156"/>
  <c r="H40" i="156" s="1"/>
  <c r="H16" i="177" s="1"/>
  <c r="I17" i="157" l="1"/>
  <c r="I17" i="178"/>
  <c r="H17" i="156"/>
  <c r="H41" i="156" s="1"/>
  <c r="H17" i="177" s="1"/>
  <c r="I11" i="157"/>
  <c r="I11" i="178"/>
  <c r="H11" i="156"/>
  <c r="H35" i="156" s="1"/>
  <c r="H11" i="177" s="1"/>
  <c r="I23" i="157"/>
  <c r="H23" i="156"/>
  <c r="H47" i="156" s="1"/>
  <c r="H23" i="177" s="1"/>
  <c r="I23" i="178"/>
  <c r="I14" i="157"/>
  <c r="I14" i="178"/>
  <c r="H14" i="156"/>
  <c r="H38" i="156" s="1"/>
  <c r="H14" i="177" s="1"/>
  <c r="I20" i="157"/>
  <c r="I20" i="178"/>
  <c r="H20" i="156"/>
  <c r="H44" i="156" s="1"/>
  <c r="H20" i="177" s="1"/>
  <c r="AQ16" i="61" l="1"/>
  <c r="AQ10" i="61"/>
  <c r="AQ8" i="61"/>
  <c r="AQ22" i="61"/>
  <c r="AQ13" i="61"/>
  <c r="AQ19" i="61"/>
  <c r="AM8" i="61"/>
  <c r="AJ13" i="61"/>
  <c r="AI13" i="61"/>
  <c r="AI22" i="61"/>
  <c r="AI16" i="61"/>
  <c r="AP8" i="61"/>
  <c r="AI10" i="61"/>
  <c r="AN8" i="61"/>
  <c r="AP22" i="61"/>
  <c r="AP19" i="61"/>
  <c r="AP16" i="61"/>
  <c r="AP13" i="61"/>
  <c r="AP10" i="61"/>
  <c r="AN19" i="61"/>
  <c r="AN22" i="61"/>
  <c r="AN16" i="61"/>
  <c r="AN13" i="61"/>
  <c r="AN10" i="61"/>
  <c r="AM22" i="61"/>
  <c r="AM19" i="61"/>
  <c r="AM16" i="61"/>
  <c r="AM13" i="61"/>
  <c r="AM10" i="61"/>
  <c r="AJ22" i="61"/>
  <c r="AJ16" i="61"/>
  <c r="AJ10" i="61"/>
  <c r="AJ8" i="61"/>
  <c r="AJ19" i="61"/>
  <c r="AI8" i="61"/>
  <c r="AI19" i="61"/>
  <c r="AN18" i="200" l="1"/>
  <c r="AN18" i="197"/>
  <c r="AN42" i="197" s="1"/>
  <c r="AN19" i="198" s="1"/>
  <c r="AN18" i="148"/>
  <c r="AN19" i="191"/>
  <c r="AN43" i="191" s="1"/>
  <c r="AN19" i="189"/>
  <c r="AN43" i="189" s="1"/>
  <c r="AN19" i="190" s="1"/>
  <c r="AN19" i="188"/>
  <c r="AN43" i="188" s="1"/>
  <c r="AN19" i="173"/>
  <c r="AN43" i="173" s="1"/>
  <c r="AN19" i="142"/>
  <c r="AN43" i="142" s="1"/>
  <c r="AN19" i="168" s="1"/>
  <c r="AN19" i="89"/>
  <c r="AN43" i="89" s="1"/>
  <c r="AJ12" i="200"/>
  <c r="AJ12" i="197"/>
  <c r="AJ36" i="197" s="1"/>
  <c r="AJ13" i="198" s="1"/>
  <c r="AJ12" i="148"/>
  <c r="AJ13" i="191"/>
  <c r="AJ37" i="191" s="1"/>
  <c r="AJ13" i="189"/>
  <c r="AJ37" i="189" s="1"/>
  <c r="AJ13" i="190" s="1"/>
  <c r="AJ13" i="188"/>
  <c r="AJ37" i="188" s="1"/>
  <c r="AJ13" i="173"/>
  <c r="AJ37" i="173" s="1"/>
  <c r="AJ13" i="142"/>
  <c r="AJ37" i="142" s="1"/>
  <c r="AJ13" i="168" s="1"/>
  <c r="AJ13" i="89"/>
  <c r="AJ37" i="89" s="1"/>
  <c r="AQ21" i="200"/>
  <c r="AQ21" i="197"/>
  <c r="AQ45" i="197" s="1"/>
  <c r="AQ22" i="198" s="1"/>
  <c r="AQ21" i="148"/>
  <c r="AQ22" i="191"/>
  <c r="AQ46" i="191" s="1"/>
  <c r="AQ22" i="189"/>
  <c r="AQ46" i="189" s="1"/>
  <c r="AQ22" i="190" s="1"/>
  <c r="AQ22" i="188"/>
  <c r="AQ46" i="188" s="1"/>
  <c r="AQ22" i="173"/>
  <c r="AQ46" i="173" s="1"/>
  <c r="AQ22" i="142"/>
  <c r="AQ46" i="142" s="1"/>
  <c r="AQ22" i="168" s="1"/>
  <c r="AQ22" i="89"/>
  <c r="AQ46" i="89" s="1"/>
  <c r="AM12" i="200"/>
  <c r="AM12" i="148"/>
  <c r="AM12" i="197"/>
  <c r="AM36" i="197" s="1"/>
  <c r="AM13" i="198" s="1"/>
  <c r="AM13" i="191"/>
  <c r="AM37" i="191" s="1"/>
  <c r="AM13" i="189"/>
  <c r="AM37" i="189" s="1"/>
  <c r="AM13" i="190" s="1"/>
  <c r="AM13" i="188"/>
  <c r="AM37" i="188" s="1"/>
  <c r="AM13" i="173"/>
  <c r="AM37" i="173" s="1"/>
  <c r="AM13" i="142"/>
  <c r="AM37" i="142" s="1"/>
  <c r="AM13" i="168" s="1"/>
  <c r="AM13" i="89"/>
  <c r="AM37" i="89" s="1"/>
  <c r="AP21" i="200"/>
  <c r="AP21" i="197"/>
  <c r="AP45" i="197" s="1"/>
  <c r="AP22" i="198" s="1"/>
  <c r="AP21" i="148"/>
  <c r="AP22" i="191"/>
  <c r="AP46" i="191" s="1"/>
  <c r="AP22" i="189"/>
  <c r="AP46" i="189" s="1"/>
  <c r="AP22" i="190" s="1"/>
  <c r="AP22" i="188"/>
  <c r="AP46" i="188" s="1"/>
  <c r="AP22" i="173"/>
  <c r="AP46" i="173" s="1"/>
  <c r="AP22" i="142"/>
  <c r="AP46" i="142" s="1"/>
  <c r="AP22" i="168" s="1"/>
  <c r="AP22" i="89"/>
  <c r="AP46" i="89" s="1"/>
  <c r="AQ7" i="200"/>
  <c r="AQ7" i="197"/>
  <c r="AQ31" i="197" s="1"/>
  <c r="AQ8" i="198" s="1"/>
  <c r="AQ7" i="148"/>
  <c r="AQ8" i="191"/>
  <c r="AQ32" i="191" s="1"/>
  <c r="AQ8" i="189"/>
  <c r="AQ32" i="189" s="1"/>
  <c r="AQ8" i="190" s="1"/>
  <c r="AQ8" i="188"/>
  <c r="AQ32" i="188" s="1"/>
  <c r="AQ8" i="173"/>
  <c r="AQ32" i="173" s="1"/>
  <c r="AQ8" i="142"/>
  <c r="AQ32" i="142" s="1"/>
  <c r="AQ8" i="168" s="1"/>
  <c r="AQ8" i="89"/>
  <c r="AQ32" i="89" s="1"/>
  <c r="AJ9" i="200"/>
  <c r="AJ9" i="197"/>
  <c r="AJ33" i="197" s="1"/>
  <c r="AJ10" i="198" s="1"/>
  <c r="AJ9" i="148"/>
  <c r="AJ10" i="191"/>
  <c r="AJ34" i="191" s="1"/>
  <c r="AJ10" i="189"/>
  <c r="AJ34" i="189" s="1"/>
  <c r="AJ10" i="190" s="1"/>
  <c r="AJ10" i="188"/>
  <c r="AJ34" i="188" s="1"/>
  <c r="AJ10" i="173"/>
  <c r="AJ34" i="173" s="1"/>
  <c r="AJ10" i="142"/>
  <c r="AJ34" i="142" s="1"/>
  <c r="AJ10" i="168" s="1"/>
  <c r="AJ10" i="89"/>
  <c r="AJ34" i="89" s="1"/>
  <c r="AP18" i="200"/>
  <c r="AP18" i="197"/>
  <c r="AP42" i="197" s="1"/>
  <c r="AP19" i="198" s="1"/>
  <c r="AP18" i="148"/>
  <c r="AP19" i="191"/>
  <c r="AP43" i="191" s="1"/>
  <c r="AP19" i="189"/>
  <c r="AP43" i="189" s="1"/>
  <c r="AP19" i="190" s="1"/>
  <c r="AP19" i="188"/>
  <c r="AP43" i="188" s="1"/>
  <c r="AP19" i="173"/>
  <c r="AP43" i="173" s="1"/>
  <c r="AP19" i="142"/>
  <c r="AP43" i="142" s="1"/>
  <c r="AP19" i="168" s="1"/>
  <c r="AP19" i="89"/>
  <c r="AP43" i="89" s="1"/>
  <c r="AI7" i="197"/>
  <c r="AI31" i="197" s="1"/>
  <c r="AI8" i="198" s="1"/>
  <c r="AI7" i="200"/>
  <c r="AI7" i="148"/>
  <c r="AI8" i="191"/>
  <c r="AI32" i="191" s="1"/>
  <c r="AI8" i="188"/>
  <c r="AI32" i="188" s="1"/>
  <c r="AI8" i="189"/>
  <c r="AI32" i="189" s="1"/>
  <c r="AI8" i="190" s="1"/>
  <c r="AI8" i="173"/>
  <c r="AI32" i="173" s="1"/>
  <c r="AI8" i="142"/>
  <c r="AI32" i="142" s="1"/>
  <c r="AI8" i="168" s="1"/>
  <c r="AI8" i="89"/>
  <c r="AI32" i="89" s="1"/>
  <c r="AM15" i="200"/>
  <c r="AM15" i="197"/>
  <c r="AM39" i="197" s="1"/>
  <c r="AM16" i="198" s="1"/>
  <c r="AM15" i="148"/>
  <c r="AM16" i="191"/>
  <c r="AM40" i="191" s="1"/>
  <c r="AM16" i="189"/>
  <c r="AM40" i="189" s="1"/>
  <c r="AM16" i="190" s="1"/>
  <c r="AM16" i="188"/>
  <c r="AM40" i="188" s="1"/>
  <c r="AM16" i="173"/>
  <c r="AM40" i="173" s="1"/>
  <c r="AM16" i="142"/>
  <c r="AM40" i="142" s="1"/>
  <c r="AM16" i="168" s="1"/>
  <c r="AM16" i="89"/>
  <c r="AM40" i="89" s="1"/>
  <c r="AP9" i="200"/>
  <c r="AP9" i="197"/>
  <c r="AP33" i="197" s="1"/>
  <c r="AP10" i="198" s="1"/>
  <c r="AP9" i="148"/>
  <c r="AP10" i="191"/>
  <c r="AP34" i="191" s="1"/>
  <c r="AP10" i="189"/>
  <c r="AP34" i="189" s="1"/>
  <c r="AP10" i="190" s="1"/>
  <c r="AP10" i="188"/>
  <c r="AP34" i="188" s="1"/>
  <c r="AP10" i="173"/>
  <c r="AP34" i="173" s="1"/>
  <c r="AP10" i="142"/>
  <c r="AP34" i="142" s="1"/>
  <c r="AP10" i="168" s="1"/>
  <c r="AP10" i="89"/>
  <c r="AP34" i="89" s="1"/>
  <c r="AI15" i="200"/>
  <c r="AI15" i="148"/>
  <c r="AI15" i="197"/>
  <c r="AI39" i="197" s="1"/>
  <c r="AI16" i="198" s="1"/>
  <c r="AI16" i="191"/>
  <c r="AI40" i="191" s="1"/>
  <c r="AI16" i="189"/>
  <c r="AI40" i="189" s="1"/>
  <c r="AI16" i="190" s="1"/>
  <c r="AI16" i="188"/>
  <c r="AI40" i="188" s="1"/>
  <c r="AI16" i="173"/>
  <c r="AI40" i="173" s="1"/>
  <c r="AI16" i="142"/>
  <c r="AI40" i="142" s="1"/>
  <c r="AI16" i="168" s="1"/>
  <c r="AI16" i="89"/>
  <c r="AI40" i="89" s="1"/>
  <c r="AJ18" i="200"/>
  <c r="AJ18" i="197"/>
  <c r="AJ42" i="197" s="1"/>
  <c r="AJ19" i="198" s="1"/>
  <c r="AJ18" i="148"/>
  <c r="AJ19" i="191"/>
  <c r="AJ43" i="191" s="1"/>
  <c r="AJ19" i="189"/>
  <c r="AJ43" i="189" s="1"/>
  <c r="AJ19" i="190" s="1"/>
  <c r="AJ19" i="188"/>
  <c r="AJ43" i="188" s="1"/>
  <c r="AJ19" i="173"/>
  <c r="AJ43" i="173" s="1"/>
  <c r="AJ19" i="142"/>
  <c r="AJ43" i="142" s="1"/>
  <c r="AJ19" i="168" s="1"/>
  <c r="AJ19" i="89"/>
  <c r="AJ43" i="89" s="1"/>
  <c r="AM18" i="200"/>
  <c r="AM18" i="197"/>
  <c r="AM42" i="197" s="1"/>
  <c r="AM19" i="198" s="1"/>
  <c r="AM19" i="191"/>
  <c r="AM43" i="191" s="1"/>
  <c r="AM18" i="148"/>
  <c r="AM19" i="189"/>
  <c r="AM43" i="189" s="1"/>
  <c r="AM19" i="190" s="1"/>
  <c r="AM19" i="188"/>
  <c r="AM43" i="188" s="1"/>
  <c r="AM19" i="173"/>
  <c r="AM43" i="173" s="1"/>
  <c r="AM19" i="142"/>
  <c r="AM43" i="142" s="1"/>
  <c r="AM19" i="168" s="1"/>
  <c r="AM19" i="89"/>
  <c r="AM43" i="89" s="1"/>
  <c r="AN15" i="200"/>
  <c r="AN15" i="197"/>
  <c r="AN39" i="197" s="1"/>
  <c r="AN16" i="198" s="1"/>
  <c r="AN15" i="148"/>
  <c r="AN16" i="191"/>
  <c r="AN40" i="191" s="1"/>
  <c r="AN16" i="189"/>
  <c r="AN40" i="189" s="1"/>
  <c r="AN16" i="190" s="1"/>
  <c r="AN16" i="188"/>
  <c r="AN40" i="188" s="1"/>
  <c r="AN16" i="173"/>
  <c r="AN40" i="173" s="1"/>
  <c r="AN16" i="142"/>
  <c r="AN40" i="142" s="1"/>
  <c r="AN16" i="168" s="1"/>
  <c r="AN16" i="89"/>
  <c r="AN40" i="89" s="1"/>
  <c r="AP12" i="200"/>
  <c r="AP12" i="197"/>
  <c r="AP36" i="197" s="1"/>
  <c r="AP13" i="198" s="1"/>
  <c r="AP12" i="148"/>
  <c r="AP13" i="191"/>
  <c r="AP37" i="191" s="1"/>
  <c r="AP13" i="189"/>
  <c r="AP37" i="189" s="1"/>
  <c r="AP13" i="190" s="1"/>
  <c r="AP13" i="188"/>
  <c r="AP37" i="188" s="1"/>
  <c r="AP13" i="173"/>
  <c r="AP37" i="173" s="1"/>
  <c r="AP13" i="142"/>
  <c r="AP37" i="142" s="1"/>
  <c r="AP13" i="168" s="1"/>
  <c r="AP13" i="89"/>
  <c r="AP37" i="89" s="1"/>
  <c r="AN7" i="200"/>
  <c r="AN7" i="197"/>
  <c r="AN31" i="197" s="1"/>
  <c r="AN8" i="198" s="1"/>
  <c r="AN7" i="148"/>
  <c r="AN8" i="191"/>
  <c r="AN32" i="191" s="1"/>
  <c r="AN8" i="189"/>
  <c r="AN32" i="189" s="1"/>
  <c r="AN8" i="190" s="1"/>
  <c r="AN8" i="188"/>
  <c r="AN32" i="188" s="1"/>
  <c r="AN8" i="173"/>
  <c r="AN32" i="173" s="1"/>
  <c r="AN8" i="142"/>
  <c r="AN32" i="142" s="1"/>
  <c r="AN8" i="168" s="1"/>
  <c r="AN8" i="89"/>
  <c r="AN32" i="89" s="1"/>
  <c r="AI21" i="200"/>
  <c r="AI21" i="197"/>
  <c r="AI45" i="197" s="1"/>
  <c r="AI22" i="198" s="1"/>
  <c r="AI22" i="191"/>
  <c r="AI46" i="191" s="1"/>
  <c r="AI21" i="148"/>
  <c r="AI22" i="189"/>
  <c r="AI46" i="189" s="1"/>
  <c r="AI22" i="190" s="1"/>
  <c r="AI22" i="188"/>
  <c r="AI46" i="188" s="1"/>
  <c r="AI22" i="173"/>
  <c r="AI46" i="173" s="1"/>
  <c r="AI22" i="142"/>
  <c r="AI46" i="142" s="1"/>
  <c r="AI22" i="168" s="1"/>
  <c r="AI22" i="89"/>
  <c r="AI46" i="89" s="1"/>
  <c r="AQ18" i="200"/>
  <c r="AQ18" i="197"/>
  <c r="AQ42" i="197" s="1"/>
  <c r="AQ19" i="198" s="1"/>
  <c r="AQ19" i="191"/>
  <c r="AQ43" i="191" s="1"/>
  <c r="AQ19" i="189"/>
  <c r="AQ43" i="189" s="1"/>
  <c r="AQ19" i="190" s="1"/>
  <c r="AQ19" i="188"/>
  <c r="AQ43" i="188" s="1"/>
  <c r="AQ18" i="148"/>
  <c r="AQ19" i="173"/>
  <c r="AQ43" i="173" s="1"/>
  <c r="AQ19" i="142"/>
  <c r="AQ43" i="142" s="1"/>
  <c r="AQ19" i="168" s="1"/>
  <c r="AQ19" i="89"/>
  <c r="AQ43" i="89" s="1"/>
  <c r="AQ9" i="200"/>
  <c r="AQ9" i="148"/>
  <c r="AQ9" i="197"/>
  <c r="AQ33" i="197" s="1"/>
  <c r="AQ10" i="198" s="1"/>
  <c r="AQ10" i="191"/>
  <c r="AQ34" i="191" s="1"/>
  <c r="AQ10" i="189"/>
  <c r="AQ34" i="189" s="1"/>
  <c r="AQ10" i="190" s="1"/>
  <c r="AQ10" i="188"/>
  <c r="AQ34" i="188" s="1"/>
  <c r="AQ10" i="173"/>
  <c r="AQ34" i="173" s="1"/>
  <c r="AQ10" i="142"/>
  <c r="AQ34" i="142" s="1"/>
  <c r="AQ10" i="168" s="1"/>
  <c r="AQ10" i="89"/>
  <c r="AQ34" i="89" s="1"/>
  <c r="AI18" i="200"/>
  <c r="AI18" i="197"/>
  <c r="AI42" i="197" s="1"/>
  <c r="AI19" i="198" s="1"/>
  <c r="AI18" i="148"/>
  <c r="AI19" i="191"/>
  <c r="AI43" i="191" s="1"/>
  <c r="AI19" i="189"/>
  <c r="AI43" i="189" s="1"/>
  <c r="AI19" i="190" s="1"/>
  <c r="AI19" i="188"/>
  <c r="AI43" i="188" s="1"/>
  <c r="AI19" i="173"/>
  <c r="AI43" i="173" s="1"/>
  <c r="AI19" i="142"/>
  <c r="AI43" i="142" s="1"/>
  <c r="AI19" i="168" s="1"/>
  <c r="AI19" i="89"/>
  <c r="AI43" i="89" s="1"/>
  <c r="AN9" i="200"/>
  <c r="AN9" i="197"/>
  <c r="AN33" i="197" s="1"/>
  <c r="AN10" i="198" s="1"/>
  <c r="AN9" i="148"/>
  <c r="AN10" i="191"/>
  <c r="AN34" i="191" s="1"/>
  <c r="AN10" i="189"/>
  <c r="AN34" i="189" s="1"/>
  <c r="AN10" i="190" s="1"/>
  <c r="AN10" i="188"/>
  <c r="AN34" i="188" s="1"/>
  <c r="AN10" i="173"/>
  <c r="AN34" i="173" s="1"/>
  <c r="AN10" i="142"/>
  <c r="AN34" i="142" s="1"/>
  <c r="AN10" i="168" s="1"/>
  <c r="AN10" i="89"/>
  <c r="AN34" i="89" s="1"/>
  <c r="AP7" i="200"/>
  <c r="AP7" i="197"/>
  <c r="AP31" i="197" s="1"/>
  <c r="AP8" i="198" s="1"/>
  <c r="AP7" i="148"/>
  <c r="AP8" i="191"/>
  <c r="AP32" i="191" s="1"/>
  <c r="AP8" i="189"/>
  <c r="AP32" i="189" s="1"/>
  <c r="AP8" i="190" s="1"/>
  <c r="AP8" i="188"/>
  <c r="AP32" i="188" s="1"/>
  <c r="AP8" i="173"/>
  <c r="AP32" i="173" s="1"/>
  <c r="AP8" i="142"/>
  <c r="AP32" i="142" s="1"/>
  <c r="AP8" i="168" s="1"/>
  <c r="AP8" i="89"/>
  <c r="AP32" i="89" s="1"/>
  <c r="AJ15" i="200"/>
  <c r="AJ15" i="197"/>
  <c r="AJ39" i="197" s="1"/>
  <c r="AJ16" i="198" s="1"/>
  <c r="AJ15" i="148"/>
  <c r="AJ16" i="191"/>
  <c r="AJ40" i="191" s="1"/>
  <c r="AJ16" i="189"/>
  <c r="AJ40" i="189" s="1"/>
  <c r="AJ16" i="190" s="1"/>
  <c r="AJ16" i="188"/>
  <c r="AJ40" i="188" s="1"/>
  <c r="AJ16" i="173"/>
  <c r="AJ40" i="173" s="1"/>
  <c r="AJ16" i="142"/>
  <c r="AJ40" i="142" s="1"/>
  <c r="AJ16" i="168" s="1"/>
  <c r="AJ16" i="89"/>
  <c r="AJ40" i="89" s="1"/>
  <c r="AN12" i="200"/>
  <c r="AN12" i="197"/>
  <c r="AN36" i="197" s="1"/>
  <c r="AN13" i="198" s="1"/>
  <c r="AN12" i="148"/>
  <c r="AN13" i="191"/>
  <c r="AN37" i="191" s="1"/>
  <c r="AN13" i="189"/>
  <c r="AN37" i="189" s="1"/>
  <c r="AN13" i="190" s="1"/>
  <c r="AN13" i="188"/>
  <c r="AN37" i="188" s="1"/>
  <c r="AN13" i="173"/>
  <c r="AN37" i="173" s="1"/>
  <c r="AN13" i="142"/>
  <c r="AN37" i="142" s="1"/>
  <c r="AN13" i="168" s="1"/>
  <c r="AN13" i="89"/>
  <c r="AN37" i="89" s="1"/>
  <c r="AM7" i="200"/>
  <c r="AM7" i="197"/>
  <c r="AM31" i="197" s="1"/>
  <c r="AM8" i="198" s="1"/>
  <c r="AM7" i="148"/>
  <c r="AM8" i="191"/>
  <c r="AM32" i="191" s="1"/>
  <c r="AM8" i="188"/>
  <c r="AM32" i="188" s="1"/>
  <c r="AM8" i="189"/>
  <c r="AM32" i="189" s="1"/>
  <c r="AM8" i="190" s="1"/>
  <c r="AM8" i="173"/>
  <c r="AM32" i="173" s="1"/>
  <c r="AM8" i="142"/>
  <c r="AM32" i="142" s="1"/>
  <c r="AM8" i="168" s="1"/>
  <c r="AM8" i="89"/>
  <c r="AM32" i="89" s="1"/>
  <c r="AJ21" i="200"/>
  <c r="AJ21" i="197"/>
  <c r="AJ45" i="197" s="1"/>
  <c r="AJ22" i="198" s="1"/>
  <c r="AJ21" i="148"/>
  <c r="AJ22" i="191"/>
  <c r="AJ46" i="191" s="1"/>
  <c r="AJ22" i="189"/>
  <c r="AJ46" i="189" s="1"/>
  <c r="AJ22" i="190" s="1"/>
  <c r="AJ22" i="188"/>
  <c r="AJ46" i="188" s="1"/>
  <c r="AJ22" i="173"/>
  <c r="AJ46" i="173" s="1"/>
  <c r="AJ22" i="142"/>
  <c r="AJ46" i="142" s="1"/>
  <c r="AJ22" i="168" s="1"/>
  <c r="AJ22" i="89"/>
  <c r="AJ46" i="89" s="1"/>
  <c r="AJ7" i="197"/>
  <c r="AJ31" i="197" s="1"/>
  <c r="AJ8" i="198" s="1"/>
  <c r="AJ7" i="200"/>
  <c r="AJ7" i="148"/>
  <c r="AJ8" i="191"/>
  <c r="AJ32" i="191" s="1"/>
  <c r="AJ8" i="189"/>
  <c r="AJ32" i="189" s="1"/>
  <c r="AJ8" i="190" s="1"/>
  <c r="AJ8" i="188"/>
  <c r="AJ32" i="188" s="1"/>
  <c r="AJ8" i="173"/>
  <c r="AJ32" i="173" s="1"/>
  <c r="AJ8" i="142"/>
  <c r="AJ32" i="142" s="1"/>
  <c r="AJ8" i="168" s="1"/>
  <c r="AJ8" i="89"/>
  <c r="AJ32" i="89" s="1"/>
  <c r="AM9" i="200"/>
  <c r="AM9" i="197"/>
  <c r="AM33" i="197" s="1"/>
  <c r="AM10" i="198" s="1"/>
  <c r="AM9" i="148"/>
  <c r="AM10" i="191"/>
  <c r="AM34" i="191" s="1"/>
  <c r="AM10" i="189"/>
  <c r="AM34" i="189" s="1"/>
  <c r="AM10" i="190" s="1"/>
  <c r="AM10" i="188"/>
  <c r="AM34" i="188" s="1"/>
  <c r="AM10" i="173"/>
  <c r="AM34" i="173" s="1"/>
  <c r="AM10" i="142"/>
  <c r="AM34" i="142" s="1"/>
  <c r="AM10" i="168" s="1"/>
  <c r="AM10" i="89"/>
  <c r="AM34" i="89" s="1"/>
  <c r="AM21" i="200"/>
  <c r="AM21" i="197"/>
  <c r="AM45" i="197" s="1"/>
  <c r="AM22" i="198" s="1"/>
  <c r="AM22" i="191"/>
  <c r="AM46" i="191" s="1"/>
  <c r="AM22" i="189"/>
  <c r="AM46" i="189" s="1"/>
  <c r="AM22" i="190" s="1"/>
  <c r="AM22" i="188"/>
  <c r="AM46" i="188" s="1"/>
  <c r="AM21" i="148"/>
  <c r="AM22" i="173"/>
  <c r="AM46" i="173" s="1"/>
  <c r="AM22" i="142"/>
  <c r="AM46" i="142" s="1"/>
  <c r="AM22" i="168" s="1"/>
  <c r="AM22" i="89"/>
  <c r="AM46" i="89" s="1"/>
  <c r="AN21" i="200"/>
  <c r="AN21" i="197"/>
  <c r="AN45" i="197" s="1"/>
  <c r="AN22" i="198" s="1"/>
  <c r="AN21" i="148"/>
  <c r="AN22" i="191"/>
  <c r="AN46" i="191" s="1"/>
  <c r="AN22" i="189"/>
  <c r="AN46" i="189" s="1"/>
  <c r="AN22" i="190" s="1"/>
  <c r="AN22" i="188"/>
  <c r="AN46" i="188" s="1"/>
  <c r="AN22" i="173"/>
  <c r="AN46" i="173" s="1"/>
  <c r="AN22" i="142"/>
  <c r="AN46" i="142" s="1"/>
  <c r="AN22" i="168" s="1"/>
  <c r="AN22" i="89"/>
  <c r="AN46" i="89" s="1"/>
  <c r="AP15" i="200"/>
  <c r="AP15" i="197"/>
  <c r="AP39" i="197" s="1"/>
  <c r="AP16" i="198" s="1"/>
  <c r="AP15" i="148"/>
  <c r="AP16" i="191"/>
  <c r="AP40" i="191" s="1"/>
  <c r="AP16" i="189"/>
  <c r="AP40" i="189" s="1"/>
  <c r="AP16" i="190" s="1"/>
  <c r="AP16" i="188"/>
  <c r="AP40" i="188" s="1"/>
  <c r="AP16" i="173"/>
  <c r="AP40" i="173" s="1"/>
  <c r="AP16" i="142"/>
  <c r="AP40" i="142" s="1"/>
  <c r="AP16" i="168" s="1"/>
  <c r="AP16" i="89"/>
  <c r="AP40" i="89" s="1"/>
  <c r="AI9" i="200"/>
  <c r="AI9" i="197"/>
  <c r="AI33" i="197" s="1"/>
  <c r="AI10" i="198" s="1"/>
  <c r="AI9" i="148"/>
  <c r="AI10" i="191"/>
  <c r="AI34" i="191" s="1"/>
  <c r="AI10" i="189"/>
  <c r="AI34" i="189" s="1"/>
  <c r="AI10" i="190" s="1"/>
  <c r="AI10" i="188"/>
  <c r="AI34" i="188" s="1"/>
  <c r="AI10" i="173"/>
  <c r="AI34" i="173" s="1"/>
  <c r="AI10" i="142"/>
  <c r="AI34" i="142" s="1"/>
  <c r="AI10" i="168" s="1"/>
  <c r="AI10" i="89"/>
  <c r="AI34" i="89" s="1"/>
  <c r="AI12" i="200"/>
  <c r="AI12" i="197"/>
  <c r="AI36" i="197" s="1"/>
  <c r="AI13" i="198" s="1"/>
  <c r="AI12" i="148"/>
  <c r="AI13" i="191"/>
  <c r="AI37" i="191" s="1"/>
  <c r="AI13" i="189"/>
  <c r="AI37" i="189" s="1"/>
  <c r="AI13" i="190" s="1"/>
  <c r="AI13" i="188"/>
  <c r="AI37" i="188" s="1"/>
  <c r="AI13" i="173"/>
  <c r="AI37" i="173" s="1"/>
  <c r="AI13" i="142"/>
  <c r="AI37" i="142" s="1"/>
  <c r="AI13" i="168" s="1"/>
  <c r="AI13" i="89"/>
  <c r="AI37" i="89" s="1"/>
  <c r="AQ12" i="200"/>
  <c r="AQ12" i="197"/>
  <c r="AQ36" i="197" s="1"/>
  <c r="AQ13" i="198" s="1"/>
  <c r="AQ12" i="148"/>
  <c r="AQ13" i="191"/>
  <c r="AQ37" i="191" s="1"/>
  <c r="AQ13" i="189"/>
  <c r="AQ37" i="189" s="1"/>
  <c r="AQ13" i="190" s="1"/>
  <c r="AQ13" i="188"/>
  <c r="AQ37" i="188" s="1"/>
  <c r="AQ13" i="173"/>
  <c r="AQ37" i="173" s="1"/>
  <c r="AQ13" i="142"/>
  <c r="AQ37" i="142" s="1"/>
  <c r="AQ13" i="168" s="1"/>
  <c r="AQ13" i="89"/>
  <c r="AQ37" i="89" s="1"/>
  <c r="AQ15" i="200"/>
  <c r="AQ15" i="197"/>
  <c r="AQ39" i="197" s="1"/>
  <c r="AQ16" i="198" s="1"/>
  <c r="AQ15" i="148"/>
  <c r="AQ16" i="191"/>
  <c r="AQ40" i="191" s="1"/>
  <c r="AQ16" i="189"/>
  <c r="AQ40" i="189" s="1"/>
  <c r="AQ16" i="190" s="1"/>
  <c r="AQ16" i="188"/>
  <c r="AQ40" i="188" s="1"/>
  <c r="AQ16" i="173"/>
  <c r="AQ40" i="173" s="1"/>
  <c r="AQ16" i="142"/>
  <c r="AQ40" i="142" s="1"/>
  <c r="AQ16" i="168" s="1"/>
  <c r="AQ16" i="89"/>
  <c r="AQ40" i="89" s="1"/>
  <c r="AQ17" i="61"/>
  <c r="AQ23" i="61"/>
  <c r="AQ20" i="61"/>
  <c r="AQ11" i="61"/>
  <c r="AQ14" i="61"/>
  <c r="AJ20" i="61"/>
  <c r="AN17" i="61"/>
  <c r="AM11" i="61"/>
  <c r="AN23" i="61"/>
  <c r="AJ17" i="61"/>
  <c r="AM17" i="61"/>
  <c r="AN14" i="61"/>
  <c r="AP11" i="61"/>
  <c r="AP23" i="61"/>
  <c r="AI17" i="61"/>
  <c r="AI23" i="61"/>
  <c r="AJ14" i="61"/>
  <c r="AJ23" i="61"/>
  <c r="AM20" i="61"/>
  <c r="AP14" i="61"/>
  <c r="AM23" i="61"/>
  <c r="AP17" i="61"/>
  <c r="AI20" i="61"/>
  <c r="AJ11" i="61"/>
  <c r="AM14" i="61"/>
  <c r="AN11" i="61"/>
  <c r="AN20" i="61"/>
  <c r="AP20" i="61"/>
  <c r="AI11" i="61"/>
  <c r="AI14" i="61"/>
  <c r="B18" i="156"/>
  <c r="C18" i="156"/>
  <c r="D18" i="156"/>
  <c r="E18" i="156"/>
  <c r="F18" i="156"/>
  <c r="G18" i="156"/>
  <c r="B4" i="109"/>
  <c r="C4" i="109"/>
  <c r="C4" i="156" s="1"/>
  <c r="C28" i="156" s="1"/>
  <c r="C4" i="177" s="1"/>
  <c r="D4" i="109"/>
  <c r="D28" i="109" s="1"/>
  <c r="E4" i="109"/>
  <c r="E4" i="157" s="1"/>
  <c r="F4" i="109"/>
  <c r="G4" i="109"/>
  <c r="G4" i="156" s="1"/>
  <c r="G28" i="156" s="1"/>
  <c r="G4" i="177" s="1"/>
  <c r="B5" i="109"/>
  <c r="B29" i="109" s="1"/>
  <c r="C5" i="109"/>
  <c r="C29" i="109" s="1"/>
  <c r="D5" i="109"/>
  <c r="D5" i="156" s="1"/>
  <c r="D29" i="156" s="1"/>
  <c r="D5" i="177" s="1"/>
  <c r="E5" i="109"/>
  <c r="E5" i="178" s="1"/>
  <c r="F5" i="109"/>
  <c r="F29" i="109" s="1"/>
  <c r="G5" i="109"/>
  <c r="B25" i="109"/>
  <c r="B49" i="109" s="1"/>
  <c r="C25" i="109"/>
  <c r="C25" i="178" s="1"/>
  <c r="D25" i="109"/>
  <c r="E25" i="109"/>
  <c r="E25" i="156" s="1"/>
  <c r="E49" i="156" s="1"/>
  <c r="E25" i="177" s="1"/>
  <c r="F25" i="109"/>
  <c r="F49" i="109" s="1"/>
  <c r="G25" i="109"/>
  <c r="G25" i="178" s="1"/>
  <c r="H25" i="178"/>
  <c r="AJ10" i="200" l="1"/>
  <c r="AJ10" i="197"/>
  <c r="AJ34" i="197" s="1"/>
  <c r="AJ11" i="198" s="1"/>
  <c r="AJ10" i="148"/>
  <c r="AJ11" i="191"/>
  <c r="AJ35" i="191" s="1"/>
  <c r="AJ11" i="189"/>
  <c r="AJ35" i="189" s="1"/>
  <c r="AJ11" i="190" s="1"/>
  <c r="AJ11" i="188"/>
  <c r="AJ35" i="188" s="1"/>
  <c r="AJ11" i="173"/>
  <c r="AJ35" i="173" s="1"/>
  <c r="AJ11" i="142"/>
  <c r="AJ35" i="142" s="1"/>
  <c r="AJ11" i="168" s="1"/>
  <c r="AJ11" i="89"/>
  <c r="AJ35" i="89" s="1"/>
  <c r="AI22" i="200"/>
  <c r="AI22" i="197"/>
  <c r="AI46" i="197" s="1"/>
  <c r="AI23" i="198" s="1"/>
  <c r="AI22" i="148"/>
  <c r="AI23" i="191"/>
  <c r="AI47" i="191" s="1"/>
  <c r="AI23" i="188"/>
  <c r="AI47" i="188" s="1"/>
  <c r="AI23" i="189"/>
  <c r="AI47" i="189" s="1"/>
  <c r="AI23" i="190" s="1"/>
  <c r="AI23" i="173"/>
  <c r="AI47" i="173" s="1"/>
  <c r="AI23" i="142"/>
  <c r="AI47" i="142" s="1"/>
  <c r="AI23" i="168" s="1"/>
  <c r="AI23" i="89"/>
  <c r="AI47" i="89" s="1"/>
  <c r="AM10" i="200"/>
  <c r="AM10" i="197"/>
  <c r="AM34" i="197" s="1"/>
  <c r="AM11" i="198" s="1"/>
  <c r="AM10" i="148"/>
  <c r="AM11" i="191"/>
  <c r="AM35" i="191" s="1"/>
  <c r="AM11" i="189"/>
  <c r="AM35" i="189" s="1"/>
  <c r="AM11" i="190" s="1"/>
  <c r="AM11" i="188"/>
  <c r="AM35" i="188" s="1"/>
  <c r="AM11" i="173"/>
  <c r="AM35" i="173" s="1"/>
  <c r="AM11" i="142"/>
  <c r="AM35" i="142" s="1"/>
  <c r="AM11" i="168" s="1"/>
  <c r="AM11" i="89"/>
  <c r="AM35" i="89" s="1"/>
  <c r="AQ10" i="199"/>
  <c r="AQ33" i="148"/>
  <c r="AI16" i="199"/>
  <c r="AI39" i="148"/>
  <c r="AM13" i="199"/>
  <c r="AM36" i="148"/>
  <c r="AP19" i="200"/>
  <c r="AP19" i="197"/>
  <c r="AP43" i="197" s="1"/>
  <c r="AP20" i="198" s="1"/>
  <c r="AP19" i="148"/>
  <c r="AP20" i="191"/>
  <c r="AP44" i="191" s="1"/>
  <c r="AP20" i="189"/>
  <c r="AP44" i="189" s="1"/>
  <c r="AP20" i="190" s="1"/>
  <c r="AP20" i="188"/>
  <c r="AP44" i="188" s="1"/>
  <c r="AP20" i="173"/>
  <c r="AP44" i="173" s="1"/>
  <c r="AP20" i="142"/>
  <c r="AP44" i="142" s="1"/>
  <c r="AP20" i="168" s="1"/>
  <c r="AP20" i="89"/>
  <c r="AP44" i="89" s="1"/>
  <c r="AP13" i="200"/>
  <c r="AP13" i="197"/>
  <c r="AP37" i="197" s="1"/>
  <c r="AP14" i="198" s="1"/>
  <c r="AP13" i="148"/>
  <c r="AP14" i="191"/>
  <c r="AP38" i="191" s="1"/>
  <c r="AP14" i="189"/>
  <c r="AP38" i="189" s="1"/>
  <c r="AP14" i="190" s="1"/>
  <c r="AP14" i="188"/>
  <c r="AP38" i="188" s="1"/>
  <c r="AP14" i="173"/>
  <c r="AP38" i="173" s="1"/>
  <c r="AP14" i="142"/>
  <c r="AP38" i="142" s="1"/>
  <c r="AP14" i="168" s="1"/>
  <c r="AP14" i="89"/>
  <c r="AP38" i="89" s="1"/>
  <c r="AN13" i="200"/>
  <c r="AN13" i="197"/>
  <c r="AN37" i="197" s="1"/>
  <c r="AN14" i="198" s="1"/>
  <c r="AN13" i="148"/>
  <c r="AN14" i="191"/>
  <c r="AN38" i="191" s="1"/>
  <c r="AN14" i="189"/>
  <c r="AN38" i="189" s="1"/>
  <c r="AN14" i="190" s="1"/>
  <c r="AN14" i="188"/>
  <c r="AN38" i="188" s="1"/>
  <c r="AN14" i="173"/>
  <c r="AN38" i="173" s="1"/>
  <c r="AN14" i="142"/>
  <c r="AN38" i="142" s="1"/>
  <c r="AN14" i="168" s="1"/>
  <c r="AN14" i="89"/>
  <c r="AN38" i="89" s="1"/>
  <c r="AQ10" i="200"/>
  <c r="AQ10" i="197"/>
  <c r="AQ34" i="197" s="1"/>
  <c r="AQ11" i="198" s="1"/>
  <c r="AQ10" i="148"/>
  <c r="AQ11" i="191"/>
  <c r="AQ35" i="191" s="1"/>
  <c r="AQ11" i="189"/>
  <c r="AQ35" i="189" s="1"/>
  <c r="AQ11" i="190" s="1"/>
  <c r="AQ11" i="188"/>
  <c r="AQ35" i="188" s="1"/>
  <c r="AQ11" i="173"/>
  <c r="AQ35" i="173" s="1"/>
  <c r="AQ11" i="142"/>
  <c r="AQ35" i="142" s="1"/>
  <c r="AQ11" i="168" s="1"/>
  <c r="AQ11" i="89"/>
  <c r="AQ35" i="89" s="1"/>
  <c r="AN19" i="200"/>
  <c r="AN19" i="197"/>
  <c r="AN43" i="197" s="1"/>
  <c r="AN20" i="198" s="1"/>
  <c r="AN19" i="148"/>
  <c r="AN20" i="191"/>
  <c r="AN44" i="191" s="1"/>
  <c r="AN20" i="189"/>
  <c r="AN44" i="189" s="1"/>
  <c r="AN20" i="190" s="1"/>
  <c r="AN20" i="188"/>
  <c r="AN44" i="188" s="1"/>
  <c r="AN20" i="173"/>
  <c r="AN44" i="173" s="1"/>
  <c r="AN20" i="142"/>
  <c r="AN44" i="142" s="1"/>
  <c r="AN20" i="168" s="1"/>
  <c r="AN20" i="89"/>
  <c r="AN44" i="89" s="1"/>
  <c r="AI19" i="200"/>
  <c r="AI19" i="197"/>
  <c r="AI43" i="197" s="1"/>
  <c r="AI20" i="198" s="1"/>
  <c r="AI19" i="148"/>
  <c r="AI20" i="191"/>
  <c r="AI44" i="191" s="1"/>
  <c r="AI20" i="188"/>
  <c r="AI44" i="188" s="1"/>
  <c r="AI20" i="189"/>
  <c r="AI44" i="189" s="1"/>
  <c r="AI20" i="190" s="1"/>
  <c r="AI20" i="173"/>
  <c r="AI44" i="173" s="1"/>
  <c r="AI20" i="142"/>
  <c r="AI44" i="142" s="1"/>
  <c r="AI20" i="168" s="1"/>
  <c r="AI20" i="89"/>
  <c r="AI44" i="89" s="1"/>
  <c r="AM19" i="200"/>
  <c r="AM19" i="197"/>
  <c r="AM43" i="197" s="1"/>
  <c r="AM20" i="198" s="1"/>
  <c r="AM19" i="148"/>
  <c r="AM20" i="191"/>
  <c r="AM44" i="191" s="1"/>
  <c r="AM20" i="188"/>
  <c r="AM44" i="188" s="1"/>
  <c r="AM20" i="189"/>
  <c r="AM44" i="189" s="1"/>
  <c r="AM20" i="190" s="1"/>
  <c r="AM20" i="173"/>
  <c r="AM44" i="173" s="1"/>
  <c r="AM20" i="142"/>
  <c r="AM44" i="142" s="1"/>
  <c r="AM20" i="168" s="1"/>
  <c r="AM20" i="89"/>
  <c r="AM44" i="89" s="1"/>
  <c r="AI16" i="200"/>
  <c r="AI16" i="197"/>
  <c r="AI40" i="197" s="1"/>
  <c r="AI17" i="198" s="1"/>
  <c r="AI16" i="148"/>
  <c r="AI17" i="191"/>
  <c r="AI41" i="191" s="1"/>
  <c r="AI17" i="189"/>
  <c r="AI41" i="189" s="1"/>
  <c r="AI17" i="190" s="1"/>
  <c r="AI17" i="188"/>
  <c r="AI41" i="188" s="1"/>
  <c r="AI17" i="173"/>
  <c r="AI41" i="173" s="1"/>
  <c r="AI17" i="142"/>
  <c r="AI41" i="142" s="1"/>
  <c r="AI17" i="168" s="1"/>
  <c r="AI17" i="89"/>
  <c r="AI41" i="89" s="1"/>
  <c r="AM16" i="197"/>
  <c r="AM40" i="197" s="1"/>
  <c r="AM17" i="198" s="1"/>
  <c r="AM16" i="200"/>
  <c r="AM16" i="148"/>
  <c r="AM17" i="191"/>
  <c r="AM41" i="191" s="1"/>
  <c r="AM17" i="188"/>
  <c r="AM41" i="188" s="1"/>
  <c r="AM17" i="189"/>
  <c r="AM41" i="189" s="1"/>
  <c r="AM17" i="190" s="1"/>
  <c r="AM17" i="173"/>
  <c r="AM41" i="173" s="1"/>
  <c r="AM17" i="142"/>
  <c r="AM41" i="142" s="1"/>
  <c r="AM17" i="168" s="1"/>
  <c r="AM17" i="89"/>
  <c r="AM41" i="89" s="1"/>
  <c r="AN16" i="197"/>
  <c r="AN40" i="197" s="1"/>
  <c r="AN17" i="198" s="1"/>
  <c r="AN16" i="200"/>
  <c r="AN16" i="148"/>
  <c r="AN17" i="191"/>
  <c r="AN41" i="191" s="1"/>
  <c r="AN17" i="189"/>
  <c r="AN41" i="189" s="1"/>
  <c r="AN17" i="190" s="1"/>
  <c r="AN17" i="188"/>
  <c r="AN41" i="188" s="1"/>
  <c r="AN17" i="173"/>
  <c r="AN41" i="173" s="1"/>
  <c r="AN17" i="142"/>
  <c r="AN41" i="142" s="1"/>
  <c r="AN17" i="168" s="1"/>
  <c r="AN17" i="89"/>
  <c r="AN41" i="89" s="1"/>
  <c r="AQ19" i="200"/>
  <c r="AQ19" i="197"/>
  <c r="AQ43" i="197" s="1"/>
  <c r="AQ20" i="198" s="1"/>
  <c r="AQ19" i="148"/>
  <c r="AQ20" i="191"/>
  <c r="AQ44" i="191" s="1"/>
  <c r="AQ20" i="189"/>
  <c r="AQ44" i="189" s="1"/>
  <c r="AQ20" i="190" s="1"/>
  <c r="AQ20" i="188"/>
  <c r="AQ44" i="188" s="1"/>
  <c r="AQ20" i="173"/>
  <c r="AQ44" i="173" s="1"/>
  <c r="AQ20" i="142"/>
  <c r="AQ44" i="142" s="1"/>
  <c r="AQ20" i="168" s="1"/>
  <c r="AQ20" i="89"/>
  <c r="AQ44" i="89" s="1"/>
  <c r="AQ36" i="148"/>
  <c r="AQ13" i="199"/>
  <c r="AI10" i="199"/>
  <c r="AI33" i="148"/>
  <c r="AN22" i="199"/>
  <c r="AN45" i="148"/>
  <c r="AM33" i="148"/>
  <c r="AM10" i="199"/>
  <c r="AJ22" i="199"/>
  <c r="AJ45" i="148"/>
  <c r="AN13" i="199"/>
  <c r="AN36" i="148"/>
  <c r="AP31" i="148"/>
  <c r="AP8" i="199"/>
  <c r="AI42" i="148"/>
  <c r="AI19" i="199"/>
  <c r="AQ42" i="148"/>
  <c r="AQ19" i="199"/>
  <c r="AN31" i="148"/>
  <c r="AN8" i="199"/>
  <c r="AN39" i="148"/>
  <c r="AN16" i="199"/>
  <c r="AJ42" i="148"/>
  <c r="AJ19" i="199"/>
  <c r="AP33" i="148"/>
  <c r="AP10" i="199"/>
  <c r="AI31" i="148"/>
  <c r="AI8" i="199"/>
  <c r="AJ10" i="199"/>
  <c r="AJ33" i="148"/>
  <c r="AP45" i="148"/>
  <c r="AP22" i="199"/>
  <c r="AQ22" i="199"/>
  <c r="AQ45" i="148"/>
  <c r="AN19" i="199"/>
  <c r="AN42" i="148"/>
  <c r="AP16" i="200"/>
  <c r="AP16" i="197"/>
  <c r="AP40" i="197" s="1"/>
  <c r="AP17" i="198" s="1"/>
  <c r="AP16" i="148"/>
  <c r="AP17" i="191"/>
  <c r="AP41" i="191" s="1"/>
  <c r="AP17" i="189"/>
  <c r="AP41" i="189" s="1"/>
  <c r="AP17" i="190" s="1"/>
  <c r="AP17" i="188"/>
  <c r="AP41" i="188" s="1"/>
  <c r="AP17" i="173"/>
  <c r="AP41" i="173" s="1"/>
  <c r="AP17" i="142"/>
  <c r="AP41" i="142" s="1"/>
  <c r="AP17" i="168" s="1"/>
  <c r="AP17" i="89"/>
  <c r="AP41" i="89" s="1"/>
  <c r="AJ16" i="200"/>
  <c r="AJ16" i="197"/>
  <c r="AJ40" i="197" s="1"/>
  <c r="AJ17" i="198" s="1"/>
  <c r="AJ16" i="148"/>
  <c r="AJ17" i="191"/>
  <c r="AJ41" i="191" s="1"/>
  <c r="AJ17" i="189"/>
  <c r="AJ41" i="189" s="1"/>
  <c r="AJ17" i="190" s="1"/>
  <c r="AJ17" i="188"/>
  <c r="AJ41" i="188" s="1"/>
  <c r="AJ17" i="173"/>
  <c r="AJ41" i="173" s="1"/>
  <c r="AJ17" i="142"/>
  <c r="AJ41" i="142" s="1"/>
  <c r="AJ17" i="168" s="1"/>
  <c r="AJ17" i="89"/>
  <c r="AJ41" i="89" s="1"/>
  <c r="AM8" i="199"/>
  <c r="AM31" i="148"/>
  <c r="AI22" i="199"/>
  <c r="AI45" i="148"/>
  <c r="AM19" i="199"/>
  <c r="AM42" i="148"/>
  <c r="AQ31" i="148"/>
  <c r="AQ8" i="199"/>
  <c r="AI13" i="200"/>
  <c r="AI13" i="197"/>
  <c r="AI37" i="197" s="1"/>
  <c r="AI14" i="198" s="1"/>
  <c r="AI13" i="148"/>
  <c r="AI14" i="191"/>
  <c r="AI38" i="191" s="1"/>
  <c r="AI14" i="189"/>
  <c r="AI38" i="189" s="1"/>
  <c r="AI14" i="190" s="1"/>
  <c r="AI14" i="188"/>
  <c r="AI38" i="188" s="1"/>
  <c r="AI14" i="173"/>
  <c r="AI38" i="173" s="1"/>
  <c r="AI14" i="142"/>
  <c r="AI38" i="142" s="1"/>
  <c r="AI14" i="168" s="1"/>
  <c r="AI14" i="89"/>
  <c r="AI38" i="89" s="1"/>
  <c r="AN10" i="200"/>
  <c r="AN10" i="197"/>
  <c r="AN34" i="197" s="1"/>
  <c r="AN11" i="198" s="1"/>
  <c r="AN10" i="148"/>
  <c r="AN11" i="189"/>
  <c r="AN35" i="189" s="1"/>
  <c r="AN11" i="190" s="1"/>
  <c r="AN11" i="188"/>
  <c r="AN35" i="188" s="1"/>
  <c r="AN11" i="191"/>
  <c r="AN35" i="191" s="1"/>
  <c r="AN11" i="173"/>
  <c r="AN35" i="173" s="1"/>
  <c r="AN11" i="142"/>
  <c r="AN35" i="142" s="1"/>
  <c r="AN11" i="168" s="1"/>
  <c r="AN11" i="89"/>
  <c r="AN35" i="89" s="1"/>
  <c r="AJ22" i="200"/>
  <c r="AJ22" i="197"/>
  <c r="AJ46" i="197" s="1"/>
  <c r="AJ23" i="198" s="1"/>
  <c r="AJ22" i="148"/>
  <c r="AJ23" i="191"/>
  <c r="AJ47" i="191" s="1"/>
  <c r="AJ23" i="189"/>
  <c r="AJ47" i="189" s="1"/>
  <c r="AJ23" i="190" s="1"/>
  <c r="AJ23" i="188"/>
  <c r="AJ47" i="188" s="1"/>
  <c r="AJ23" i="173"/>
  <c r="AJ47" i="173" s="1"/>
  <c r="AJ23" i="142"/>
  <c r="AJ47" i="142" s="1"/>
  <c r="AJ23" i="168" s="1"/>
  <c r="AJ23" i="89"/>
  <c r="AJ47" i="89" s="1"/>
  <c r="AP22" i="197"/>
  <c r="AP46" i="197" s="1"/>
  <c r="AP23" i="198" s="1"/>
  <c r="AP22" i="200"/>
  <c r="AP22" i="148"/>
  <c r="AP23" i="191"/>
  <c r="AP47" i="191" s="1"/>
  <c r="AP23" i="189"/>
  <c r="AP47" i="189" s="1"/>
  <c r="AP23" i="190" s="1"/>
  <c r="AP23" i="188"/>
  <c r="AP47" i="188" s="1"/>
  <c r="AP23" i="173"/>
  <c r="AP47" i="173" s="1"/>
  <c r="AP23" i="142"/>
  <c r="AP47" i="142" s="1"/>
  <c r="AP23" i="168" s="1"/>
  <c r="AP23" i="89"/>
  <c r="AP47" i="89" s="1"/>
  <c r="AJ19" i="200"/>
  <c r="AJ19" i="197"/>
  <c r="AJ43" i="197" s="1"/>
  <c r="AJ20" i="198" s="1"/>
  <c r="AJ19" i="148"/>
  <c r="AJ20" i="191"/>
  <c r="AJ44" i="191" s="1"/>
  <c r="AJ20" i="189"/>
  <c r="AJ44" i="189" s="1"/>
  <c r="AJ20" i="190" s="1"/>
  <c r="AJ20" i="188"/>
  <c r="AJ44" i="188" s="1"/>
  <c r="AJ20" i="173"/>
  <c r="AJ44" i="173" s="1"/>
  <c r="AJ20" i="142"/>
  <c r="AJ44" i="142" s="1"/>
  <c r="AJ20" i="168" s="1"/>
  <c r="AJ20" i="89"/>
  <c r="AJ44" i="89" s="1"/>
  <c r="AQ22" i="200"/>
  <c r="AQ22" i="197"/>
  <c r="AQ46" i="197" s="1"/>
  <c r="AQ23" i="198" s="1"/>
  <c r="AQ22" i="148"/>
  <c r="AQ23" i="191"/>
  <c r="AQ47" i="191" s="1"/>
  <c r="AQ23" i="189"/>
  <c r="AQ47" i="189" s="1"/>
  <c r="AQ23" i="190" s="1"/>
  <c r="AQ23" i="188"/>
  <c r="AQ47" i="188" s="1"/>
  <c r="AQ23" i="173"/>
  <c r="AQ47" i="173" s="1"/>
  <c r="AQ23" i="142"/>
  <c r="AQ47" i="142" s="1"/>
  <c r="AQ23" i="168" s="1"/>
  <c r="AQ23" i="89"/>
  <c r="AQ47" i="89" s="1"/>
  <c r="AI10" i="200"/>
  <c r="AI10" i="197"/>
  <c r="AI34" i="197" s="1"/>
  <c r="AI11" i="198" s="1"/>
  <c r="AI10" i="148"/>
  <c r="AI11" i="191"/>
  <c r="AI35" i="191" s="1"/>
  <c r="AI11" i="188"/>
  <c r="AI35" i="188" s="1"/>
  <c r="AI11" i="189"/>
  <c r="AI35" i="189" s="1"/>
  <c r="AI11" i="190" s="1"/>
  <c r="AI11" i="173"/>
  <c r="AI35" i="173" s="1"/>
  <c r="AI11" i="142"/>
  <c r="AI35" i="142" s="1"/>
  <c r="AI11" i="168" s="1"/>
  <c r="AI11" i="89"/>
  <c r="AI35" i="89" s="1"/>
  <c r="AM13" i="200"/>
  <c r="AM13" i="197"/>
  <c r="AM37" i="197" s="1"/>
  <c r="AM14" i="198" s="1"/>
  <c r="AM13" i="148"/>
  <c r="AM14" i="191"/>
  <c r="AM38" i="191" s="1"/>
  <c r="AM14" i="189"/>
  <c r="AM38" i="189" s="1"/>
  <c r="AM14" i="190" s="1"/>
  <c r="AM14" i="188"/>
  <c r="AM38" i="188" s="1"/>
  <c r="AM14" i="173"/>
  <c r="AM38" i="173" s="1"/>
  <c r="AM14" i="142"/>
  <c r="AM38" i="142" s="1"/>
  <c r="AM14" i="168" s="1"/>
  <c r="AM14" i="89"/>
  <c r="AM38" i="89" s="1"/>
  <c r="AM22" i="200"/>
  <c r="AM22" i="197"/>
  <c r="AM46" i="197" s="1"/>
  <c r="AM23" i="198" s="1"/>
  <c r="AM22" i="148"/>
  <c r="AM23" i="191"/>
  <c r="AM47" i="191" s="1"/>
  <c r="AM23" i="189"/>
  <c r="AM47" i="189" s="1"/>
  <c r="AM23" i="190" s="1"/>
  <c r="AM23" i="188"/>
  <c r="AM47" i="188" s="1"/>
  <c r="AM23" i="173"/>
  <c r="AM47" i="173" s="1"/>
  <c r="AM23" i="142"/>
  <c r="AM47" i="142" s="1"/>
  <c r="AM23" i="168" s="1"/>
  <c r="AM23" i="89"/>
  <c r="AM47" i="89" s="1"/>
  <c r="AJ13" i="200"/>
  <c r="AJ13" i="197"/>
  <c r="AJ37" i="197" s="1"/>
  <c r="AJ14" i="198" s="1"/>
  <c r="AJ13" i="148"/>
  <c r="AJ14" i="191"/>
  <c r="AJ38" i="191" s="1"/>
  <c r="AJ14" i="189"/>
  <c r="AJ38" i="189" s="1"/>
  <c r="AJ14" i="190" s="1"/>
  <c r="AJ14" i="188"/>
  <c r="AJ38" i="188" s="1"/>
  <c r="AJ14" i="173"/>
  <c r="AJ38" i="173" s="1"/>
  <c r="AJ14" i="142"/>
  <c r="AJ38" i="142" s="1"/>
  <c r="AJ14" i="168" s="1"/>
  <c r="AJ14" i="89"/>
  <c r="AJ38" i="89" s="1"/>
  <c r="AP10" i="200"/>
  <c r="AP10" i="197"/>
  <c r="AP34" i="197" s="1"/>
  <c r="AP11" i="198" s="1"/>
  <c r="AP10" i="148"/>
  <c r="AP11" i="191"/>
  <c r="AP35" i="191" s="1"/>
  <c r="AP11" i="189"/>
  <c r="AP35" i="189" s="1"/>
  <c r="AP11" i="190" s="1"/>
  <c r="AP11" i="188"/>
  <c r="AP35" i="188" s="1"/>
  <c r="AP11" i="173"/>
  <c r="AP35" i="173" s="1"/>
  <c r="AP11" i="142"/>
  <c r="AP35" i="142" s="1"/>
  <c r="AP11" i="168" s="1"/>
  <c r="AP11" i="89"/>
  <c r="AP35" i="89" s="1"/>
  <c r="AN22" i="200"/>
  <c r="AN22" i="197"/>
  <c r="AN46" i="197" s="1"/>
  <c r="AN23" i="198" s="1"/>
  <c r="AN22" i="148"/>
  <c r="AN23" i="191"/>
  <c r="AN47" i="191" s="1"/>
  <c r="AN23" i="189"/>
  <c r="AN47" i="189" s="1"/>
  <c r="AN23" i="190" s="1"/>
  <c r="AN23" i="188"/>
  <c r="AN47" i="188" s="1"/>
  <c r="AN23" i="173"/>
  <c r="AN47" i="173" s="1"/>
  <c r="AN23" i="142"/>
  <c r="AN47" i="142" s="1"/>
  <c r="AN23" i="168" s="1"/>
  <c r="AN23" i="89"/>
  <c r="AN47" i="89" s="1"/>
  <c r="AQ13" i="200"/>
  <c r="AQ13" i="197"/>
  <c r="AQ37" i="197" s="1"/>
  <c r="AQ14" i="198" s="1"/>
  <c r="AQ13" i="148"/>
  <c r="AQ14" i="191"/>
  <c r="AQ38" i="191" s="1"/>
  <c r="AQ14" i="188"/>
  <c r="AQ38" i="188" s="1"/>
  <c r="AQ14" i="189"/>
  <c r="AQ38" i="189" s="1"/>
  <c r="AQ14" i="190" s="1"/>
  <c r="AQ14" i="173"/>
  <c r="AQ38" i="173" s="1"/>
  <c r="AQ14" i="142"/>
  <c r="AQ38" i="142" s="1"/>
  <c r="AQ14" i="168" s="1"/>
  <c r="AQ14" i="89"/>
  <c r="AQ38" i="89" s="1"/>
  <c r="AQ16" i="200"/>
  <c r="AQ16" i="197"/>
  <c r="AQ40" i="197" s="1"/>
  <c r="AQ17" i="198" s="1"/>
  <c r="AQ16" i="148"/>
  <c r="AQ17" i="191"/>
  <c r="AQ41" i="191" s="1"/>
  <c r="AQ17" i="188"/>
  <c r="AQ41" i="188" s="1"/>
  <c r="AQ17" i="189"/>
  <c r="AQ41" i="189" s="1"/>
  <c r="AQ17" i="190" s="1"/>
  <c r="AQ17" i="173"/>
  <c r="AQ41" i="173" s="1"/>
  <c r="AQ17" i="142"/>
  <c r="AQ41" i="142" s="1"/>
  <c r="AQ17" i="168" s="1"/>
  <c r="AQ17" i="89"/>
  <c r="AQ41" i="89" s="1"/>
  <c r="AQ16" i="199"/>
  <c r="AQ39" i="148"/>
  <c r="AI36" i="148"/>
  <c r="AI13" i="199"/>
  <c r="AP39" i="148"/>
  <c r="AP16" i="199"/>
  <c r="AM45" i="148"/>
  <c r="AM22" i="199"/>
  <c r="AJ31" i="148"/>
  <c r="AJ8" i="199"/>
  <c r="AJ16" i="199"/>
  <c r="AJ39" i="148"/>
  <c r="AN33" i="148"/>
  <c r="AN10" i="199"/>
  <c r="AP36" i="148"/>
  <c r="AP13" i="199"/>
  <c r="AM39" i="148"/>
  <c r="AM16" i="199"/>
  <c r="AP42" i="148"/>
  <c r="AP19" i="199"/>
  <c r="AJ36" i="148"/>
  <c r="AJ13" i="199"/>
  <c r="E4" i="156"/>
  <c r="E28" i="156" s="1"/>
  <c r="E4" i="177" s="1"/>
  <c r="G49" i="109"/>
  <c r="E5" i="156"/>
  <c r="E29" i="156" s="1"/>
  <c r="E5" i="177" s="1"/>
  <c r="C49" i="109"/>
  <c r="E28" i="109"/>
  <c r="E4" i="178"/>
  <c r="G25" i="157"/>
  <c r="C25" i="156"/>
  <c r="C49" i="156" s="1"/>
  <c r="C25" i="177" s="1"/>
  <c r="C4" i="157"/>
  <c r="H25" i="157"/>
  <c r="D25" i="157"/>
  <c r="D25" i="178"/>
  <c r="D25" i="156"/>
  <c r="D49" i="156" s="1"/>
  <c r="D25" i="177" s="1"/>
  <c r="D49" i="109"/>
  <c r="G5" i="157"/>
  <c r="G5" i="156"/>
  <c r="G29" i="156" s="1"/>
  <c r="G5" i="177" s="1"/>
  <c r="G5" i="178"/>
  <c r="G29" i="109"/>
  <c r="C5" i="157"/>
  <c r="C5" i="178"/>
  <c r="C5" i="156"/>
  <c r="C29" i="156" s="1"/>
  <c r="C5" i="177" s="1"/>
  <c r="F4" i="178"/>
  <c r="F4" i="157"/>
  <c r="F4" i="156"/>
  <c r="F28" i="156" s="1"/>
  <c r="F4" i="177" s="1"/>
  <c r="F28" i="109"/>
  <c r="B4" i="178"/>
  <c r="B4" i="157"/>
  <c r="B4" i="156"/>
  <c r="B28" i="156" s="1"/>
  <c r="B4" i="177" s="1"/>
  <c r="B28" i="109"/>
  <c r="F5" i="157"/>
  <c r="F5" i="178"/>
  <c r="F5" i="156"/>
  <c r="F29" i="156" s="1"/>
  <c r="F5" i="177" s="1"/>
  <c r="B5" i="157"/>
  <c r="B5" i="178"/>
  <c r="B5" i="156"/>
  <c r="B29" i="156" s="1"/>
  <c r="B5" i="177" s="1"/>
  <c r="G25" i="156"/>
  <c r="G49" i="156" s="1"/>
  <c r="G25" i="177" s="1"/>
  <c r="E5" i="157"/>
  <c r="F25" i="178"/>
  <c r="F25" i="157"/>
  <c r="F25" i="156"/>
  <c r="F49" i="156" s="1"/>
  <c r="F25" i="177" s="1"/>
  <c r="B25" i="178"/>
  <c r="B25" i="157"/>
  <c r="B25" i="156"/>
  <c r="B49" i="156" s="1"/>
  <c r="B25" i="177" s="1"/>
  <c r="H4" i="157"/>
  <c r="H4" i="178"/>
  <c r="D4" i="157"/>
  <c r="D4" i="178"/>
  <c r="D4" i="156"/>
  <c r="D28" i="156" s="1"/>
  <c r="D4" i="177" s="1"/>
  <c r="E29" i="109"/>
  <c r="E49" i="109"/>
  <c r="E25" i="157"/>
  <c r="H5" i="178"/>
  <c r="H5" i="157"/>
  <c r="D29" i="109"/>
  <c r="D5" i="178"/>
  <c r="D5" i="157"/>
  <c r="G28" i="109"/>
  <c r="G4" i="178"/>
  <c r="C28" i="109"/>
  <c r="C4" i="178"/>
  <c r="E25" i="178"/>
  <c r="C25" i="157"/>
  <c r="G4" i="157"/>
  <c r="R8" i="61"/>
  <c r="AD8" i="61"/>
  <c r="AD19" i="61"/>
  <c r="AD22" i="61"/>
  <c r="AD16" i="61"/>
  <c r="AD10" i="61"/>
  <c r="AD13" i="61"/>
  <c r="R19" i="61"/>
  <c r="R13" i="61"/>
  <c r="R22" i="61"/>
  <c r="R16" i="61"/>
  <c r="R10" i="61"/>
  <c r="R12" i="200" l="1"/>
  <c r="R12" i="197"/>
  <c r="R36" i="197" s="1"/>
  <c r="R13" i="198" s="1"/>
  <c r="R12" i="148"/>
  <c r="R13" i="191"/>
  <c r="R37" i="191" s="1"/>
  <c r="R13" i="189"/>
  <c r="R37" i="189" s="1"/>
  <c r="R13" i="190" s="1"/>
  <c r="R13" i="188"/>
  <c r="R37" i="188" s="1"/>
  <c r="R13" i="173"/>
  <c r="R37" i="173" s="1"/>
  <c r="R13" i="142"/>
  <c r="R37" i="142" s="1"/>
  <c r="R13" i="168" s="1"/>
  <c r="R13" i="89"/>
  <c r="R37" i="89" s="1"/>
  <c r="AQ17" i="199"/>
  <c r="AQ40" i="148"/>
  <c r="AM34" i="148"/>
  <c r="AM11" i="199"/>
  <c r="AD15" i="200"/>
  <c r="AD15" i="197"/>
  <c r="AD39" i="197" s="1"/>
  <c r="AD16" i="198" s="1"/>
  <c r="AD15" i="148"/>
  <c r="AD16" i="191"/>
  <c r="AD40" i="191" s="1"/>
  <c r="AD16" i="189"/>
  <c r="AD40" i="189" s="1"/>
  <c r="AD16" i="190" s="1"/>
  <c r="AD16" i="188"/>
  <c r="AD40" i="188" s="1"/>
  <c r="AD16" i="173"/>
  <c r="AD40" i="173" s="1"/>
  <c r="AD16" i="142"/>
  <c r="AD40" i="142" s="1"/>
  <c r="AD16" i="168" s="1"/>
  <c r="AD16" i="89"/>
  <c r="AD40" i="89" s="1"/>
  <c r="R9" i="200"/>
  <c r="R9" i="197"/>
  <c r="R33" i="197" s="1"/>
  <c r="R10" i="198" s="1"/>
  <c r="R9" i="148"/>
  <c r="R10" i="191"/>
  <c r="R34" i="191" s="1"/>
  <c r="R10" i="189"/>
  <c r="R34" i="189" s="1"/>
  <c r="R10" i="190" s="1"/>
  <c r="R10" i="188"/>
  <c r="R34" i="188" s="1"/>
  <c r="R10" i="173"/>
  <c r="R34" i="173" s="1"/>
  <c r="R10" i="142"/>
  <c r="R34" i="142" s="1"/>
  <c r="R10" i="168" s="1"/>
  <c r="R10" i="89"/>
  <c r="R34" i="89" s="1"/>
  <c r="R18" i="200"/>
  <c r="R18" i="197"/>
  <c r="R42" i="197" s="1"/>
  <c r="R19" i="198" s="1"/>
  <c r="R18" i="148"/>
  <c r="R19" i="191"/>
  <c r="R43" i="191" s="1"/>
  <c r="R19" i="189"/>
  <c r="R43" i="189" s="1"/>
  <c r="R19" i="190" s="1"/>
  <c r="R19" i="188"/>
  <c r="R43" i="188" s="1"/>
  <c r="R19" i="173"/>
  <c r="R43" i="173" s="1"/>
  <c r="R19" i="142"/>
  <c r="R43" i="142" s="1"/>
  <c r="R19" i="168" s="1"/>
  <c r="R19" i="89"/>
  <c r="R43" i="89" s="1"/>
  <c r="AD21" i="200"/>
  <c r="AD21" i="197"/>
  <c r="AD45" i="197" s="1"/>
  <c r="AD22" i="198" s="1"/>
  <c r="AD21" i="148"/>
  <c r="AD22" i="191"/>
  <c r="AD46" i="191" s="1"/>
  <c r="AD22" i="189"/>
  <c r="AD46" i="189" s="1"/>
  <c r="AD22" i="190" s="1"/>
  <c r="AD22" i="188"/>
  <c r="AD46" i="188" s="1"/>
  <c r="AD22" i="173"/>
  <c r="AD46" i="173" s="1"/>
  <c r="AD22" i="142"/>
  <c r="AD46" i="142" s="1"/>
  <c r="AD22" i="168" s="1"/>
  <c r="AD22" i="89"/>
  <c r="AD46" i="89" s="1"/>
  <c r="AN46" i="148"/>
  <c r="AN23" i="199"/>
  <c r="AJ37" i="148"/>
  <c r="AJ14" i="199"/>
  <c r="AM14" i="199"/>
  <c r="AM37" i="148"/>
  <c r="AQ23" i="199"/>
  <c r="AQ46" i="148"/>
  <c r="AP23" i="199"/>
  <c r="AP46" i="148"/>
  <c r="AN34" i="148"/>
  <c r="AN11" i="199"/>
  <c r="AJ40" i="148"/>
  <c r="AJ17" i="199"/>
  <c r="AQ43" i="148"/>
  <c r="AQ20" i="199"/>
  <c r="AM40" i="148"/>
  <c r="AM17" i="199"/>
  <c r="AM20" i="199"/>
  <c r="AM43" i="148"/>
  <c r="AN43" i="148"/>
  <c r="AN20" i="199"/>
  <c r="AN37" i="148"/>
  <c r="AN14" i="199"/>
  <c r="AP20" i="199"/>
  <c r="AP43" i="148"/>
  <c r="AJ34" i="148"/>
  <c r="AJ11" i="199"/>
  <c r="R7" i="200"/>
  <c r="R7" i="197"/>
  <c r="R31" i="197" s="1"/>
  <c r="R8" i="198" s="1"/>
  <c r="R7" i="148"/>
  <c r="R8" i="191"/>
  <c r="R32" i="191" s="1"/>
  <c r="R8" i="189"/>
  <c r="R32" i="189" s="1"/>
  <c r="R8" i="190" s="1"/>
  <c r="R8" i="188"/>
  <c r="R32" i="188" s="1"/>
  <c r="R8" i="173"/>
  <c r="R32" i="173" s="1"/>
  <c r="R8" i="142"/>
  <c r="R32" i="142" s="1"/>
  <c r="R8" i="168" s="1"/>
  <c r="R8" i="89"/>
  <c r="R32" i="89" s="1"/>
  <c r="R15" i="197"/>
  <c r="R39" i="197" s="1"/>
  <c r="R16" i="198" s="1"/>
  <c r="R15" i="200"/>
  <c r="R15" i="148"/>
  <c r="R16" i="191"/>
  <c r="R40" i="191" s="1"/>
  <c r="R16" i="189"/>
  <c r="R40" i="189" s="1"/>
  <c r="R16" i="190" s="1"/>
  <c r="R16" i="188"/>
  <c r="R40" i="188" s="1"/>
  <c r="R16" i="173"/>
  <c r="R40" i="173" s="1"/>
  <c r="R16" i="142"/>
  <c r="R40" i="142" s="1"/>
  <c r="R16" i="168" s="1"/>
  <c r="R16" i="89"/>
  <c r="R40" i="89" s="1"/>
  <c r="AD18" i="197"/>
  <c r="AD42" i="197" s="1"/>
  <c r="AD19" i="198" s="1"/>
  <c r="AD18" i="148"/>
  <c r="AD19" i="191"/>
  <c r="AD43" i="191" s="1"/>
  <c r="AD18" i="200"/>
  <c r="AD19" i="189"/>
  <c r="AD43" i="189" s="1"/>
  <c r="AD19" i="190" s="1"/>
  <c r="AD19" i="188"/>
  <c r="AD43" i="188" s="1"/>
  <c r="AD19" i="173"/>
  <c r="AD43" i="173" s="1"/>
  <c r="AD19" i="142"/>
  <c r="AD43" i="142" s="1"/>
  <c r="AD19" i="168" s="1"/>
  <c r="AD19" i="89"/>
  <c r="AD43" i="89" s="1"/>
  <c r="AI11" i="199"/>
  <c r="AI34" i="148"/>
  <c r="AI37" i="148"/>
  <c r="AI14" i="199"/>
  <c r="AD12" i="200"/>
  <c r="AD12" i="197"/>
  <c r="AD36" i="197" s="1"/>
  <c r="AD13" i="198" s="1"/>
  <c r="AD12" i="148"/>
  <c r="AD13" i="191"/>
  <c r="AD37" i="191" s="1"/>
  <c r="AD13" i="189"/>
  <c r="AD37" i="189" s="1"/>
  <c r="AD13" i="190" s="1"/>
  <c r="AD13" i="188"/>
  <c r="AD37" i="188" s="1"/>
  <c r="AD13" i="173"/>
  <c r="AD37" i="173" s="1"/>
  <c r="AD13" i="142"/>
  <c r="AD37" i="142" s="1"/>
  <c r="AD13" i="168" s="1"/>
  <c r="AD13" i="89"/>
  <c r="AD37" i="89" s="1"/>
  <c r="R21" i="200"/>
  <c r="R21" i="197"/>
  <c r="R45" i="197" s="1"/>
  <c r="R22" i="198" s="1"/>
  <c r="R21" i="148"/>
  <c r="R22" i="191"/>
  <c r="R46" i="191" s="1"/>
  <c r="R22" i="189"/>
  <c r="R46" i="189" s="1"/>
  <c r="R22" i="190" s="1"/>
  <c r="R22" i="188"/>
  <c r="R46" i="188" s="1"/>
  <c r="R22" i="173"/>
  <c r="R46" i="173" s="1"/>
  <c r="R22" i="142"/>
  <c r="R46" i="142" s="1"/>
  <c r="R22" i="168" s="1"/>
  <c r="R22" i="89"/>
  <c r="R46" i="89" s="1"/>
  <c r="AD9" i="200"/>
  <c r="AD9" i="197"/>
  <c r="AD33" i="197" s="1"/>
  <c r="AD10" i="198" s="1"/>
  <c r="AD9" i="148"/>
  <c r="AD10" i="191"/>
  <c r="AD34" i="191" s="1"/>
  <c r="AD10" i="189"/>
  <c r="AD34" i="189" s="1"/>
  <c r="AD10" i="190" s="1"/>
  <c r="AD10" i="188"/>
  <c r="AD34" i="188" s="1"/>
  <c r="AD10" i="173"/>
  <c r="AD34" i="173" s="1"/>
  <c r="AD10" i="142"/>
  <c r="AD34" i="142" s="1"/>
  <c r="AD10" i="168" s="1"/>
  <c r="AD10" i="89"/>
  <c r="AD34" i="89" s="1"/>
  <c r="AD7" i="200"/>
  <c r="AD7" i="197"/>
  <c r="AD31" i="197" s="1"/>
  <c r="AD8" i="198" s="1"/>
  <c r="AD7" i="148"/>
  <c r="AD8" i="191"/>
  <c r="AD32" i="191" s="1"/>
  <c r="AD8" i="189"/>
  <c r="AD32" i="189" s="1"/>
  <c r="AD8" i="190" s="1"/>
  <c r="AD8" i="188"/>
  <c r="AD32" i="188" s="1"/>
  <c r="AD8" i="173"/>
  <c r="AD32" i="173" s="1"/>
  <c r="AD8" i="142"/>
  <c r="AD32" i="142" s="1"/>
  <c r="AD8" i="168" s="1"/>
  <c r="AD8" i="89"/>
  <c r="AD32" i="89" s="1"/>
  <c r="AQ37" i="148"/>
  <c r="AQ14" i="199"/>
  <c r="AP11" i="199"/>
  <c r="AP34" i="148"/>
  <c r="AM46" i="148"/>
  <c r="AM23" i="199"/>
  <c r="AJ43" i="148"/>
  <c r="AJ20" i="199"/>
  <c r="AJ46" i="148"/>
  <c r="AJ23" i="199"/>
  <c r="AP17" i="199"/>
  <c r="AP40" i="148"/>
  <c r="AN40" i="148"/>
  <c r="AN17" i="199"/>
  <c r="AI17" i="199"/>
  <c r="AI40" i="148"/>
  <c r="AI43" i="148"/>
  <c r="AI20" i="199"/>
  <c r="AQ11" i="199"/>
  <c r="AQ34" i="148"/>
  <c r="AP37" i="148"/>
  <c r="AP14" i="199"/>
  <c r="AI23" i="199"/>
  <c r="AI46" i="148"/>
  <c r="R14" i="61"/>
  <c r="AD17" i="61"/>
  <c r="R11" i="61"/>
  <c r="R20" i="61"/>
  <c r="AD23" i="61"/>
  <c r="R17" i="61"/>
  <c r="AD14" i="61"/>
  <c r="AD20" i="61"/>
  <c r="R23" i="61"/>
  <c r="AD11" i="61"/>
  <c r="AD42" i="148" l="1"/>
  <c r="AD19" i="199"/>
  <c r="AD19" i="200"/>
  <c r="AD19" i="197"/>
  <c r="AD43" i="197" s="1"/>
  <c r="AD20" i="198" s="1"/>
  <c r="AD19" i="148"/>
  <c r="AD20" i="191"/>
  <c r="AD44" i="191" s="1"/>
  <c r="AD20" i="189"/>
  <c r="AD44" i="189" s="1"/>
  <c r="AD20" i="190" s="1"/>
  <c r="AD20" i="188"/>
  <c r="AD44" i="188" s="1"/>
  <c r="AD20" i="173"/>
  <c r="AD44" i="173" s="1"/>
  <c r="AD20" i="142"/>
  <c r="AD44" i="142" s="1"/>
  <c r="AD20" i="168" s="1"/>
  <c r="AD20" i="89"/>
  <c r="AD44" i="89" s="1"/>
  <c r="AD13" i="200"/>
  <c r="AD13" i="197"/>
  <c r="AD37" i="197" s="1"/>
  <c r="AD14" i="198" s="1"/>
  <c r="AD13" i="148"/>
  <c r="AD14" i="191"/>
  <c r="AD38" i="191" s="1"/>
  <c r="AD14" i="189"/>
  <c r="AD38" i="189" s="1"/>
  <c r="AD14" i="190" s="1"/>
  <c r="AD14" i="188"/>
  <c r="AD38" i="188" s="1"/>
  <c r="AD14" i="173"/>
  <c r="AD38" i="173" s="1"/>
  <c r="AD14" i="142"/>
  <c r="AD38" i="142" s="1"/>
  <c r="AD14" i="168" s="1"/>
  <c r="AD14" i="89"/>
  <c r="AD38" i="89" s="1"/>
  <c r="R10" i="200"/>
  <c r="R10" i="197"/>
  <c r="R34" i="197" s="1"/>
  <c r="R11" i="198" s="1"/>
  <c r="R10" i="148"/>
  <c r="R11" i="191"/>
  <c r="R35" i="191" s="1"/>
  <c r="R11" i="189"/>
  <c r="R35" i="189" s="1"/>
  <c r="R11" i="190" s="1"/>
  <c r="R11" i="188"/>
  <c r="R35" i="188" s="1"/>
  <c r="R11" i="173"/>
  <c r="R35" i="173" s="1"/>
  <c r="R11" i="142"/>
  <c r="R35" i="142" s="1"/>
  <c r="R11" i="168" s="1"/>
  <c r="R11" i="89"/>
  <c r="R35" i="89" s="1"/>
  <c r="AD33" i="148"/>
  <c r="AD10" i="199"/>
  <c r="AD36" i="148"/>
  <c r="AD13" i="199"/>
  <c r="R39" i="148"/>
  <c r="R16" i="199"/>
  <c r="AD45" i="148"/>
  <c r="AD22" i="199"/>
  <c r="R33" i="148"/>
  <c r="R10" i="199"/>
  <c r="R36" i="148"/>
  <c r="R13" i="199"/>
  <c r="AD10" i="200"/>
  <c r="AD10" i="197"/>
  <c r="AD34" i="197" s="1"/>
  <c r="AD11" i="198" s="1"/>
  <c r="AD10" i="148"/>
  <c r="AD11" i="191"/>
  <c r="AD35" i="191" s="1"/>
  <c r="AD11" i="189"/>
  <c r="AD35" i="189" s="1"/>
  <c r="AD11" i="190" s="1"/>
  <c r="AD11" i="188"/>
  <c r="AD35" i="188" s="1"/>
  <c r="AD11" i="173"/>
  <c r="AD35" i="173" s="1"/>
  <c r="AD11" i="142"/>
  <c r="AD35" i="142" s="1"/>
  <c r="AD11" i="168" s="1"/>
  <c r="AD11" i="89"/>
  <c r="AD35" i="89" s="1"/>
  <c r="AD16" i="200"/>
  <c r="AD16" i="197"/>
  <c r="AD40" i="197" s="1"/>
  <c r="AD17" i="198" s="1"/>
  <c r="AD16" i="148"/>
  <c r="AD17" i="191"/>
  <c r="AD41" i="191" s="1"/>
  <c r="AD17" i="189"/>
  <c r="AD41" i="189" s="1"/>
  <c r="AD17" i="190" s="1"/>
  <c r="AD17" i="188"/>
  <c r="AD41" i="188" s="1"/>
  <c r="AD17" i="173"/>
  <c r="AD41" i="173" s="1"/>
  <c r="AD17" i="142"/>
  <c r="AD41" i="142" s="1"/>
  <c r="AD17" i="168" s="1"/>
  <c r="AD17" i="89"/>
  <c r="AD41" i="89" s="1"/>
  <c r="R19" i="200"/>
  <c r="R19" i="197"/>
  <c r="R43" i="197" s="1"/>
  <c r="R20" i="198" s="1"/>
  <c r="R19" i="148"/>
  <c r="R20" i="191"/>
  <c r="R44" i="191" s="1"/>
  <c r="R20" i="189"/>
  <c r="R44" i="189" s="1"/>
  <c r="R20" i="190" s="1"/>
  <c r="R20" i="188"/>
  <c r="R44" i="188" s="1"/>
  <c r="R20" i="173"/>
  <c r="R44" i="173" s="1"/>
  <c r="R20" i="142"/>
  <c r="R44" i="142" s="1"/>
  <c r="R20" i="168" s="1"/>
  <c r="R20" i="89"/>
  <c r="R44" i="89" s="1"/>
  <c r="R16" i="200"/>
  <c r="R16" i="197"/>
  <c r="R40" i="197" s="1"/>
  <c r="R17" i="198" s="1"/>
  <c r="R16" i="148"/>
  <c r="R17" i="191"/>
  <c r="R41" i="191" s="1"/>
  <c r="R17" i="189"/>
  <c r="R41" i="189" s="1"/>
  <c r="R17" i="190" s="1"/>
  <c r="R17" i="188"/>
  <c r="R41" i="188" s="1"/>
  <c r="R17" i="173"/>
  <c r="R41" i="173" s="1"/>
  <c r="R17" i="142"/>
  <c r="R41" i="142" s="1"/>
  <c r="R17" i="168" s="1"/>
  <c r="R17" i="89"/>
  <c r="R41" i="89" s="1"/>
  <c r="R22" i="200"/>
  <c r="R22" i="197"/>
  <c r="R46" i="197" s="1"/>
  <c r="R23" i="198" s="1"/>
  <c r="R22" i="148"/>
  <c r="R23" i="191"/>
  <c r="R47" i="191" s="1"/>
  <c r="R23" i="189"/>
  <c r="R47" i="189" s="1"/>
  <c r="R23" i="190" s="1"/>
  <c r="R23" i="188"/>
  <c r="R47" i="188" s="1"/>
  <c r="R23" i="173"/>
  <c r="R47" i="173" s="1"/>
  <c r="R23" i="142"/>
  <c r="R47" i="142" s="1"/>
  <c r="R23" i="168" s="1"/>
  <c r="R23" i="89"/>
  <c r="R47" i="89" s="1"/>
  <c r="AD22" i="200"/>
  <c r="AD22" i="197"/>
  <c r="AD46" i="197" s="1"/>
  <c r="AD23" i="198" s="1"/>
  <c r="AD22" i="148"/>
  <c r="AD23" i="191"/>
  <c r="AD47" i="191" s="1"/>
  <c r="AD23" i="189"/>
  <c r="AD47" i="189" s="1"/>
  <c r="AD23" i="190" s="1"/>
  <c r="AD23" i="188"/>
  <c r="AD47" i="188" s="1"/>
  <c r="AD23" i="173"/>
  <c r="AD47" i="173" s="1"/>
  <c r="AD23" i="142"/>
  <c r="AD47" i="142" s="1"/>
  <c r="AD23" i="168" s="1"/>
  <c r="AD23" i="89"/>
  <c r="AD47" i="89" s="1"/>
  <c r="R13" i="200"/>
  <c r="R13" i="197"/>
  <c r="R37" i="197" s="1"/>
  <c r="R14" i="198" s="1"/>
  <c r="R13" i="148"/>
  <c r="R14" i="191"/>
  <c r="R38" i="191" s="1"/>
  <c r="R14" i="189"/>
  <c r="R38" i="189" s="1"/>
  <c r="R14" i="190" s="1"/>
  <c r="R14" i="188"/>
  <c r="R38" i="188" s="1"/>
  <c r="R14" i="173"/>
  <c r="R38" i="173" s="1"/>
  <c r="R14" i="142"/>
  <c r="R38" i="142" s="1"/>
  <c r="R14" i="168" s="1"/>
  <c r="R14" i="89"/>
  <c r="R38" i="89" s="1"/>
  <c r="AD8" i="199"/>
  <c r="AD31" i="148"/>
  <c r="R45" i="148"/>
  <c r="R22" i="199"/>
  <c r="R31" i="148"/>
  <c r="R8" i="199"/>
  <c r="R42" i="148"/>
  <c r="R19" i="199"/>
  <c r="AD39" i="148"/>
  <c r="AD16" i="199"/>
  <c r="S8" i="61"/>
  <c r="F8" i="61"/>
  <c r="O8" i="61"/>
  <c r="L8" i="61"/>
  <c r="Y8" i="61"/>
  <c r="W8" i="61"/>
  <c r="V8" i="61"/>
  <c r="Z8" i="61"/>
  <c r="W22" i="61"/>
  <c r="O16" i="61"/>
  <c r="F16" i="61"/>
  <c r="Z19" i="61"/>
  <c r="S13" i="61"/>
  <c r="Z22" i="61"/>
  <c r="S19" i="61"/>
  <c r="L13" i="61"/>
  <c r="S22" i="61"/>
  <c r="L19" i="61"/>
  <c r="L22" i="61"/>
  <c r="AF22" i="61"/>
  <c r="W10" i="61"/>
  <c r="W19" i="61"/>
  <c r="W16" i="61"/>
  <c r="W13" i="61"/>
  <c r="Y16" i="61"/>
  <c r="F13" i="61"/>
  <c r="F19" i="61"/>
  <c r="Y22" i="61"/>
  <c r="Y13" i="61"/>
  <c r="Y10" i="61"/>
  <c r="F10" i="61"/>
  <c r="F22" i="61"/>
  <c r="Y19" i="61"/>
  <c r="AE13" i="61"/>
  <c r="AE19" i="61"/>
  <c r="AE22" i="61"/>
  <c r="AE16" i="61"/>
  <c r="O13" i="61"/>
  <c r="O19" i="61"/>
  <c r="O22" i="61"/>
  <c r="O10" i="61"/>
  <c r="AE8" i="61"/>
  <c r="V13" i="61"/>
  <c r="V19" i="61"/>
  <c r="V22" i="61"/>
  <c r="V10" i="61"/>
  <c r="V16" i="61"/>
  <c r="AE10" i="61"/>
  <c r="AC10" i="61"/>
  <c r="AC16" i="61"/>
  <c r="Z10" i="61"/>
  <c r="Z16" i="61"/>
  <c r="S10" i="61"/>
  <c r="S16" i="61"/>
  <c r="L10" i="61"/>
  <c r="L16" i="61"/>
  <c r="AC8" i="61"/>
  <c r="AC22" i="61"/>
  <c r="AC19" i="61"/>
  <c r="Z13" i="61"/>
  <c r="AC13" i="61"/>
  <c r="AF19" i="61"/>
  <c r="AF13" i="61"/>
  <c r="AF10" i="61"/>
  <c r="AF8" i="61"/>
  <c r="AF16" i="61"/>
  <c r="Z12" i="200" l="1"/>
  <c r="Z12" i="197"/>
  <c r="Z36" i="197" s="1"/>
  <c r="Z13" i="198" s="1"/>
  <c r="Z12" i="148"/>
  <c r="Z13" i="191"/>
  <c r="Z37" i="191" s="1"/>
  <c r="Z13" i="189"/>
  <c r="Z37" i="189" s="1"/>
  <c r="Z13" i="190" s="1"/>
  <c r="Z13" i="188"/>
  <c r="Z37" i="188" s="1"/>
  <c r="Z13" i="173"/>
  <c r="Z37" i="173" s="1"/>
  <c r="Z13" i="142"/>
  <c r="Z37" i="142" s="1"/>
  <c r="Z13" i="168" s="1"/>
  <c r="Z13" i="89"/>
  <c r="Z37" i="89" s="1"/>
  <c r="O21" i="200"/>
  <c r="O21" i="197"/>
  <c r="O45" i="197" s="1"/>
  <c r="O22" i="198" s="1"/>
  <c r="O21" i="148"/>
  <c r="O22" i="191"/>
  <c r="O46" i="191" s="1"/>
  <c r="O22" i="189"/>
  <c r="O46" i="189" s="1"/>
  <c r="O22" i="190" s="1"/>
  <c r="O22" i="188"/>
  <c r="O46" i="188" s="1"/>
  <c r="O22" i="173"/>
  <c r="O46" i="173" s="1"/>
  <c r="O22" i="142"/>
  <c r="O46" i="142" s="1"/>
  <c r="O22" i="168" s="1"/>
  <c r="O22" i="89"/>
  <c r="O46" i="89" s="1"/>
  <c r="W12" i="200"/>
  <c r="W12" i="148"/>
  <c r="W12" i="197"/>
  <c r="W36" i="197" s="1"/>
  <c r="W13" i="198" s="1"/>
  <c r="W13" i="191"/>
  <c r="W37" i="191" s="1"/>
  <c r="W13" i="189"/>
  <c r="W37" i="189" s="1"/>
  <c r="W13" i="190" s="1"/>
  <c r="W13" i="188"/>
  <c r="W37" i="188" s="1"/>
  <c r="W13" i="173"/>
  <c r="W37" i="173" s="1"/>
  <c r="W13" i="142"/>
  <c r="W37" i="142" s="1"/>
  <c r="W13" i="168" s="1"/>
  <c r="W13" i="89"/>
  <c r="W37" i="89" s="1"/>
  <c r="Z18" i="200"/>
  <c r="Z18" i="197"/>
  <c r="Z42" i="197" s="1"/>
  <c r="Z19" i="198" s="1"/>
  <c r="Z18" i="148"/>
  <c r="Z19" i="191"/>
  <c r="Z43" i="191" s="1"/>
  <c r="Z19" i="189"/>
  <c r="Z43" i="189" s="1"/>
  <c r="Z19" i="190" s="1"/>
  <c r="Z19" i="188"/>
  <c r="Z43" i="188" s="1"/>
  <c r="Z19" i="173"/>
  <c r="Z43" i="173" s="1"/>
  <c r="Z19" i="142"/>
  <c r="Z43" i="142" s="1"/>
  <c r="Z19" i="168" s="1"/>
  <c r="Z19" i="89"/>
  <c r="Z43" i="89" s="1"/>
  <c r="Z7" i="200"/>
  <c r="Z7" i="197"/>
  <c r="Z31" i="197" s="1"/>
  <c r="Z8" i="198" s="1"/>
  <c r="Z7" i="148"/>
  <c r="Z8" i="191"/>
  <c r="Z32" i="191" s="1"/>
  <c r="Z8" i="189"/>
  <c r="Z32" i="189" s="1"/>
  <c r="Z8" i="190" s="1"/>
  <c r="Z8" i="188"/>
  <c r="Z32" i="188" s="1"/>
  <c r="Z8" i="173"/>
  <c r="Z32" i="173" s="1"/>
  <c r="Z8" i="142"/>
  <c r="Z32" i="142" s="1"/>
  <c r="Z8" i="168" s="1"/>
  <c r="Z8" i="89"/>
  <c r="Z32" i="89" s="1"/>
  <c r="L7" i="200"/>
  <c r="L7" i="197"/>
  <c r="L31" i="197" s="1"/>
  <c r="L8" i="198" s="1"/>
  <c r="L7" i="148"/>
  <c r="L8" i="191"/>
  <c r="L32" i="191" s="1"/>
  <c r="L8" i="189"/>
  <c r="L32" i="189" s="1"/>
  <c r="L8" i="190" s="1"/>
  <c r="L8" i="188"/>
  <c r="L32" i="188" s="1"/>
  <c r="L8" i="173"/>
  <c r="L32" i="173" s="1"/>
  <c r="L8" i="142"/>
  <c r="L32" i="142" s="1"/>
  <c r="L8" i="168" s="1"/>
  <c r="L8" i="89"/>
  <c r="L32" i="89" s="1"/>
  <c r="Z15" i="200"/>
  <c r="Z15" i="197"/>
  <c r="Z39" i="197" s="1"/>
  <c r="Z16" i="198" s="1"/>
  <c r="Z15" i="148"/>
  <c r="Z16" i="191"/>
  <c r="Z40" i="191" s="1"/>
  <c r="Z16" i="189"/>
  <c r="Z40" i="189" s="1"/>
  <c r="Z16" i="190" s="1"/>
  <c r="Z16" i="188"/>
  <c r="Z40" i="188" s="1"/>
  <c r="Z16" i="173"/>
  <c r="Z40" i="173" s="1"/>
  <c r="Z16" i="142"/>
  <c r="Z40" i="142" s="1"/>
  <c r="Z16" i="168" s="1"/>
  <c r="Z16" i="89"/>
  <c r="Z40" i="89" s="1"/>
  <c r="AE21" i="200"/>
  <c r="AE21" i="197"/>
  <c r="AE45" i="197" s="1"/>
  <c r="AE22" i="198" s="1"/>
  <c r="AE21" i="148"/>
  <c r="AE22" i="191"/>
  <c r="AE46" i="191" s="1"/>
  <c r="AE22" i="189"/>
  <c r="AE46" i="189" s="1"/>
  <c r="AE22" i="190" s="1"/>
  <c r="AE22" i="188"/>
  <c r="AE46" i="188" s="1"/>
  <c r="AE22" i="173"/>
  <c r="AE46" i="173" s="1"/>
  <c r="AE22" i="142"/>
  <c r="AE46" i="142" s="1"/>
  <c r="AE22" i="168" s="1"/>
  <c r="AE22" i="89"/>
  <c r="AE46" i="89" s="1"/>
  <c r="Y21" i="200"/>
  <c r="Y21" i="197"/>
  <c r="Y45" i="197" s="1"/>
  <c r="Y22" i="198" s="1"/>
  <c r="Y21" i="148"/>
  <c r="Y22" i="191"/>
  <c r="Y46" i="191" s="1"/>
  <c r="Y22" i="188"/>
  <c r="Y46" i="188" s="1"/>
  <c r="Y22" i="189"/>
  <c r="Y46" i="189" s="1"/>
  <c r="Y22" i="190" s="1"/>
  <c r="Y22" i="173"/>
  <c r="Y46" i="173" s="1"/>
  <c r="Y22" i="142"/>
  <c r="Y46" i="142" s="1"/>
  <c r="Y22" i="168" s="1"/>
  <c r="Y22" i="89"/>
  <c r="Y46" i="89" s="1"/>
  <c r="AF12" i="200"/>
  <c r="AF12" i="197"/>
  <c r="AF36" i="197" s="1"/>
  <c r="AF13" i="198" s="1"/>
  <c r="AF12" i="148"/>
  <c r="AF13" i="191"/>
  <c r="AF37" i="191" s="1"/>
  <c r="AF13" i="189"/>
  <c r="AF37" i="189" s="1"/>
  <c r="AF13" i="190" s="1"/>
  <c r="AF13" i="188"/>
  <c r="AF37" i="188" s="1"/>
  <c r="AF13" i="173"/>
  <c r="AF37" i="173" s="1"/>
  <c r="AF13" i="142"/>
  <c r="AF37" i="142" s="1"/>
  <c r="AF13" i="168" s="1"/>
  <c r="AF13" i="89"/>
  <c r="AF37" i="89" s="1"/>
  <c r="Z9" i="197"/>
  <c r="Z33" i="197" s="1"/>
  <c r="Z10" i="198" s="1"/>
  <c r="Z9" i="148"/>
  <c r="Z10" i="191"/>
  <c r="Z34" i="191" s="1"/>
  <c r="Z9" i="200"/>
  <c r="Z10" i="189"/>
  <c r="Z34" i="189" s="1"/>
  <c r="Z10" i="190" s="1"/>
  <c r="Z10" i="188"/>
  <c r="Z34" i="188" s="1"/>
  <c r="Z10" i="173"/>
  <c r="Z34" i="173" s="1"/>
  <c r="Z10" i="142"/>
  <c r="Z34" i="142" s="1"/>
  <c r="Z10" i="168" s="1"/>
  <c r="Z10" i="89"/>
  <c r="Z34" i="89" s="1"/>
  <c r="V12" i="200"/>
  <c r="V12" i="197"/>
  <c r="V36" i="197" s="1"/>
  <c r="V13" i="198" s="1"/>
  <c r="V12" i="148"/>
  <c r="V13" i="191"/>
  <c r="V37" i="191" s="1"/>
  <c r="V13" i="189"/>
  <c r="V37" i="189" s="1"/>
  <c r="V13" i="190" s="1"/>
  <c r="V13" i="188"/>
  <c r="V37" i="188" s="1"/>
  <c r="V13" i="173"/>
  <c r="V37" i="173" s="1"/>
  <c r="V13" i="142"/>
  <c r="V37" i="142" s="1"/>
  <c r="V13" i="168" s="1"/>
  <c r="V13" i="89"/>
  <c r="V37" i="89" s="1"/>
  <c r="O18" i="200"/>
  <c r="O18" i="197"/>
  <c r="O42" i="197" s="1"/>
  <c r="O19" i="198" s="1"/>
  <c r="O19" i="191"/>
  <c r="O43" i="191" s="1"/>
  <c r="O18" i="148"/>
  <c r="O19" i="189"/>
  <c r="O43" i="189" s="1"/>
  <c r="O19" i="190" s="1"/>
  <c r="O19" i="188"/>
  <c r="O43" i="188" s="1"/>
  <c r="O19" i="173"/>
  <c r="O43" i="173" s="1"/>
  <c r="O19" i="142"/>
  <c r="O43" i="142" s="1"/>
  <c r="O19" i="168" s="1"/>
  <c r="O19" i="89"/>
  <c r="O43" i="89" s="1"/>
  <c r="AE18" i="200"/>
  <c r="AE18" i="148"/>
  <c r="AE18" i="197"/>
  <c r="AE42" i="197" s="1"/>
  <c r="AE19" i="198" s="1"/>
  <c r="AE19" i="191"/>
  <c r="AE43" i="191" s="1"/>
  <c r="AE19" i="189"/>
  <c r="AE43" i="189" s="1"/>
  <c r="AE19" i="190" s="1"/>
  <c r="AE19" i="188"/>
  <c r="AE43" i="188" s="1"/>
  <c r="AE19" i="173"/>
  <c r="AE43" i="173" s="1"/>
  <c r="AE19" i="142"/>
  <c r="AE43" i="142" s="1"/>
  <c r="AE19" i="168" s="1"/>
  <c r="AE19" i="89"/>
  <c r="AE43" i="89" s="1"/>
  <c r="F9" i="200"/>
  <c r="F9" i="197"/>
  <c r="F33" i="197" s="1"/>
  <c r="F10" i="198" s="1"/>
  <c r="F9" i="148"/>
  <c r="F10" i="191"/>
  <c r="F34" i="191" s="1"/>
  <c r="F10" i="189"/>
  <c r="F34" i="189" s="1"/>
  <c r="F10" i="190" s="1"/>
  <c r="F10" i="188"/>
  <c r="F34" i="188" s="1"/>
  <c r="F10" i="173"/>
  <c r="F34" i="173" s="1"/>
  <c r="F10" i="142"/>
  <c r="F34" i="142" s="1"/>
  <c r="F10" i="168" s="1"/>
  <c r="F10" i="89"/>
  <c r="F34" i="89" s="1"/>
  <c r="F18" i="200"/>
  <c r="F18" i="197"/>
  <c r="F42" i="197" s="1"/>
  <c r="F19" i="198" s="1"/>
  <c r="F18" i="148"/>
  <c r="F19" i="191"/>
  <c r="F43" i="191" s="1"/>
  <c r="F19" i="189"/>
  <c r="F43" i="189" s="1"/>
  <c r="F19" i="190" s="1"/>
  <c r="F19" i="188"/>
  <c r="F43" i="188" s="1"/>
  <c r="F19" i="173"/>
  <c r="F43" i="173" s="1"/>
  <c r="F19" i="142"/>
  <c r="F43" i="142" s="1"/>
  <c r="F19" i="168" s="1"/>
  <c r="F19" i="89"/>
  <c r="F43" i="89" s="1"/>
  <c r="W15" i="200"/>
  <c r="W15" i="197"/>
  <c r="W39" i="197" s="1"/>
  <c r="W16" i="198" s="1"/>
  <c r="W15" i="148"/>
  <c r="W16" i="191"/>
  <c r="W40" i="191" s="1"/>
  <c r="W16" i="189"/>
  <c r="W40" i="189" s="1"/>
  <c r="W16" i="190" s="1"/>
  <c r="W16" i="188"/>
  <c r="W40" i="188" s="1"/>
  <c r="W16" i="173"/>
  <c r="W40" i="173" s="1"/>
  <c r="W16" i="142"/>
  <c r="W40" i="142" s="1"/>
  <c r="W16" i="168" s="1"/>
  <c r="W16" i="89"/>
  <c r="W40" i="89" s="1"/>
  <c r="L21" i="200"/>
  <c r="L21" i="197"/>
  <c r="L45" i="197" s="1"/>
  <c r="L22" i="198" s="1"/>
  <c r="L21" i="148"/>
  <c r="L22" i="191"/>
  <c r="L46" i="191" s="1"/>
  <c r="L22" i="189"/>
  <c r="L46" i="189" s="1"/>
  <c r="L22" i="190" s="1"/>
  <c r="L22" i="188"/>
  <c r="L46" i="188" s="1"/>
  <c r="L22" i="173"/>
  <c r="L46" i="173" s="1"/>
  <c r="L22" i="142"/>
  <c r="L46" i="142" s="1"/>
  <c r="L22" i="168" s="1"/>
  <c r="L22" i="89"/>
  <c r="L46" i="89" s="1"/>
  <c r="S18" i="200"/>
  <c r="S18" i="197"/>
  <c r="S42" i="197" s="1"/>
  <c r="S19" i="198" s="1"/>
  <c r="S18" i="148"/>
  <c r="S19" i="191"/>
  <c r="S43" i="191" s="1"/>
  <c r="S19" i="189"/>
  <c r="S43" i="189" s="1"/>
  <c r="S19" i="190" s="1"/>
  <c r="S19" i="188"/>
  <c r="S43" i="188" s="1"/>
  <c r="S19" i="173"/>
  <c r="S43" i="173" s="1"/>
  <c r="S19" i="142"/>
  <c r="S43" i="142" s="1"/>
  <c r="S19" i="168" s="1"/>
  <c r="S19" i="89"/>
  <c r="S43" i="89" s="1"/>
  <c r="F15" i="200"/>
  <c r="F15" i="197"/>
  <c r="F39" i="197" s="1"/>
  <c r="F16" i="198" s="1"/>
  <c r="F15" i="148"/>
  <c r="F16" i="191"/>
  <c r="F40" i="191" s="1"/>
  <c r="F16" i="189"/>
  <c r="F40" i="189" s="1"/>
  <c r="F16" i="190" s="1"/>
  <c r="F16" i="188"/>
  <c r="F40" i="188" s="1"/>
  <c r="F16" i="173"/>
  <c r="F40" i="173" s="1"/>
  <c r="F16" i="142"/>
  <c r="F40" i="142" s="1"/>
  <c r="F16" i="168" s="1"/>
  <c r="F16" i="89"/>
  <c r="F40" i="89" s="1"/>
  <c r="V7" i="200"/>
  <c r="V7" i="197"/>
  <c r="V31" i="197" s="1"/>
  <c r="V8" i="198" s="1"/>
  <c r="V7" i="148"/>
  <c r="V8" i="191"/>
  <c r="V32" i="191" s="1"/>
  <c r="V8" i="189"/>
  <c r="V32" i="189" s="1"/>
  <c r="V8" i="190" s="1"/>
  <c r="V8" i="188"/>
  <c r="V32" i="188" s="1"/>
  <c r="V8" i="173"/>
  <c r="V32" i="173" s="1"/>
  <c r="V8" i="142"/>
  <c r="V32" i="142" s="1"/>
  <c r="V8" i="168" s="1"/>
  <c r="V8" i="89"/>
  <c r="V32" i="89" s="1"/>
  <c r="O7" i="200"/>
  <c r="O7" i="197"/>
  <c r="O31" i="197" s="1"/>
  <c r="O8" i="198" s="1"/>
  <c r="O7" i="148"/>
  <c r="O8" i="191"/>
  <c r="O32" i="191" s="1"/>
  <c r="O8" i="189"/>
  <c r="O32" i="189" s="1"/>
  <c r="O8" i="190" s="1"/>
  <c r="O8" i="188"/>
  <c r="O32" i="188" s="1"/>
  <c r="O8" i="173"/>
  <c r="O32" i="173" s="1"/>
  <c r="O8" i="142"/>
  <c r="O32" i="142" s="1"/>
  <c r="O8" i="168" s="1"/>
  <c r="O8" i="89"/>
  <c r="O32" i="89" s="1"/>
  <c r="R37" i="148"/>
  <c r="R14" i="199"/>
  <c r="R23" i="199"/>
  <c r="R46" i="148"/>
  <c r="R20" i="199"/>
  <c r="R43" i="148"/>
  <c r="AD34" i="148"/>
  <c r="AD11" i="199"/>
  <c r="AD14" i="199"/>
  <c r="AD37" i="148"/>
  <c r="L15" i="200"/>
  <c r="L15" i="197"/>
  <c r="L39" i="197" s="1"/>
  <c r="L16" i="198" s="1"/>
  <c r="L15" i="148"/>
  <c r="L16" i="191"/>
  <c r="L40" i="191" s="1"/>
  <c r="L16" i="189"/>
  <c r="L40" i="189" s="1"/>
  <c r="L16" i="190" s="1"/>
  <c r="L16" i="188"/>
  <c r="L40" i="188" s="1"/>
  <c r="L16" i="173"/>
  <c r="L40" i="173" s="1"/>
  <c r="L16" i="142"/>
  <c r="L40" i="142" s="1"/>
  <c r="L16" i="168" s="1"/>
  <c r="L16" i="89"/>
  <c r="L40" i="89" s="1"/>
  <c r="V18" i="200"/>
  <c r="V18" i="197"/>
  <c r="V42" i="197" s="1"/>
  <c r="V19" i="198" s="1"/>
  <c r="V18" i="148"/>
  <c r="V19" i="191"/>
  <c r="V43" i="191" s="1"/>
  <c r="V19" i="189"/>
  <c r="V43" i="189" s="1"/>
  <c r="V19" i="190" s="1"/>
  <c r="V19" i="188"/>
  <c r="V43" i="188" s="1"/>
  <c r="V19" i="173"/>
  <c r="V43" i="173" s="1"/>
  <c r="V19" i="142"/>
  <c r="V43" i="142" s="1"/>
  <c r="V19" i="168" s="1"/>
  <c r="V19" i="89"/>
  <c r="V43" i="89" s="1"/>
  <c r="L12" i="200"/>
  <c r="L12" i="197"/>
  <c r="L36" i="197" s="1"/>
  <c r="L13" i="198" s="1"/>
  <c r="L12" i="148"/>
  <c r="L13" i="191"/>
  <c r="L37" i="191" s="1"/>
  <c r="L13" i="189"/>
  <c r="L37" i="189" s="1"/>
  <c r="L13" i="190" s="1"/>
  <c r="L13" i="188"/>
  <c r="L37" i="188" s="1"/>
  <c r="L13" i="173"/>
  <c r="L37" i="173" s="1"/>
  <c r="L13" i="142"/>
  <c r="L37" i="142" s="1"/>
  <c r="L13" i="168" s="1"/>
  <c r="L13" i="89"/>
  <c r="L37" i="89" s="1"/>
  <c r="L9" i="200"/>
  <c r="L9" i="197"/>
  <c r="L33" i="197" s="1"/>
  <c r="L10" i="198" s="1"/>
  <c r="L9" i="148"/>
  <c r="L10" i="191"/>
  <c r="L34" i="191" s="1"/>
  <c r="L10" i="189"/>
  <c r="L34" i="189" s="1"/>
  <c r="L10" i="190" s="1"/>
  <c r="L10" i="188"/>
  <c r="L34" i="188" s="1"/>
  <c r="L10" i="173"/>
  <c r="L34" i="173" s="1"/>
  <c r="L10" i="142"/>
  <c r="L34" i="142" s="1"/>
  <c r="L10" i="168" s="1"/>
  <c r="L10" i="89"/>
  <c r="L34" i="89" s="1"/>
  <c r="AF15" i="200"/>
  <c r="AF15" i="197"/>
  <c r="AF39" i="197" s="1"/>
  <c r="AF16" i="198" s="1"/>
  <c r="AF15" i="148"/>
  <c r="AF16" i="191"/>
  <c r="AF40" i="191" s="1"/>
  <c r="AF16" i="189"/>
  <c r="AF40" i="189" s="1"/>
  <c r="AF16" i="190" s="1"/>
  <c r="AF16" i="188"/>
  <c r="AF40" i="188" s="1"/>
  <c r="AF16" i="173"/>
  <c r="AF40" i="173" s="1"/>
  <c r="AF16" i="142"/>
  <c r="AF40" i="142" s="1"/>
  <c r="AF16" i="168" s="1"/>
  <c r="AF16" i="89"/>
  <c r="AF40" i="89" s="1"/>
  <c r="S15" i="200"/>
  <c r="S15" i="148"/>
  <c r="S15" i="197"/>
  <c r="S39" i="197" s="1"/>
  <c r="S16" i="198" s="1"/>
  <c r="S16" i="191"/>
  <c r="S40" i="191" s="1"/>
  <c r="S16" i="189"/>
  <c r="S40" i="189" s="1"/>
  <c r="S16" i="190" s="1"/>
  <c r="S16" i="188"/>
  <c r="S40" i="188" s="1"/>
  <c r="S16" i="173"/>
  <c r="S40" i="173" s="1"/>
  <c r="S16" i="142"/>
  <c r="S40" i="142" s="1"/>
  <c r="S16" i="168" s="1"/>
  <c r="S16" i="89"/>
  <c r="S40" i="89" s="1"/>
  <c r="V9" i="200"/>
  <c r="V9" i="197"/>
  <c r="V33" i="197" s="1"/>
  <c r="V10" i="198" s="1"/>
  <c r="V9" i="148"/>
  <c r="V10" i="191"/>
  <c r="V34" i="191" s="1"/>
  <c r="V10" i="189"/>
  <c r="V34" i="189" s="1"/>
  <c r="V10" i="190" s="1"/>
  <c r="V10" i="188"/>
  <c r="V34" i="188" s="1"/>
  <c r="V10" i="173"/>
  <c r="V34" i="173" s="1"/>
  <c r="V10" i="142"/>
  <c r="V34" i="142" s="1"/>
  <c r="V10" i="168" s="1"/>
  <c r="V10" i="89"/>
  <c r="V34" i="89" s="1"/>
  <c r="O12" i="200"/>
  <c r="O12" i="197"/>
  <c r="O36" i="197" s="1"/>
  <c r="O13" i="198" s="1"/>
  <c r="O12" i="148"/>
  <c r="O13" i="191"/>
  <c r="O37" i="191" s="1"/>
  <c r="O13" i="189"/>
  <c r="O37" i="189" s="1"/>
  <c r="O13" i="190" s="1"/>
  <c r="O13" i="188"/>
  <c r="O37" i="188" s="1"/>
  <c r="O13" i="173"/>
  <c r="O37" i="173" s="1"/>
  <c r="O13" i="142"/>
  <c r="O37" i="142" s="1"/>
  <c r="O13" i="168" s="1"/>
  <c r="O13" i="89"/>
  <c r="O37" i="89" s="1"/>
  <c r="Y9" i="197"/>
  <c r="Y33" i="197" s="1"/>
  <c r="Y10" i="198" s="1"/>
  <c r="Y9" i="200"/>
  <c r="Y9" i="148"/>
  <c r="Y10" i="191"/>
  <c r="Y34" i="191" s="1"/>
  <c r="Y10" i="188"/>
  <c r="Y34" i="188" s="1"/>
  <c r="Y10" i="189"/>
  <c r="Y34" i="189" s="1"/>
  <c r="Y10" i="190" s="1"/>
  <c r="Y10" i="173"/>
  <c r="Y34" i="173" s="1"/>
  <c r="Y10" i="142"/>
  <c r="Y34" i="142" s="1"/>
  <c r="Y10" i="168" s="1"/>
  <c r="Y10" i="89"/>
  <c r="Y34" i="89" s="1"/>
  <c r="W18" i="200"/>
  <c r="W18" i="197"/>
  <c r="W42" i="197" s="1"/>
  <c r="W19" i="198" s="1"/>
  <c r="W19" i="191"/>
  <c r="W43" i="191" s="1"/>
  <c r="W18" i="148"/>
  <c r="W19" i="189"/>
  <c r="W43" i="189" s="1"/>
  <c r="W19" i="190" s="1"/>
  <c r="W19" i="188"/>
  <c r="W43" i="188" s="1"/>
  <c r="W19" i="173"/>
  <c r="W43" i="173" s="1"/>
  <c r="W19" i="142"/>
  <c r="W43" i="142" s="1"/>
  <c r="W19" i="168" s="1"/>
  <c r="W19" i="89"/>
  <c r="W43" i="89" s="1"/>
  <c r="L18" i="200"/>
  <c r="L18" i="197"/>
  <c r="L42" i="197" s="1"/>
  <c r="L19" i="198" s="1"/>
  <c r="L18" i="148"/>
  <c r="L19" i="191"/>
  <c r="L43" i="191" s="1"/>
  <c r="L19" i="189"/>
  <c r="L43" i="189" s="1"/>
  <c r="L19" i="190" s="1"/>
  <c r="L19" i="188"/>
  <c r="L43" i="188" s="1"/>
  <c r="L19" i="173"/>
  <c r="L43" i="173" s="1"/>
  <c r="L19" i="142"/>
  <c r="L43" i="142" s="1"/>
  <c r="L19" i="168" s="1"/>
  <c r="L19" i="89"/>
  <c r="L43" i="89" s="1"/>
  <c r="Z21" i="200"/>
  <c r="Z21" i="197"/>
  <c r="Z45" i="197" s="1"/>
  <c r="Z22" i="198" s="1"/>
  <c r="Z21" i="148"/>
  <c r="Z22" i="191"/>
  <c r="Z46" i="191" s="1"/>
  <c r="Z22" i="189"/>
  <c r="Z46" i="189" s="1"/>
  <c r="Z22" i="190" s="1"/>
  <c r="Z22" i="188"/>
  <c r="Z46" i="188" s="1"/>
  <c r="Z22" i="173"/>
  <c r="Z46" i="173" s="1"/>
  <c r="Z22" i="142"/>
  <c r="Z46" i="142" s="1"/>
  <c r="Z22" i="168" s="1"/>
  <c r="Z22" i="89"/>
  <c r="Z46" i="89" s="1"/>
  <c r="O15" i="200"/>
  <c r="O15" i="197"/>
  <c r="O39" i="197" s="1"/>
  <c r="O16" i="198" s="1"/>
  <c r="O15" i="148"/>
  <c r="O16" i="191"/>
  <c r="O40" i="191" s="1"/>
  <c r="O16" i="189"/>
  <c r="O40" i="189" s="1"/>
  <c r="O16" i="190" s="1"/>
  <c r="O16" i="188"/>
  <c r="O40" i="188" s="1"/>
  <c r="O16" i="173"/>
  <c r="O40" i="173" s="1"/>
  <c r="O16" i="142"/>
  <c r="O40" i="142" s="1"/>
  <c r="O16" i="168" s="1"/>
  <c r="O16" i="89"/>
  <c r="O40" i="89" s="1"/>
  <c r="W7" i="200"/>
  <c r="W7" i="197"/>
  <c r="W31" i="197" s="1"/>
  <c r="W8" i="198" s="1"/>
  <c r="W7" i="148"/>
  <c r="W8" i="191"/>
  <c r="W32" i="191" s="1"/>
  <c r="W8" i="188"/>
  <c r="W32" i="188" s="1"/>
  <c r="W8" i="189"/>
  <c r="W32" i="189" s="1"/>
  <c r="W8" i="190" s="1"/>
  <c r="W8" i="173"/>
  <c r="W32" i="173" s="1"/>
  <c r="W8" i="142"/>
  <c r="W32" i="142" s="1"/>
  <c r="W8" i="168" s="1"/>
  <c r="W8" i="89"/>
  <c r="W32" i="89" s="1"/>
  <c r="F7" i="200"/>
  <c r="F7" i="197"/>
  <c r="F31" i="197" s="1"/>
  <c r="F8" i="198" s="1"/>
  <c r="F7" i="148"/>
  <c r="F8" i="191"/>
  <c r="F32" i="191" s="1"/>
  <c r="F8" i="189"/>
  <c r="F32" i="189" s="1"/>
  <c r="F8" i="190" s="1"/>
  <c r="F8" i="188"/>
  <c r="F32" i="188" s="1"/>
  <c r="F8" i="173"/>
  <c r="F32" i="173" s="1"/>
  <c r="F8" i="142"/>
  <c r="F32" i="142" s="1"/>
  <c r="F8" i="168" s="1"/>
  <c r="F8" i="89"/>
  <c r="F32" i="89" s="1"/>
  <c r="AF9" i="200"/>
  <c r="AF9" i="197"/>
  <c r="AF33" i="197" s="1"/>
  <c r="AF10" i="198" s="1"/>
  <c r="AF9" i="148"/>
  <c r="AF10" i="191"/>
  <c r="AF34" i="191" s="1"/>
  <c r="AF10" i="189"/>
  <c r="AF34" i="189" s="1"/>
  <c r="AF10" i="190" s="1"/>
  <c r="AF10" i="188"/>
  <c r="AF34" i="188" s="1"/>
  <c r="AF10" i="173"/>
  <c r="AF34" i="173" s="1"/>
  <c r="AF10" i="142"/>
  <c r="AF34" i="142" s="1"/>
  <c r="AF10" i="168" s="1"/>
  <c r="AF10" i="89"/>
  <c r="AF34" i="89" s="1"/>
  <c r="AE9" i="200"/>
  <c r="AE9" i="197"/>
  <c r="AE33" i="197" s="1"/>
  <c r="AE10" i="198" s="1"/>
  <c r="AE9" i="148"/>
  <c r="AE10" i="191"/>
  <c r="AE34" i="191" s="1"/>
  <c r="AE10" i="189"/>
  <c r="AE34" i="189" s="1"/>
  <c r="AE10" i="190" s="1"/>
  <c r="AE10" i="188"/>
  <c r="AE34" i="188" s="1"/>
  <c r="AE10" i="173"/>
  <c r="AE34" i="173" s="1"/>
  <c r="AE10" i="142"/>
  <c r="AE34" i="142" s="1"/>
  <c r="AE10" i="168" s="1"/>
  <c r="AE10" i="89"/>
  <c r="AE34" i="89" s="1"/>
  <c r="F21" i="200"/>
  <c r="F21" i="197"/>
  <c r="F45" i="197" s="1"/>
  <c r="F22" i="198" s="1"/>
  <c r="F21" i="148"/>
  <c r="F22" i="191"/>
  <c r="F46" i="191" s="1"/>
  <c r="F22" i="189"/>
  <c r="F46" i="189" s="1"/>
  <c r="F22" i="190" s="1"/>
  <c r="F22" i="188"/>
  <c r="F46" i="188" s="1"/>
  <c r="F22" i="173"/>
  <c r="F46" i="173" s="1"/>
  <c r="F22" i="142"/>
  <c r="F46" i="142" s="1"/>
  <c r="F22" i="168" s="1"/>
  <c r="F22" i="89"/>
  <c r="F46" i="89" s="1"/>
  <c r="AF21" i="200"/>
  <c r="AF21" i="197"/>
  <c r="AF45" i="197" s="1"/>
  <c r="AF22" i="198" s="1"/>
  <c r="AF21" i="148"/>
  <c r="AF22" i="191"/>
  <c r="AF46" i="191" s="1"/>
  <c r="AF22" i="189"/>
  <c r="AF46" i="189" s="1"/>
  <c r="AF22" i="190" s="1"/>
  <c r="AF22" i="188"/>
  <c r="AF46" i="188" s="1"/>
  <c r="AF22" i="173"/>
  <c r="AF46" i="173" s="1"/>
  <c r="AF22" i="142"/>
  <c r="AF46" i="142" s="1"/>
  <c r="AF22" i="168" s="1"/>
  <c r="AF22" i="89"/>
  <c r="AF46" i="89" s="1"/>
  <c r="AC18" i="197"/>
  <c r="AC42" i="197" s="1"/>
  <c r="AC19" i="198" s="1"/>
  <c r="AC18" i="200"/>
  <c r="AC18" i="148"/>
  <c r="AC19" i="191"/>
  <c r="AC43" i="191" s="1"/>
  <c r="AC19" i="188"/>
  <c r="AC43" i="188" s="1"/>
  <c r="AC19" i="189"/>
  <c r="AC43" i="189" s="1"/>
  <c r="AC19" i="190" s="1"/>
  <c r="AC19" i="173"/>
  <c r="AC43" i="173" s="1"/>
  <c r="AC19" i="142"/>
  <c r="AC43" i="142" s="1"/>
  <c r="AC19" i="168" s="1"/>
  <c r="AC19" i="89"/>
  <c r="AC43" i="89" s="1"/>
  <c r="V15" i="200"/>
  <c r="V15" i="197"/>
  <c r="V39" i="197" s="1"/>
  <c r="V16" i="198" s="1"/>
  <c r="V15" i="148"/>
  <c r="V16" i="191"/>
  <c r="V40" i="191" s="1"/>
  <c r="V16" i="189"/>
  <c r="V40" i="189" s="1"/>
  <c r="V16" i="190" s="1"/>
  <c r="V16" i="188"/>
  <c r="V40" i="188" s="1"/>
  <c r="V16" i="173"/>
  <c r="V40" i="173" s="1"/>
  <c r="V16" i="142"/>
  <c r="V40" i="142" s="1"/>
  <c r="V16" i="168" s="1"/>
  <c r="V16" i="89"/>
  <c r="V40" i="89" s="1"/>
  <c r="AF18" i="200"/>
  <c r="AF18" i="197"/>
  <c r="AF42" i="197" s="1"/>
  <c r="AF19" i="198" s="1"/>
  <c r="AF18" i="148"/>
  <c r="AF19" i="191"/>
  <c r="AF43" i="191" s="1"/>
  <c r="AF19" i="189"/>
  <c r="AF43" i="189" s="1"/>
  <c r="AF19" i="190" s="1"/>
  <c r="AF19" i="188"/>
  <c r="AF43" i="188" s="1"/>
  <c r="AF19" i="173"/>
  <c r="AF43" i="173" s="1"/>
  <c r="AF19" i="142"/>
  <c r="AF43" i="142" s="1"/>
  <c r="AF19" i="168" s="1"/>
  <c r="AF19" i="89"/>
  <c r="AF43" i="89" s="1"/>
  <c r="AC21" i="200"/>
  <c r="AC21" i="197"/>
  <c r="AC45" i="197" s="1"/>
  <c r="AC22" i="198" s="1"/>
  <c r="AC21" i="148"/>
  <c r="AC22" i="191"/>
  <c r="AC46" i="191" s="1"/>
  <c r="AC22" i="188"/>
  <c r="AC46" i="188" s="1"/>
  <c r="AC22" i="189"/>
  <c r="AC46" i="189" s="1"/>
  <c r="AC22" i="190" s="1"/>
  <c r="AC22" i="173"/>
  <c r="AC46" i="173" s="1"/>
  <c r="AC22" i="142"/>
  <c r="AC46" i="142" s="1"/>
  <c r="AC22" i="168" s="1"/>
  <c r="AC22" i="89"/>
  <c r="AC46" i="89" s="1"/>
  <c r="AC15" i="200"/>
  <c r="AC15" i="197"/>
  <c r="AC39" i="197" s="1"/>
  <c r="AC16" i="198" s="1"/>
  <c r="AC15" i="148"/>
  <c r="AC16" i="191"/>
  <c r="AC40" i="191" s="1"/>
  <c r="AC16" i="189"/>
  <c r="AC40" i="189" s="1"/>
  <c r="AC16" i="190" s="1"/>
  <c r="AC16" i="188"/>
  <c r="AC40" i="188" s="1"/>
  <c r="AC16" i="173"/>
  <c r="AC40" i="173" s="1"/>
  <c r="AC16" i="142"/>
  <c r="AC40" i="142" s="1"/>
  <c r="AC16" i="168" s="1"/>
  <c r="AC16" i="89"/>
  <c r="AC40" i="89" s="1"/>
  <c r="AE7" i="200"/>
  <c r="AE7" i="197"/>
  <c r="AE31" i="197" s="1"/>
  <c r="AE8" i="198" s="1"/>
  <c r="AE7" i="148"/>
  <c r="AE8" i="191"/>
  <c r="AE32" i="191" s="1"/>
  <c r="AE8" i="189"/>
  <c r="AE32" i="189" s="1"/>
  <c r="AE8" i="190" s="1"/>
  <c r="AE8" i="188"/>
  <c r="AE32" i="188" s="1"/>
  <c r="AE8" i="173"/>
  <c r="AE32" i="173" s="1"/>
  <c r="AE8" i="142"/>
  <c r="AE32" i="142" s="1"/>
  <c r="AE8" i="168" s="1"/>
  <c r="AE8" i="89"/>
  <c r="AE32" i="89" s="1"/>
  <c r="AE12" i="200"/>
  <c r="AE12" i="197"/>
  <c r="AE36" i="197" s="1"/>
  <c r="AE13" i="198" s="1"/>
  <c r="AE12" i="148"/>
  <c r="AE13" i="191"/>
  <c r="AE37" i="191" s="1"/>
  <c r="AE13" i="189"/>
  <c r="AE37" i="189" s="1"/>
  <c r="AE13" i="190" s="1"/>
  <c r="AE13" i="188"/>
  <c r="AE37" i="188" s="1"/>
  <c r="AE13" i="173"/>
  <c r="AE37" i="173" s="1"/>
  <c r="AE13" i="142"/>
  <c r="AE37" i="142" s="1"/>
  <c r="AE13" i="168" s="1"/>
  <c r="AE13" i="89"/>
  <c r="AE37" i="89" s="1"/>
  <c r="F12" i="197"/>
  <c r="F36" i="197" s="1"/>
  <c r="F13" i="198" s="1"/>
  <c r="F12" i="200"/>
  <c r="F12" i="148"/>
  <c r="F13" i="191"/>
  <c r="F37" i="191" s="1"/>
  <c r="F13" i="189"/>
  <c r="F37" i="189" s="1"/>
  <c r="F13" i="190" s="1"/>
  <c r="F13" i="188"/>
  <c r="F37" i="188" s="1"/>
  <c r="F13" i="173"/>
  <c r="F37" i="173" s="1"/>
  <c r="F13" i="142"/>
  <c r="F37" i="142" s="1"/>
  <c r="F13" i="168" s="1"/>
  <c r="F13" i="89"/>
  <c r="F37" i="89" s="1"/>
  <c r="AF7" i="200"/>
  <c r="AF7" i="197"/>
  <c r="AF31" i="197" s="1"/>
  <c r="AF8" i="198" s="1"/>
  <c r="AF7" i="148"/>
  <c r="AF8" i="191"/>
  <c r="AF32" i="191" s="1"/>
  <c r="AF8" i="189"/>
  <c r="AF32" i="189" s="1"/>
  <c r="AF8" i="190" s="1"/>
  <c r="AF8" i="188"/>
  <c r="AF32" i="188" s="1"/>
  <c r="AF8" i="173"/>
  <c r="AF32" i="173" s="1"/>
  <c r="AF8" i="142"/>
  <c r="AF32" i="142" s="1"/>
  <c r="AF8" i="168" s="1"/>
  <c r="AF8" i="89"/>
  <c r="AF32" i="89" s="1"/>
  <c r="AC12" i="200"/>
  <c r="AC12" i="197"/>
  <c r="AC36" i="197" s="1"/>
  <c r="AC13" i="198" s="1"/>
  <c r="AC12" i="148"/>
  <c r="AC13" i="191"/>
  <c r="AC37" i="191" s="1"/>
  <c r="AC13" i="189"/>
  <c r="AC37" i="189" s="1"/>
  <c r="AC13" i="190" s="1"/>
  <c r="AC13" i="188"/>
  <c r="AC37" i="188" s="1"/>
  <c r="AC13" i="173"/>
  <c r="AC37" i="173" s="1"/>
  <c r="AC13" i="142"/>
  <c r="AC37" i="142" s="1"/>
  <c r="AC13" i="168" s="1"/>
  <c r="AC13" i="89"/>
  <c r="AC37" i="89" s="1"/>
  <c r="AC7" i="200"/>
  <c r="AC7" i="197"/>
  <c r="AC31" i="197" s="1"/>
  <c r="AC8" i="198" s="1"/>
  <c r="AC7" i="148"/>
  <c r="AC8" i="191"/>
  <c r="AC32" i="191" s="1"/>
  <c r="AC8" i="189"/>
  <c r="AC32" i="189" s="1"/>
  <c r="AC8" i="190" s="1"/>
  <c r="AC8" i="188"/>
  <c r="AC32" i="188" s="1"/>
  <c r="AC8" i="173"/>
  <c r="AC32" i="173" s="1"/>
  <c r="AC8" i="142"/>
  <c r="AC32" i="142" s="1"/>
  <c r="AC8" i="168" s="1"/>
  <c r="AC8" i="89"/>
  <c r="AC32" i="89" s="1"/>
  <c r="S9" i="200"/>
  <c r="S9" i="197"/>
  <c r="S33" i="197" s="1"/>
  <c r="S10" i="198" s="1"/>
  <c r="S9" i="148"/>
  <c r="S10" i="191"/>
  <c r="S34" i="191" s="1"/>
  <c r="S10" i="189"/>
  <c r="S34" i="189" s="1"/>
  <c r="S10" i="190" s="1"/>
  <c r="S10" i="188"/>
  <c r="S34" i="188" s="1"/>
  <c r="S10" i="173"/>
  <c r="S34" i="173" s="1"/>
  <c r="S10" i="142"/>
  <c r="S34" i="142" s="1"/>
  <c r="S10" i="168" s="1"/>
  <c r="S10" i="89"/>
  <c r="S34" i="89" s="1"/>
  <c r="AC9" i="200"/>
  <c r="AC9" i="197"/>
  <c r="AC33" i="197" s="1"/>
  <c r="AC10" i="198" s="1"/>
  <c r="AC9" i="148"/>
  <c r="AC10" i="191"/>
  <c r="AC34" i="191" s="1"/>
  <c r="AC10" i="188"/>
  <c r="AC34" i="188" s="1"/>
  <c r="AC10" i="189"/>
  <c r="AC34" i="189" s="1"/>
  <c r="AC10" i="190" s="1"/>
  <c r="AC10" i="173"/>
  <c r="AC34" i="173" s="1"/>
  <c r="AC10" i="142"/>
  <c r="AC34" i="142" s="1"/>
  <c r="AC10" i="168" s="1"/>
  <c r="AC10" i="89"/>
  <c r="AC34" i="89" s="1"/>
  <c r="V21" i="200"/>
  <c r="V21" i="197"/>
  <c r="V45" i="197" s="1"/>
  <c r="V22" i="198" s="1"/>
  <c r="V21" i="148"/>
  <c r="V22" i="191"/>
  <c r="V46" i="191" s="1"/>
  <c r="V22" i="189"/>
  <c r="V46" i="189" s="1"/>
  <c r="V22" i="190" s="1"/>
  <c r="V22" i="188"/>
  <c r="V46" i="188" s="1"/>
  <c r="V22" i="173"/>
  <c r="V46" i="173" s="1"/>
  <c r="V22" i="142"/>
  <c r="V46" i="142" s="1"/>
  <c r="V22" i="168" s="1"/>
  <c r="V22" i="89"/>
  <c r="V46" i="89" s="1"/>
  <c r="O9" i="200"/>
  <c r="O9" i="197"/>
  <c r="O33" i="197" s="1"/>
  <c r="O10" i="198" s="1"/>
  <c r="O9" i="148"/>
  <c r="O10" i="191"/>
  <c r="O34" i="191" s="1"/>
  <c r="O10" i="189"/>
  <c r="O34" i="189" s="1"/>
  <c r="O10" i="190" s="1"/>
  <c r="O10" i="188"/>
  <c r="O34" i="188" s="1"/>
  <c r="O10" i="173"/>
  <c r="O34" i="173" s="1"/>
  <c r="O10" i="142"/>
  <c r="O34" i="142" s="1"/>
  <c r="O10" i="168" s="1"/>
  <c r="O10" i="89"/>
  <c r="O34" i="89" s="1"/>
  <c r="AE15" i="200"/>
  <c r="AE15" i="197"/>
  <c r="AE39" i="197" s="1"/>
  <c r="AE16" i="198" s="1"/>
  <c r="AE15" i="148"/>
  <c r="AE16" i="191"/>
  <c r="AE40" i="191" s="1"/>
  <c r="AE16" i="189"/>
  <c r="AE40" i="189" s="1"/>
  <c r="AE16" i="190" s="1"/>
  <c r="AE16" i="188"/>
  <c r="AE40" i="188" s="1"/>
  <c r="AE16" i="173"/>
  <c r="AE40" i="173" s="1"/>
  <c r="AE16" i="142"/>
  <c r="AE40" i="142" s="1"/>
  <c r="AE16" i="168" s="1"/>
  <c r="AE16" i="89"/>
  <c r="AE40" i="89" s="1"/>
  <c r="Y18" i="200"/>
  <c r="Y18" i="197"/>
  <c r="Y42" i="197" s="1"/>
  <c r="Y19" i="198" s="1"/>
  <c r="Y18" i="148"/>
  <c r="Y19" i="191"/>
  <c r="Y43" i="191" s="1"/>
  <c r="Y19" i="189"/>
  <c r="Y43" i="189" s="1"/>
  <c r="Y19" i="190" s="1"/>
  <c r="Y19" i="188"/>
  <c r="Y43" i="188" s="1"/>
  <c r="Y19" i="173"/>
  <c r="Y43" i="173" s="1"/>
  <c r="Y19" i="142"/>
  <c r="Y43" i="142" s="1"/>
  <c r="Y19" i="168" s="1"/>
  <c r="Y19" i="89"/>
  <c r="Y43" i="89" s="1"/>
  <c r="Y12" i="200"/>
  <c r="Y12" i="197"/>
  <c r="Y36" i="197" s="1"/>
  <c r="Y13" i="198" s="1"/>
  <c r="Y12" i="148"/>
  <c r="Y13" i="191"/>
  <c r="Y37" i="191" s="1"/>
  <c r="Y13" i="188"/>
  <c r="Y37" i="188" s="1"/>
  <c r="Y13" i="189"/>
  <c r="Y37" i="189" s="1"/>
  <c r="Y13" i="190" s="1"/>
  <c r="Y13" i="173"/>
  <c r="Y37" i="173" s="1"/>
  <c r="Y13" i="142"/>
  <c r="Y37" i="142" s="1"/>
  <c r="Y13" i="168" s="1"/>
  <c r="Y13" i="89"/>
  <c r="Y37" i="89" s="1"/>
  <c r="Y15" i="200"/>
  <c r="Y15" i="197"/>
  <c r="Y39" i="197" s="1"/>
  <c r="Y16" i="198" s="1"/>
  <c r="Y15" i="148"/>
  <c r="Y16" i="191"/>
  <c r="Y40" i="191" s="1"/>
  <c r="Y16" i="189"/>
  <c r="Y40" i="189" s="1"/>
  <c r="Y16" i="190" s="1"/>
  <c r="Y16" i="188"/>
  <c r="Y40" i="188" s="1"/>
  <c r="Y16" i="173"/>
  <c r="Y40" i="173" s="1"/>
  <c r="Y16" i="142"/>
  <c r="Y40" i="142" s="1"/>
  <c r="Y16" i="168" s="1"/>
  <c r="Y16" i="89"/>
  <c r="Y40" i="89" s="1"/>
  <c r="W9" i="200"/>
  <c r="W9" i="197"/>
  <c r="W33" i="197" s="1"/>
  <c r="W10" i="198" s="1"/>
  <c r="W9" i="148"/>
  <c r="W10" i="191"/>
  <c r="W34" i="191" s="1"/>
  <c r="W10" i="189"/>
  <c r="W34" i="189" s="1"/>
  <c r="W10" i="190" s="1"/>
  <c r="W10" i="188"/>
  <c r="W34" i="188" s="1"/>
  <c r="W10" i="173"/>
  <c r="W34" i="173" s="1"/>
  <c r="W10" i="142"/>
  <c r="W34" i="142" s="1"/>
  <c r="W10" i="168" s="1"/>
  <c r="W10" i="89"/>
  <c r="W34" i="89" s="1"/>
  <c r="S21" i="200"/>
  <c r="S21" i="197"/>
  <c r="S45" i="197" s="1"/>
  <c r="S22" i="198" s="1"/>
  <c r="S22" i="191"/>
  <c r="S46" i="191" s="1"/>
  <c r="S21" i="148"/>
  <c r="S22" i="189"/>
  <c r="S46" i="189" s="1"/>
  <c r="S22" i="190" s="1"/>
  <c r="S22" i="188"/>
  <c r="S46" i="188" s="1"/>
  <c r="S22" i="173"/>
  <c r="S46" i="173" s="1"/>
  <c r="S22" i="142"/>
  <c r="S46" i="142" s="1"/>
  <c r="S22" i="168" s="1"/>
  <c r="S22" i="89"/>
  <c r="S46" i="89" s="1"/>
  <c r="S12" i="200"/>
  <c r="S12" i="197"/>
  <c r="S36" i="197" s="1"/>
  <c r="S13" i="198" s="1"/>
  <c r="S12" i="148"/>
  <c r="S13" i="191"/>
  <c r="S37" i="191" s="1"/>
  <c r="S13" i="189"/>
  <c r="S37" i="189" s="1"/>
  <c r="S13" i="190" s="1"/>
  <c r="S13" i="188"/>
  <c r="S37" i="188" s="1"/>
  <c r="S13" i="173"/>
  <c r="S37" i="173" s="1"/>
  <c r="S13" i="142"/>
  <c r="S37" i="142" s="1"/>
  <c r="S13" i="168" s="1"/>
  <c r="S13" i="89"/>
  <c r="S37" i="89" s="1"/>
  <c r="W21" i="200"/>
  <c r="W21" i="197"/>
  <c r="W45" i="197" s="1"/>
  <c r="W22" i="198" s="1"/>
  <c r="W22" i="191"/>
  <c r="W46" i="191" s="1"/>
  <c r="W22" i="189"/>
  <c r="W46" i="189" s="1"/>
  <c r="W22" i="190" s="1"/>
  <c r="W22" i="188"/>
  <c r="W46" i="188" s="1"/>
  <c r="W21" i="148"/>
  <c r="W22" i="173"/>
  <c r="W46" i="173" s="1"/>
  <c r="W22" i="142"/>
  <c r="W46" i="142" s="1"/>
  <c r="W22" i="168" s="1"/>
  <c r="W22" i="89"/>
  <c r="W46" i="89" s="1"/>
  <c r="Y7" i="200"/>
  <c r="Y7" i="197"/>
  <c r="Y31" i="197" s="1"/>
  <c r="Y8" i="198" s="1"/>
  <c r="Y7" i="148"/>
  <c r="Y8" i="191"/>
  <c r="Y32" i="191" s="1"/>
  <c r="Y8" i="189"/>
  <c r="Y32" i="189" s="1"/>
  <c r="Y8" i="190" s="1"/>
  <c r="Y8" i="188"/>
  <c r="Y32" i="188" s="1"/>
  <c r="Y8" i="173"/>
  <c r="Y32" i="173" s="1"/>
  <c r="Y8" i="142"/>
  <c r="Y32" i="142" s="1"/>
  <c r="Y8" i="168" s="1"/>
  <c r="Y8" i="89"/>
  <c r="Y32" i="89" s="1"/>
  <c r="S7" i="200"/>
  <c r="S7" i="197"/>
  <c r="S31" i="197" s="1"/>
  <c r="S8" i="198" s="1"/>
  <c r="S7" i="148"/>
  <c r="S8" i="191"/>
  <c r="S32" i="191" s="1"/>
  <c r="S8" i="188"/>
  <c r="S32" i="188" s="1"/>
  <c r="S8" i="189"/>
  <c r="S32" i="189" s="1"/>
  <c r="S8" i="190" s="1"/>
  <c r="S8" i="173"/>
  <c r="S32" i="173" s="1"/>
  <c r="S8" i="142"/>
  <c r="S32" i="142" s="1"/>
  <c r="S8" i="168" s="1"/>
  <c r="S8" i="89"/>
  <c r="S32" i="89" s="1"/>
  <c r="AD46" i="148"/>
  <c r="AD23" i="199"/>
  <c r="R17" i="199"/>
  <c r="R40" i="148"/>
  <c r="AD17" i="199"/>
  <c r="AD40" i="148"/>
  <c r="R11" i="199"/>
  <c r="R34" i="148"/>
  <c r="AD20" i="199"/>
  <c r="AD43" i="148"/>
  <c r="F14" i="61"/>
  <c r="H7" i="109"/>
  <c r="H31" i="109" s="1"/>
  <c r="L20" i="61"/>
  <c r="S14" i="61"/>
  <c r="Y14" i="61"/>
  <c r="O17" i="61"/>
  <c r="W20" i="61"/>
  <c r="Z23" i="61"/>
  <c r="Y23" i="61"/>
  <c r="W23" i="61"/>
  <c r="F17" i="61"/>
  <c r="L23" i="61"/>
  <c r="AF23" i="61"/>
  <c r="S20" i="61"/>
  <c r="Z20" i="61"/>
  <c r="L14" i="61"/>
  <c r="W11" i="61"/>
  <c r="S23" i="61"/>
  <c r="W17" i="61"/>
  <c r="W14" i="61"/>
  <c r="F23" i="61"/>
  <c r="Y17" i="61"/>
  <c r="F20" i="61"/>
  <c r="Y20" i="61"/>
  <c r="F11" i="61"/>
  <c r="Y11" i="61"/>
  <c r="V23" i="61"/>
  <c r="AE23" i="61"/>
  <c r="AF20" i="61"/>
  <c r="S17" i="61"/>
  <c r="Z17" i="61"/>
  <c r="AE11" i="61"/>
  <c r="V20" i="61"/>
  <c r="O23" i="61"/>
  <c r="AE20" i="61"/>
  <c r="AF14" i="61"/>
  <c r="AF11" i="61"/>
  <c r="AC14" i="61"/>
  <c r="L17" i="61"/>
  <c r="S11" i="61"/>
  <c r="Z11" i="61"/>
  <c r="AC17" i="61"/>
  <c r="V17" i="61"/>
  <c r="V14" i="61"/>
  <c r="O20" i="61"/>
  <c r="AE17" i="61"/>
  <c r="AE14" i="61"/>
  <c r="AF17" i="61"/>
  <c r="Z14" i="61"/>
  <c r="AC20" i="61"/>
  <c r="AC23" i="61"/>
  <c r="L11" i="61"/>
  <c r="AC11" i="61"/>
  <c r="V11" i="61"/>
  <c r="O11" i="61"/>
  <c r="O14" i="61"/>
  <c r="AF16" i="200" l="1"/>
  <c r="AF16" i="197"/>
  <c r="AF40" i="197" s="1"/>
  <c r="AF17" i="198" s="1"/>
  <c r="AF16" i="148"/>
  <c r="AF17" i="191"/>
  <c r="AF41" i="191" s="1"/>
  <c r="AF17" i="189"/>
  <c r="AF41" i="189" s="1"/>
  <c r="AF17" i="190" s="1"/>
  <c r="AF17" i="188"/>
  <c r="AF41" i="188" s="1"/>
  <c r="AF17" i="173"/>
  <c r="AF41" i="173" s="1"/>
  <c r="AF17" i="142"/>
  <c r="AF41" i="142" s="1"/>
  <c r="AF17" i="168" s="1"/>
  <c r="AF17" i="89"/>
  <c r="AF41" i="89" s="1"/>
  <c r="Y19" i="200"/>
  <c r="Y19" i="197"/>
  <c r="Y43" i="197" s="1"/>
  <c r="Y20" i="198" s="1"/>
  <c r="Y19" i="148"/>
  <c r="Y20" i="191"/>
  <c r="Y44" i="191" s="1"/>
  <c r="Y20" i="189"/>
  <c r="Y44" i="189" s="1"/>
  <c r="Y20" i="190" s="1"/>
  <c r="Y20" i="188"/>
  <c r="Y44" i="188" s="1"/>
  <c r="Y20" i="173"/>
  <c r="Y44" i="173" s="1"/>
  <c r="Y20" i="142"/>
  <c r="Y44" i="142" s="1"/>
  <c r="Y20" i="168" s="1"/>
  <c r="Y20" i="89"/>
  <c r="Y44" i="89" s="1"/>
  <c r="S13" i="200"/>
  <c r="S13" i="197"/>
  <c r="S37" i="197" s="1"/>
  <c r="S14" i="198" s="1"/>
  <c r="S13" i="148"/>
  <c r="S14" i="191"/>
  <c r="S38" i="191" s="1"/>
  <c r="S14" i="189"/>
  <c r="S38" i="189" s="1"/>
  <c r="S14" i="190" s="1"/>
  <c r="S14" i="188"/>
  <c r="S38" i="188" s="1"/>
  <c r="S14" i="173"/>
  <c r="S38" i="173" s="1"/>
  <c r="S14" i="142"/>
  <c r="S38" i="142" s="1"/>
  <c r="S14" i="168" s="1"/>
  <c r="S14" i="89"/>
  <c r="S38" i="89" s="1"/>
  <c r="S22" i="199"/>
  <c r="S45" i="148"/>
  <c r="Y39" i="148"/>
  <c r="Y16" i="199"/>
  <c r="AC10" i="199"/>
  <c r="AC33" i="148"/>
  <c r="AF19" i="199"/>
  <c r="AF42" i="148"/>
  <c r="AC42" i="148"/>
  <c r="AC19" i="199"/>
  <c r="W8" i="199"/>
  <c r="W31" i="148"/>
  <c r="AE19" i="199"/>
  <c r="AE42" i="148"/>
  <c r="O13" i="200"/>
  <c r="O13" i="197"/>
  <c r="O37" i="197" s="1"/>
  <c r="O14" i="198" s="1"/>
  <c r="O13" i="148"/>
  <c r="O14" i="191"/>
  <c r="O38" i="191" s="1"/>
  <c r="O14" i="188"/>
  <c r="O38" i="188" s="1"/>
  <c r="O14" i="189"/>
  <c r="O38" i="189" s="1"/>
  <c r="O14" i="190" s="1"/>
  <c r="O14" i="173"/>
  <c r="O38" i="173" s="1"/>
  <c r="O14" i="142"/>
  <c r="O38" i="142" s="1"/>
  <c r="O14" i="168" s="1"/>
  <c r="O14" i="89"/>
  <c r="O38" i="89" s="1"/>
  <c r="S10" i="200"/>
  <c r="S10" i="197"/>
  <c r="S34" i="197" s="1"/>
  <c r="S11" i="198" s="1"/>
  <c r="S10" i="148"/>
  <c r="S11" i="191"/>
  <c r="S35" i="191" s="1"/>
  <c r="S11" i="188"/>
  <c r="S35" i="188" s="1"/>
  <c r="S11" i="189"/>
  <c r="S35" i="189" s="1"/>
  <c r="S11" i="190" s="1"/>
  <c r="S11" i="173"/>
  <c r="S35" i="173" s="1"/>
  <c r="S11" i="142"/>
  <c r="S35" i="142" s="1"/>
  <c r="S11" i="168" s="1"/>
  <c r="S11" i="89"/>
  <c r="S35" i="89" s="1"/>
  <c r="AE22" i="200"/>
  <c r="AE22" i="197"/>
  <c r="AE46" i="197" s="1"/>
  <c r="AE23" i="198" s="1"/>
  <c r="AE22" i="148"/>
  <c r="AE23" i="191"/>
  <c r="AE47" i="191" s="1"/>
  <c r="AE23" i="188"/>
  <c r="AE47" i="188" s="1"/>
  <c r="AE23" i="189"/>
  <c r="AE47" i="189" s="1"/>
  <c r="AE23" i="190" s="1"/>
  <c r="AE23" i="173"/>
  <c r="AE47" i="173" s="1"/>
  <c r="AE23" i="142"/>
  <c r="AE47" i="142" s="1"/>
  <c r="AE23" i="168" s="1"/>
  <c r="AE23" i="89"/>
  <c r="AE47" i="89" s="1"/>
  <c r="L22" i="200"/>
  <c r="L22" i="197"/>
  <c r="L46" i="197" s="1"/>
  <c r="L23" i="198" s="1"/>
  <c r="L22" i="148"/>
  <c r="L23" i="191"/>
  <c r="L47" i="191" s="1"/>
  <c r="L23" i="189"/>
  <c r="L47" i="189" s="1"/>
  <c r="L23" i="190" s="1"/>
  <c r="L23" i="188"/>
  <c r="L47" i="188" s="1"/>
  <c r="L23" i="173"/>
  <c r="L47" i="173" s="1"/>
  <c r="L23" i="142"/>
  <c r="L47" i="142" s="1"/>
  <c r="L23" i="168" s="1"/>
  <c r="L23" i="89"/>
  <c r="L47" i="89" s="1"/>
  <c r="O10" i="197"/>
  <c r="O34" i="197" s="1"/>
  <c r="O11" i="198" s="1"/>
  <c r="O10" i="200"/>
  <c r="O10" i="148"/>
  <c r="O11" i="191"/>
  <c r="O35" i="191" s="1"/>
  <c r="O11" i="188"/>
  <c r="O35" i="188" s="1"/>
  <c r="O11" i="189"/>
  <c r="O35" i="189" s="1"/>
  <c r="O11" i="190" s="1"/>
  <c r="O11" i="173"/>
  <c r="O35" i="173" s="1"/>
  <c r="O11" i="142"/>
  <c r="O35" i="142" s="1"/>
  <c r="O11" i="168" s="1"/>
  <c r="O11" i="89"/>
  <c r="O35" i="89" s="1"/>
  <c r="AC22" i="200"/>
  <c r="AC22" i="197"/>
  <c r="AC46" i="197" s="1"/>
  <c r="AC23" i="198" s="1"/>
  <c r="AC23" i="191"/>
  <c r="AC47" i="191" s="1"/>
  <c r="AC22" i="148"/>
  <c r="AC23" i="189"/>
  <c r="AC47" i="189" s="1"/>
  <c r="AC23" i="190" s="1"/>
  <c r="AC23" i="188"/>
  <c r="AC47" i="188" s="1"/>
  <c r="AC23" i="173"/>
  <c r="AC47" i="173" s="1"/>
  <c r="AC23" i="142"/>
  <c r="AC47" i="142" s="1"/>
  <c r="AC23" i="168" s="1"/>
  <c r="AC23" i="89"/>
  <c r="AC47" i="89" s="1"/>
  <c r="AE13" i="200"/>
  <c r="AE13" i="197"/>
  <c r="AE37" i="197" s="1"/>
  <c r="AE14" i="198" s="1"/>
  <c r="AE13" i="148"/>
  <c r="AE14" i="191"/>
  <c r="AE38" i="191" s="1"/>
  <c r="AE14" i="188"/>
  <c r="AE38" i="188" s="1"/>
  <c r="AE14" i="189"/>
  <c r="AE38" i="189" s="1"/>
  <c r="AE14" i="190" s="1"/>
  <c r="AE14" i="173"/>
  <c r="AE38" i="173" s="1"/>
  <c r="AE14" i="142"/>
  <c r="AE38" i="142" s="1"/>
  <c r="AE14" i="168" s="1"/>
  <c r="AE14" i="89"/>
  <c r="AE38" i="89" s="1"/>
  <c r="V16" i="200"/>
  <c r="V16" i="197"/>
  <c r="V40" i="197" s="1"/>
  <c r="V17" i="198" s="1"/>
  <c r="V16" i="148"/>
  <c r="V17" i="191"/>
  <c r="V41" i="191" s="1"/>
  <c r="V17" i="189"/>
  <c r="V41" i="189" s="1"/>
  <c r="V17" i="190" s="1"/>
  <c r="V17" i="188"/>
  <c r="V41" i="188" s="1"/>
  <c r="V17" i="173"/>
  <c r="V41" i="173" s="1"/>
  <c r="V17" i="142"/>
  <c r="V41" i="142" s="1"/>
  <c r="V17" i="168" s="1"/>
  <c r="V17" i="89"/>
  <c r="V41" i="89" s="1"/>
  <c r="L16" i="200"/>
  <c r="L16" i="197"/>
  <c r="L40" i="197" s="1"/>
  <c r="L17" i="198" s="1"/>
  <c r="L16" i="148"/>
  <c r="L17" i="191"/>
  <c r="L41" i="191" s="1"/>
  <c r="L17" i="189"/>
  <c r="L41" i="189" s="1"/>
  <c r="L17" i="190" s="1"/>
  <c r="L17" i="188"/>
  <c r="L41" i="188" s="1"/>
  <c r="L17" i="173"/>
  <c r="L41" i="173" s="1"/>
  <c r="L17" i="142"/>
  <c r="L41" i="142" s="1"/>
  <c r="L17" i="168" s="1"/>
  <c r="L17" i="89"/>
  <c r="L41" i="89" s="1"/>
  <c r="AE19" i="200"/>
  <c r="AE19" i="197"/>
  <c r="AE43" i="197" s="1"/>
  <c r="AE20" i="198" s="1"/>
  <c r="AE19" i="148"/>
  <c r="AE20" i="191"/>
  <c r="AE44" i="191" s="1"/>
  <c r="AE20" i="189"/>
  <c r="AE44" i="189" s="1"/>
  <c r="AE20" i="190" s="1"/>
  <c r="AE20" i="188"/>
  <c r="AE44" i="188" s="1"/>
  <c r="AE20" i="173"/>
  <c r="AE44" i="173" s="1"/>
  <c r="AE20" i="142"/>
  <c r="AE44" i="142" s="1"/>
  <c r="AE20" i="168" s="1"/>
  <c r="AE20" i="89"/>
  <c r="AE44" i="89" s="1"/>
  <c r="Z16" i="200"/>
  <c r="Z16" i="197"/>
  <c r="Z40" i="197" s="1"/>
  <c r="Z17" i="198" s="1"/>
  <c r="Z16" i="148"/>
  <c r="Z17" i="191"/>
  <c r="Z41" i="191" s="1"/>
  <c r="Z17" i="189"/>
  <c r="Z41" i="189" s="1"/>
  <c r="Z17" i="190" s="1"/>
  <c r="Z17" i="188"/>
  <c r="Z41" i="188" s="1"/>
  <c r="Z17" i="173"/>
  <c r="Z41" i="173" s="1"/>
  <c r="Z17" i="142"/>
  <c r="Z41" i="142" s="1"/>
  <c r="Z17" i="168" s="1"/>
  <c r="Z17" i="89"/>
  <c r="Z41" i="89" s="1"/>
  <c r="V22" i="200"/>
  <c r="V22" i="197"/>
  <c r="V46" i="197" s="1"/>
  <c r="V23" i="198" s="1"/>
  <c r="V22" i="148"/>
  <c r="V23" i="191"/>
  <c r="V47" i="191" s="1"/>
  <c r="V23" i="189"/>
  <c r="V47" i="189" s="1"/>
  <c r="V23" i="190" s="1"/>
  <c r="V23" i="188"/>
  <c r="V47" i="188" s="1"/>
  <c r="V23" i="173"/>
  <c r="V47" i="173" s="1"/>
  <c r="V23" i="142"/>
  <c r="V47" i="142" s="1"/>
  <c r="V23" i="168" s="1"/>
  <c r="V23" i="89"/>
  <c r="V47" i="89" s="1"/>
  <c r="F19" i="200"/>
  <c r="F19" i="197"/>
  <c r="F43" i="197" s="1"/>
  <c r="F20" i="198" s="1"/>
  <c r="F19" i="148"/>
  <c r="F20" i="191"/>
  <c r="F44" i="191" s="1"/>
  <c r="F20" i="189"/>
  <c r="F44" i="189" s="1"/>
  <c r="F20" i="190" s="1"/>
  <c r="F20" i="188"/>
  <c r="F44" i="188" s="1"/>
  <c r="F20" i="173"/>
  <c r="F44" i="173" s="1"/>
  <c r="F20" i="142"/>
  <c r="F44" i="142" s="1"/>
  <c r="F20" i="168" s="1"/>
  <c r="F20" i="89"/>
  <c r="F44" i="89" s="1"/>
  <c r="W16" i="200"/>
  <c r="W16" i="197"/>
  <c r="W40" i="197" s="1"/>
  <c r="W17" i="198" s="1"/>
  <c r="W16" i="148"/>
  <c r="W17" i="191"/>
  <c r="W41" i="191" s="1"/>
  <c r="W17" i="188"/>
  <c r="W41" i="188" s="1"/>
  <c r="W17" i="189"/>
  <c r="W41" i="189" s="1"/>
  <c r="W17" i="190" s="1"/>
  <c r="W17" i="173"/>
  <c r="W41" i="173" s="1"/>
  <c r="W17" i="142"/>
  <c r="W41" i="142" s="1"/>
  <c r="W17" i="168" s="1"/>
  <c r="W17" i="89"/>
  <c r="W41" i="89" s="1"/>
  <c r="Z19" i="200"/>
  <c r="Z19" i="197"/>
  <c r="Z43" i="197" s="1"/>
  <c r="Z20" i="198" s="1"/>
  <c r="Z19" i="148"/>
  <c r="Z20" i="191"/>
  <c r="Z44" i="191" s="1"/>
  <c r="Z20" i="189"/>
  <c r="Z44" i="189" s="1"/>
  <c r="Z20" i="190" s="1"/>
  <c r="Z20" i="188"/>
  <c r="Z44" i="188" s="1"/>
  <c r="Z20" i="173"/>
  <c r="Z44" i="173" s="1"/>
  <c r="Z20" i="142"/>
  <c r="Z44" i="142" s="1"/>
  <c r="Z20" i="168" s="1"/>
  <c r="Z20" i="89"/>
  <c r="Z44" i="89" s="1"/>
  <c r="F16" i="200"/>
  <c r="F16" i="197"/>
  <c r="F40" i="197" s="1"/>
  <c r="F17" i="198" s="1"/>
  <c r="F16" i="148"/>
  <c r="F17" i="191"/>
  <c r="F41" i="191" s="1"/>
  <c r="F17" i="189"/>
  <c r="F41" i="189" s="1"/>
  <c r="F17" i="190" s="1"/>
  <c r="F17" i="188"/>
  <c r="F41" i="188" s="1"/>
  <c r="F17" i="173"/>
  <c r="F41" i="173" s="1"/>
  <c r="F17" i="142"/>
  <c r="F41" i="142" s="1"/>
  <c r="F17" i="168" s="1"/>
  <c r="F17" i="89"/>
  <c r="F41" i="89" s="1"/>
  <c r="W19" i="200"/>
  <c r="W19" i="197"/>
  <c r="W43" i="197" s="1"/>
  <c r="W20" i="198" s="1"/>
  <c r="W19" i="148"/>
  <c r="W20" i="191"/>
  <c r="W44" i="191" s="1"/>
  <c r="W20" i="188"/>
  <c r="W44" i="188" s="1"/>
  <c r="W20" i="189"/>
  <c r="W44" i="189" s="1"/>
  <c r="W20" i="190" s="1"/>
  <c r="W20" i="173"/>
  <c r="W44" i="173" s="1"/>
  <c r="W20" i="142"/>
  <c r="W44" i="142" s="1"/>
  <c r="W20" i="168" s="1"/>
  <c r="W20" i="89"/>
  <c r="W44" i="89" s="1"/>
  <c r="L19" i="200"/>
  <c r="L19" i="197"/>
  <c r="L43" i="197" s="1"/>
  <c r="L20" i="198" s="1"/>
  <c r="L19" i="148"/>
  <c r="L20" i="191"/>
  <c r="L44" i="191" s="1"/>
  <c r="L20" i="189"/>
  <c r="L44" i="189" s="1"/>
  <c r="L20" i="190" s="1"/>
  <c r="L20" i="188"/>
  <c r="L44" i="188" s="1"/>
  <c r="L20" i="173"/>
  <c r="L44" i="173" s="1"/>
  <c r="L20" i="142"/>
  <c r="L44" i="142" s="1"/>
  <c r="L20" i="168" s="1"/>
  <c r="L20" i="89"/>
  <c r="L44" i="89" s="1"/>
  <c r="S31" i="148"/>
  <c r="S8" i="199"/>
  <c r="W45" i="148"/>
  <c r="W22" i="199"/>
  <c r="Y19" i="199"/>
  <c r="Y42" i="148"/>
  <c r="O33" i="148"/>
  <c r="O10" i="199"/>
  <c r="AC8" i="199"/>
  <c r="AC31" i="148"/>
  <c r="AF31" i="148"/>
  <c r="AF8" i="199"/>
  <c r="AE13" i="199"/>
  <c r="AE36" i="148"/>
  <c r="AC16" i="199"/>
  <c r="AC39" i="148"/>
  <c r="F45" i="148"/>
  <c r="F22" i="199"/>
  <c r="AF33" i="148"/>
  <c r="AF10" i="199"/>
  <c r="Z22" i="199"/>
  <c r="Z45" i="148"/>
  <c r="O13" i="199"/>
  <c r="O36" i="148"/>
  <c r="L10" i="199"/>
  <c r="L33" i="148"/>
  <c r="V42" i="148"/>
  <c r="V19" i="199"/>
  <c r="V8" i="199"/>
  <c r="V31" i="148"/>
  <c r="S42" i="148"/>
  <c r="S19" i="199"/>
  <c r="W39" i="148"/>
  <c r="W16" i="199"/>
  <c r="F33" i="148"/>
  <c r="F10" i="199"/>
  <c r="Y45" i="148"/>
  <c r="Y22" i="199"/>
  <c r="Z39" i="148"/>
  <c r="Z16" i="199"/>
  <c r="Z8" i="199"/>
  <c r="Z31" i="148"/>
  <c r="Z36" i="148"/>
  <c r="Z13" i="199"/>
  <c r="L10" i="200"/>
  <c r="L10" i="197"/>
  <c r="L34" i="197" s="1"/>
  <c r="L11" i="198" s="1"/>
  <c r="L10" i="148"/>
  <c r="L11" i="191"/>
  <c r="L35" i="191" s="1"/>
  <c r="L11" i="189"/>
  <c r="L35" i="189" s="1"/>
  <c r="L11" i="190" s="1"/>
  <c r="L11" i="188"/>
  <c r="L35" i="188" s="1"/>
  <c r="L11" i="173"/>
  <c r="L35" i="173" s="1"/>
  <c r="L11" i="142"/>
  <c r="L35" i="142" s="1"/>
  <c r="L11" i="168" s="1"/>
  <c r="L11" i="89"/>
  <c r="L35" i="89" s="1"/>
  <c r="AF13" i="200"/>
  <c r="AF13" i="197"/>
  <c r="AF37" i="197" s="1"/>
  <c r="AF14" i="198" s="1"/>
  <c r="AF13" i="148"/>
  <c r="AF14" i="191"/>
  <c r="AF38" i="191" s="1"/>
  <c r="AF14" i="189"/>
  <c r="AF38" i="189" s="1"/>
  <c r="AF14" i="190" s="1"/>
  <c r="AF14" i="188"/>
  <c r="AF38" i="188" s="1"/>
  <c r="AF14" i="173"/>
  <c r="AF38" i="173" s="1"/>
  <c r="AF14" i="142"/>
  <c r="AF38" i="142" s="1"/>
  <c r="AF14" i="168" s="1"/>
  <c r="AF14" i="89"/>
  <c r="AF38" i="89" s="1"/>
  <c r="W13" i="200"/>
  <c r="W13" i="197"/>
  <c r="W37" i="197" s="1"/>
  <c r="W14" i="198" s="1"/>
  <c r="W13" i="148"/>
  <c r="W14" i="191"/>
  <c r="W38" i="191" s="1"/>
  <c r="W14" i="189"/>
  <c r="W38" i="189" s="1"/>
  <c r="W14" i="190" s="1"/>
  <c r="W14" i="188"/>
  <c r="W38" i="188" s="1"/>
  <c r="W14" i="173"/>
  <c r="W38" i="173" s="1"/>
  <c r="W14" i="142"/>
  <c r="W38" i="142" s="1"/>
  <c r="W14" i="168" s="1"/>
  <c r="W14" i="89"/>
  <c r="W38" i="89" s="1"/>
  <c r="V10" i="200"/>
  <c r="V10" i="197"/>
  <c r="V34" i="197" s="1"/>
  <c r="V11" i="198" s="1"/>
  <c r="V10" i="148"/>
  <c r="V11" i="191"/>
  <c r="V35" i="191" s="1"/>
  <c r="V11" i="189"/>
  <c r="V35" i="189" s="1"/>
  <c r="V11" i="190" s="1"/>
  <c r="V11" i="188"/>
  <c r="V35" i="188" s="1"/>
  <c r="V11" i="173"/>
  <c r="V35" i="173" s="1"/>
  <c r="V11" i="142"/>
  <c r="V35" i="142" s="1"/>
  <c r="V11" i="168" s="1"/>
  <c r="V11" i="89"/>
  <c r="V35" i="89" s="1"/>
  <c r="AE16" i="200"/>
  <c r="AE16" i="197"/>
  <c r="AE40" i="197" s="1"/>
  <c r="AE17" i="198" s="1"/>
  <c r="AE16" i="148"/>
  <c r="AE17" i="191"/>
  <c r="AE41" i="191" s="1"/>
  <c r="AE17" i="189"/>
  <c r="AE41" i="189" s="1"/>
  <c r="AE17" i="190" s="1"/>
  <c r="AE17" i="188"/>
  <c r="AE41" i="188" s="1"/>
  <c r="AE17" i="173"/>
  <c r="AE41" i="173" s="1"/>
  <c r="AE17" i="142"/>
  <c r="AE41" i="142" s="1"/>
  <c r="AE17" i="168" s="1"/>
  <c r="AE17" i="89"/>
  <c r="AE41" i="89" s="1"/>
  <c r="AC16" i="200"/>
  <c r="AC16" i="197"/>
  <c r="AC40" i="197" s="1"/>
  <c r="AC17" i="198" s="1"/>
  <c r="AC16" i="148"/>
  <c r="AC17" i="191"/>
  <c r="AC41" i="191" s="1"/>
  <c r="AC17" i="189"/>
  <c r="AC41" i="189" s="1"/>
  <c r="AC17" i="190" s="1"/>
  <c r="AC17" i="188"/>
  <c r="AC41" i="188" s="1"/>
  <c r="AC17" i="173"/>
  <c r="AC41" i="173" s="1"/>
  <c r="AC17" i="142"/>
  <c r="AC41" i="142" s="1"/>
  <c r="AC17" i="168" s="1"/>
  <c r="AC17" i="89"/>
  <c r="AC41" i="89" s="1"/>
  <c r="O22" i="200"/>
  <c r="O22" i="197"/>
  <c r="O46" i="197" s="1"/>
  <c r="O23" i="198" s="1"/>
  <c r="O22" i="148"/>
  <c r="O23" i="191"/>
  <c r="O47" i="191" s="1"/>
  <c r="O23" i="188"/>
  <c r="O47" i="188" s="1"/>
  <c r="O23" i="189"/>
  <c r="O47" i="189" s="1"/>
  <c r="O23" i="190" s="1"/>
  <c r="O23" i="173"/>
  <c r="O47" i="173" s="1"/>
  <c r="O23" i="142"/>
  <c r="O47" i="142" s="1"/>
  <c r="O23" i="168" s="1"/>
  <c r="O23" i="89"/>
  <c r="O47" i="89" s="1"/>
  <c r="S16" i="200"/>
  <c r="S16" i="197"/>
  <c r="S40" i="197" s="1"/>
  <c r="S17" i="198" s="1"/>
  <c r="S16" i="148"/>
  <c r="S17" i="191"/>
  <c r="S41" i="191" s="1"/>
  <c r="S17" i="189"/>
  <c r="S41" i="189" s="1"/>
  <c r="S17" i="190" s="1"/>
  <c r="S17" i="188"/>
  <c r="S41" i="188" s="1"/>
  <c r="S17" i="173"/>
  <c r="S41" i="173" s="1"/>
  <c r="S17" i="142"/>
  <c r="S41" i="142" s="1"/>
  <c r="S17" i="168" s="1"/>
  <c r="S17" i="89"/>
  <c r="S41" i="89" s="1"/>
  <c r="Y16" i="200"/>
  <c r="Y16" i="148"/>
  <c r="Y16" i="197"/>
  <c r="Y40" i="197" s="1"/>
  <c r="Y17" i="198" s="1"/>
  <c r="Y17" i="191"/>
  <c r="Y41" i="191" s="1"/>
  <c r="Y17" i="189"/>
  <c r="Y41" i="189" s="1"/>
  <c r="Y17" i="190" s="1"/>
  <c r="Y17" i="188"/>
  <c r="Y41" i="188" s="1"/>
  <c r="Y17" i="173"/>
  <c r="Y41" i="173" s="1"/>
  <c r="Y17" i="142"/>
  <c r="Y41" i="142" s="1"/>
  <c r="Y17" i="168" s="1"/>
  <c r="Y17" i="89"/>
  <c r="Y41" i="89" s="1"/>
  <c r="S22" i="200"/>
  <c r="S22" i="197"/>
  <c r="S46" i="197" s="1"/>
  <c r="S23" i="198" s="1"/>
  <c r="S22" i="148"/>
  <c r="S23" i="191"/>
  <c r="S47" i="191" s="1"/>
  <c r="S23" i="188"/>
  <c r="S47" i="188" s="1"/>
  <c r="S23" i="189"/>
  <c r="S47" i="189" s="1"/>
  <c r="S23" i="190" s="1"/>
  <c r="S23" i="173"/>
  <c r="S47" i="173" s="1"/>
  <c r="S23" i="142"/>
  <c r="S47" i="142" s="1"/>
  <c r="S23" i="168" s="1"/>
  <c r="S23" i="89"/>
  <c r="S47" i="89" s="1"/>
  <c r="S19" i="200"/>
  <c r="S19" i="197"/>
  <c r="S43" i="197" s="1"/>
  <c r="S20" i="198" s="1"/>
  <c r="S19" i="148"/>
  <c r="S20" i="191"/>
  <c r="S44" i="191" s="1"/>
  <c r="S20" i="188"/>
  <c r="S44" i="188" s="1"/>
  <c r="S20" i="189"/>
  <c r="S44" i="189" s="1"/>
  <c r="S20" i="190" s="1"/>
  <c r="S20" i="173"/>
  <c r="S44" i="173" s="1"/>
  <c r="S20" i="142"/>
  <c r="S44" i="142" s="1"/>
  <c r="S20" i="168" s="1"/>
  <c r="S20" i="89"/>
  <c r="S44" i="89" s="1"/>
  <c r="W22" i="200"/>
  <c r="W22" i="197"/>
  <c r="W46" i="197" s="1"/>
  <c r="W23" i="198" s="1"/>
  <c r="W22" i="148"/>
  <c r="W23" i="191"/>
  <c r="W47" i="191" s="1"/>
  <c r="W23" i="189"/>
  <c r="W47" i="189" s="1"/>
  <c r="W23" i="190" s="1"/>
  <c r="W23" i="188"/>
  <c r="W47" i="188" s="1"/>
  <c r="W23" i="173"/>
  <c r="W47" i="173" s="1"/>
  <c r="W23" i="142"/>
  <c r="W47" i="142" s="1"/>
  <c r="W23" i="168" s="1"/>
  <c r="W23" i="89"/>
  <c r="W47" i="89" s="1"/>
  <c r="O16" i="200"/>
  <c r="O16" i="197"/>
  <c r="O40" i="197" s="1"/>
  <c r="O17" i="198" s="1"/>
  <c r="O16" i="148"/>
  <c r="O17" i="191"/>
  <c r="O41" i="191" s="1"/>
  <c r="O17" i="189"/>
  <c r="O41" i="189" s="1"/>
  <c r="O17" i="190" s="1"/>
  <c r="O17" i="188"/>
  <c r="O41" i="188" s="1"/>
  <c r="O17" i="173"/>
  <c r="O41" i="173" s="1"/>
  <c r="O17" i="142"/>
  <c r="O41" i="142" s="1"/>
  <c r="O17" i="168" s="1"/>
  <c r="O17" i="89"/>
  <c r="O41" i="89" s="1"/>
  <c r="Y13" i="199"/>
  <c r="Y36" i="148"/>
  <c r="AC36" i="148"/>
  <c r="AC13" i="199"/>
  <c r="S16" i="199"/>
  <c r="S39" i="148"/>
  <c r="Z33" i="148"/>
  <c r="Z10" i="199"/>
  <c r="W13" i="199"/>
  <c r="W36" i="148"/>
  <c r="V13" i="200"/>
  <c r="V13" i="197"/>
  <c r="V37" i="197" s="1"/>
  <c r="V14" i="198" s="1"/>
  <c r="V13" i="148"/>
  <c r="V14" i="191"/>
  <c r="V38" i="191" s="1"/>
  <c r="V14" i="189"/>
  <c r="V38" i="189" s="1"/>
  <c r="V14" i="190" s="1"/>
  <c r="V14" i="188"/>
  <c r="V38" i="188" s="1"/>
  <c r="V14" i="173"/>
  <c r="V38" i="173" s="1"/>
  <c r="V14" i="142"/>
  <c r="V38" i="142" s="1"/>
  <c r="V14" i="168" s="1"/>
  <c r="V14" i="89"/>
  <c r="V38" i="89" s="1"/>
  <c r="AE10" i="200"/>
  <c r="AE10" i="197"/>
  <c r="AE34" i="197" s="1"/>
  <c r="AE11" i="198" s="1"/>
  <c r="AE10" i="148"/>
  <c r="AE11" i="191"/>
  <c r="AE35" i="191" s="1"/>
  <c r="AE11" i="188"/>
  <c r="AE35" i="188" s="1"/>
  <c r="AE11" i="189"/>
  <c r="AE35" i="189" s="1"/>
  <c r="AE11" i="190" s="1"/>
  <c r="AE11" i="173"/>
  <c r="AE35" i="173" s="1"/>
  <c r="AE11" i="142"/>
  <c r="AE35" i="142" s="1"/>
  <c r="AE11" i="168" s="1"/>
  <c r="AE11" i="89"/>
  <c r="AE35" i="89" s="1"/>
  <c r="L13" i="200"/>
  <c r="L13" i="197"/>
  <c r="L37" i="197" s="1"/>
  <c r="L14" i="198" s="1"/>
  <c r="L13" i="148"/>
  <c r="L14" i="191"/>
  <c r="L38" i="191" s="1"/>
  <c r="L14" i="189"/>
  <c r="L38" i="189" s="1"/>
  <c r="L14" i="190" s="1"/>
  <c r="L14" i="188"/>
  <c r="L38" i="188" s="1"/>
  <c r="L14" i="173"/>
  <c r="L38" i="173" s="1"/>
  <c r="L14" i="142"/>
  <c r="L38" i="142" s="1"/>
  <c r="L14" i="168" s="1"/>
  <c r="L14" i="89"/>
  <c r="L38" i="89" s="1"/>
  <c r="Z22" i="200"/>
  <c r="Z22" i="197"/>
  <c r="Z46" i="197" s="1"/>
  <c r="Z23" i="198" s="1"/>
  <c r="Z22" i="148"/>
  <c r="Z23" i="191"/>
  <c r="Z47" i="191" s="1"/>
  <c r="Z23" i="189"/>
  <c r="Z47" i="189" s="1"/>
  <c r="Z23" i="190" s="1"/>
  <c r="Z23" i="188"/>
  <c r="Z47" i="188" s="1"/>
  <c r="Z23" i="173"/>
  <c r="Z47" i="173" s="1"/>
  <c r="Z23" i="142"/>
  <c r="Z47" i="142" s="1"/>
  <c r="Z23" i="168" s="1"/>
  <c r="Z23" i="89"/>
  <c r="Z47" i="89" s="1"/>
  <c r="AC19" i="200"/>
  <c r="AC19" i="197"/>
  <c r="AC43" i="197" s="1"/>
  <c r="AC20" i="198" s="1"/>
  <c r="AC20" i="191"/>
  <c r="AC44" i="191" s="1"/>
  <c r="AC19" i="148"/>
  <c r="AC20" i="189"/>
  <c r="AC44" i="189" s="1"/>
  <c r="AC20" i="190" s="1"/>
  <c r="AC20" i="188"/>
  <c r="AC44" i="188" s="1"/>
  <c r="AC20" i="173"/>
  <c r="AC44" i="173" s="1"/>
  <c r="AC20" i="142"/>
  <c r="AC44" i="142" s="1"/>
  <c r="AC20" i="168" s="1"/>
  <c r="AC20" i="89"/>
  <c r="AC44" i="89" s="1"/>
  <c r="AC13" i="200"/>
  <c r="AC13" i="148"/>
  <c r="AC14" i="191"/>
  <c r="AC38" i="191" s="1"/>
  <c r="AC13" i="197"/>
  <c r="AC37" i="197" s="1"/>
  <c r="AC14" i="198" s="1"/>
  <c r="AC14" i="189"/>
  <c r="AC38" i="189" s="1"/>
  <c r="AC14" i="190" s="1"/>
  <c r="AC14" i="188"/>
  <c r="AC38" i="188" s="1"/>
  <c r="AC14" i="173"/>
  <c r="AC38" i="173" s="1"/>
  <c r="AC14" i="142"/>
  <c r="AC38" i="142" s="1"/>
  <c r="AC14" i="168" s="1"/>
  <c r="AC14" i="89"/>
  <c r="AC38" i="89" s="1"/>
  <c r="Y10" i="200"/>
  <c r="Y10" i="197"/>
  <c r="Y34" i="197" s="1"/>
  <c r="Y11" i="198" s="1"/>
  <c r="Y10" i="148"/>
  <c r="Y11" i="191"/>
  <c r="Y35" i="191" s="1"/>
  <c r="Y11" i="189"/>
  <c r="Y35" i="189" s="1"/>
  <c r="Y11" i="190" s="1"/>
  <c r="Y11" i="188"/>
  <c r="Y35" i="188" s="1"/>
  <c r="Y11" i="173"/>
  <c r="Y35" i="173" s="1"/>
  <c r="Y11" i="142"/>
  <c r="Y35" i="142" s="1"/>
  <c r="Y11" i="168" s="1"/>
  <c r="Y11" i="89"/>
  <c r="Y35" i="89" s="1"/>
  <c r="AC10" i="200"/>
  <c r="AC10" i="197"/>
  <c r="AC34" i="197" s="1"/>
  <c r="AC11" i="198" s="1"/>
  <c r="AC10" i="148"/>
  <c r="AC11" i="191"/>
  <c r="AC35" i="191" s="1"/>
  <c r="AC11" i="189"/>
  <c r="AC35" i="189" s="1"/>
  <c r="AC11" i="190" s="1"/>
  <c r="AC11" i="188"/>
  <c r="AC35" i="188" s="1"/>
  <c r="AC11" i="173"/>
  <c r="AC35" i="173" s="1"/>
  <c r="AC11" i="142"/>
  <c r="AC35" i="142" s="1"/>
  <c r="AC11" i="168" s="1"/>
  <c r="AC11" i="89"/>
  <c r="AC35" i="89" s="1"/>
  <c r="Z13" i="200"/>
  <c r="Z13" i="197"/>
  <c r="Z37" i="197" s="1"/>
  <c r="Z14" i="198" s="1"/>
  <c r="Z13" i="148"/>
  <c r="Z14" i="191"/>
  <c r="Z38" i="191" s="1"/>
  <c r="Z14" i="189"/>
  <c r="Z38" i="189" s="1"/>
  <c r="Z14" i="190" s="1"/>
  <c r="Z14" i="188"/>
  <c r="Z38" i="188" s="1"/>
  <c r="Z14" i="173"/>
  <c r="Z38" i="173" s="1"/>
  <c r="Z14" i="142"/>
  <c r="Z38" i="142" s="1"/>
  <c r="Z14" i="168" s="1"/>
  <c r="Z14" i="89"/>
  <c r="Z38" i="89" s="1"/>
  <c r="O19" i="200"/>
  <c r="O19" i="197"/>
  <c r="O43" i="197" s="1"/>
  <c r="O20" i="198" s="1"/>
  <c r="O19" i="148"/>
  <c r="O20" i="191"/>
  <c r="O44" i="191" s="1"/>
  <c r="O20" i="189"/>
  <c r="O44" i="189" s="1"/>
  <c r="O20" i="190" s="1"/>
  <c r="O20" i="188"/>
  <c r="O44" i="188" s="1"/>
  <c r="O20" i="173"/>
  <c r="O44" i="173" s="1"/>
  <c r="O20" i="142"/>
  <c r="O44" i="142" s="1"/>
  <c r="O20" i="168" s="1"/>
  <c r="O20" i="89"/>
  <c r="O44" i="89" s="1"/>
  <c r="Z10" i="200"/>
  <c r="Z10" i="197"/>
  <c r="Z34" i="197" s="1"/>
  <c r="Z11" i="198" s="1"/>
  <c r="Z10" i="148"/>
  <c r="Z11" i="191"/>
  <c r="Z35" i="191" s="1"/>
  <c r="Z11" i="189"/>
  <c r="Z35" i="189" s="1"/>
  <c r="Z11" i="190" s="1"/>
  <c r="Z11" i="188"/>
  <c r="Z35" i="188" s="1"/>
  <c r="Z11" i="173"/>
  <c r="Z35" i="173" s="1"/>
  <c r="Z11" i="142"/>
  <c r="Z35" i="142" s="1"/>
  <c r="Z11" i="168" s="1"/>
  <c r="Z11" i="89"/>
  <c r="Z35" i="89" s="1"/>
  <c r="AF10" i="200"/>
  <c r="AF10" i="197"/>
  <c r="AF34" i="197" s="1"/>
  <c r="AF11" i="198" s="1"/>
  <c r="AF10" i="148"/>
  <c r="AF11" i="191"/>
  <c r="AF35" i="191" s="1"/>
  <c r="AF11" i="189"/>
  <c r="AF35" i="189" s="1"/>
  <c r="AF11" i="190" s="1"/>
  <c r="AF11" i="188"/>
  <c r="AF35" i="188" s="1"/>
  <c r="AF11" i="173"/>
  <c r="AF35" i="173" s="1"/>
  <c r="AF11" i="142"/>
  <c r="AF35" i="142" s="1"/>
  <c r="AF11" i="168" s="1"/>
  <c r="AF11" i="89"/>
  <c r="AF35" i="89" s="1"/>
  <c r="V19" i="200"/>
  <c r="V19" i="197"/>
  <c r="V43" i="197" s="1"/>
  <c r="V20" i="198" s="1"/>
  <c r="V19" i="148"/>
  <c r="V20" i="191"/>
  <c r="V44" i="191" s="1"/>
  <c r="V20" i="189"/>
  <c r="V44" i="189" s="1"/>
  <c r="V20" i="190" s="1"/>
  <c r="V20" i="188"/>
  <c r="V44" i="188" s="1"/>
  <c r="V20" i="173"/>
  <c r="V44" i="173" s="1"/>
  <c r="V20" i="142"/>
  <c r="V44" i="142" s="1"/>
  <c r="V20" i="168" s="1"/>
  <c r="V20" i="89"/>
  <c r="V44" i="89" s="1"/>
  <c r="AF19" i="200"/>
  <c r="AF19" i="197"/>
  <c r="AF43" i="197" s="1"/>
  <c r="AF20" i="198" s="1"/>
  <c r="AF19" i="148"/>
  <c r="AF20" i="191"/>
  <c r="AF44" i="191" s="1"/>
  <c r="AF20" i="189"/>
  <c r="AF44" i="189" s="1"/>
  <c r="AF20" i="190" s="1"/>
  <c r="AF20" i="188"/>
  <c r="AF44" i="188" s="1"/>
  <c r="AF20" i="173"/>
  <c r="AF44" i="173" s="1"/>
  <c r="AF20" i="142"/>
  <c r="AF44" i="142" s="1"/>
  <c r="AF20" i="168" s="1"/>
  <c r="AF20" i="89"/>
  <c r="AF44" i="89" s="1"/>
  <c r="F10" i="200"/>
  <c r="F10" i="197"/>
  <c r="F34" i="197" s="1"/>
  <c r="F11" i="198" s="1"/>
  <c r="F10" i="148"/>
  <c r="F11" i="191"/>
  <c r="F35" i="191" s="1"/>
  <c r="F11" i="189"/>
  <c r="F35" i="189" s="1"/>
  <c r="F11" i="190" s="1"/>
  <c r="F11" i="188"/>
  <c r="F35" i="188" s="1"/>
  <c r="F11" i="173"/>
  <c r="F35" i="173" s="1"/>
  <c r="F11" i="142"/>
  <c r="F35" i="142" s="1"/>
  <c r="F11" i="168" s="1"/>
  <c r="F11" i="89"/>
  <c r="F35" i="89" s="1"/>
  <c r="F22" i="200"/>
  <c r="F22" i="197"/>
  <c r="F46" i="197" s="1"/>
  <c r="F23" i="198" s="1"/>
  <c r="F22" i="148"/>
  <c r="F23" i="191"/>
  <c r="F47" i="191" s="1"/>
  <c r="F23" i="189"/>
  <c r="F47" i="189" s="1"/>
  <c r="F23" i="190" s="1"/>
  <c r="F23" i="188"/>
  <c r="F47" i="188" s="1"/>
  <c r="F23" i="173"/>
  <c r="F47" i="173" s="1"/>
  <c r="F23" i="142"/>
  <c r="F47" i="142" s="1"/>
  <c r="F23" i="168" s="1"/>
  <c r="F23" i="89"/>
  <c r="F47" i="89" s="1"/>
  <c r="W10" i="200"/>
  <c r="W10" i="197"/>
  <c r="W34" i="197" s="1"/>
  <c r="W11" i="198" s="1"/>
  <c r="W10" i="148"/>
  <c r="W11" i="191"/>
  <c r="W35" i="191" s="1"/>
  <c r="W11" i="189"/>
  <c r="W35" i="189" s="1"/>
  <c r="W11" i="190" s="1"/>
  <c r="W11" i="188"/>
  <c r="W35" i="188" s="1"/>
  <c r="W11" i="173"/>
  <c r="W35" i="173" s="1"/>
  <c r="W11" i="142"/>
  <c r="W35" i="142" s="1"/>
  <c r="W11" i="168" s="1"/>
  <c r="W11" i="89"/>
  <c r="W35" i="89" s="1"/>
  <c r="AF22" i="200"/>
  <c r="AF22" i="197"/>
  <c r="AF46" i="197" s="1"/>
  <c r="AF23" i="198" s="1"/>
  <c r="AF22" i="148"/>
  <c r="AF23" i="191"/>
  <c r="AF47" i="191" s="1"/>
  <c r="AF23" i="189"/>
  <c r="AF47" i="189" s="1"/>
  <c r="AF23" i="190" s="1"/>
  <c r="AF23" i="188"/>
  <c r="AF47" i="188" s="1"/>
  <c r="AF23" i="173"/>
  <c r="AF47" i="173" s="1"/>
  <c r="AF23" i="142"/>
  <c r="AF47" i="142" s="1"/>
  <c r="AF23" i="168" s="1"/>
  <c r="AF23" i="89"/>
  <c r="AF47" i="89" s="1"/>
  <c r="Y22" i="200"/>
  <c r="Y22" i="197"/>
  <c r="Y46" i="197" s="1"/>
  <c r="Y23" i="198" s="1"/>
  <c r="Y23" i="191"/>
  <c r="Y47" i="191" s="1"/>
  <c r="Y22" i="148"/>
  <c r="Y23" i="189"/>
  <c r="Y47" i="189" s="1"/>
  <c r="Y23" i="190" s="1"/>
  <c r="Y23" i="188"/>
  <c r="Y47" i="188" s="1"/>
  <c r="Y23" i="173"/>
  <c r="Y47" i="173" s="1"/>
  <c r="Y23" i="142"/>
  <c r="Y47" i="142" s="1"/>
  <c r="Y23" i="168" s="1"/>
  <c r="Y23" i="89"/>
  <c r="Y47" i="89" s="1"/>
  <c r="Y13" i="200"/>
  <c r="Y13" i="197"/>
  <c r="Y37" i="197" s="1"/>
  <c r="Y14" i="198" s="1"/>
  <c r="Y13" i="148"/>
  <c r="Y14" i="191"/>
  <c r="Y38" i="191" s="1"/>
  <c r="Y14" i="189"/>
  <c r="Y38" i="189" s="1"/>
  <c r="Y14" i="190" s="1"/>
  <c r="Y14" i="188"/>
  <c r="Y38" i="188" s="1"/>
  <c r="Y14" i="173"/>
  <c r="Y38" i="173" s="1"/>
  <c r="Y14" i="142"/>
  <c r="Y38" i="142" s="1"/>
  <c r="Y14" i="168" s="1"/>
  <c r="Y14" i="89"/>
  <c r="Y38" i="89" s="1"/>
  <c r="F13" i="200"/>
  <c r="F13" i="197"/>
  <c r="F37" i="197" s="1"/>
  <c r="F14" i="198" s="1"/>
  <c r="F13" i="148"/>
  <c r="F14" i="191"/>
  <c r="F38" i="191" s="1"/>
  <c r="F14" i="189"/>
  <c r="F38" i="189" s="1"/>
  <c r="F14" i="190" s="1"/>
  <c r="F14" i="188"/>
  <c r="F38" i="188" s="1"/>
  <c r="F14" i="173"/>
  <c r="F38" i="173" s="1"/>
  <c r="F14" i="142"/>
  <c r="F38" i="142" s="1"/>
  <c r="F14" i="168" s="1"/>
  <c r="F14" i="89"/>
  <c r="F38" i="89" s="1"/>
  <c r="Y31" i="148"/>
  <c r="Y8" i="199"/>
  <c r="S36" i="148"/>
  <c r="S13" i="199"/>
  <c r="W33" i="148"/>
  <c r="W10" i="199"/>
  <c r="AE39" i="148"/>
  <c r="AE16" i="199"/>
  <c r="V45" i="148"/>
  <c r="V22" i="199"/>
  <c r="S10" i="199"/>
  <c r="S33" i="148"/>
  <c r="F36" i="148"/>
  <c r="F13" i="199"/>
  <c r="AE8" i="199"/>
  <c r="AE31" i="148"/>
  <c r="AC22" i="199"/>
  <c r="AC45" i="148"/>
  <c r="V39" i="148"/>
  <c r="V16" i="199"/>
  <c r="AF45" i="148"/>
  <c r="AF22" i="199"/>
  <c r="AE33" i="148"/>
  <c r="AE10" i="199"/>
  <c r="F8" i="199"/>
  <c r="F31" i="148"/>
  <c r="O39" i="148"/>
  <c r="O16" i="199"/>
  <c r="L42" i="148"/>
  <c r="L19" i="199"/>
  <c r="W19" i="199"/>
  <c r="W42" i="148"/>
  <c r="Y33" i="148"/>
  <c r="Y10" i="199"/>
  <c r="V33" i="148"/>
  <c r="V10" i="199"/>
  <c r="AF39" i="148"/>
  <c r="AF16" i="199"/>
  <c r="L36" i="148"/>
  <c r="L13" i="199"/>
  <c r="L16" i="199"/>
  <c r="L39" i="148"/>
  <c r="O8" i="199"/>
  <c r="O31" i="148"/>
  <c r="F39" i="148"/>
  <c r="F16" i="199"/>
  <c r="L22" i="199"/>
  <c r="L45" i="148"/>
  <c r="F42" i="148"/>
  <c r="F19" i="199"/>
  <c r="O19" i="199"/>
  <c r="O42" i="148"/>
  <c r="V36" i="148"/>
  <c r="V13" i="199"/>
  <c r="AF13" i="199"/>
  <c r="AF36" i="148"/>
  <c r="AE45" i="148"/>
  <c r="AE22" i="199"/>
  <c r="L8" i="199"/>
  <c r="L31" i="148"/>
  <c r="Z42" i="148"/>
  <c r="Z19" i="199"/>
  <c r="O45" i="148"/>
  <c r="O22" i="199"/>
  <c r="H8" i="109"/>
  <c r="H32" i="109" s="1"/>
  <c r="H16" i="109"/>
  <c r="H40" i="109" s="1"/>
  <c r="H13" i="109"/>
  <c r="H37" i="109" s="1"/>
  <c r="H10" i="109"/>
  <c r="H34" i="109" s="1"/>
  <c r="H19" i="109"/>
  <c r="H43" i="109" s="1"/>
  <c r="H22" i="109"/>
  <c r="H46" i="109" s="1"/>
  <c r="H7" i="178"/>
  <c r="G7" i="109"/>
  <c r="C7" i="109"/>
  <c r="D7" i="109"/>
  <c r="F7" i="109"/>
  <c r="B7" i="109"/>
  <c r="E7" i="109"/>
  <c r="Y23" i="199" l="1"/>
  <c r="Y46" i="148"/>
  <c r="W34" i="148"/>
  <c r="W11" i="199"/>
  <c r="AC14" i="199"/>
  <c r="AC37" i="148"/>
  <c r="AC20" i="199"/>
  <c r="AC43" i="148"/>
  <c r="O17" i="199"/>
  <c r="O40" i="148"/>
  <c r="AE40" i="148"/>
  <c r="AE17" i="199"/>
  <c r="AE14" i="199"/>
  <c r="AE37" i="148"/>
  <c r="O14" i="199"/>
  <c r="O37" i="148"/>
  <c r="S37" i="148"/>
  <c r="S14" i="199"/>
  <c r="F14" i="199"/>
  <c r="F37" i="148"/>
  <c r="F34" i="148"/>
  <c r="F11" i="199"/>
  <c r="V20" i="199"/>
  <c r="V43" i="148"/>
  <c r="Z11" i="199"/>
  <c r="Z34" i="148"/>
  <c r="Z37" i="148"/>
  <c r="Z14" i="199"/>
  <c r="Y11" i="199"/>
  <c r="Y34" i="148"/>
  <c r="L37" i="148"/>
  <c r="L14" i="199"/>
  <c r="V14" i="199"/>
  <c r="V37" i="148"/>
  <c r="S43" i="148"/>
  <c r="S20" i="199"/>
  <c r="O46" i="148"/>
  <c r="O23" i="199"/>
  <c r="W14" i="199"/>
  <c r="W37" i="148"/>
  <c r="L34" i="148"/>
  <c r="L11" i="199"/>
  <c r="W20" i="199"/>
  <c r="W43" i="148"/>
  <c r="Z20" i="199"/>
  <c r="Z43" i="148"/>
  <c r="F20" i="199"/>
  <c r="F43" i="148"/>
  <c r="Z17" i="199"/>
  <c r="Z40" i="148"/>
  <c r="L40" i="148"/>
  <c r="L17" i="199"/>
  <c r="AC46" i="148"/>
  <c r="AC23" i="199"/>
  <c r="O11" i="199"/>
  <c r="O34" i="148"/>
  <c r="AE46" i="148"/>
  <c r="AE23" i="199"/>
  <c r="AF40" i="148"/>
  <c r="AF17" i="199"/>
  <c r="Y17" i="199"/>
  <c r="Y40" i="148"/>
  <c r="S11" i="199"/>
  <c r="S34" i="148"/>
  <c r="Y37" i="148"/>
  <c r="Y14" i="199"/>
  <c r="AF46" i="148"/>
  <c r="AF23" i="199"/>
  <c r="F23" i="199"/>
  <c r="F46" i="148"/>
  <c r="AF43" i="148"/>
  <c r="AF20" i="199"/>
  <c r="AF34" i="148"/>
  <c r="AF11" i="199"/>
  <c r="O20" i="199"/>
  <c r="O43" i="148"/>
  <c r="AC34" i="148"/>
  <c r="AC11" i="199"/>
  <c r="Z23" i="199"/>
  <c r="Z46" i="148"/>
  <c r="AE34" i="148"/>
  <c r="AE11" i="199"/>
  <c r="W46" i="148"/>
  <c r="W23" i="199"/>
  <c r="S23" i="199"/>
  <c r="S46" i="148"/>
  <c r="S17" i="199"/>
  <c r="S40" i="148"/>
  <c r="AC40" i="148"/>
  <c r="AC17" i="199"/>
  <c r="V34" i="148"/>
  <c r="V11" i="199"/>
  <c r="AF37" i="148"/>
  <c r="AF14" i="199"/>
  <c r="L43" i="148"/>
  <c r="L20" i="199"/>
  <c r="F40" i="148"/>
  <c r="F17" i="199"/>
  <c r="W40" i="148"/>
  <c r="W17" i="199"/>
  <c r="V23" i="199"/>
  <c r="V46" i="148"/>
  <c r="AE20" i="199"/>
  <c r="AE43" i="148"/>
  <c r="V40" i="148"/>
  <c r="V17" i="199"/>
  <c r="L46" i="148"/>
  <c r="L23" i="199"/>
  <c r="Y43" i="148"/>
  <c r="Y20" i="199"/>
  <c r="H20" i="109"/>
  <c r="H44" i="109" s="1"/>
  <c r="H17" i="109"/>
  <c r="H41" i="109" s="1"/>
  <c r="H11" i="109"/>
  <c r="H35" i="109" s="1"/>
  <c r="H14" i="109"/>
  <c r="H38" i="109" s="1"/>
  <c r="H23" i="109"/>
  <c r="H47" i="109" s="1"/>
  <c r="B7" i="157"/>
  <c r="B7" i="178"/>
  <c r="B7" i="156"/>
  <c r="B31" i="156" s="1"/>
  <c r="B7" i="177" s="1"/>
  <c r="B31" i="109"/>
  <c r="F7" i="157"/>
  <c r="F7" i="178"/>
  <c r="F7" i="156"/>
  <c r="F31" i="156" s="1"/>
  <c r="F7" i="177" s="1"/>
  <c r="F31" i="109"/>
  <c r="E31" i="109"/>
  <c r="E7" i="157"/>
  <c r="E7" i="156"/>
  <c r="E31" i="156" s="1"/>
  <c r="E7" i="177" s="1"/>
  <c r="E7" i="178"/>
  <c r="G7" i="157"/>
  <c r="G7" i="178"/>
  <c r="G7" i="156"/>
  <c r="G31" i="156" s="1"/>
  <c r="G7" i="177" s="1"/>
  <c r="G31" i="109"/>
  <c r="D7" i="178"/>
  <c r="D7" i="157"/>
  <c r="D7" i="156"/>
  <c r="D31" i="156" s="1"/>
  <c r="D7" i="177" s="1"/>
  <c r="D31" i="109"/>
  <c r="H7" i="157"/>
  <c r="C7" i="157"/>
  <c r="C7" i="178"/>
  <c r="C7" i="156"/>
  <c r="C31" i="156" s="1"/>
  <c r="C7" i="177" s="1"/>
  <c r="C31" i="109"/>
  <c r="B3" i="179" l="1"/>
  <c r="B27" i="179" s="1"/>
  <c r="B4" i="179"/>
  <c r="B28" i="179" s="1"/>
  <c r="B24" i="179"/>
  <c r="B48" i="179" s="1"/>
  <c r="B24" i="181" l="1"/>
  <c r="B3" i="180"/>
  <c r="B27" i="180" s="1"/>
  <c r="B4" i="182" s="1"/>
  <c r="B4" i="181"/>
  <c r="B24" i="180"/>
  <c r="B48" i="180" s="1"/>
  <c r="B25" i="182" s="1"/>
  <c r="B6" i="179" l="1"/>
  <c r="B30" i="179" s="1"/>
  <c r="B24" i="183"/>
  <c r="B48" i="183" s="1"/>
  <c r="B4" i="183"/>
  <c r="B28" i="183" s="1"/>
  <c r="B3" i="183"/>
  <c r="B27" i="183" s="1"/>
  <c r="B4" i="180"/>
  <c r="B28" i="180" s="1"/>
  <c r="B5" i="182" s="1"/>
  <c r="B3" i="181"/>
  <c r="E8" i="109" l="1"/>
  <c r="E10" i="109"/>
  <c r="E22" i="109"/>
  <c r="E13" i="109"/>
  <c r="E19" i="109"/>
  <c r="E16" i="109"/>
  <c r="B22" i="179"/>
  <c r="B46" i="179" s="1"/>
  <c r="B9" i="179"/>
  <c r="B33" i="179" s="1"/>
  <c r="B21" i="179"/>
  <c r="B45" i="179" s="1"/>
  <c r="B15" i="179"/>
  <c r="B39" i="179" s="1"/>
  <c r="B7" i="179"/>
  <c r="B31" i="179" s="1"/>
  <c r="B18" i="179"/>
  <c r="B42" i="179" s="1"/>
  <c r="B12" i="179"/>
  <c r="B36" i="179" s="1"/>
  <c r="B6" i="183"/>
  <c r="B30" i="183" s="1"/>
  <c r="B6" i="181"/>
  <c r="B6" i="180"/>
  <c r="B30" i="180" s="1"/>
  <c r="B7" i="182" s="1"/>
  <c r="E17" i="109" l="1"/>
  <c r="E11" i="109"/>
  <c r="E8" i="157"/>
  <c r="E8" i="178"/>
  <c r="E8" i="156"/>
  <c r="E32" i="156" s="1"/>
  <c r="E8" i="177" s="1"/>
  <c r="E32" i="109"/>
  <c r="E20" i="109"/>
  <c r="E23" i="109"/>
  <c r="E14" i="109"/>
  <c r="E16" i="157"/>
  <c r="E16" i="178"/>
  <c r="E16" i="156"/>
  <c r="E40" i="156" s="1"/>
  <c r="E16" i="177" s="1"/>
  <c r="E40" i="109"/>
  <c r="E43" i="109"/>
  <c r="E19" i="157"/>
  <c r="E19" i="178"/>
  <c r="E19" i="156"/>
  <c r="E43" i="156" s="1"/>
  <c r="E19" i="177" s="1"/>
  <c r="E37" i="109"/>
  <c r="E13" i="178"/>
  <c r="E13" i="157"/>
  <c r="E13" i="156"/>
  <c r="E37" i="156" s="1"/>
  <c r="E13" i="177" s="1"/>
  <c r="E22" i="178"/>
  <c r="E22" i="157"/>
  <c r="E22" i="156"/>
  <c r="E46" i="156" s="1"/>
  <c r="E22" i="177" s="1"/>
  <c r="E46" i="109"/>
  <c r="E10" i="178"/>
  <c r="E10" i="157"/>
  <c r="E10" i="156"/>
  <c r="E34" i="156" s="1"/>
  <c r="E10" i="177" s="1"/>
  <c r="E34" i="109"/>
  <c r="B21" i="180"/>
  <c r="B45" i="180" s="1"/>
  <c r="B22" i="182" s="1"/>
  <c r="B21" i="181"/>
  <c r="B21" i="183"/>
  <c r="B45" i="183" s="1"/>
  <c r="B10" i="179"/>
  <c r="B34" i="179" s="1"/>
  <c r="B19" i="179"/>
  <c r="B43" i="179" s="1"/>
  <c r="B13" i="179"/>
  <c r="B37" i="179" s="1"/>
  <c r="B16" i="179"/>
  <c r="B40" i="179" s="1"/>
  <c r="B22" i="183"/>
  <c r="B46" i="183" s="1"/>
  <c r="B22" i="181"/>
  <c r="B22" i="180"/>
  <c r="B46" i="180" s="1"/>
  <c r="B23" i="182" s="1"/>
  <c r="B18" i="183"/>
  <c r="B42" i="183" s="1"/>
  <c r="B18" i="181"/>
  <c r="B18" i="180"/>
  <c r="B42" i="180" s="1"/>
  <c r="B19" i="182" s="1"/>
  <c r="B9" i="183"/>
  <c r="B33" i="183" s="1"/>
  <c r="B9" i="181"/>
  <c r="B9" i="180"/>
  <c r="B33" i="180" s="1"/>
  <c r="B10" i="182" s="1"/>
  <c r="B7" i="183"/>
  <c r="B31" i="183" s="1"/>
  <c r="B7" i="181"/>
  <c r="B7" i="180"/>
  <c r="B31" i="180" s="1"/>
  <c r="B8" i="182" s="1"/>
  <c r="B12" i="183"/>
  <c r="B36" i="183" s="1"/>
  <c r="B12" i="181"/>
  <c r="B12" i="180"/>
  <c r="B36" i="180" s="1"/>
  <c r="B13" i="182" s="1"/>
  <c r="B15" i="183"/>
  <c r="B39" i="183" s="1"/>
  <c r="B15" i="181"/>
  <c r="B15" i="180"/>
  <c r="B39" i="180" s="1"/>
  <c r="B16" i="182" s="1"/>
  <c r="D22" i="109" l="1"/>
  <c r="F19" i="109"/>
  <c r="C22" i="109"/>
  <c r="B19" i="109"/>
  <c r="B22" i="109"/>
  <c r="F10" i="109"/>
  <c r="D19" i="109"/>
  <c r="F16" i="109"/>
  <c r="F8" i="109"/>
  <c r="C19" i="109"/>
  <c r="F13" i="109"/>
  <c r="F22" i="109"/>
  <c r="E14" i="157"/>
  <c r="E14" i="178"/>
  <c r="E14" i="156"/>
  <c r="E38" i="156" s="1"/>
  <c r="E14" i="177" s="1"/>
  <c r="E38" i="109"/>
  <c r="E23" i="178"/>
  <c r="E23" i="157"/>
  <c r="E23" i="156"/>
  <c r="E47" i="156" s="1"/>
  <c r="E23" i="177" s="1"/>
  <c r="E47" i="109"/>
  <c r="E20" i="157"/>
  <c r="E20" i="178"/>
  <c r="E20" i="156"/>
  <c r="E44" i="156" s="1"/>
  <c r="E20" i="177" s="1"/>
  <c r="E44" i="109"/>
  <c r="E11" i="157"/>
  <c r="E11" i="178"/>
  <c r="E11" i="156"/>
  <c r="E35" i="156" s="1"/>
  <c r="E11" i="177" s="1"/>
  <c r="E35" i="109"/>
  <c r="E17" i="157"/>
  <c r="E17" i="178"/>
  <c r="E17" i="156"/>
  <c r="E41" i="156" s="1"/>
  <c r="E17" i="177" s="1"/>
  <c r="E41" i="109"/>
  <c r="B10" i="183"/>
  <c r="B34" i="183" s="1"/>
  <c r="B10" i="181"/>
  <c r="B10" i="180"/>
  <c r="B34" i="180" s="1"/>
  <c r="B11" i="182" s="1"/>
  <c r="B13" i="183"/>
  <c r="B37" i="183" s="1"/>
  <c r="B13" i="181"/>
  <c r="B13" i="180"/>
  <c r="B37" i="180" s="1"/>
  <c r="B14" i="182" s="1"/>
  <c r="B19" i="183"/>
  <c r="B43" i="183" s="1"/>
  <c r="B19" i="181"/>
  <c r="B19" i="180"/>
  <c r="B43" i="180" s="1"/>
  <c r="B20" i="182" s="1"/>
  <c r="B16" i="183"/>
  <c r="B40" i="183" s="1"/>
  <c r="B16" i="181"/>
  <c r="B16" i="180"/>
  <c r="B40" i="180" s="1"/>
  <c r="B17" i="182" s="1"/>
  <c r="F14" i="109" l="1"/>
  <c r="F16" i="157"/>
  <c r="F16" i="178"/>
  <c r="F16" i="156"/>
  <c r="F40" i="156" s="1"/>
  <c r="F16" i="177" s="1"/>
  <c r="F40" i="109"/>
  <c r="F23" i="109"/>
  <c r="D19" i="178"/>
  <c r="D19" i="157"/>
  <c r="D43" i="109"/>
  <c r="D19" i="156"/>
  <c r="D43" i="156" s="1"/>
  <c r="D19" i="177" s="1"/>
  <c r="F20" i="109"/>
  <c r="F17" i="109"/>
  <c r="F11" i="109"/>
  <c r="F22" i="157"/>
  <c r="F22" i="178"/>
  <c r="F22" i="156"/>
  <c r="F46" i="156" s="1"/>
  <c r="F22" i="177" s="1"/>
  <c r="F46" i="109"/>
  <c r="F13" i="157"/>
  <c r="F13" i="178"/>
  <c r="F13" i="156"/>
  <c r="F37" i="156" s="1"/>
  <c r="F13" i="177" s="1"/>
  <c r="F37" i="109"/>
  <c r="C19" i="178"/>
  <c r="C19" i="157"/>
  <c r="C19" i="156"/>
  <c r="C43" i="156" s="1"/>
  <c r="C19" i="177" s="1"/>
  <c r="C43" i="109"/>
  <c r="F32" i="109"/>
  <c r="F8" i="157"/>
  <c r="F8" i="178"/>
  <c r="F8" i="156"/>
  <c r="F32" i="156" s="1"/>
  <c r="F8" i="177" s="1"/>
  <c r="F10" i="157"/>
  <c r="F10" i="178"/>
  <c r="F10" i="156"/>
  <c r="F34" i="156" s="1"/>
  <c r="F10" i="177" s="1"/>
  <c r="F34" i="109"/>
  <c r="B22" i="157"/>
  <c r="B22" i="178"/>
  <c r="B22" i="156"/>
  <c r="B46" i="156" s="1"/>
  <c r="B22" i="177" s="1"/>
  <c r="B46" i="109"/>
  <c r="B19" i="157"/>
  <c r="B19" i="178"/>
  <c r="B19" i="156"/>
  <c r="B43" i="156" s="1"/>
  <c r="B19" i="177" s="1"/>
  <c r="B43" i="109"/>
  <c r="C46" i="109"/>
  <c r="C22" i="157"/>
  <c r="C22" i="178"/>
  <c r="C22" i="156"/>
  <c r="C46" i="156" s="1"/>
  <c r="C22" i="177" s="1"/>
  <c r="F19" i="157"/>
  <c r="F19" i="156"/>
  <c r="F43" i="156" s="1"/>
  <c r="F19" i="177" s="1"/>
  <c r="F19" i="178"/>
  <c r="F43" i="109"/>
  <c r="D22" i="157"/>
  <c r="D22" i="178"/>
  <c r="D22" i="156"/>
  <c r="D46" i="156" s="1"/>
  <c r="D22" i="177" s="1"/>
  <c r="D46" i="109"/>
  <c r="G19" i="109" l="1"/>
  <c r="G22" i="109"/>
  <c r="H19" i="178"/>
  <c r="H22" i="178"/>
  <c r="F11" i="178"/>
  <c r="F11" i="156"/>
  <c r="F35" i="156" s="1"/>
  <c r="F11" i="177" s="1"/>
  <c r="F11" i="157"/>
  <c r="F35" i="109"/>
  <c r="F17" i="157"/>
  <c r="F17" i="178"/>
  <c r="F17" i="156"/>
  <c r="F41" i="156" s="1"/>
  <c r="F17" i="177" s="1"/>
  <c r="F41" i="109"/>
  <c r="F44" i="109"/>
  <c r="F20" i="157"/>
  <c r="F20" i="178"/>
  <c r="F20" i="156"/>
  <c r="F44" i="156" s="1"/>
  <c r="F20" i="177" s="1"/>
  <c r="F23" i="157"/>
  <c r="F23" i="178"/>
  <c r="F47" i="109"/>
  <c r="F23" i="156"/>
  <c r="F47" i="156" s="1"/>
  <c r="F23" i="177" s="1"/>
  <c r="F38" i="109"/>
  <c r="F14" i="178"/>
  <c r="F14" i="157"/>
  <c r="F14" i="156"/>
  <c r="F38" i="156" s="1"/>
  <c r="F14" i="177" s="1"/>
  <c r="H19" i="157" l="1"/>
  <c r="H22" i="157"/>
  <c r="G46" i="109"/>
  <c r="G22" i="157"/>
  <c r="G22" i="178"/>
  <c r="G22" i="156"/>
  <c r="G46" i="156" s="1"/>
  <c r="G22" i="177" s="1"/>
  <c r="G19" i="157"/>
  <c r="G19" i="178"/>
  <c r="G19" i="156"/>
  <c r="G43" i="156" s="1"/>
  <c r="G19" i="177" s="1"/>
  <c r="G43" i="109"/>
  <c r="F3" i="187" l="1"/>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F18" i="187" l="1"/>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D16" i="184" l="1"/>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G5" i="159" l="1"/>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G7" i="104" l="1"/>
  <c r="F7" i="104"/>
  <c r="G7" i="194" l="1"/>
  <c r="G25" i="194" s="1"/>
  <c r="G25" i="104"/>
  <c r="G7" i="159"/>
  <c r="G25" i="159" s="1"/>
  <c r="G6" i="193" s="1"/>
  <c r="G7" i="160"/>
  <c r="F25" i="104"/>
  <c r="F7" i="160"/>
  <c r="F7" i="194"/>
  <c r="F25" i="194" s="1"/>
  <c r="F7" i="159"/>
  <c r="F25" i="159" s="1"/>
  <c r="F6" i="193" s="1"/>
  <c r="B19" i="160"/>
  <c r="B5" i="194"/>
  <c r="B23" i="194" s="1"/>
  <c r="B19" i="194"/>
  <c r="B37" i="194" s="1"/>
  <c r="B4" i="194" l="1"/>
  <c r="B22" i="194" s="1"/>
  <c r="B4" i="159"/>
  <c r="B22" i="159" s="1"/>
  <c r="B3" i="193" s="1"/>
  <c r="B4" i="160"/>
  <c r="B5" i="160"/>
  <c r="B5" i="159"/>
  <c r="B23" i="159" s="1"/>
  <c r="B4" i="193" s="1"/>
  <c r="B19" i="159"/>
  <c r="B37" i="159" s="1"/>
  <c r="B18" i="193" s="1"/>
  <c r="B8" i="104" l="1"/>
  <c r="B26" i="104" s="1"/>
  <c r="B13" i="104"/>
  <c r="B31" i="104" s="1"/>
  <c r="B16" i="104"/>
  <c r="B34" i="104" s="1"/>
  <c r="B10" i="104"/>
  <c r="B28" i="104" s="1"/>
  <c r="B14" i="104" l="1"/>
  <c r="B32" i="104" s="1"/>
  <c r="B17" i="104"/>
  <c r="B35" i="104" s="1"/>
  <c r="B11" i="104"/>
  <c r="B29" i="104" s="1"/>
  <c r="B7" i="194"/>
  <c r="B25" i="194" s="1"/>
  <c r="B7" i="159"/>
  <c r="B25" i="159" s="1"/>
  <c r="B6" i="193" s="1"/>
  <c r="B7" i="160"/>
  <c r="B8" i="109" l="1"/>
  <c r="G8" i="109"/>
  <c r="D16" i="109"/>
  <c r="C10" i="109"/>
  <c r="G10" i="109"/>
  <c r="B13" i="109"/>
  <c r="C13" i="109"/>
  <c r="D10" i="109"/>
  <c r="G13" i="109"/>
  <c r="H13" i="178"/>
  <c r="C8" i="109"/>
  <c r="H8" i="178"/>
  <c r="B10" i="109"/>
  <c r="D13" i="109"/>
  <c r="H10" i="178"/>
  <c r="B16" i="109"/>
  <c r="C16" i="109"/>
  <c r="D8" i="109"/>
  <c r="G16" i="109"/>
  <c r="H16" i="178"/>
  <c r="G14" i="109" l="1"/>
  <c r="D17" i="109"/>
  <c r="C20" i="109"/>
  <c r="D13" i="157"/>
  <c r="D13" i="156"/>
  <c r="D37" i="156" s="1"/>
  <c r="D13" i="177" s="1"/>
  <c r="D13" i="178"/>
  <c r="D37" i="109"/>
  <c r="B10" i="157"/>
  <c r="B10" i="178"/>
  <c r="B10" i="156"/>
  <c r="B34" i="156" s="1"/>
  <c r="B10" i="177" s="1"/>
  <c r="B34" i="109"/>
  <c r="G11" i="109"/>
  <c r="B17" i="109"/>
  <c r="D14" i="109"/>
  <c r="G23" i="109"/>
  <c r="H11" i="178"/>
  <c r="H13" i="157"/>
  <c r="D11" i="109"/>
  <c r="D20" i="109"/>
  <c r="H14" i="178"/>
  <c r="B23" i="109"/>
  <c r="B20" i="109"/>
  <c r="G20" i="109"/>
  <c r="C17" i="109"/>
  <c r="C14" i="109"/>
  <c r="H23" i="178"/>
  <c r="C11" i="109"/>
  <c r="H20" i="178"/>
  <c r="H17" i="178"/>
  <c r="C23" i="109"/>
  <c r="B14" i="109"/>
  <c r="B11" i="109"/>
  <c r="G17" i="109"/>
  <c r="D23" i="109"/>
  <c r="H16" i="157"/>
  <c r="G40" i="109"/>
  <c r="G16" i="178"/>
  <c r="G16" i="157"/>
  <c r="G16" i="156"/>
  <c r="G40" i="156" s="1"/>
  <c r="G16" i="177" s="1"/>
  <c r="D8" i="157"/>
  <c r="D8" i="156"/>
  <c r="D32" i="156" s="1"/>
  <c r="D8" i="177" s="1"/>
  <c r="D32" i="109"/>
  <c r="D8" i="178"/>
  <c r="C40" i="109"/>
  <c r="C16" i="178"/>
  <c r="C16" i="157"/>
  <c r="C16" i="156"/>
  <c r="C40" i="156" s="1"/>
  <c r="C16" i="177" s="1"/>
  <c r="B16" i="157"/>
  <c r="B16" i="178"/>
  <c r="B16" i="156"/>
  <c r="B40" i="156" s="1"/>
  <c r="B16" i="177" s="1"/>
  <c r="B40" i="109"/>
  <c r="H10" i="157"/>
  <c r="H8" i="157"/>
  <c r="C8" i="178"/>
  <c r="C8" i="156"/>
  <c r="C32" i="156" s="1"/>
  <c r="C8" i="177" s="1"/>
  <c r="C8" i="157"/>
  <c r="C32" i="109"/>
  <c r="G13" i="157"/>
  <c r="G13" i="178"/>
  <c r="G13" i="156"/>
  <c r="G37" i="156" s="1"/>
  <c r="G13" i="177" s="1"/>
  <c r="G37" i="109"/>
  <c r="D10" i="178"/>
  <c r="D10" i="156"/>
  <c r="D34" i="156" s="1"/>
  <c r="D10" i="177" s="1"/>
  <c r="D10" i="157"/>
  <c r="D34" i="109"/>
  <c r="C13" i="157"/>
  <c r="C13" i="178"/>
  <c r="C13" i="156"/>
  <c r="C37" i="156" s="1"/>
  <c r="C13" i="177" s="1"/>
  <c r="C37" i="109"/>
  <c r="B13" i="157"/>
  <c r="B13" i="178"/>
  <c r="B13" i="156"/>
  <c r="B37" i="156" s="1"/>
  <c r="B13" i="177" s="1"/>
  <c r="B37" i="109"/>
  <c r="G34" i="109"/>
  <c r="G10" i="157"/>
  <c r="G10" i="178"/>
  <c r="G10" i="156"/>
  <c r="G34" i="156" s="1"/>
  <c r="G10" i="177" s="1"/>
  <c r="C34" i="109"/>
  <c r="C10" i="157"/>
  <c r="C10" i="178"/>
  <c r="C10" i="156"/>
  <c r="C34" i="156" s="1"/>
  <c r="C10" i="177" s="1"/>
  <c r="D16" i="157"/>
  <c r="D16" i="178"/>
  <c r="D16" i="156"/>
  <c r="D40" i="156" s="1"/>
  <c r="D16" i="177" s="1"/>
  <c r="D40" i="109"/>
  <c r="G8" i="157"/>
  <c r="G8" i="178"/>
  <c r="G8" i="156"/>
  <c r="G32" i="156" s="1"/>
  <c r="G8" i="177" s="1"/>
  <c r="G32" i="109"/>
  <c r="B32" i="109"/>
  <c r="B8" i="178"/>
  <c r="B8" i="157"/>
  <c r="B8" i="156"/>
  <c r="B32" i="156" s="1"/>
  <c r="B8" i="177" s="1"/>
  <c r="C23" i="157" l="1"/>
  <c r="C23" i="156"/>
  <c r="C47" i="156" s="1"/>
  <c r="C23" i="177" s="1"/>
  <c r="C23" i="178"/>
  <c r="C47" i="109"/>
  <c r="C11" i="157"/>
  <c r="C11" i="178"/>
  <c r="C11" i="156"/>
  <c r="C35" i="156" s="1"/>
  <c r="C11" i="177" s="1"/>
  <c r="C35" i="109"/>
  <c r="D47" i="109"/>
  <c r="D23" i="157"/>
  <c r="D23" i="156"/>
  <c r="D47" i="156" s="1"/>
  <c r="D23" i="177" s="1"/>
  <c r="D23" i="178"/>
  <c r="G17" i="157"/>
  <c r="G17" i="178"/>
  <c r="G41" i="109"/>
  <c r="G17" i="156"/>
  <c r="G41" i="156" s="1"/>
  <c r="G17" i="177" s="1"/>
  <c r="B11" i="157"/>
  <c r="B11" i="178"/>
  <c r="B11" i="156"/>
  <c r="B35" i="156" s="1"/>
  <c r="B11" i="177" s="1"/>
  <c r="B35" i="109"/>
  <c r="B38" i="109"/>
  <c r="B14" i="157"/>
  <c r="B14" i="178"/>
  <c r="B14" i="156"/>
  <c r="B38" i="156" s="1"/>
  <c r="B14" i="177" s="1"/>
  <c r="H17" i="157"/>
  <c r="H20" i="157"/>
  <c r="H23" i="157"/>
  <c r="C14" i="157"/>
  <c r="C14" i="178"/>
  <c r="C14" i="156"/>
  <c r="C38" i="156" s="1"/>
  <c r="C14" i="177" s="1"/>
  <c r="C38" i="109"/>
  <c r="C17" i="157"/>
  <c r="C17" i="178"/>
  <c r="C17" i="156"/>
  <c r="C41" i="156" s="1"/>
  <c r="C17" i="177" s="1"/>
  <c r="C41" i="109"/>
  <c r="G20" i="157"/>
  <c r="G20" i="178"/>
  <c r="G20" i="156"/>
  <c r="G44" i="156" s="1"/>
  <c r="G20" i="177" s="1"/>
  <c r="G44" i="109"/>
  <c r="B44" i="109"/>
  <c r="B20" i="157"/>
  <c r="B20" i="178"/>
  <c r="B20" i="156"/>
  <c r="B44" i="156" s="1"/>
  <c r="B20" i="177" s="1"/>
  <c r="B23" i="157"/>
  <c r="B23" i="178"/>
  <c r="B23" i="156"/>
  <c r="B47" i="156" s="1"/>
  <c r="B23" i="177" s="1"/>
  <c r="B47" i="109"/>
  <c r="H14" i="157"/>
  <c r="D20" i="157"/>
  <c r="D20" i="178"/>
  <c r="D20" i="156"/>
  <c r="D44" i="156" s="1"/>
  <c r="D20" i="177" s="1"/>
  <c r="D44" i="109"/>
  <c r="D35" i="109"/>
  <c r="D11" i="157"/>
  <c r="D11" i="178"/>
  <c r="D11" i="156"/>
  <c r="D35" i="156" s="1"/>
  <c r="D11" i="177" s="1"/>
  <c r="H11" i="157"/>
  <c r="G23" i="157"/>
  <c r="G23" i="178"/>
  <c r="G23" i="156"/>
  <c r="G47" i="156" s="1"/>
  <c r="G23" i="177" s="1"/>
  <c r="G47" i="109"/>
  <c r="D14" i="157"/>
  <c r="D14" i="178"/>
  <c r="D14" i="156"/>
  <c r="D38" i="156" s="1"/>
  <c r="D14" i="177" s="1"/>
  <c r="D38" i="109"/>
  <c r="B17" i="178"/>
  <c r="B17" i="157"/>
  <c r="B17" i="156"/>
  <c r="B41" i="156" s="1"/>
  <c r="B17" i="177" s="1"/>
  <c r="B41" i="109"/>
  <c r="G11" i="157"/>
  <c r="G11" i="178"/>
  <c r="G11" i="156"/>
  <c r="G35" i="156" s="1"/>
  <c r="G11" i="177" s="1"/>
  <c r="G35" i="109"/>
  <c r="C20" i="157"/>
  <c r="C20" i="156"/>
  <c r="C44" i="156" s="1"/>
  <c r="C20" i="177" s="1"/>
  <c r="C20" i="178"/>
  <c r="C44" i="109"/>
  <c r="D41" i="109"/>
  <c r="D17" i="157"/>
  <c r="D17" i="178"/>
  <c r="D17" i="156"/>
  <c r="D41" i="156" s="1"/>
  <c r="D17" i="177" s="1"/>
  <c r="G14" i="178"/>
  <c r="G14" i="157"/>
  <c r="G14" i="156"/>
  <c r="G38" i="156" s="1"/>
  <c r="G14" i="177" s="1"/>
  <c r="G38" i="109"/>
  <c r="C7" i="187" l="1"/>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B13" i="184" l="1"/>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E11" i="194" l="1"/>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Q28" i="176" s="1"/>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M29" i="176" s="1"/>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18"/>
  <c r="C4" i="107" s="1"/>
  <c r="D4" i="118"/>
  <c r="D4" i="107" s="1"/>
  <c r="E4" i="118"/>
  <c r="E4" i="107" s="1"/>
  <c r="F4" i="118"/>
  <c r="G4" i="118"/>
  <c r="G29" i="118" s="1"/>
  <c r="H4" i="118"/>
  <c r="I4" i="118"/>
  <c r="I4" i="107" s="1"/>
  <c r="J4" i="118"/>
  <c r="K4" i="118"/>
  <c r="K4" i="107" s="1"/>
  <c r="L4" i="118"/>
  <c r="L4" i="107" s="1"/>
  <c r="M4" i="118"/>
  <c r="M4" i="107" s="1"/>
  <c r="N4" i="118"/>
  <c r="O4" i="118"/>
  <c r="O29" i="118" s="1"/>
  <c r="P4" i="118"/>
  <c r="Q4" i="118"/>
  <c r="Q4" i="107" s="1"/>
  <c r="R4" i="118"/>
  <c r="S4" i="118"/>
  <c r="S4" i="107" s="1"/>
  <c r="T4" i="118"/>
  <c r="T4" i="107" s="1"/>
  <c r="U4" i="118"/>
  <c r="U4" i="107" s="1"/>
  <c r="C5" i="118"/>
  <c r="C5" i="107" s="1"/>
  <c r="D5" i="118"/>
  <c r="D30" i="118" s="1"/>
  <c r="E5" i="118"/>
  <c r="F5" i="118"/>
  <c r="F5" i="107" s="1"/>
  <c r="G5" i="118"/>
  <c r="G30" i="118" s="1"/>
  <c r="H5" i="118"/>
  <c r="H5" i="107" s="1"/>
  <c r="I5" i="118"/>
  <c r="I5" i="107" s="1"/>
  <c r="J5" i="118"/>
  <c r="J5" i="107" s="1"/>
  <c r="K5" i="118"/>
  <c r="L5" i="118"/>
  <c r="L30" i="118" s="1"/>
  <c r="M5" i="118"/>
  <c r="N5" i="118"/>
  <c r="N5" i="107" s="1"/>
  <c r="O5" i="118"/>
  <c r="O30" i="118" s="1"/>
  <c r="P5" i="118"/>
  <c r="P5" i="107" s="1"/>
  <c r="Q5" i="118"/>
  <c r="Q5" i="107" s="1"/>
  <c r="R5" i="118"/>
  <c r="R5" i="107" s="1"/>
  <c r="S5" i="118"/>
  <c r="T5" i="118"/>
  <c r="T30" i="118" s="1"/>
  <c r="U5" i="118"/>
  <c r="C7" i="118"/>
  <c r="C7" i="107" s="1"/>
  <c r="D7" i="118"/>
  <c r="E7" i="118"/>
  <c r="E7" i="107" s="1"/>
  <c r="F7" i="118"/>
  <c r="F7" i="107" s="1"/>
  <c r="G7" i="118"/>
  <c r="G7" i="107" s="1"/>
  <c r="H7" i="118"/>
  <c r="H7" i="107" s="1"/>
  <c r="I7" i="118"/>
  <c r="I32" i="118" s="1"/>
  <c r="J7" i="118"/>
  <c r="K7" i="118"/>
  <c r="K7" i="107" s="1"/>
  <c r="L7" i="118"/>
  <c r="M7" i="118"/>
  <c r="M7" i="107" s="1"/>
  <c r="N7" i="118"/>
  <c r="N7" i="107" s="1"/>
  <c r="C8" i="118"/>
  <c r="C8" i="107" s="1"/>
  <c r="D8" i="118"/>
  <c r="D8" i="107" s="1"/>
  <c r="E8" i="118"/>
  <c r="F8" i="118"/>
  <c r="F33" i="118" s="1"/>
  <c r="G8" i="118"/>
  <c r="H8" i="118"/>
  <c r="H8" i="107" s="1"/>
  <c r="I8" i="118"/>
  <c r="I8" i="107" s="1"/>
  <c r="J8" i="118"/>
  <c r="J8" i="107" s="1"/>
  <c r="K8" i="118"/>
  <c r="K8" i="107" s="1"/>
  <c r="L8" i="118"/>
  <c r="L8" i="107" s="1"/>
  <c r="M8" i="118"/>
  <c r="N8" i="118"/>
  <c r="N33" i="118" s="1"/>
  <c r="C10" i="118"/>
  <c r="C35" i="118" s="1"/>
  <c r="D10" i="118"/>
  <c r="E10" i="118"/>
  <c r="E10" i="107" s="1"/>
  <c r="F10" i="118"/>
  <c r="F35" i="118" s="1"/>
  <c r="G10" i="118"/>
  <c r="G10" i="107" s="1"/>
  <c r="H10" i="118"/>
  <c r="H10" i="107" s="1"/>
  <c r="I10" i="118"/>
  <c r="I10" i="107" s="1"/>
  <c r="J10" i="118"/>
  <c r="J10" i="107" s="1"/>
  <c r="K10" i="118"/>
  <c r="K35" i="118" s="1"/>
  <c r="L10" i="118"/>
  <c r="L35" i="118" s="1"/>
  <c r="M10" i="118"/>
  <c r="M10" i="107" s="1"/>
  <c r="N10" i="118"/>
  <c r="N10" i="107" s="1"/>
  <c r="C11" i="118"/>
  <c r="D11" i="118"/>
  <c r="D11" i="107" s="1"/>
  <c r="E11" i="118"/>
  <c r="E11" i="107" s="1"/>
  <c r="F11" i="118"/>
  <c r="F11" i="107" s="1"/>
  <c r="G11" i="118"/>
  <c r="H11" i="118"/>
  <c r="H36" i="118" s="1"/>
  <c r="I11" i="118"/>
  <c r="I36" i="118" s="1"/>
  <c r="J11" i="118"/>
  <c r="J11" i="107" s="1"/>
  <c r="K11" i="118"/>
  <c r="L11" i="118"/>
  <c r="L11" i="107" s="1"/>
  <c r="M11" i="118"/>
  <c r="M11" i="107" s="1"/>
  <c r="N11" i="118"/>
  <c r="N11" i="107" s="1"/>
  <c r="C13" i="118"/>
  <c r="C13" i="107" s="1"/>
  <c r="D13" i="118"/>
  <c r="D13" i="107" s="1"/>
  <c r="E13" i="118"/>
  <c r="E38" i="118" s="1"/>
  <c r="F13" i="118"/>
  <c r="F38" i="118" s="1"/>
  <c r="G13" i="118"/>
  <c r="G13" i="107" s="1"/>
  <c r="H13" i="118"/>
  <c r="H13" i="107" s="1"/>
  <c r="I13" i="118"/>
  <c r="I13" i="107" s="1"/>
  <c r="J13" i="118"/>
  <c r="J13" i="107" s="1"/>
  <c r="K13" i="118"/>
  <c r="K38" i="118" s="1"/>
  <c r="L13" i="118"/>
  <c r="M13" i="118"/>
  <c r="M38" i="118" s="1"/>
  <c r="N13" i="118"/>
  <c r="N38" i="118" s="1"/>
  <c r="C14" i="118"/>
  <c r="C39" i="118" s="1"/>
  <c r="D14" i="118"/>
  <c r="D14" i="107" s="1"/>
  <c r="E14" i="118"/>
  <c r="F14" i="118"/>
  <c r="F14" i="107" s="1"/>
  <c r="G14" i="118"/>
  <c r="G14" i="107" s="1"/>
  <c r="H14" i="118"/>
  <c r="H14" i="107" s="1"/>
  <c r="I14" i="118"/>
  <c r="I14" i="107" s="1"/>
  <c r="J14" i="118"/>
  <c r="J39" i="118" s="1"/>
  <c r="K14" i="118"/>
  <c r="K39" i="118" s="1"/>
  <c r="L14" i="118"/>
  <c r="L14" i="107" s="1"/>
  <c r="M14" i="118"/>
  <c r="N14" i="118"/>
  <c r="N14" i="107" s="1"/>
  <c r="C16" i="118"/>
  <c r="C16" i="107" s="1"/>
  <c r="D16" i="118"/>
  <c r="D16" i="107" s="1"/>
  <c r="E16" i="118"/>
  <c r="E41" i="118" s="1"/>
  <c r="F16" i="118"/>
  <c r="G16" i="118"/>
  <c r="G41" i="118" s="1"/>
  <c r="H16" i="118"/>
  <c r="H41" i="118" s="1"/>
  <c r="I16" i="118"/>
  <c r="I16" i="107" s="1"/>
  <c r="J16" i="118"/>
  <c r="K16" i="118"/>
  <c r="K16" i="107" s="1"/>
  <c r="L16" i="118"/>
  <c r="L16" i="107" s="1"/>
  <c r="M16" i="118"/>
  <c r="M16" i="107" s="1"/>
  <c r="N16" i="118"/>
  <c r="C17" i="118"/>
  <c r="C17" i="107" s="1"/>
  <c r="D17" i="118"/>
  <c r="D42" i="118" s="1"/>
  <c r="E17" i="118"/>
  <c r="E42" i="118" s="1"/>
  <c r="F17" i="118"/>
  <c r="F17" i="107" s="1"/>
  <c r="G17" i="118"/>
  <c r="H17" i="118"/>
  <c r="H17" i="107" s="1"/>
  <c r="I17" i="118"/>
  <c r="I17" i="107" s="1"/>
  <c r="J17" i="118"/>
  <c r="J17" i="107" s="1"/>
  <c r="K17" i="118"/>
  <c r="K17" i="107" s="1"/>
  <c r="L17" i="118"/>
  <c r="L42" i="118" s="1"/>
  <c r="M17" i="118"/>
  <c r="M42" i="118" s="1"/>
  <c r="N17" i="118"/>
  <c r="N17" i="107" s="1"/>
  <c r="C19" i="118"/>
  <c r="C19" i="107" s="1"/>
  <c r="D19" i="118"/>
  <c r="E19" i="118"/>
  <c r="E19" i="107" s="1"/>
  <c r="F19" i="118"/>
  <c r="F19" i="107" s="1"/>
  <c r="G19" i="118"/>
  <c r="G19" i="107" s="1"/>
  <c r="H19" i="118"/>
  <c r="I19" i="118"/>
  <c r="I44" i="118" s="1"/>
  <c r="J19" i="118"/>
  <c r="J44" i="118" s="1"/>
  <c r="K19" i="118"/>
  <c r="K19" i="107" s="1"/>
  <c r="L19" i="118"/>
  <c r="M19" i="118"/>
  <c r="M19" i="107" s="1"/>
  <c r="N19" i="118"/>
  <c r="N19" i="107" s="1"/>
  <c r="C20" i="118"/>
  <c r="C20" i="107" s="1"/>
  <c r="D20" i="118"/>
  <c r="D20" i="107" s="1"/>
  <c r="E20" i="118"/>
  <c r="E20" i="107" s="1"/>
  <c r="F20" i="118"/>
  <c r="F45" i="118" s="1"/>
  <c r="G20" i="118"/>
  <c r="G45" i="118" s="1"/>
  <c r="H20" i="118"/>
  <c r="H45" i="118" s="1"/>
  <c r="I20" i="118"/>
  <c r="J20" i="118"/>
  <c r="J20" i="107" s="1"/>
  <c r="K20" i="118"/>
  <c r="K45" i="118" s="1"/>
  <c r="L20" i="118"/>
  <c r="L20" i="107" s="1"/>
  <c r="M20" i="118"/>
  <c r="M20" i="107" s="1"/>
  <c r="N20" i="118"/>
  <c r="N45" i="118" s="1"/>
  <c r="C22" i="118"/>
  <c r="C47" i="118" s="1"/>
  <c r="D22" i="118"/>
  <c r="D47" i="118" s="1"/>
  <c r="E22" i="118"/>
  <c r="E22" i="107" s="1"/>
  <c r="F22" i="118"/>
  <c r="G22" i="118"/>
  <c r="G22" i="107" s="1"/>
  <c r="H22" i="118"/>
  <c r="H22" i="107" s="1"/>
  <c r="I22" i="118"/>
  <c r="I22" i="107" s="1"/>
  <c r="J22" i="118"/>
  <c r="K22" i="118"/>
  <c r="K47" i="118" s="1"/>
  <c r="L22" i="118"/>
  <c r="L47" i="118" s="1"/>
  <c r="M22" i="118"/>
  <c r="M22" i="107" s="1"/>
  <c r="N22" i="118"/>
  <c r="C23" i="118"/>
  <c r="D23" i="118"/>
  <c r="D23" i="107" s="1"/>
  <c r="E23" i="118"/>
  <c r="E23" i="107" s="1"/>
  <c r="F23" i="118"/>
  <c r="F23" i="107" s="1"/>
  <c r="G23" i="118"/>
  <c r="H23" i="118"/>
  <c r="H48" i="118" s="1"/>
  <c r="I23" i="118"/>
  <c r="I48" i="118" s="1"/>
  <c r="J23" i="118"/>
  <c r="J23" i="107" s="1"/>
  <c r="K23" i="118"/>
  <c r="L23" i="118"/>
  <c r="L23" i="107" s="1"/>
  <c r="M23" i="118"/>
  <c r="M23" i="107" s="1"/>
  <c r="N23" i="118"/>
  <c r="N23" i="107" s="1"/>
  <c r="C25" i="118"/>
  <c r="C50" i="118" s="1"/>
  <c r="D25" i="118"/>
  <c r="E25" i="118"/>
  <c r="E50" i="118" s="1"/>
  <c r="F25" i="118"/>
  <c r="F50" i="118" s="1"/>
  <c r="G25" i="118"/>
  <c r="G25" i="107" s="1"/>
  <c r="H25" i="118"/>
  <c r="I25" i="118"/>
  <c r="I25" i="107" s="1"/>
  <c r="J25" i="118"/>
  <c r="J25" i="107" s="1"/>
  <c r="K25" i="118"/>
  <c r="K25" i="107" s="1"/>
  <c r="L25" i="118"/>
  <c r="L25" i="107" s="1"/>
  <c r="M25" i="118"/>
  <c r="M50" i="118" s="1"/>
  <c r="N25" i="118"/>
  <c r="N50" i="118" s="1"/>
  <c r="H42" i="118" l="1"/>
  <c r="L41" i="118"/>
  <c r="K41" i="118"/>
  <c r="D33" i="118"/>
  <c r="C38" i="118"/>
  <c r="K50" i="118"/>
  <c r="L48" i="118"/>
  <c r="K32" i="118"/>
  <c r="K44" i="118"/>
  <c r="G39" i="118"/>
  <c r="J50" i="118"/>
  <c r="N36" i="118"/>
  <c r="I41" i="118"/>
  <c r="M48" i="118"/>
  <c r="H47" i="118"/>
  <c r="L36" i="118"/>
  <c r="C30" i="118"/>
  <c r="D36" i="118"/>
  <c r="H38" i="118"/>
  <c r="L45" i="118"/>
  <c r="L33" i="118"/>
  <c r="N32" i="118"/>
  <c r="N30" i="118"/>
  <c r="C41" i="118"/>
  <c r="F36" i="118"/>
  <c r="F30" i="118"/>
  <c r="J45" i="118"/>
  <c r="N39" i="118"/>
  <c r="D45" i="118"/>
  <c r="L39" i="118"/>
  <c r="H35" i="118"/>
  <c r="Q29" i="118"/>
  <c r="F32" i="118"/>
  <c r="F44" i="118"/>
  <c r="J42" i="118"/>
  <c r="I30" i="118"/>
  <c r="I42" i="118"/>
  <c r="E35" i="118"/>
  <c r="N48" i="118"/>
  <c r="F42" i="118"/>
  <c r="H39" i="118"/>
  <c r="H33" i="118"/>
  <c r="O5" i="107"/>
  <c r="F39" i="118"/>
  <c r="F48" i="118"/>
  <c r="J38" i="118"/>
  <c r="K29" i="118"/>
  <c r="E48" i="118"/>
  <c r="N42" i="118"/>
  <c r="D41" i="118"/>
  <c r="I35" i="118"/>
  <c r="C29" i="118"/>
  <c r="J35" i="118"/>
  <c r="L50" i="118"/>
  <c r="D48" i="118"/>
  <c r="D38" i="118"/>
  <c r="E32" i="118"/>
  <c r="E36" i="118"/>
  <c r="M47" i="118"/>
  <c r="N44" i="118"/>
  <c r="I33" i="118"/>
  <c r="Q30" i="118"/>
  <c r="S29" i="118"/>
  <c r="J33" i="118"/>
  <c r="I50" i="118"/>
  <c r="I47" i="118"/>
  <c r="M44" i="118"/>
  <c r="N35" i="118"/>
  <c r="P30" i="118"/>
  <c r="I38" i="118"/>
  <c r="T29" i="118"/>
  <c r="M41" i="118"/>
  <c r="I39" i="118"/>
  <c r="L29" i="118"/>
  <c r="L17" i="107"/>
  <c r="G47" i="118"/>
  <c r="M45" i="118"/>
  <c r="E44" i="118"/>
  <c r="M36" i="118"/>
  <c r="M32" i="118"/>
  <c r="H30" i="118"/>
  <c r="D29" i="118"/>
  <c r="E13" i="107"/>
  <c r="G50" i="118"/>
  <c r="C45" i="118"/>
  <c r="K42" i="118"/>
  <c r="R30" i="118"/>
  <c r="E29" i="118"/>
  <c r="N20" i="107"/>
  <c r="G16" i="107"/>
  <c r="L10" i="107"/>
  <c r="G35" i="118"/>
  <c r="C33" i="118"/>
  <c r="U29" i="118"/>
  <c r="H23" i="107"/>
  <c r="K20" i="107"/>
  <c r="F20" i="107"/>
  <c r="G5" i="107"/>
  <c r="G44" i="118"/>
  <c r="K33" i="118"/>
  <c r="J30" i="118"/>
  <c r="K22" i="107"/>
  <c r="J14" i="107"/>
  <c r="C42" i="118"/>
  <c r="G32" i="118"/>
  <c r="M29" i="118"/>
  <c r="D17" i="107"/>
  <c r="H11" i="107"/>
  <c r="C22" i="107"/>
  <c r="I19" i="107"/>
  <c r="M13" i="107"/>
  <c r="S7" i="118"/>
  <c r="I45" i="118"/>
  <c r="I20" i="107"/>
  <c r="K11" i="107"/>
  <c r="K36" i="118"/>
  <c r="C11" i="107"/>
  <c r="C36" i="118"/>
  <c r="J22" i="107"/>
  <c r="J47" i="118"/>
  <c r="J16" i="107"/>
  <c r="J41" i="118"/>
  <c r="L32" i="118"/>
  <c r="L7" i="107"/>
  <c r="D32" i="118"/>
  <c r="D7" i="107"/>
  <c r="R29" i="118"/>
  <c r="R4" i="107"/>
  <c r="J29" i="118"/>
  <c r="J4" i="107"/>
  <c r="L38" i="118"/>
  <c r="L13" i="107"/>
  <c r="M8" i="107"/>
  <c r="M33" i="118"/>
  <c r="E8" i="107"/>
  <c r="E33" i="118"/>
  <c r="F10" i="107"/>
  <c r="D50" i="118"/>
  <c r="D25" i="107"/>
  <c r="K48" i="118"/>
  <c r="K23" i="107"/>
  <c r="C48" i="118"/>
  <c r="C23" i="107"/>
  <c r="L44" i="118"/>
  <c r="L19" i="107"/>
  <c r="D44" i="118"/>
  <c r="D19" i="107"/>
  <c r="M39" i="118"/>
  <c r="M14" i="107"/>
  <c r="E14" i="107"/>
  <c r="E39" i="118"/>
  <c r="M25" i="107"/>
  <c r="N41" i="118"/>
  <c r="N16" i="107"/>
  <c r="F41" i="118"/>
  <c r="F16" i="107"/>
  <c r="E45" i="118"/>
  <c r="N47" i="118"/>
  <c r="N22" i="107"/>
  <c r="F47" i="118"/>
  <c r="F22" i="107"/>
  <c r="G36" i="118"/>
  <c r="G11" i="107"/>
  <c r="S5" i="107"/>
  <c r="S30" i="118"/>
  <c r="K5" i="107"/>
  <c r="K30" i="118"/>
  <c r="N4" i="107"/>
  <c r="N29" i="118"/>
  <c r="F4" i="107"/>
  <c r="F29" i="118"/>
  <c r="H32" i="118"/>
  <c r="G42" i="118"/>
  <c r="G17" i="107"/>
  <c r="E25" i="107"/>
  <c r="H50" i="118"/>
  <c r="H25" i="107"/>
  <c r="G48" i="118"/>
  <c r="G23" i="107"/>
  <c r="H44" i="118"/>
  <c r="H19" i="107"/>
  <c r="C10" i="107"/>
  <c r="F8" i="107"/>
  <c r="I7" i="107"/>
  <c r="L5" i="107"/>
  <c r="O4" i="107"/>
  <c r="G38" i="118"/>
  <c r="M35" i="118"/>
  <c r="D35" i="118"/>
  <c r="D10" i="107"/>
  <c r="G33" i="118"/>
  <c r="G8" i="107"/>
  <c r="J32" i="118"/>
  <c r="J7" i="107"/>
  <c r="U30" i="118"/>
  <c r="U5" i="107"/>
  <c r="M30" i="118"/>
  <c r="M5" i="107"/>
  <c r="E30" i="118"/>
  <c r="E5" i="107"/>
  <c r="P29" i="118"/>
  <c r="P4" i="107"/>
  <c r="H29" i="118"/>
  <c r="H4" i="107"/>
  <c r="C25" i="107"/>
  <c r="E16" i="107"/>
  <c r="K13" i="107"/>
  <c r="E47" i="118"/>
  <c r="K10" i="107"/>
  <c r="N8" i="107"/>
  <c r="T5" i="107"/>
  <c r="D5" i="107"/>
  <c r="G4" i="107"/>
  <c r="J48" i="118"/>
  <c r="C44" i="118"/>
  <c r="D39" i="118"/>
  <c r="J36" i="118"/>
  <c r="C32" i="118"/>
  <c r="I29" i="118"/>
  <c r="H20" i="107"/>
  <c r="N25" i="107"/>
  <c r="F25" i="107"/>
  <c r="I23" i="107"/>
  <c r="L22" i="107"/>
  <c r="D22" i="107"/>
  <c r="G20" i="107"/>
  <c r="J19" i="107"/>
  <c r="M17" i="107"/>
  <c r="E17" i="107"/>
  <c r="H16" i="107"/>
  <c r="K14" i="107"/>
  <c r="C14" i="107"/>
  <c r="N13" i="107"/>
  <c r="F13" i="107"/>
  <c r="I11" i="107"/>
  <c r="B3" i="143"/>
  <c r="B26" i="143" s="1"/>
  <c r="B4" i="143"/>
  <c r="B27" i="143" s="1"/>
  <c r="B4" i="118"/>
  <c r="B29" i="118" s="1"/>
  <c r="B5" i="118"/>
  <c r="B30" i="118" s="1"/>
  <c r="S22" i="118" l="1"/>
  <c r="S10" i="118"/>
  <c r="S25" i="118"/>
  <c r="S16" i="118"/>
  <c r="S19" i="118"/>
  <c r="S13" i="118"/>
  <c r="S7" i="107"/>
  <c r="S32" i="118"/>
  <c r="S8" i="118"/>
  <c r="B3" i="144"/>
  <c r="B4" i="144"/>
  <c r="B3" i="115"/>
  <c r="B26" i="115" s="1"/>
  <c r="B4" i="115"/>
  <c r="B27" i="115" s="1"/>
  <c r="B5" i="107"/>
  <c r="T7" i="118" l="1"/>
  <c r="S19" i="107"/>
  <c r="S44" i="118"/>
  <c r="S25" i="107"/>
  <c r="S50" i="118"/>
  <c r="S11" i="118"/>
  <c r="S20" i="118"/>
  <c r="S35" i="118"/>
  <c r="S10" i="107"/>
  <c r="S47" i="118"/>
  <c r="S22" i="107"/>
  <c r="S23" i="118"/>
  <c r="S14" i="118"/>
  <c r="S16" i="107"/>
  <c r="S41" i="118"/>
  <c r="S17" i="118"/>
  <c r="S8" i="107"/>
  <c r="S33" i="118"/>
  <c r="S13" i="107"/>
  <c r="S38" i="118"/>
  <c r="B4" i="107"/>
  <c r="S39" i="118" l="1"/>
  <c r="S14" i="107"/>
  <c r="T16" i="118"/>
  <c r="T13" i="118"/>
  <c r="T10" i="118"/>
  <c r="S48" i="118"/>
  <c r="S23" i="107"/>
  <c r="S36" i="118"/>
  <c r="S11" i="107"/>
  <c r="T25" i="118"/>
  <c r="T22" i="118"/>
  <c r="T8" i="118"/>
  <c r="S42" i="118"/>
  <c r="S17" i="107"/>
  <c r="S20" i="107"/>
  <c r="S45" i="118"/>
  <c r="T19" i="118"/>
  <c r="T7" i="107"/>
  <c r="T32" i="118"/>
  <c r="T20" i="118" l="1"/>
  <c r="T38" i="118"/>
  <c r="T13" i="107"/>
  <c r="T35" i="118"/>
  <c r="T10" i="107"/>
  <c r="T47" i="118"/>
  <c r="T22" i="107"/>
  <c r="T16" i="107"/>
  <c r="T41" i="118"/>
  <c r="T8" i="107"/>
  <c r="T33" i="118"/>
  <c r="T23" i="118"/>
  <c r="T44" i="118"/>
  <c r="T19" i="107"/>
  <c r="T25" i="107"/>
  <c r="T50" i="118"/>
  <c r="T17" i="118"/>
  <c r="T11" i="118"/>
  <c r="T14" i="118"/>
  <c r="T42" i="118" l="1"/>
  <c r="T17" i="107"/>
  <c r="T45" i="118"/>
  <c r="T20" i="107"/>
  <c r="T14" i="107"/>
  <c r="T39" i="118"/>
  <c r="T36" i="118"/>
  <c r="T11" i="107"/>
  <c r="P7" i="118"/>
  <c r="T23" i="107"/>
  <c r="T48" i="118"/>
  <c r="P22" i="118" l="1"/>
  <c r="P10" i="118"/>
  <c r="P8" i="118"/>
  <c r="P25" i="118"/>
  <c r="P16" i="118"/>
  <c r="P13" i="118"/>
  <c r="P19" i="118"/>
  <c r="P7" i="107"/>
  <c r="P32" i="118"/>
  <c r="P50" i="118" l="1"/>
  <c r="P25" i="107"/>
  <c r="P8" i="107"/>
  <c r="P33" i="118"/>
  <c r="P35" i="118"/>
  <c r="P10" i="107"/>
  <c r="P44" i="118"/>
  <c r="P19" i="107"/>
  <c r="P14" i="118"/>
  <c r="P47" i="118"/>
  <c r="P22" i="107"/>
  <c r="P11" i="118"/>
  <c r="P17" i="118"/>
  <c r="P23" i="118"/>
  <c r="P41" i="118"/>
  <c r="P16" i="107"/>
  <c r="P20" i="118"/>
  <c r="P13" i="107"/>
  <c r="P38" i="118"/>
  <c r="P36" i="118" l="1"/>
  <c r="P11" i="107"/>
  <c r="P14" i="107"/>
  <c r="P39" i="118"/>
  <c r="P48" i="118"/>
  <c r="P23" i="107"/>
  <c r="P20" i="107"/>
  <c r="P45" i="118"/>
  <c r="P42" i="118"/>
  <c r="P17" i="107"/>
  <c r="R7" i="118"/>
  <c r="R25" i="118" l="1"/>
  <c r="R10" i="118"/>
  <c r="R16" i="118"/>
  <c r="R32" i="118"/>
  <c r="R7" i="107"/>
  <c r="R13" i="118"/>
  <c r="R22" i="118"/>
  <c r="R8" i="118"/>
  <c r="R19" i="118"/>
  <c r="R14" i="118" l="1"/>
  <c r="R23" i="118"/>
  <c r="R8" i="107"/>
  <c r="R33" i="118"/>
  <c r="R13" i="107"/>
  <c r="R38" i="118"/>
  <c r="R50" i="118"/>
  <c r="R25" i="107"/>
  <c r="R11" i="118"/>
  <c r="R20" i="118"/>
  <c r="R16" i="107"/>
  <c r="R41" i="118"/>
  <c r="R22" i="107"/>
  <c r="R47" i="118"/>
  <c r="R17" i="118"/>
  <c r="R44" i="118"/>
  <c r="R19" i="107"/>
  <c r="R10" i="107"/>
  <c r="R35" i="118"/>
  <c r="R17" i="107" l="1"/>
  <c r="R42" i="118"/>
  <c r="U7" i="118"/>
  <c r="R39" i="118"/>
  <c r="R14" i="107"/>
  <c r="Q7" i="118"/>
  <c r="R23" i="107"/>
  <c r="R48" i="118"/>
  <c r="O7" i="118"/>
  <c r="R20" i="107"/>
  <c r="R45" i="118"/>
  <c r="R11" i="107"/>
  <c r="R36" i="118"/>
  <c r="B7" i="118"/>
  <c r="B32" i="118" s="1"/>
  <c r="B6" i="143"/>
  <c r="B29" i="143" s="1"/>
  <c r="B6" i="144"/>
  <c r="B6" i="115"/>
  <c r="B29" i="115" s="1"/>
  <c r="Q32" i="118" l="1"/>
  <c r="Q7" i="107"/>
  <c r="Q22" i="118"/>
  <c r="O22" i="118"/>
  <c r="O7" i="107"/>
  <c r="O32" i="118"/>
  <c r="U22" i="118"/>
  <c r="U7" i="107"/>
  <c r="U32" i="118"/>
  <c r="B22" i="118"/>
  <c r="B47" i="118" s="1"/>
  <c r="B21" i="143"/>
  <c r="B44" i="143" s="1"/>
  <c r="B21" i="115"/>
  <c r="B44" i="115" s="1"/>
  <c r="B21" i="144"/>
  <c r="B7" i="107"/>
  <c r="U22" i="107" l="1"/>
  <c r="U47" i="118"/>
  <c r="O47" i="118"/>
  <c r="O22" i="107"/>
  <c r="Q47" i="118"/>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Q25" i="118" l="1"/>
  <c r="O8" i="118"/>
  <c r="O25" i="118"/>
  <c r="Q19" i="118"/>
  <c r="Q8" i="118"/>
  <c r="O16" i="118"/>
  <c r="O19" i="118"/>
  <c r="Q16" i="118"/>
  <c r="O10" i="118"/>
  <c r="Q10" i="118"/>
  <c r="O13" i="118"/>
  <c r="Q13" i="118"/>
  <c r="AG10" i="90"/>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Q17" i="118" l="1"/>
  <c r="O50" i="118"/>
  <c r="O25" i="107"/>
  <c r="O14" i="118"/>
  <c r="Q44" i="118"/>
  <c r="Q19" i="107"/>
  <c r="O11" i="118"/>
  <c r="Q38" i="118"/>
  <c r="Q13" i="107"/>
  <c r="Q10" i="107"/>
  <c r="Q35" i="118"/>
  <c r="Q16" i="107"/>
  <c r="Q41" i="118"/>
  <c r="Q50" i="118"/>
  <c r="Q25" i="107"/>
  <c r="Q14" i="118"/>
  <c r="O17" i="118"/>
  <c r="Q11" i="118"/>
  <c r="Q20" i="118"/>
  <c r="O41" i="118"/>
  <c r="O16" i="107"/>
  <c r="Q33" i="118"/>
  <c r="Q8" i="107"/>
  <c r="O33" i="118"/>
  <c r="O8" i="107"/>
  <c r="O20" i="118"/>
  <c r="O23" i="118"/>
  <c r="Q23" i="118"/>
  <c r="O13" i="107"/>
  <c r="O38" i="118"/>
  <c r="O10" i="107"/>
  <c r="O35" i="118"/>
  <c r="O44" i="118"/>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48" i="118" l="1"/>
  <c r="O23" i="107"/>
  <c r="O42" i="118"/>
  <c r="O17" i="107"/>
  <c r="Q17" i="107"/>
  <c r="Q42" i="118"/>
  <c r="Q14" i="107"/>
  <c r="Q39" i="118"/>
  <c r="Q45" i="118"/>
  <c r="Q20" i="107"/>
  <c r="O39" i="118"/>
  <c r="O14" i="107"/>
  <c r="O45" i="118"/>
  <c r="O20" i="107"/>
  <c r="Q36" i="118"/>
  <c r="Q11" i="107"/>
  <c r="O11" i="107"/>
  <c r="O36" i="118"/>
  <c r="Q48" i="118"/>
  <c r="Q23" i="107"/>
  <c r="U8" i="118" l="1"/>
  <c r="U10" i="118"/>
  <c r="U13" i="118"/>
  <c r="U16" i="118"/>
  <c r="U19" i="118"/>
  <c r="U25" i="118"/>
  <c r="AK8" i="90"/>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4" i="118" l="1"/>
  <c r="U16" i="107"/>
  <c r="U41" i="118"/>
  <c r="U19" i="107"/>
  <c r="U44" i="118"/>
  <c r="U20" i="118"/>
  <c r="U11" i="118"/>
  <c r="U50" i="118"/>
  <c r="U25" i="107"/>
  <c r="U10" i="107"/>
  <c r="U35" i="118"/>
  <c r="U38" i="118"/>
  <c r="U13" i="107"/>
  <c r="U8" i="107"/>
  <c r="U33" i="118"/>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45" i="118" l="1"/>
  <c r="U20" i="107"/>
  <c r="U36" i="118"/>
  <c r="U11" i="107"/>
  <c r="U14" i="107"/>
  <c r="U39" i="118"/>
  <c r="U17" i="118"/>
  <c r="AN17" i="90"/>
  <c r="AN41" i="90" s="1"/>
  <c r="AM17" i="90"/>
  <c r="AM41" i="90" s="1"/>
  <c r="AK17" i="90"/>
  <c r="AK41" i="90" s="1"/>
  <c r="AF17" i="90"/>
  <c r="AF41" i="90" s="1"/>
  <c r="AL17" i="90"/>
  <c r="AL41" i="90" s="1"/>
  <c r="U42" i="118" l="1"/>
  <c r="U17" i="107"/>
  <c r="U23" i="118"/>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48" i="118" l="1"/>
  <c r="U23" i="107"/>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8" i="118"/>
  <c r="B33" i="118" s="1"/>
  <c r="B18" i="143"/>
  <c r="B41" i="143" s="1"/>
  <c r="B19" i="118"/>
  <c r="B44" i="118" s="1"/>
  <c r="B10" i="118"/>
  <c r="B35" i="118" s="1"/>
  <c r="B9" i="143"/>
  <c r="B32" i="143" s="1"/>
  <c r="B12" i="143"/>
  <c r="B35" i="143" s="1"/>
  <c r="B13" i="118"/>
  <c r="B38" i="118" s="1"/>
  <c r="B25" i="118"/>
  <c r="B50" i="118" s="1"/>
  <c r="B16" i="118"/>
  <c r="B41" i="118"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1" i="118" l="1"/>
  <c r="B36" i="118" s="1"/>
  <c r="B10" i="143"/>
  <c r="B33" i="143" s="1"/>
  <c r="B13" i="143"/>
  <c r="B36" i="143" s="1"/>
  <c r="B14" i="118"/>
  <c r="B39" i="118" s="1"/>
  <c r="B19" i="143"/>
  <c r="B42" i="143" s="1"/>
  <c r="B20" i="118"/>
  <c r="B45" i="118"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7" i="118" l="1"/>
  <c r="B42" i="118" s="1"/>
  <c r="B16" i="143"/>
  <c r="B39" i="143" s="1"/>
  <c r="B20" i="107"/>
  <c r="B11" i="107"/>
  <c r="B14" i="107"/>
  <c r="B16" i="144"/>
  <c r="B16" i="115"/>
  <c r="B39" i="115" s="1"/>
  <c r="AA17" i="90"/>
  <c r="AA41" i="90" s="1"/>
  <c r="X17" i="90"/>
  <c r="X41" i="90" s="1"/>
  <c r="AB17" i="90"/>
  <c r="AB41" i="90" s="1"/>
  <c r="B22" i="143" l="1"/>
  <c r="B45" i="143" s="1"/>
  <c r="B23" i="118"/>
  <c r="B48" i="118"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<sst xmlns="http://schemas.openxmlformats.org/spreadsheetml/2006/main" count="2808" uniqueCount="275">
  <si>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</si>
  <si>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</si>
  <si>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</si>
  <si>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</si>
  <si>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</si>
  <si>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</si>
  <si>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</si>
  <si>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</si>
  <si>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</si>
  <si>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</si>
  <si>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</si>
  <si>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</si>
  <si>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</si>
  <si>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</si>
  <si>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</si>
  <si>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</si>
  <si>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</si>
  <si>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</si>
  <si>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</si>
  <si>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</si>
  <si>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</si>
  <si>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</si>
  <si>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</si>
  <si>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</si>
  <si>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</si>
  <si>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</si>
  <si>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</si>
  <si>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</si>
  <si>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</si>
  <si>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</si>
  <si>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</si>
  <si>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</si>
  <si>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</si>
  <si>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</si>
  <si>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</si>
  <si>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</si>
  <si>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</si>
  <si>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</si>
  <si>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</si>
  <si>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</si>
  <si>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</si>
  <si>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</si>
  <si>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</si>
  <si>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</si>
  <si>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</si>
  <si>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</si>
  <si>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</si>
  <si>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</si>
  <si>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</si>
  <si>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</si>
  <si>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</si>
  <si>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</si>
  <si>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</si>
  <si>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</si>
  <si>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</si>
  <si>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</si>
  <si>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</si>
  <si>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</si>
  <si>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</si>
  <si>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</si>
  <si>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</si>
  <si>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</si>
  <si>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</si>
  <si>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</si>
  <si>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</si>
  <si>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</si>
  <si>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</si>
  <si>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</si>
  <si>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</si>
  <si>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</si>
  <si>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</si>
  <si>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</si>
  <si>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</si>
  <si>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</si>
  <si>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</si>
  <si>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</si>
  <si>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</si>
  <si>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</si>
  <si>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</si>
  <si>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</si>
  <si>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</si>
  <si>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</si>
  <si>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</si>
  <si>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</si>
  <si>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</si>
  <si>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</si>
  <si>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</si>
  <si>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</si>
  <si>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</si>
  <si>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</si>
  <si>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</si>
  <si>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</si>
  <si>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</si>
  <si>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</si>
  <si>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</si>
  <si>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</si>
  <si>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</si>
  <si>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</si>
  <si>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</si>
  <si>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</si>
  <si>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</si>
  <si>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</si>
  <si>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</si>
  <si>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</si>
  <si>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</si>
  <si>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</si>
  <si>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</si>
  <si>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</si>
  <si>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</si>
  <si>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</si>
  <si>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</si>
  <si>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</si>
  <si>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</si>
  <si>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</si>
  <si>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</si>
  <si>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</si>
  <si>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</si>
  <si>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</si>
  <si>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</si>
  <si>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</si>
  <si>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</si>
  <si>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</si>
  <si>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</si>
  <si>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</si>
  <si>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</si>
  <si>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</si>
  <si>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</si>
  <si>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</si>
  <si>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</si>
  <si>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</si>
  <si>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</si>
  <si>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</si>
  <si>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</si>
  <si>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</si>
  <si>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</si>
  <si>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</si>
  <si>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</si>
  <si>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</si>
  <si>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</si>
  <si>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</si>
  <si>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</si>
  <si>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</si>
  <si>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</si>
  <si>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</si>
  <si>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</si>
  <si>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</si>
  <si>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</si>
  <si>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</si>
  <si>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</si>
  <si>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</si>
  <si>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</si>
  <si>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</si>
  <si>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</si>
  <si>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</si>
  <si>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</si>
  <si>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</si>
  <si>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</si>
  <si>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</si>
  <si>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</si>
  <si>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</si>
  <si>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</si>
  <si>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</si>
  <si>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</si>
  <si>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</si>
  <si>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</si>
  <si>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</si>
  <si>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</si>
  <si>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</si>
  <si>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</si>
  <si>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</si>
  <si>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</si>
  <si>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</si>
  <si>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</si>
  <si>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</si>
  <si>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</si>
  <si>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</si>
  <si>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</si>
  <si>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</si>
  <si>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</si>
  <si>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</si>
  <si>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</si>
  <si>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</si>
  <si>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</si>
  <si>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</si>
  <si>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</si>
  <si>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</si>
  <si>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</si>
  <si>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</si>
  <si>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</si>
  <si>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</si>
  <si>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</si>
  <si>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</si>
  <si>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</si>
  <si>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</si>
  <si>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</si>
  <si>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</si>
  <si>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</si>
  <si>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</si>
  <si>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</si>
  <si>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</si>
  <si>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</si>
  <si>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</si>
  <si>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</si>
  <si>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</si>
  <si>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</si>
  <si>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</si>
  <si>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</si>
  <si>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</si>
  <si>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</si>
  <si>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</si>
  <si>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</si>
  <si>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</si>
  <si>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</si>
  <si>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</si>
  <si>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</si>
  <si>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</si>
  <si>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</si>
  <si>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</si>
  <si>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</si>
  <si>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</si>
  <si>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</si>
  <si>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</si>
  <si>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</si>
  <si>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</si>
  <si>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</si>
  <si>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</si>
  <si>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</si>
  <si>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</si>
  <si>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</si>
  <si>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</si>
  <si>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</si>
  <si>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</si>
  <si>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</si>
  <si>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</si>
  <si>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</si>
  <si>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</si>
  <si>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</si>
  <si>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</si>
  <si>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</si>
  <si>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</si>
  <si>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</si>
  <si>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</si>
  <si>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</si>
  <si>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</si>
  <si>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</si>
  <si>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</si>
  <si>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</si>
  <si>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</si>
  <si>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</si>
  <si>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</si>
  <si>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</si>
  <si>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</si>
  <si>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</si>
  <si>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</si>
  <si>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</si>
  <si>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8"/>
        <color indexed="10"/>
        <rFont val="Times New Roman"/>
        <family val="1"/>
      </rPr>
      <t xml:space="preserve">
</t>
    </r>
  </si>
  <si>
    <r>
      <rPr>
        <sz val="8"/>
        <color theme="1"/>
        <rFont val="Times New Roman"/>
        <family val="1"/>
      </rPr>
      <t>Период бронирования</t>
    </r>
    <r>
      <rPr>
        <b/>
        <sz val="8"/>
        <color theme="1"/>
        <rFont val="Times New Roman"/>
        <family val="1"/>
      </rPr>
      <t xml:space="preserve">: 15.03.2023 - 29.09.2023 /  </t>
    </r>
    <r>
      <rPr>
        <sz val="8"/>
        <color theme="1"/>
        <rFont val="Times New Roman"/>
        <family val="1"/>
      </rPr>
      <t>Period of sales</t>
    </r>
    <r>
      <rPr>
        <b/>
        <sz val="8"/>
        <color theme="1"/>
        <rFont val="Times New Roman"/>
        <family val="1"/>
      </rPr>
      <t>: 15.03.2023 - 29.09.2023</t>
    </r>
  </si>
  <si>
    <r>
      <t xml:space="preserve">Период проживания: </t>
    </r>
    <r>
      <rPr>
        <b/>
        <sz val="8"/>
        <color theme="1"/>
        <rFont val="Times New Roman"/>
        <family val="1"/>
      </rPr>
      <t xml:space="preserve">с 01.07.2023 - 30.09.2023 </t>
    </r>
    <r>
      <rPr>
        <sz val="8"/>
        <color theme="1"/>
        <rFont val="Times New Roman"/>
        <family val="1"/>
      </rPr>
      <t xml:space="preserve">/ Period of stay: </t>
    </r>
    <r>
      <rPr>
        <b/>
        <sz val="8"/>
        <color theme="1"/>
        <rFont val="Times New Roman"/>
        <family val="1"/>
      </rPr>
      <t>01.07.2023 - 30.09.2023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</si>
  <si>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8"/>
        <color theme="1"/>
        <rFont val="Times New Roman"/>
        <family val="1"/>
      </rPr>
      <t>29.12.2024-08.01.2025, включительно</t>
    </r>
    <r>
      <rPr>
        <sz val="8"/>
        <color theme="1"/>
        <rFont val="Times New Roman"/>
        <family val="1"/>
      </rPr>
      <t xml:space="preserve">, -  бесплатная отмена бронирования за </t>
    </r>
    <r>
      <rPr>
        <b/>
        <sz val="8"/>
        <color theme="1"/>
        <rFont val="Times New Roman"/>
        <family val="1"/>
      </rPr>
      <t>45</t>
    </r>
    <r>
      <rPr>
        <sz val="8"/>
        <color theme="1"/>
        <rFont val="Times New Roman"/>
        <family val="1"/>
      </rPr>
      <t xml:space="preserve"> дней до заезда. Бронирование должно быть </t>
    </r>
    <r>
      <rPr>
        <b/>
        <sz val="8"/>
        <color theme="1"/>
        <rFont val="Times New Roman"/>
        <family val="1"/>
      </rPr>
      <t>100%</t>
    </r>
    <r>
      <rPr>
        <sz val="8"/>
        <color theme="1"/>
        <rFont val="Times New Roman"/>
        <family val="1"/>
      </rPr>
      <t xml:space="preserve"> предоплаченным Заказчиком. Отмена после указанного времени – штраф в </t>
    </r>
    <r>
      <rPr>
        <b/>
        <sz val="8"/>
        <color theme="1"/>
        <rFont val="Times New Roman"/>
        <family val="1"/>
      </rPr>
      <t>100%</t>
    </r>
    <r>
      <rPr>
        <sz val="8"/>
        <color theme="1"/>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8"/>
        <color theme="1"/>
        <rFont val="Times New Roman"/>
        <family val="1"/>
      </rPr>
      <t>29.12.2024-08.01.2025 inclusive</t>
    </r>
    <r>
      <rPr>
        <sz val="8"/>
        <color theme="1"/>
        <rFont val="Times New Roman"/>
        <family val="1"/>
      </rPr>
      <t xml:space="preserve">, - free cancellation </t>
    </r>
    <r>
      <rPr>
        <b/>
        <sz val="8"/>
        <color theme="1"/>
        <rFont val="Times New Roman"/>
        <family val="1"/>
      </rPr>
      <t>45</t>
    </r>
    <r>
      <rPr>
        <sz val="8"/>
        <color theme="1"/>
        <rFont val="Times New Roman"/>
        <family val="1"/>
      </rPr>
      <t xml:space="preserve"> days before arrival. Reservation must be </t>
    </r>
    <r>
      <rPr>
        <b/>
        <sz val="8"/>
        <color theme="1"/>
        <rFont val="Times New Roman"/>
        <family val="1"/>
      </rPr>
      <t>100%</t>
    </r>
    <r>
      <rPr>
        <sz val="8"/>
        <color theme="1"/>
        <rFont val="Times New Roman"/>
        <family val="1"/>
      </rPr>
      <t xml:space="preserve"> prepaid by the Customer. Cancellation after the specified time - a penalty - </t>
    </r>
    <r>
      <rPr>
        <b/>
        <sz val="8"/>
        <color theme="1"/>
        <rFont val="Times New Roman"/>
        <family val="1"/>
      </rPr>
      <t>100%</t>
    </r>
    <r>
      <rPr>
        <sz val="8"/>
        <color theme="1"/>
        <rFont val="Times New Roman"/>
        <family val="1"/>
      </rPr>
      <t xml:space="preserve"> of the cost of the reservation.</t>
    </r>
    <r>
      <rPr>
        <sz val="8"/>
        <color indexed="8"/>
        <rFont val="Times New Roman"/>
        <family val="1"/>
      </rPr>
      <t xml:space="preserve">
</t>
    </r>
  </si>
  <si>
    <r>
      <t xml:space="preserve">Мин срок бронирования до заезда: </t>
    </r>
    <r>
      <rPr>
        <b/>
        <sz val="8"/>
        <color theme="1"/>
        <rFont val="Times New Roman"/>
        <family val="1"/>
      </rPr>
      <t>03</t>
    </r>
    <r>
      <rPr>
        <sz val="8"/>
        <color indexed="8"/>
        <rFont val="Times New Roman"/>
        <family val="1"/>
      </rPr>
      <t xml:space="preserve"> дней/ Min. Booking period before arrival: </t>
    </r>
    <r>
      <rPr>
        <b/>
        <sz val="8"/>
        <color indexed="8"/>
        <rFont val="Times New Roman"/>
        <family val="1"/>
      </rPr>
      <t>03</t>
    </r>
    <r>
      <rPr>
        <sz val="8"/>
        <color indexed="8"/>
        <rFont val="Times New Roman"/>
        <family val="1"/>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</si>
  <si>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8"/>
        <color indexed="8"/>
        <rFont val="Times New Roman"/>
        <family val="1"/>
      </rPr>
      <t xml:space="preserve">100% </t>
    </r>
    <r>
      <rPr>
        <sz val="8"/>
        <color indexed="8"/>
        <rFont val="Times New Roman"/>
        <family val="1"/>
      </rPr>
      <t xml:space="preserve">от стоимости бронирования, совершенного Заказчиком/
"Early booking" rates are non-refundable. In case of reduction or cancellation of the reservation, a penalty - </t>
    </r>
    <r>
      <rPr>
        <b/>
        <sz val="8"/>
        <color indexed="8"/>
        <rFont val="Times New Roman"/>
        <family val="1"/>
      </rPr>
      <t>100%</t>
    </r>
    <r>
      <rPr>
        <sz val="8"/>
        <color indexed="8"/>
        <rFont val="Times New Roman"/>
        <family val="1"/>
      </rPr>
      <t xml:space="preserve"> of the cost of the reservation.</t>
    </r>
  </si>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</sst>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11"/>
      <name val="Calibri"/>
      <family val="2"/>
      <charset val="204"/>
    </font>
    <font>
      <b/>
      <i/>
      <sz val="9"/>
      <color theme="1"/>
      <name val="Times New Roman"/>
      <family val="1"/>
      <charset val="204"/>
    </font>
    <font>
      <b/>
      <sz val="8"/>
      <name val="Calibri"/>
      <family val="2"/>
      <scheme val="minor"/>
    </font>
    <font>
      <b/>
      <sz val="8"/>
      <name val="Times New Roman"/>
      <family val="1"/>
    </font>
    <font>
      <sz val="8"/>
      <name val="Times New Roman"/>
      <family val="1"/>
    </font>
    <font>
      <b/>
      <sz val="8"/>
      <color theme="1"/>
      <name val="Times New Roman"/>
      <family val="1"/>
    </font>
    <font>
      <sz val="8"/>
      <color theme="1"/>
      <name val="Times New Roman"/>
      <family val="1"/>
    </font>
    <font>
      <sz val="8"/>
      <color indexed="8"/>
      <name val="Times New Roman"/>
      <family val="1"/>
    </font>
    <font>
      <sz val="8"/>
      <color indexed="10"/>
      <name val="Times New Roman"/>
      <family val="1"/>
    </font>
    <font>
      <b/>
      <sz val="8"/>
      <color indexed="8"/>
      <name val="Times New Roman"/>
      <family val="1"/>
    </font>
    <font>
      <sz val="8"/>
      <name val="Times New Roman"/>
      <family val="1"/>
      <charset val="204"/>
    </font>
    <font>
      <sz val="8"/>
      <color theme="1"/>
      <name val="Times New Roman"/>
      <family val="1"/>
      <charset val="204"/>
    </font>
    <font>
      <b/>
      <sz val="10"/>
      <color theme="1"/>
      <name val="Times New Roman"/>
      <family val="1"/>
      <charset val="204"/>
    </font>
    <font>
      <sz val="9"/>
      <color rgb="FFFF0000"/>
      <name val="Times New Roman"/>
      <family val="1"/>
      <charset val="204"/>
    </font>
  </fonts>
  <fills count="1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BFE8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72">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23" fillId="8" borderId="0" xfId="0" applyFont="1" applyFill="1" applyBorder="1" applyAlignment="1">
      <alignment horizontal="left" vertical="center"/>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14" fontId="51" fillId="0" borderId="1" xfId="0" applyNumberFormat="1" applyFont="1" applyFill="1" applyBorder="1" applyAlignment="1">
      <alignment horizontal="center" vertical="center" wrapText="1"/>
    </xf>
    <xf numFmtId="0" fontId="52" fillId="0" borderId="0" xfId="0" applyFont="1" applyFill="1" applyAlignment="1">
      <alignment vertical="center"/>
    </xf>
    <xf numFmtId="0" fontId="52" fillId="0" borderId="1" xfId="0" applyFont="1" applyFill="1" applyBorder="1" applyAlignment="1">
      <alignment vertical="center"/>
    </xf>
    <xf numFmtId="0" fontId="52" fillId="0" borderId="0" xfId="0" applyFont="1" applyFill="1"/>
    <xf numFmtId="0" fontId="52" fillId="0" borderId="0" xfId="0" applyFont="1" applyFill="1" applyAlignment="1">
      <alignment vertical="center" wrapText="1"/>
    </xf>
    <xf numFmtId="0" fontId="51" fillId="0" borderId="0" xfId="0" applyFont="1" applyFill="1" applyAlignment="1">
      <alignment horizontal="center" vertical="center"/>
    </xf>
    <xf numFmtId="0" fontId="51" fillId="0" borderId="0" xfId="0" applyFont="1" applyFill="1"/>
    <xf numFmtId="0" fontId="51" fillId="0" borderId="3" xfId="0" applyFont="1" applyFill="1" applyBorder="1" applyAlignment="1">
      <alignment horizontal="left"/>
    </xf>
    <xf numFmtId="0" fontId="51" fillId="3" borderId="0" xfId="0" applyFont="1" applyFill="1" applyBorder="1" applyAlignment="1"/>
    <xf numFmtId="0" fontId="51" fillId="0" borderId="1" xfId="0" applyFont="1" applyFill="1" applyBorder="1" applyAlignment="1">
      <alignment horizontal="center" vertical="center" wrapText="1"/>
    </xf>
    <xf numFmtId="0" fontId="52" fillId="0" borderId="1" xfId="0" applyFont="1" applyFill="1" applyBorder="1" applyAlignment="1">
      <alignment horizontal="right" vertical="center"/>
    </xf>
    <xf numFmtId="0" fontId="52" fillId="12" borderId="1" xfId="0" applyFont="1" applyFill="1" applyBorder="1" applyAlignment="1">
      <alignment wrapText="1"/>
    </xf>
    <xf numFmtId="0" fontId="53" fillId="8" borderId="9" xfId="0" applyFont="1" applyFill="1" applyBorder="1" applyAlignment="1">
      <alignment horizontal="left" vertical="center"/>
    </xf>
    <xf numFmtId="0" fontId="53" fillId="6" borderId="0" xfId="1" applyFont="1" applyFill="1" applyAlignment="1">
      <alignment wrapText="1"/>
    </xf>
    <xf numFmtId="0" fontId="53" fillId="2" borderId="0" xfId="0" applyFont="1" applyFill="1" applyAlignment="1">
      <alignment wrapText="1"/>
    </xf>
    <xf numFmtId="0" fontId="53" fillId="2" borderId="0" xfId="1" applyFont="1" applyFill="1" applyAlignment="1">
      <alignment wrapText="1"/>
    </xf>
    <xf numFmtId="0" fontId="54" fillId="2" borderId="1" xfId="0" applyFont="1" applyFill="1" applyBorder="1" applyAlignment="1">
      <alignment horizontal="right" vertical="center"/>
    </xf>
    <xf numFmtId="0" fontId="51" fillId="9" borderId="0" xfId="1" applyFont="1" applyFill="1" applyAlignment="1">
      <alignment horizontal="left" vertical="center"/>
    </xf>
    <xf numFmtId="0" fontId="52" fillId="0" borderId="0" xfId="1" applyFont="1" applyFill="1" applyAlignment="1">
      <alignment horizontal="left" vertical="center"/>
    </xf>
    <xf numFmtId="0" fontId="52" fillId="0" borderId="0" xfId="1" applyFont="1" applyFill="1" applyAlignment="1">
      <alignment horizontal="left" vertical="center" wrapText="1"/>
    </xf>
    <xf numFmtId="0" fontId="54" fillId="0" borderId="0" xfId="1" applyFont="1" applyFill="1" applyAlignment="1">
      <alignment horizontal="left" vertical="center"/>
    </xf>
    <xf numFmtId="0" fontId="51" fillId="9" borderId="0" xfId="0" applyFont="1" applyFill="1" applyAlignment="1">
      <alignment horizontal="left" vertical="center"/>
    </xf>
    <xf numFmtId="0" fontId="55" fillId="0" borderId="0" xfId="0" applyFont="1" applyFill="1" applyAlignment="1">
      <alignment vertical="center" wrapText="1"/>
    </xf>
    <xf numFmtId="0" fontId="53" fillId="9" borderId="1" xfId="0" applyFont="1" applyFill="1" applyBorder="1"/>
    <xf numFmtId="0" fontId="53" fillId="2" borderId="1" xfId="0" applyFont="1" applyFill="1" applyBorder="1" applyAlignment="1">
      <alignment horizontal="left" vertical="center"/>
    </xf>
    <xf numFmtId="0" fontId="54" fillId="2" borderId="1" xfId="0" applyFont="1" applyFill="1" applyBorder="1" applyAlignment="1">
      <alignment wrapText="1"/>
    </xf>
    <xf numFmtId="0" fontId="54" fillId="2" borderId="9" xfId="0" applyFont="1" applyFill="1" applyBorder="1" applyAlignment="1">
      <alignment vertical="center" wrapText="1"/>
    </xf>
    <xf numFmtId="0" fontId="51" fillId="0" borderId="4" xfId="0" applyFont="1" applyFill="1" applyBorder="1" applyAlignment="1">
      <alignment horizontal="left"/>
    </xf>
    <xf numFmtId="14" fontId="53"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0" xfId="0" applyFont="1" applyFill="1" applyAlignment="1">
      <alignment horizontal="center"/>
    </xf>
    <xf numFmtId="1" fontId="52" fillId="0" borderId="1" xfId="0" applyNumberFormat="1" applyFont="1" applyFill="1" applyBorder="1"/>
    <xf numFmtId="0" fontId="54" fillId="0" borderId="0" xfId="0" applyFont="1" applyFill="1"/>
    <xf numFmtId="0" fontId="52" fillId="0" borderId="0" xfId="0" applyFont="1" applyFill="1" applyBorder="1" applyAlignment="1">
      <alignment horizontal="right"/>
    </xf>
    <xf numFmtId="1" fontId="52" fillId="0" borderId="0" xfId="0" applyNumberFormat="1" applyFont="1" applyFill="1" applyBorder="1"/>
    <xf numFmtId="0" fontId="53" fillId="3" borderId="9" xfId="0" applyFont="1" applyFill="1" applyBorder="1"/>
    <xf numFmtId="0" fontId="54" fillId="0" borderId="0" xfId="1" applyFont="1" applyFill="1" applyAlignment="1">
      <alignment horizontal="left" vertical="center" wrapText="1"/>
    </xf>
    <xf numFmtId="0" fontId="54" fillId="6" borderId="0" xfId="0" applyFont="1" applyFill="1"/>
    <xf numFmtId="0" fontId="52" fillId="0" borderId="0" xfId="0" applyFont="1"/>
    <xf numFmtId="0" fontId="53" fillId="3" borderId="9" xfId="0" applyFont="1" applyFill="1" applyBorder="1" applyAlignment="1">
      <alignment horizontal="left" vertical="center"/>
    </xf>
    <xf numFmtId="0" fontId="54" fillId="0" borderId="0" xfId="0" applyFont="1" applyAlignment="1">
      <alignment horizontal="left" vertical="center" wrapText="1"/>
    </xf>
    <xf numFmtId="14" fontId="25" fillId="0" borderId="1" xfId="0" applyNumberFormat="1" applyFont="1" applyFill="1" applyBorder="1" applyAlignment="1">
      <alignment horizontal="center" vertical="center" wrapText="1"/>
    </xf>
    <xf numFmtId="0" fontId="58" fillId="0" borderId="0" xfId="0" applyFont="1" applyFill="1"/>
    <xf numFmtId="1" fontId="58" fillId="0" borderId="1" xfId="0" applyNumberFormat="1" applyFont="1" applyFill="1" applyBorder="1"/>
    <xf numFmtId="1" fontId="58" fillId="0" borderId="0" xfId="0" applyNumberFormat="1" applyFont="1" applyFill="1" applyBorder="1"/>
    <xf numFmtId="0" fontId="58" fillId="0" borderId="0" xfId="0" applyFont="1" applyFill="1" applyAlignment="1">
      <alignment vertical="center" wrapText="1"/>
    </xf>
    <xf numFmtId="0" fontId="58" fillId="0" borderId="1" xfId="0" applyFont="1" applyFill="1" applyBorder="1" applyAlignment="1">
      <alignment vertical="center"/>
    </xf>
    <xf numFmtId="0" fontId="59" fillId="0" borderId="0" xfId="0" applyFont="1" applyFill="1"/>
    <xf numFmtId="0" fontId="53" fillId="8" borderId="0" xfId="0" applyFont="1" applyFill="1" applyBorder="1" applyAlignment="1">
      <alignment horizontal="left" vertical="center"/>
    </xf>
    <xf numFmtId="1" fontId="52" fillId="0" borderId="1" xfId="0" applyNumberFormat="1" applyFont="1" applyFill="1" applyBorder="1" applyAlignment="1">
      <alignment vertical="center"/>
    </xf>
    <xf numFmtId="0" fontId="25" fillId="0" borderId="0" xfId="0" applyFont="1" applyFill="1" applyAlignment="1">
      <alignment horizontal="center"/>
    </xf>
    <xf numFmtId="0" fontId="15" fillId="0" borderId="0" xfId="0" applyFont="1" applyFill="1"/>
    <xf numFmtId="0" fontId="60" fillId="0" borderId="0" xfId="0" applyFont="1" applyFill="1" applyAlignment="1">
      <alignment horizontal="center"/>
    </xf>
    <xf numFmtId="0" fontId="28" fillId="0" borderId="0" xfId="0" applyFont="1" applyFill="1"/>
    <xf numFmtId="0" fontId="3" fillId="0" borderId="0" xfId="0" applyFont="1" applyFill="1" applyAlignment="1">
      <alignment vertical="center" wrapText="1"/>
    </xf>
    <xf numFmtId="0" fontId="3" fillId="0" borderId="1" xfId="0" applyFont="1" applyFill="1" applyBorder="1" applyAlignment="1">
      <alignment vertical="center"/>
    </xf>
    <xf numFmtId="0" fontId="25" fillId="0" borderId="0" xfId="0" applyFont="1" applyFill="1" applyBorder="1" applyAlignment="1">
      <alignment horizontal="left" vertical="center"/>
    </xf>
    <xf numFmtId="0" fontId="22" fillId="14" borderId="12" xfId="0" applyFont="1" applyFill="1" applyBorder="1" applyAlignment="1">
      <alignment vertical="center" wrapText="1"/>
    </xf>
    <xf numFmtId="0" fontId="3" fillId="2" borderId="12" xfId="0" applyFont="1" applyFill="1" applyBorder="1"/>
    <xf numFmtId="0" fontId="3" fillId="2" borderId="13" xfId="0" applyFont="1" applyFill="1" applyBorder="1" applyAlignment="1">
      <alignment horizontal="left" vertical="top" wrapText="1"/>
    </xf>
    <xf numFmtId="14" fontId="50" fillId="2" borderId="1" xfId="0" applyNumberFormat="1" applyFont="1" applyFill="1" applyBorder="1" applyAlignment="1">
      <alignment horizontal="center" vertical="center" wrapText="1"/>
    </xf>
    <xf numFmtId="14" fontId="50" fillId="4" borderId="1" xfId="0" applyNumberFormat="1" applyFont="1" applyFill="1" applyBorder="1" applyAlignment="1">
      <alignment horizontal="center" vertical="center" wrapText="1"/>
    </xf>
    <xf numFmtId="0" fontId="7" fillId="4" borderId="4" xfId="0" applyFont="1" applyFill="1" applyBorder="1" applyAlignment="1">
      <alignment horizontal="left"/>
    </xf>
    <xf numFmtId="0" fontId="8" fillId="4" borderId="0" xfId="0" applyFont="1" applyFill="1"/>
    <xf numFmtId="0" fontId="7" fillId="4" borderId="1" xfId="0" applyFont="1" applyFill="1" applyBorder="1" applyAlignment="1">
      <alignment horizontal="center" vertical="center" wrapText="1"/>
    </xf>
    <xf numFmtId="0" fontId="7" fillId="4" borderId="0" xfId="0" applyFont="1" applyFill="1" applyAlignment="1">
      <alignment horizontal="center" vertical="center"/>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48" fillId="14"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colors>
    <mruColors>
      <color rgb="FFFBF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9"/>
  <sheetViews>
    <sheetView tabSelected="1" zoomScaleNormal="100" workbookViewId="0">
      <pane xSplit="1" topLeftCell="B1" activePane="topRight" state="frozen"/>
      <selection pane="topRight" activeCell="A35" sqref="A35"/>
    </sheetView>
  </sheetViews>
  <sheetFormatPr defaultColWidth="9" defaultRowHeight="12" x14ac:dyDescent="0.2"/>
  <cols>
    <col min="1" max="1" width="63.7109375" style="14" customWidth="1"/>
    <col min="2" max="34" width="9" style="14"/>
    <col min="35" max="43" width="9" style="14" customWidth="1"/>
    <col min="44" max="16384" width="9" style="14"/>
  </cols>
  <sheetData>
    <row r="1" spans="1:60" x14ac:dyDescent="0.2">
      <c r="A1" s="13" t="s">
        <v>191</v>
      </c>
    </row>
    <row r="2" spans="1:60" x14ac:dyDescent="0.2">
      <c r="A2" s="15" t="s">
        <v>8</v>
      </c>
    </row>
    <row r="3" spans="1:60" x14ac:dyDescent="0.2">
      <c r="A3" s="13"/>
    </row>
    <row r="4" spans="1:60" s="263" customFormat="1" ht="26.1" customHeight="1" x14ac:dyDescent="0.2">
      <c r="A4" s="262" t="s">
        <v>9</v>
      </c>
      <c r="B4" s="261">
        <v>45824</v>
      </c>
      <c r="C4" s="261">
        <v>45827</v>
      </c>
      <c r="D4" s="261">
        <v>45828</v>
      </c>
      <c r="E4" s="261">
        <v>45829</v>
      </c>
      <c r="F4" s="261">
        <v>45830</v>
      </c>
      <c r="G4" s="261">
        <v>45831</v>
      </c>
      <c r="H4" s="261">
        <v>45832</v>
      </c>
      <c r="I4" s="261">
        <v>45835</v>
      </c>
      <c r="J4" s="260">
        <v>45836</v>
      </c>
      <c r="K4" s="260">
        <v>45838</v>
      </c>
      <c r="L4" s="260">
        <v>45839</v>
      </c>
      <c r="M4" s="261">
        <v>45842</v>
      </c>
      <c r="N4" s="261">
        <v>45845</v>
      </c>
      <c r="O4" s="261">
        <v>45847</v>
      </c>
      <c r="P4" s="261">
        <v>45849</v>
      </c>
      <c r="Q4" s="261">
        <v>45851</v>
      </c>
      <c r="R4" s="261">
        <v>45856</v>
      </c>
      <c r="S4" s="261">
        <v>45858</v>
      </c>
      <c r="T4" s="261">
        <v>45859</v>
      </c>
      <c r="U4" s="261">
        <v>45861</v>
      </c>
      <c r="V4" s="261">
        <v>45863</v>
      </c>
      <c r="W4" s="261">
        <v>45865</v>
      </c>
      <c r="X4" s="261">
        <v>45867</v>
      </c>
      <c r="Y4" s="261">
        <v>45870</v>
      </c>
      <c r="Z4" s="261">
        <v>45872</v>
      </c>
      <c r="AA4" s="261">
        <v>45874</v>
      </c>
      <c r="AB4" s="261">
        <v>45883</v>
      </c>
      <c r="AC4" s="261">
        <v>45886</v>
      </c>
      <c r="AD4" s="261">
        <v>45888</v>
      </c>
      <c r="AE4" s="261">
        <v>45890</v>
      </c>
      <c r="AF4" s="261">
        <v>45893</v>
      </c>
      <c r="AG4" s="261">
        <v>45896</v>
      </c>
      <c r="AH4" s="261">
        <v>45898</v>
      </c>
      <c r="AI4" s="261">
        <v>45901</v>
      </c>
      <c r="AJ4" s="261">
        <v>45905</v>
      </c>
      <c r="AK4" s="261">
        <v>45908</v>
      </c>
      <c r="AL4" s="261">
        <v>45911</v>
      </c>
      <c r="AM4" s="261">
        <v>45912</v>
      </c>
      <c r="AN4" s="261">
        <v>45914</v>
      </c>
      <c r="AO4" s="261">
        <v>45919</v>
      </c>
      <c r="AP4" s="261">
        <v>45921</v>
      </c>
      <c r="AQ4" s="261">
        <v>45926</v>
      </c>
      <c r="AR4" s="261">
        <v>45928</v>
      </c>
      <c r="AS4" s="261">
        <v>45931</v>
      </c>
      <c r="AT4" s="261">
        <v>45933</v>
      </c>
      <c r="AU4" s="261">
        <v>45933</v>
      </c>
      <c r="AV4" s="261">
        <v>45935</v>
      </c>
      <c r="AW4" s="261">
        <v>45940</v>
      </c>
      <c r="AX4" s="261">
        <v>45942</v>
      </c>
      <c r="AY4" s="261">
        <v>45947</v>
      </c>
      <c r="AZ4" s="261">
        <v>45949</v>
      </c>
      <c r="BA4" s="261">
        <v>45954</v>
      </c>
      <c r="BB4" s="261">
        <v>45956</v>
      </c>
      <c r="BC4" s="261">
        <v>45961</v>
      </c>
      <c r="BD4" s="261">
        <v>45962</v>
      </c>
      <c r="BE4" s="261">
        <v>45965</v>
      </c>
      <c r="BF4" s="261">
        <v>45966</v>
      </c>
      <c r="BG4" s="261">
        <v>45992</v>
      </c>
      <c r="BH4" s="261">
        <v>46003</v>
      </c>
    </row>
    <row r="5" spans="1:60" s="265" customFormat="1" ht="22.35" customHeight="1" x14ac:dyDescent="0.2">
      <c r="A5" s="264" t="s">
        <v>11</v>
      </c>
      <c r="B5" s="261">
        <v>45826</v>
      </c>
      <c r="C5" s="261">
        <v>45827</v>
      </c>
      <c r="D5" s="261">
        <v>45828</v>
      </c>
      <c r="E5" s="261">
        <v>45829</v>
      </c>
      <c r="F5" s="261">
        <v>45830</v>
      </c>
      <c r="G5" s="261">
        <v>45831</v>
      </c>
      <c r="H5" s="261">
        <v>45834</v>
      </c>
      <c r="I5" s="261">
        <v>45835</v>
      </c>
      <c r="J5" s="260">
        <v>45837</v>
      </c>
      <c r="K5" s="260">
        <v>45838</v>
      </c>
      <c r="L5" s="260">
        <v>45841</v>
      </c>
      <c r="M5" s="261">
        <v>45844</v>
      </c>
      <c r="N5" s="261">
        <v>45846</v>
      </c>
      <c r="O5" s="261">
        <v>45848</v>
      </c>
      <c r="P5" s="261">
        <v>45850</v>
      </c>
      <c r="Q5" s="261">
        <v>45855</v>
      </c>
      <c r="R5" s="261">
        <v>45857</v>
      </c>
      <c r="S5" s="261">
        <v>45858</v>
      </c>
      <c r="T5" s="261">
        <v>45860</v>
      </c>
      <c r="U5" s="261">
        <v>45862</v>
      </c>
      <c r="V5" s="261">
        <v>45864</v>
      </c>
      <c r="W5" s="261">
        <v>45866</v>
      </c>
      <c r="X5" s="261">
        <v>45869</v>
      </c>
      <c r="Y5" s="261">
        <v>45871</v>
      </c>
      <c r="Z5" s="261">
        <v>45873</v>
      </c>
      <c r="AA5" s="261">
        <v>45882</v>
      </c>
      <c r="AB5" s="261">
        <v>45885</v>
      </c>
      <c r="AC5" s="261">
        <v>45887</v>
      </c>
      <c r="AD5" s="261">
        <v>45889</v>
      </c>
      <c r="AE5" s="261">
        <v>45892</v>
      </c>
      <c r="AF5" s="261">
        <v>45895</v>
      </c>
      <c r="AG5" s="261">
        <v>45897</v>
      </c>
      <c r="AH5" s="261">
        <v>45900</v>
      </c>
      <c r="AI5" s="261">
        <v>45904</v>
      </c>
      <c r="AJ5" s="261">
        <v>45907</v>
      </c>
      <c r="AK5" s="261">
        <v>45910</v>
      </c>
      <c r="AL5" s="261">
        <v>45911</v>
      </c>
      <c r="AM5" s="261">
        <v>45913</v>
      </c>
      <c r="AN5" s="261">
        <v>45918</v>
      </c>
      <c r="AO5" s="261">
        <v>45920</v>
      </c>
      <c r="AP5" s="261">
        <v>45925</v>
      </c>
      <c r="AQ5" s="261">
        <v>45927</v>
      </c>
      <c r="AR5" s="261">
        <v>45930</v>
      </c>
      <c r="AS5" s="261">
        <v>45932</v>
      </c>
      <c r="AT5" s="261">
        <v>45934</v>
      </c>
      <c r="AU5" s="261">
        <v>45934</v>
      </c>
      <c r="AV5" s="261">
        <v>45939</v>
      </c>
      <c r="AW5" s="261">
        <v>45941</v>
      </c>
      <c r="AX5" s="261">
        <v>45946</v>
      </c>
      <c r="AY5" s="261">
        <v>45948</v>
      </c>
      <c r="AZ5" s="261">
        <v>45953</v>
      </c>
      <c r="BA5" s="261">
        <v>45955</v>
      </c>
      <c r="BB5" s="261">
        <v>45960</v>
      </c>
      <c r="BC5" s="261">
        <v>45961</v>
      </c>
      <c r="BD5" s="261">
        <v>45964</v>
      </c>
      <c r="BE5" s="261">
        <v>45965</v>
      </c>
      <c r="BF5" s="261">
        <v>45991</v>
      </c>
      <c r="BG5" s="261">
        <v>46002</v>
      </c>
      <c r="BH5" s="261">
        <v>46016</v>
      </c>
    </row>
    <row r="6" spans="1:60" s="18" customFormat="1" x14ac:dyDescent="0.2">
      <c r="A6" s="17" t="s">
        <v>142</v>
      </c>
    </row>
    <row r="7" spans="1:60" s="18" customFormat="1" x14ac:dyDescent="0.2">
      <c r="A7" s="19">
        <v>1</v>
      </c>
      <c r="B7" s="17">
        <v>14500</v>
      </c>
      <c r="C7" s="17">
        <v>16900</v>
      </c>
      <c r="D7" s="17">
        <v>16900</v>
      </c>
      <c r="E7" s="17">
        <v>15700</v>
      </c>
      <c r="F7" s="17">
        <v>15700</v>
      </c>
      <c r="G7" s="17">
        <v>18600</v>
      </c>
      <c r="H7" s="17">
        <v>22000</v>
      </c>
      <c r="I7" s="17">
        <v>18600</v>
      </c>
      <c r="J7" s="17">
        <v>14500</v>
      </c>
      <c r="K7" s="17">
        <v>13300</v>
      </c>
      <c r="L7" s="17">
        <v>16900</v>
      </c>
      <c r="M7" s="17">
        <v>16900</v>
      </c>
      <c r="N7" s="17">
        <v>15700</v>
      </c>
      <c r="O7" s="17">
        <v>16900</v>
      </c>
      <c r="P7" s="17">
        <v>18600</v>
      </c>
      <c r="Q7" s="17">
        <v>18600</v>
      </c>
      <c r="R7" s="17">
        <v>18600</v>
      </c>
      <c r="S7" s="17">
        <v>18600</v>
      </c>
      <c r="T7" s="17">
        <v>16900</v>
      </c>
      <c r="U7" s="17">
        <v>16900</v>
      </c>
      <c r="V7" s="17">
        <v>22000</v>
      </c>
      <c r="W7" s="17">
        <v>20300</v>
      </c>
      <c r="X7" s="17">
        <v>22000</v>
      </c>
      <c r="Y7" s="17">
        <v>18600</v>
      </c>
      <c r="Z7" s="17">
        <v>18600</v>
      </c>
      <c r="AA7" s="17">
        <v>20300</v>
      </c>
      <c r="AB7" s="17">
        <v>18600</v>
      </c>
      <c r="AC7" s="17">
        <v>20300</v>
      </c>
      <c r="AD7" s="17">
        <v>16900</v>
      </c>
      <c r="AE7" s="17">
        <v>15700</v>
      </c>
      <c r="AF7" s="17">
        <v>14500</v>
      </c>
      <c r="AG7" s="17">
        <v>13300</v>
      </c>
      <c r="AH7" s="17">
        <v>12100</v>
      </c>
      <c r="AI7" s="17">
        <v>12100</v>
      </c>
      <c r="AJ7" s="17">
        <v>13300</v>
      </c>
      <c r="AK7" s="17">
        <v>14500</v>
      </c>
      <c r="AL7" s="17">
        <v>13300</v>
      </c>
      <c r="AM7" s="17">
        <v>14500</v>
      </c>
      <c r="AN7" s="17">
        <v>13300</v>
      </c>
      <c r="AO7" s="17">
        <v>13301</v>
      </c>
      <c r="AP7" s="17">
        <v>12100</v>
      </c>
      <c r="AQ7" s="17">
        <v>14500</v>
      </c>
      <c r="AR7" s="17">
        <v>12100</v>
      </c>
      <c r="AS7" s="17">
        <v>11950</v>
      </c>
      <c r="AT7" s="17">
        <v>13150</v>
      </c>
      <c r="AU7" s="17">
        <v>13150</v>
      </c>
      <c r="AV7" s="17">
        <v>11950</v>
      </c>
      <c r="AW7" s="17">
        <v>13150</v>
      </c>
      <c r="AX7" s="17">
        <v>10050</v>
      </c>
      <c r="AY7" s="17">
        <v>10750</v>
      </c>
      <c r="AZ7" s="17">
        <v>10050</v>
      </c>
      <c r="BA7" s="17">
        <v>10750</v>
      </c>
      <c r="BB7" s="17">
        <v>10050</v>
      </c>
      <c r="BC7" s="17">
        <v>10750</v>
      </c>
      <c r="BD7" s="17">
        <v>10750</v>
      </c>
      <c r="BE7" s="17">
        <v>10050</v>
      </c>
      <c r="BF7" s="17">
        <v>8650</v>
      </c>
      <c r="BG7" s="17">
        <v>8650</v>
      </c>
      <c r="BH7" s="17">
        <v>10450</v>
      </c>
    </row>
    <row r="8" spans="1:60" s="18" customFormat="1" x14ac:dyDescent="0.2">
      <c r="A8" s="19">
        <v>2</v>
      </c>
      <c r="B8" s="17">
        <f t="shared" ref="B8" si="0">B7+2250</f>
        <v>16750</v>
      </c>
      <c r="C8" s="17">
        <f t="shared" ref="C8" si="1">C7+2250</f>
        <v>19150</v>
      </c>
      <c r="D8" s="17">
        <f t="shared" ref="D8:E8" si="2">D7+2250</f>
        <v>19150</v>
      </c>
      <c r="E8" s="17">
        <f t="shared" si="2"/>
        <v>17950</v>
      </c>
      <c r="F8" s="17">
        <f t="shared" ref="F8:G8" si="3">F7+2250</f>
        <v>17950</v>
      </c>
      <c r="G8" s="17">
        <f t="shared" si="3"/>
        <v>20850</v>
      </c>
      <c r="H8" s="17">
        <f t="shared" ref="H8:I8" si="4">H7+2250</f>
        <v>24250</v>
      </c>
      <c r="I8" s="17">
        <f t="shared" si="4"/>
        <v>20850</v>
      </c>
      <c r="J8" s="17">
        <f t="shared" ref="J8" si="5">J7+2250</f>
        <v>16750</v>
      </c>
      <c r="K8" s="17">
        <f t="shared" ref="K8:N8" si="6">K7+2250</f>
        <v>15550</v>
      </c>
      <c r="L8" s="17">
        <f t="shared" si="6"/>
        <v>19150</v>
      </c>
      <c r="M8" s="17">
        <f t="shared" si="6"/>
        <v>19150</v>
      </c>
      <c r="N8" s="17">
        <f t="shared" si="6"/>
        <v>17950</v>
      </c>
      <c r="O8" s="17">
        <f t="shared" ref="O8:Q8" si="7">O7+2250</f>
        <v>19150</v>
      </c>
      <c r="P8" s="17">
        <f t="shared" si="7"/>
        <v>20850</v>
      </c>
      <c r="Q8" s="17">
        <f t="shared" si="7"/>
        <v>20850</v>
      </c>
      <c r="R8" s="17">
        <f t="shared" ref="R8" si="8">R7+2250</f>
        <v>20850</v>
      </c>
      <c r="S8" s="17">
        <f t="shared" ref="S8:T8" si="9">S7+2250</f>
        <v>20850</v>
      </c>
      <c r="T8" s="17">
        <f t="shared" si="9"/>
        <v>19150</v>
      </c>
      <c r="U8" s="17">
        <f t="shared" ref="U8" si="10">U7+2250</f>
        <v>19150</v>
      </c>
      <c r="V8" s="17">
        <f t="shared" ref="V8" si="11">V7+2250</f>
        <v>24250</v>
      </c>
      <c r="W8" s="17">
        <f t="shared" ref="W8:X8" si="12">W7+2250</f>
        <v>22550</v>
      </c>
      <c r="X8" s="17">
        <f t="shared" si="12"/>
        <v>24250</v>
      </c>
      <c r="Y8" s="17">
        <f t="shared" ref="Y8" si="13">Y7+2250</f>
        <v>20850</v>
      </c>
      <c r="Z8" s="17">
        <f t="shared" ref="Z8:AB8" si="14">Z7+2250</f>
        <v>20850</v>
      </c>
      <c r="AA8" s="17">
        <f t="shared" si="14"/>
        <v>22550</v>
      </c>
      <c r="AB8" s="17">
        <f t="shared" si="14"/>
        <v>20850</v>
      </c>
      <c r="AC8" s="17">
        <f t="shared" ref="AC8:AD8" si="15">AC7+2250</f>
        <v>22550</v>
      </c>
      <c r="AD8" s="17">
        <f t="shared" si="15"/>
        <v>19150</v>
      </c>
      <c r="AE8" s="17">
        <f t="shared" ref="AE8" si="16">AE7+2250</f>
        <v>17950</v>
      </c>
      <c r="AF8" s="17">
        <f t="shared" ref="AF8:AI8" si="17">AF7+2250</f>
        <v>16750</v>
      </c>
      <c r="AG8" s="17">
        <f t="shared" ref="AG8:AH8" si="18">AG7+2250</f>
        <v>15550</v>
      </c>
      <c r="AH8" s="17">
        <f t="shared" si="18"/>
        <v>14350</v>
      </c>
      <c r="AI8" s="17">
        <f t="shared" si="17"/>
        <v>14350</v>
      </c>
      <c r="AJ8" s="17">
        <f t="shared" ref="AJ8:AQ8" si="19">AJ7+2250</f>
        <v>15550</v>
      </c>
      <c r="AK8" s="17">
        <f t="shared" ref="AK8:AL8" si="20">AK7+2250</f>
        <v>16750</v>
      </c>
      <c r="AL8" s="17">
        <f t="shared" si="20"/>
        <v>15550</v>
      </c>
      <c r="AM8" s="17">
        <f t="shared" si="19"/>
        <v>16750</v>
      </c>
      <c r="AN8" s="17">
        <f t="shared" si="19"/>
        <v>15550</v>
      </c>
      <c r="AO8" s="17">
        <f t="shared" ref="AO8" si="21">AO7+2250</f>
        <v>15551</v>
      </c>
      <c r="AP8" s="17">
        <f t="shared" si="19"/>
        <v>14350</v>
      </c>
      <c r="AQ8" s="17">
        <f t="shared" si="19"/>
        <v>16750</v>
      </c>
      <c r="AR8" s="17">
        <f t="shared" ref="AR8:AS8" si="22">AR7+2250</f>
        <v>14350</v>
      </c>
      <c r="AS8" s="17">
        <f t="shared" si="22"/>
        <v>14200</v>
      </c>
      <c r="AT8" s="17">
        <f t="shared" ref="AT8:AU8" si="23">AT7+2250</f>
        <v>15400</v>
      </c>
      <c r="AU8" s="17">
        <f t="shared" si="23"/>
        <v>15400</v>
      </c>
      <c r="AV8" s="17">
        <f t="shared" ref="AV8:AW8" si="24">AV7+2250</f>
        <v>14200</v>
      </c>
      <c r="AW8" s="17">
        <f t="shared" si="24"/>
        <v>15400</v>
      </c>
      <c r="AX8" s="17">
        <f t="shared" ref="AX8:AY8" si="25">AX7+2250</f>
        <v>12300</v>
      </c>
      <c r="AY8" s="17">
        <f t="shared" si="25"/>
        <v>13000</v>
      </c>
      <c r="AZ8" s="17">
        <f t="shared" ref="AZ8:BA8" si="26">AZ7+2250</f>
        <v>12300</v>
      </c>
      <c r="BA8" s="17">
        <f t="shared" si="26"/>
        <v>13000</v>
      </c>
      <c r="BB8" s="17">
        <f t="shared" ref="BB8:BC8" si="27">BB7+2250</f>
        <v>12300</v>
      </c>
      <c r="BC8" s="17">
        <f t="shared" si="27"/>
        <v>13000</v>
      </c>
      <c r="BD8" s="17">
        <f t="shared" ref="BD8:BE8" si="28">BD7+2250</f>
        <v>13000</v>
      </c>
      <c r="BE8" s="17">
        <f t="shared" si="28"/>
        <v>12300</v>
      </c>
      <c r="BF8" s="17">
        <f t="shared" ref="BF8:BG8" si="29">BF7+2250</f>
        <v>10900</v>
      </c>
      <c r="BG8" s="17">
        <f t="shared" si="29"/>
        <v>10900</v>
      </c>
      <c r="BH8" s="17">
        <f t="shared" ref="BH8" si="30">BH7+2250</f>
        <v>12700</v>
      </c>
    </row>
    <row r="9" spans="1:60"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s="18" customFormat="1" x14ac:dyDescent="0.2">
      <c r="A10" s="19">
        <v>1</v>
      </c>
      <c r="B10" s="17">
        <f t="shared" ref="B10:C10" si="31">B7+1000</f>
        <v>15500</v>
      </c>
      <c r="C10" s="17">
        <f t="shared" si="31"/>
        <v>17900</v>
      </c>
      <c r="D10" s="17">
        <f t="shared" ref="D10:AF10" si="32">D7+1000</f>
        <v>17900</v>
      </c>
      <c r="E10" s="17">
        <f t="shared" ref="E10" si="33">E7+1000</f>
        <v>16700</v>
      </c>
      <c r="F10" s="17">
        <f t="shared" si="32"/>
        <v>16700</v>
      </c>
      <c r="G10" s="17">
        <f t="shared" ref="G10:K10" si="34">G7+1000</f>
        <v>19600</v>
      </c>
      <c r="H10" s="17">
        <f t="shared" ref="H10:I10" si="35">H7+1000</f>
        <v>23000</v>
      </c>
      <c r="I10" s="17">
        <f t="shared" si="35"/>
        <v>19600</v>
      </c>
      <c r="J10" s="17">
        <f t="shared" si="34"/>
        <v>15500</v>
      </c>
      <c r="K10" s="17">
        <f t="shared" si="34"/>
        <v>14300</v>
      </c>
      <c r="L10" s="17">
        <f t="shared" si="32"/>
        <v>17900</v>
      </c>
      <c r="M10" s="17">
        <f t="shared" ref="M10:N10" si="36">M7+1000</f>
        <v>17900</v>
      </c>
      <c r="N10" s="17">
        <f t="shared" si="36"/>
        <v>16700</v>
      </c>
      <c r="O10" s="17">
        <f t="shared" si="32"/>
        <v>17900</v>
      </c>
      <c r="P10" s="17">
        <f t="shared" ref="P10:Q10" si="37">P7+1000</f>
        <v>19600</v>
      </c>
      <c r="Q10" s="17">
        <f t="shared" si="37"/>
        <v>19600</v>
      </c>
      <c r="R10" s="17">
        <f t="shared" ref="R10" si="38">R7+1000</f>
        <v>19600</v>
      </c>
      <c r="S10" s="17">
        <f t="shared" si="32"/>
        <v>19600</v>
      </c>
      <c r="T10" s="17">
        <f t="shared" ref="T10:U10" si="39">T7+1000</f>
        <v>17900</v>
      </c>
      <c r="U10" s="17">
        <f t="shared" si="39"/>
        <v>17900</v>
      </c>
      <c r="V10" s="17">
        <f t="shared" si="32"/>
        <v>23000</v>
      </c>
      <c r="W10" s="17">
        <f t="shared" si="32"/>
        <v>21300</v>
      </c>
      <c r="X10" s="17">
        <f t="shared" ref="X10" si="40">X7+1000</f>
        <v>23000</v>
      </c>
      <c r="Y10" s="17">
        <f t="shared" si="32"/>
        <v>19600</v>
      </c>
      <c r="Z10" s="17">
        <f t="shared" si="32"/>
        <v>19600</v>
      </c>
      <c r="AA10" s="17">
        <f t="shared" ref="AA10:AB10" si="41">AA7+1000</f>
        <v>21300</v>
      </c>
      <c r="AB10" s="17">
        <f t="shared" si="41"/>
        <v>19600</v>
      </c>
      <c r="AC10" s="17">
        <f t="shared" si="32"/>
        <v>21300</v>
      </c>
      <c r="AD10" s="17">
        <f t="shared" ref="AD10" si="42">AD7+1000</f>
        <v>17900</v>
      </c>
      <c r="AE10" s="17">
        <f t="shared" si="32"/>
        <v>16700</v>
      </c>
      <c r="AF10" s="17">
        <f t="shared" si="32"/>
        <v>15500</v>
      </c>
      <c r="AG10" s="17">
        <f t="shared" ref="AG10:AH10" si="43">AG7+1000</f>
        <v>14300</v>
      </c>
      <c r="AH10" s="17">
        <f t="shared" si="43"/>
        <v>13100</v>
      </c>
      <c r="AI10" s="17">
        <f t="shared" ref="AI10:AJ10" si="44">AI7+1000</f>
        <v>13100</v>
      </c>
      <c r="AJ10" s="17">
        <f t="shared" si="44"/>
        <v>14300</v>
      </c>
      <c r="AK10" s="17">
        <f t="shared" ref="AK10:AL10" si="45">AK7+1000</f>
        <v>15500</v>
      </c>
      <c r="AL10" s="17">
        <f t="shared" si="45"/>
        <v>14300</v>
      </c>
      <c r="AM10" s="17">
        <f t="shared" ref="AM10:AQ10" si="46">AM7+1000</f>
        <v>15500</v>
      </c>
      <c r="AN10" s="17">
        <f t="shared" si="46"/>
        <v>14300</v>
      </c>
      <c r="AO10" s="17">
        <f t="shared" ref="AO10" si="47">AO7+1000</f>
        <v>14301</v>
      </c>
      <c r="AP10" s="17">
        <f t="shared" si="46"/>
        <v>13100</v>
      </c>
      <c r="AQ10" s="17">
        <f t="shared" si="46"/>
        <v>15500</v>
      </c>
      <c r="AR10" s="17">
        <f t="shared" ref="AR10:AS10" si="48">AR7+1000</f>
        <v>13100</v>
      </c>
      <c r="AS10" s="17">
        <f t="shared" si="48"/>
        <v>12950</v>
      </c>
      <c r="AT10" s="17">
        <f t="shared" ref="AT10:AU10" si="49">AT7+1000</f>
        <v>14150</v>
      </c>
      <c r="AU10" s="17">
        <f t="shared" si="49"/>
        <v>14150</v>
      </c>
      <c r="AV10" s="17">
        <f t="shared" ref="AV10:AW10" si="50">AV7+1000</f>
        <v>12950</v>
      </c>
      <c r="AW10" s="17">
        <f t="shared" si="50"/>
        <v>14150</v>
      </c>
      <c r="AX10" s="17">
        <f t="shared" ref="AX10:AY10" si="51">AX7+1000</f>
        <v>11050</v>
      </c>
      <c r="AY10" s="17">
        <f t="shared" si="51"/>
        <v>11750</v>
      </c>
      <c r="AZ10" s="17">
        <f t="shared" ref="AZ10:BA10" si="52">AZ7+1000</f>
        <v>11050</v>
      </c>
      <c r="BA10" s="17">
        <f t="shared" si="52"/>
        <v>11750</v>
      </c>
      <c r="BB10" s="17">
        <f t="shared" ref="BB10:BC10" si="53">BB7+1000</f>
        <v>11050</v>
      </c>
      <c r="BC10" s="17">
        <f t="shared" si="53"/>
        <v>11750</v>
      </c>
      <c r="BD10" s="17">
        <f t="shared" ref="BD10:BE10" si="54">BD7+1000</f>
        <v>11750</v>
      </c>
      <c r="BE10" s="17">
        <f t="shared" si="54"/>
        <v>11050</v>
      </c>
      <c r="BF10" s="17">
        <f t="shared" ref="BF10:BG10" si="55">BF7+1000</f>
        <v>9650</v>
      </c>
      <c r="BG10" s="17">
        <f t="shared" si="55"/>
        <v>9650</v>
      </c>
      <c r="BH10" s="17">
        <f t="shared" ref="BH10" si="56">BH7+1000</f>
        <v>11450</v>
      </c>
    </row>
    <row r="11" spans="1:60" s="18" customFormat="1" x14ac:dyDescent="0.2">
      <c r="A11" s="19">
        <v>2</v>
      </c>
      <c r="B11" s="17">
        <f t="shared" ref="B11" si="57">B10+2250</f>
        <v>17750</v>
      </c>
      <c r="C11" s="17">
        <f t="shared" ref="C11" si="58">C10+2250</f>
        <v>20150</v>
      </c>
      <c r="D11" s="17">
        <f t="shared" ref="D11:E11" si="59">D10+2250</f>
        <v>20150</v>
      </c>
      <c r="E11" s="17">
        <f t="shared" si="59"/>
        <v>18950</v>
      </c>
      <c r="F11" s="17">
        <f t="shared" ref="F11:G11" si="60">F10+2250</f>
        <v>18950</v>
      </c>
      <c r="G11" s="17">
        <f t="shared" si="60"/>
        <v>21850</v>
      </c>
      <c r="H11" s="17">
        <f t="shared" ref="H11:I11" si="61">H10+2250</f>
        <v>25250</v>
      </c>
      <c r="I11" s="17">
        <f t="shared" si="61"/>
        <v>21850</v>
      </c>
      <c r="J11" s="17">
        <f t="shared" ref="J11" si="62">J10+2250</f>
        <v>17750</v>
      </c>
      <c r="K11" s="17">
        <f t="shared" ref="K11:N11" si="63">K10+2250</f>
        <v>16550</v>
      </c>
      <c r="L11" s="17">
        <f t="shared" si="63"/>
        <v>20150</v>
      </c>
      <c r="M11" s="17">
        <f t="shared" si="63"/>
        <v>20150</v>
      </c>
      <c r="N11" s="17">
        <f t="shared" si="63"/>
        <v>18950</v>
      </c>
      <c r="O11" s="17">
        <f t="shared" ref="O11:Q11" si="64">O10+2250</f>
        <v>20150</v>
      </c>
      <c r="P11" s="17">
        <f t="shared" si="64"/>
        <v>21850</v>
      </c>
      <c r="Q11" s="17">
        <f t="shared" si="64"/>
        <v>21850</v>
      </c>
      <c r="R11" s="17">
        <f t="shared" ref="R11" si="65">R10+2250</f>
        <v>21850</v>
      </c>
      <c r="S11" s="17">
        <f t="shared" ref="S11:T11" si="66">S10+2250</f>
        <v>21850</v>
      </c>
      <c r="T11" s="17">
        <f t="shared" si="66"/>
        <v>20150</v>
      </c>
      <c r="U11" s="17">
        <f t="shared" ref="U11" si="67">U10+2250</f>
        <v>20150</v>
      </c>
      <c r="V11" s="17">
        <f t="shared" ref="V11" si="68">V10+2250</f>
        <v>25250</v>
      </c>
      <c r="W11" s="17">
        <f t="shared" ref="W11:X11" si="69">W10+2250</f>
        <v>23550</v>
      </c>
      <c r="X11" s="17">
        <f t="shared" si="69"/>
        <v>25250</v>
      </c>
      <c r="Y11" s="17">
        <f t="shared" ref="Y11" si="70">Y10+2250</f>
        <v>21850</v>
      </c>
      <c r="Z11" s="17">
        <f t="shared" ref="Z11:AB11" si="71">Z10+2250</f>
        <v>21850</v>
      </c>
      <c r="AA11" s="17">
        <f t="shared" si="71"/>
        <v>23550</v>
      </c>
      <c r="AB11" s="17">
        <f t="shared" si="71"/>
        <v>21850</v>
      </c>
      <c r="AC11" s="17">
        <f t="shared" ref="AC11:AD11" si="72">AC10+2250</f>
        <v>23550</v>
      </c>
      <c r="AD11" s="17">
        <f t="shared" si="72"/>
        <v>20150</v>
      </c>
      <c r="AE11" s="17">
        <f t="shared" ref="AE11" si="73">AE10+2250</f>
        <v>18950</v>
      </c>
      <c r="AF11" s="17">
        <f t="shared" ref="AF11:AI11" si="74">AF10+2250</f>
        <v>17750</v>
      </c>
      <c r="AG11" s="17">
        <f t="shared" ref="AG11:AH11" si="75">AG10+2250</f>
        <v>16550</v>
      </c>
      <c r="AH11" s="17">
        <f t="shared" si="75"/>
        <v>15350</v>
      </c>
      <c r="AI11" s="17">
        <f t="shared" si="74"/>
        <v>15350</v>
      </c>
      <c r="AJ11" s="17">
        <f t="shared" ref="AJ11:AQ11" si="76">AJ10+2250</f>
        <v>16550</v>
      </c>
      <c r="AK11" s="17">
        <f t="shared" ref="AK11:AL11" si="77">AK10+2250</f>
        <v>17750</v>
      </c>
      <c r="AL11" s="17">
        <f t="shared" si="77"/>
        <v>16550</v>
      </c>
      <c r="AM11" s="17">
        <f t="shared" si="76"/>
        <v>17750</v>
      </c>
      <c r="AN11" s="17">
        <f t="shared" si="76"/>
        <v>16550</v>
      </c>
      <c r="AO11" s="17">
        <f t="shared" ref="AO11" si="78">AO10+2250</f>
        <v>16551</v>
      </c>
      <c r="AP11" s="17">
        <f t="shared" si="76"/>
        <v>15350</v>
      </c>
      <c r="AQ11" s="17">
        <f t="shared" si="76"/>
        <v>17750</v>
      </c>
      <c r="AR11" s="17">
        <f t="shared" ref="AR11:AS11" si="79">AR10+2250</f>
        <v>15350</v>
      </c>
      <c r="AS11" s="17">
        <f t="shared" si="79"/>
        <v>15200</v>
      </c>
      <c r="AT11" s="17">
        <f t="shared" ref="AT11:AU11" si="80">AT10+2250</f>
        <v>16400</v>
      </c>
      <c r="AU11" s="17">
        <f t="shared" si="80"/>
        <v>16400</v>
      </c>
      <c r="AV11" s="17">
        <f t="shared" ref="AV11:AW11" si="81">AV10+2250</f>
        <v>15200</v>
      </c>
      <c r="AW11" s="17">
        <f t="shared" si="81"/>
        <v>16400</v>
      </c>
      <c r="AX11" s="17">
        <f t="shared" ref="AX11:AY11" si="82">AX10+2250</f>
        <v>13300</v>
      </c>
      <c r="AY11" s="17">
        <f t="shared" si="82"/>
        <v>14000</v>
      </c>
      <c r="AZ11" s="17">
        <f t="shared" ref="AZ11:BA11" si="83">AZ10+2250</f>
        <v>13300</v>
      </c>
      <c r="BA11" s="17">
        <f t="shared" si="83"/>
        <v>14000</v>
      </c>
      <c r="BB11" s="17">
        <f t="shared" ref="BB11:BC11" si="84">BB10+2250</f>
        <v>13300</v>
      </c>
      <c r="BC11" s="17">
        <f t="shared" si="84"/>
        <v>14000</v>
      </c>
      <c r="BD11" s="17">
        <f t="shared" ref="BD11:BE11" si="85">BD10+2250</f>
        <v>14000</v>
      </c>
      <c r="BE11" s="17">
        <f t="shared" si="85"/>
        <v>13300</v>
      </c>
      <c r="BF11" s="17">
        <f t="shared" ref="BF11:BG11" si="86">BF10+2250</f>
        <v>11900</v>
      </c>
      <c r="BG11" s="17">
        <f t="shared" si="86"/>
        <v>11900</v>
      </c>
      <c r="BH11" s="17">
        <f t="shared" ref="BH11" si="87">BH10+2250</f>
        <v>13700</v>
      </c>
    </row>
    <row r="12" spans="1:60"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s="18" customFormat="1" x14ac:dyDescent="0.2">
      <c r="A13" s="19">
        <v>1</v>
      </c>
      <c r="B13" s="17">
        <f t="shared" ref="B13:C13" si="88">B7+2000</f>
        <v>16500</v>
      </c>
      <c r="C13" s="17">
        <f t="shared" si="88"/>
        <v>18900</v>
      </c>
      <c r="D13" s="17">
        <f t="shared" ref="D13:AF13" si="89">D7+2000</f>
        <v>18900</v>
      </c>
      <c r="E13" s="17">
        <f t="shared" ref="E13" si="90">E7+2000</f>
        <v>17700</v>
      </c>
      <c r="F13" s="17">
        <f t="shared" si="89"/>
        <v>17700</v>
      </c>
      <c r="G13" s="17">
        <f t="shared" ref="G13:K13" si="91">G7+2000</f>
        <v>20600</v>
      </c>
      <c r="H13" s="17">
        <f t="shared" ref="H13:I13" si="92">H7+2000</f>
        <v>24000</v>
      </c>
      <c r="I13" s="17">
        <f t="shared" si="92"/>
        <v>20600</v>
      </c>
      <c r="J13" s="17">
        <f t="shared" si="91"/>
        <v>16500</v>
      </c>
      <c r="K13" s="17">
        <f t="shared" si="91"/>
        <v>15300</v>
      </c>
      <c r="L13" s="17">
        <f t="shared" si="89"/>
        <v>18900</v>
      </c>
      <c r="M13" s="17">
        <f t="shared" ref="M13:N13" si="93">M7+2000</f>
        <v>18900</v>
      </c>
      <c r="N13" s="17">
        <f t="shared" si="93"/>
        <v>17700</v>
      </c>
      <c r="O13" s="17">
        <f t="shared" si="89"/>
        <v>18900</v>
      </c>
      <c r="P13" s="17">
        <f t="shared" ref="P13:Q13" si="94">P7+2000</f>
        <v>20600</v>
      </c>
      <c r="Q13" s="17">
        <f t="shared" si="94"/>
        <v>20600</v>
      </c>
      <c r="R13" s="17">
        <f t="shared" ref="R13" si="95">R7+2000</f>
        <v>20600</v>
      </c>
      <c r="S13" s="17">
        <f t="shared" si="89"/>
        <v>20600</v>
      </c>
      <c r="T13" s="17">
        <f t="shared" ref="T13:U13" si="96">T7+2000</f>
        <v>18900</v>
      </c>
      <c r="U13" s="17">
        <f t="shared" si="96"/>
        <v>18900</v>
      </c>
      <c r="V13" s="17">
        <f t="shared" si="89"/>
        <v>24000</v>
      </c>
      <c r="W13" s="17">
        <f t="shared" si="89"/>
        <v>22300</v>
      </c>
      <c r="X13" s="17">
        <f t="shared" ref="X13" si="97">X7+2000</f>
        <v>24000</v>
      </c>
      <c r="Y13" s="17">
        <f t="shared" si="89"/>
        <v>20600</v>
      </c>
      <c r="Z13" s="17">
        <f t="shared" si="89"/>
        <v>20600</v>
      </c>
      <c r="AA13" s="17">
        <f t="shared" ref="AA13:AB13" si="98">AA7+2000</f>
        <v>22300</v>
      </c>
      <c r="AB13" s="17">
        <f t="shared" si="98"/>
        <v>20600</v>
      </c>
      <c r="AC13" s="17">
        <f t="shared" si="89"/>
        <v>22300</v>
      </c>
      <c r="AD13" s="17">
        <f t="shared" ref="AD13" si="99">AD7+2000</f>
        <v>18900</v>
      </c>
      <c r="AE13" s="17">
        <f t="shared" si="89"/>
        <v>17700</v>
      </c>
      <c r="AF13" s="17">
        <f t="shared" si="89"/>
        <v>16500</v>
      </c>
      <c r="AG13" s="17">
        <f t="shared" ref="AG13:AH13" si="100">AG7+2000</f>
        <v>15300</v>
      </c>
      <c r="AH13" s="17">
        <f t="shared" si="100"/>
        <v>14100</v>
      </c>
      <c r="AI13" s="17">
        <f t="shared" ref="AI13:AJ13" si="101">AI7+2000</f>
        <v>14100</v>
      </c>
      <c r="AJ13" s="17">
        <f t="shared" si="101"/>
        <v>15300</v>
      </c>
      <c r="AK13" s="17">
        <f t="shared" ref="AK13:AL13" si="102">AK7+2000</f>
        <v>16500</v>
      </c>
      <c r="AL13" s="17">
        <f t="shared" si="102"/>
        <v>15300</v>
      </c>
      <c r="AM13" s="17">
        <f t="shared" ref="AM13:AQ13" si="103">AM7+2000</f>
        <v>16500</v>
      </c>
      <c r="AN13" s="17">
        <f t="shared" si="103"/>
        <v>15300</v>
      </c>
      <c r="AO13" s="17">
        <f t="shared" ref="AO13" si="104">AO7+2000</f>
        <v>15301</v>
      </c>
      <c r="AP13" s="17">
        <f t="shared" si="103"/>
        <v>14100</v>
      </c>
      <c r="AQ13" s="17">
        <f t="shared" si="103"/>
        <v>16500</v>
      </c>
      <c r="AR13" s="17">
        <f t="shared" ref="AR13:AS13" si="105">AR7+2000</f>
        <v>14100</v>
      </c>
      <c r="AS13" s="17">
        <f t="shared" si="105"/>
        <v>13950</v>
      </c>
      <c r="AT13" s="17">
        <f t="shared" ref="AT13:AU13" si="106">AT7+2000</f>
        <v>15150</v>
      </c>
      <c r="AU13" s="17">
        <f t="shared" si="106"/>
        <v>15150</v>
      </c>
      <c r="AV13" s="17">
        <f t="shared" ref="AV13:AW13" si="107">AV7+2000</f>
        <v>13950</v>
      </c>
      <c r="AW13" s="17">
        <f t="shared" si="107"/>
        <v>15150</v>
      </c>
      <c r="AX13" s="17">
        <f t="shared" ref="AX13:AY13" si="108">AX7+2000</f>
        <v>12050</v>
      </c>
      <c r="AY13" s="17">
        <f t="shared" si="108"/>
        <v>12750</v>
      </c>
      <c r="AZ13" s="17">
        <f t="shared" ref="AZ13:BA13" si="109">AZ7+2000</f>
        <v>12050</v>
      </c>
      <c r="BA13" s="17">
        <f t="shared" si="109"/>
        <v>12750</v>
      </c>
      <c r="BB13" s="17">
        <f t="shared" ref="BB13:BC13" si="110">BB7+2000</f>
        <v>12050</v>
      </c>
      <c r="BC13" s="17">
        <f t="shared" si="110"/>
        <v>12750</v>
      </c>
      <c r="BD13" s="17">
        <f t="shared" ref="BD13:BE13" si="111">BD7+2000</f>
        <v>12750</v>
      </c>
      <c r="BE13" s="17">
        <f t="shared" si="111"/>
        <v>12050</v>
      </c>
      <c r="BF13" s="17">
        <f t="shared" ref="BF13:BG13" si="112">BF7+2000</f>
        <v>10650</v>
      </c>
      <c r="BG13" s="17">
        <f t="shared" si="112"/>
        <v>10650</v>
      </c>
      <c r="BH13" s="17">
        <f t="shared" ref="BH13" si="113">BH7+2000</f>
        <v>12450</v>
      </c>
    </row>
    <row r="14" spans="1:60" s="18" customFormat="1" x14ac:dyDescent="0.2">
      <c r="A14" s="19">
        <v>2</v>
      </c>
      <c r="B14" s="17">
        <f t="shared" ref="B14" si="114">B13+2250</f>
        <v>18750</v>
      </c>
      <c r="C14" s="17">
        <f t="shared" ref="C14" si="115">C13+2250</f>
        <v>21150</v>
      </c>
      <c r="D14" s="17">
        <f t="shared" ref="D14:E14" si="116">D13+2250</f>
        <v>21150</v>
      </c>
      <c r="E14" s="17">
        <f t="shared" si="116"/>
        <v>19950</v>
      </c>
      <c r="F14" s="17">
        <f t="shared" ref="F14:G14" si="117">F13+2250</f>
        <v>19950</v>
      </c>
      <c r="G14" s="17">
        <f t="shared" si="117"/>
        <v>22850</v>
      </c>
      <c r="H14" s="17">
        <f t="shared" ref="H14:I14" si="118">H13+2250</f>
        <v>26250</v>
      </c>
      <c r="I14" s="17">
        <f t="shared" si="118"/>
        <v>22850</v>
      </c>
      <c r="J14" s="17">
        <f t="shared" ref="J14" si="119">J13+2250</f>
        <v>18750</v>
      </c>
      <c r="K14" s="17">
        <f t="shared" ref="K14:N14" si="120">K13+2250</f>
        <v>17550</v>
      </c>
      <c r="L14" s="17">
        <f t="shared" si="120"/>
        <v>21150</v>
      </c>
      <c r="M14" s="17">
        <f t="shared" si="120"/>
        <v>21150</v>
      </c>
      <c r="N14" s="17">
        <f t="shared" si="120"/>
        <v>19950</v>
      </c>
      <c r="O14" s="17">
        <f t="shared" ref="O14:Q14" si="121">O13+2250</f>
        <v>21150</v>
      </c>
      <c r="P14" s="17">
        <f t="shared" si="121"/>
        <v>22850</v>
      </c>
      <c r="Q14" s="17">
        <f t="shared" si="121"/>
        <v>22850</v>
      </c>
      <c r="R14" s="17">
        <f t="shared" ref="R14" si="122">R13+2250</f>
        <v>22850</v>
      </c>
      <c r="S14" s="17">
        <f t="shared" ref="S14:T14" si="123">S13+2250</f>
        <v>22850</v>
      </c>
      <c r="T14" s="17">
        <f t="shared" si="123"/>
        <v>21150</v>
      </c>
      <c r="U14" s="17">
        <f t="shared" ref="U14" si="124">U13+2250</f>
        <v>21150</v>
      </c>
      <c r="V14" s="17">
        <f t="shared" ref="V14" si="125">V13+2250</f>
        <v>26250</v>
      </c>
      <c r="W14" s="17">
        <f t="shared" ref="W14:X14" si="126">W13+2250</f>
        <v>24550</v>
      </c>
      <c r="X14" s="17">
        <f t="shared" si="126"/>
        <v>26250</v>
      </c>
      <c r="Y14" s="17">
        <f t="shared" ref="Y14" si="127">Y13+2250</f>
        <v>22850</v>
      </c>
      <c r="Z14" s="17">
        <f t="shared" ref="Z14:AB14" si="128">Z13+2250</f>
        <v>22850</v>
      </c>
      <c r="AA14" s="17">
        <f t="shared" si="128"/>
        <v>24550</v>
      </c>
      <c r="AB14" s="17">
        <f t="shared" si="128"/>
        <v>22850</v>
      </c>
      <c r="AC14" s="17">
        <f t="shared" ref="AC14:AD14" si="129">AC13+2250</f>
        <v>24550</v>
      </c>
      <c r="AD14" s="17">
        <f t="shared" si="129"/>
        <v>21150</v>
      </c>
      <c r="AE14" s="17">
        <f t="shared" ref="AE14" si="130">AE13+2250</f>
        <v>19950</v>
      </c>
      <c r="AF14" s="17">
        <f t="shared" ref="AF14:AI14" si="131">AF13+2250</f>
        <v>18750</v>
      </c>
      <c r="AG14" s="17">
        <f t="shared" ref="AG14:AH14" si="132">AG13+2250</f>
        <v>17550</v>
      </c>
      <c r="AH14" s="17">
        <f t="shared" si="132"/>
        <v>16350</v>
      </c>
      <c r="AI14" s="17">
        <f t="shared" si="131"/>
        <v>16350</v>
      </c>
      <c r="AJ14" s="17">
        <f t="shared" ref="AJ14:AQ14" si="133">AJ13+2250</f>
        <v>17550</v>
      </c>
      <c r="AK14" s="17">
        <f t="shared" ref="AK14:AL14" si="134">AK13+2250</f>
        <v>18750</v>
      </c>
      <c r="AL14" s="17">
        <f t="shared" si="134"/>
        <v>17550</v>
      </c>
      <c r="AM14" s="17">
        <f t="shared" si="133"/>
        <v>18750</v>
      </c>
      <c r="AN14" s="17">
        <f t="shared" si="133"/>
        <v>17550</v>
      </c>
      <c r="AO14" s="17">
        <f t="shared" ref="AO14" si="135">AO13+2250</f>
        <v>17551</v>
      </c>
      <c r="AP14" s="17">
        <f t="shared" si="133"/>
        <v>16350</v>
      </c>
      <c r="AQ14" s="17">
        <f t="shared" si="133"/>
        <v>18750</v>
      </c>
      <c r="AR14" s="17">
        <f t="shared" ref="AR14:AS14" si="136">AR13+2250</f>
        <v>16350</v>
      </c>
      <c r="AS14" s="17">
        <f t="shared" si="136"/>
        <v>16200</v>
      </c>
      <c r="AT14" s="17">
        <f t="shared" ref="AT14:AU14" si="137">AT13+2250</f>
        <v>17400</v>
      </c>
      <c r="AU14" s="17">
        <f t="shared" si="137"/>
        <v>17400</v>
      </c>
      <c r="AV14" s="17">
        <f t="shared" ref="AV14:AW14" si="138">AV13+2250</f>
        <v>16200</v>
      </c>
      <c r="AW14" s="17">
        <f t="shared" si="138"/>
        <v>17400</v>
      </c>
      <c r="AX14" s="17">
        <f t="shared" ref="AX14:AY14" si="139">AX13+2250</f>
        <v>14300</v>
      </c>
      <c r="AY14" s="17">
        <f t="shared" si="139"/>
        <v>15000</v>
      </c>
      <c r="AZ14" s="17">
        <f t="shared" ref="AZ14:BA14" si="140">AZ13+2250</f>
        <v>14300</v>
      </c>
      <c r="BA14" s="17">
        <f t="shared" si="140"/>
        <v>15000</v>
      </c>
      <c r="BB14" s="17">
        <f t="shared" ref="BB14:BC14" si="141">BB13+2250</f>
        <v>14300</v>
      </c>
      <c r="BC14" s="17">
        <f t="shared" si="141"/>
        <v>15000</v>
      </c>
      <c r="BD14" s="17">
        <f t="shared" ref="BD14:BE14" si="142">BD13+2250</f>
        <v>15000</v>
      </c>
      <c r="BE14" s="17">
        <f t="shared" si="142"/>
        <v>14300</v>
      </c>
      <c r="BF14" s="17">
        <f t="shared" ref="BF14:BG14" si="143">BF13+2250</f>
        <v>12900</v>
      </c>
      <c r="BG14" s="17">
        <f t="shared" si="143"/>
        <v>12900</v>
      </c>
      <c r="BH14" s="17">
        <f t="shared" ref="BH14" si="144">BH13+2250</f>
        <v>14700</v>
      </c>
    </row>
    <row r="15" spans="1:60"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s="18" customFormat="1" x14ac:dyDescent="0.2">
      <c r="A16" s="19">
        <v>1</v>
      </c>
      <c r="B16" s="17">
        <f t="shared" ref="B16:C16" si="145">B7+3000</f>
        <v>17500</v>
      </c>
      <c r="C16" s="17">
        <f t="shared" si="145"/>
        <v>19900</v>
      </c>
      <c r="D16" s="17">
        <f t="shared" ref="D16:AF16" si="146">D7+3000</f>
        <v>19900</v>
      </c>
      <c r="E16" s="17">
        <f t="shared" ref="E16" si="147">E7+3000</f>
        <v>18700</v>
      </c>
      <c r="F16" s="17">
        <f t="shared" si="146"/>
        <v>18700</v>
      </c>
      <c r="G16" s="17">
        <f t="shared" ref="G16:K16" si="148">G7+3000</f>
        <v>21600</v>
      </c>
      <c r="H16" s="17">
        <f t="shared" ref="H16:I16" si="149">H7+3000</f>
        <v>25000</v>
      </c>
      <c r="I16" s="17">
        <f t="shared" si="149"/>
        <v>21600</v>
      </c>
      <c r="J16" s="17">
        <f t="shared" si="148"/>
        <v>17500</v>
      </c>
      <c r="K16" s="17">
        <f t="shared" si="148"/>
        <v>16300</v>
      </c>
      <c r="L16" s="17">
        <f t="shared" si="146"/>
        <v>19900</v>
      </c>
      <c r="M16" s="17">
        <f t="shared" ref="M16:N16" si="150">M7+3000</f>
        <v>19900</v>
      </c>
      <c r="N16" s="17">
        <f t="shared" si="150"/>
        <v>18700</v>
      </c>
      <c r="O16" s="17">
        <f t="shared" si="146"/>
        <v>19900</v>
      </c>
      <c r="P16" s="17">
        <f t="shared" ref="P16:Q16" si="151">P7+3000</f>
        <v>21600</v>
      </c>
      <c r="Q16" s="17">
        <f t="shared" si="151"/>
        <v>21600</v>
      </c>
      <c r="R16" s="17">
        <f t="shared" ref="R16" si="152">R7+3000</f>
        <v>21600</v>
      </c>
      <c r="S16" s="17">
        <f t="shared" si="146"/>
        <v>21600</v>
      </c>
      <c r="T16" s="17">
        <f t="shared" ref="T16:U16" si="153">T7+3000</f>
        <v>19900</v>
      </c>
      <c r="U16" s="17">
        <f t="shared" si="153"/>
        <v>19900</v>
      </c>
      <c r="V16" s="17">
        <f t="shared" si="146"/>
        <v>25000</v>
      </c>
      <c r="W16" s="17">
        <f t="shared" si="146"/>
        <v>23300</v>
      </c>
      <c r="X16" s="17">
        <f t="shared" ref="X16" si="154">X7+3000</f>
        <v>25000</v>
      </c>
      <c r="Y16" s="17">
        <f t="shared" si="146"/>
        <v>21600</v>
      </c>
      <c r="Z16" s="17">
        <f t="shared" si="146"/>
        <v>21600</v>
      </c>
      <c r="AA16" s="17">
        <f t="shared" ref="AA16:AB16" si="155">AA7+3000</f>
        <v>23300</v>
      </c>
      <c r="AB16" s="17">
        <f t="shared" si="155"/>
        <v>21600</v>
      </c>
      <c r="AC16" s="17">
        <f t="shared" si="146"/>
        <v>23300</v>
      </c>
      <c r="AD16" s="17">
        <f t="shared" ref="AD16" si="156">AD7+3000</f>
        <v>19900</v>
      </c>
      <c r="AE16" s="17">
        <f t="shared" si="146"/>
        <v>18700</v>
      </c>
      <c r="AF16" s="17">
        <f t="shared" si="146"/>
        <v>17500</v>
      </c>
      <c r="AG16" s="17">
        <f t="shared" ref="AG16:AH16" si="157">AG7+3000</f>
        <v>16300</v>
      </c>
      <c r="AH16" s="17">
        <f t="shared" si="157"/>
        <v>15100</v>
      </c>
      <c r="AI16" s="17">
        <f t="shared" ref="AI16:AJ16" si="158">AI7+3000</f>
        <v>15100</v>
      </c>
      <c r="AJ16" s="17">
        <f t="shared" si="158"/>
        <v>16300</v>
      </c>
      <c r="AK16" s="17">
        <f t="shared" ref="AK16:AL16" si="159">AK7+3000</f>
        <v>17500</v>
      </c>
      <c r="AL16" s="17">
        <f t="shared" si="159"/>
        <v>16300</v>
      </c>
      <c r="AM16" s="17">
        <f t="shared" ref="AM16:AQ16" si="160">AM7+3000</f>
        <v>17500</v>
      </c>
      <c r="AN16" s="17">
        <f t="shared" si="160"/>
        <v>16300</v>
      </c>
      <c r="AO16" s="17">
        <f t="shared" ref="AO16" si="161">AO7+3000</f>
        <v>16301</v>
      </c>
      <c r="AP16" s="17">
        <f t="shared" si="160"/>
        <v>15100</v>
      </c>
      <c r="AQ16" s="17">
        <f t="shared" si="160"/>
        <v>17500</v>
      </c>
      <c r="AR16" s="17">
        <f t="shared" ref="AR16:AS16" si="162">AR7+3000</f>
        <v>15100</v>
      </c>
      <c r="AS16" s="17">
        <f t="shared" si="162"/>
        <v>14950</v>
      </c>
      <c r="AT16" s="17">
        <f t="shared" ref="AT16:AU16" si="163">AT7+3000</f>
        <v>16150</v>
      </c>
      <c r="AU16" s="17">
        <f t="shared" si="163"/>
        <v>16150</v>
      </c>
      <c r="AV16" s="17">
        <f t="shared" ref="AV16:AW16" si="164">AV7+3000</f>
        <v>14950</v>
      </c>
      <c r="AW16" s="17">
        <f t="shared" si="164"/>
        <v>16150</v>
      </c>
      <c r="AX16" s="17">
        <f t="shared" ref="AX16:AY16" si="165">AX7+3000</f>
        <v>13050</v>
      </c>
      <c r="AY16" s="17">
        <f t="shared" si="165"/>
        <v>13750</v>
      </c>
      <c r="AZ16" s="17">
        <f t="shared" ref="AZ16:BA16" si="166">AZ7+3000</f>
        <v>13050</v>
      </c>
      <c r="BA16" s="17">
        <f t="shared" si="166"/>
        <v>13750</v>
      </c>
      <c r="BB16" s="17">
        <f t="shared" ref="BB16:BC16" si="167">BB7+3000</f>
        <v>13050</v>
      </c>
      <c r="BC16" s="17">
        <f t="shared" si="167"/>
        <v>13750</v>
      </c>
      <c r="BD16" s="17">
        <f t="shared" ref="BD16:BE16" si="168">BD7+3000</f>
        <v>13750</v>
      </c>
      <c r="BE16" s="17">
        <f t="shared" si="168"/>
        <v>13050</v>
      </c>
      <c r="BF16" s="17">
        <f t="shared" ref="BF16:BG16" si="169">BF7+3000</f>
        <v>11650</v>
      </c>
      <c r="BG16" s="17">
        <f t="shared" si="169"/>
        <v>11650</v>
      </c>
      <c r="BH16" s="17">
        <f t="shared" ref="BH16" si="170">BH7+3000</f>
        <v>13450</v>
      </c>
    </row>
    <row r="17" spans="1:60" s="18" customFormat="1" x14ac:dyDescent="0.2">
      <c r="A17" s="19">
        <v>2</v>
      </c>
      <c r="B17" s="17">
        <f t="shared" ref="B17" si="171">B16+2250</f>
        <v>19750</v>
      </c>
      <c r="C17" s="17">
        <f t="shared" ref="C17" si="172">C16+2250</f>
        <v>22150</v>
      </c>
      <c r="D17" s="17">
        <f t="shared" ref="D17:E17" si="173">D16+2250</f>
        <v>22150</v>
      </c>
      <c r="E17" s="17">
        <f t="shared" si="173"/>
        <v>20950</v>
      </c>
      <c r="F17" s="17">
        <f t="shared" ref="F17:G17" si="174">F16+2250</f>
        <v>20950</v>
      </c>
      <c r="G17" s="17">
        <f t="shared" si="174"/>
        <v>23850</v>
      </c>
      <c r="H17" s="17">
        <f t="shared" ref="H17:I17" si="175">H16+2250</f>
        <v>27250</v>
      </c>
      <c r="I17" s="17">
        <f t="shared" si="175"/>
        <v>23850</v>
      </c>
      <c r="J17" s="17">
        <f t="shared" ref="J17" si="176">J16+2250</f>
        <v>19750</v>
      </c>
      <c r="K17" s="17">
        <f t="shared" ref="K17:N17" si="177">K16+2250</f>
        <v>18550</v>
      </c>
      <c r="L17" s="17">
        <f t="shared" si="177"/>
        <v>22150</v>
      </c>
      <c r="M17" s="17">
        <f t="shared" si="177"/>
        <v>22150</v>
      </c>
      <c r="N17" s="17">
        <f t="shared" si="177"/>
        <v>20950</v>
      </c>
      <c r="O17" s="17">
        <f t="shared" ref="O17:Q17" si="178">O16+2250</f>
        <v>22150</v>
      </c>
      <c r="P17" s="17">
        <f t="shared" si="178"/>
        <v>23850</v>
      </c>
      <c r="Q17" s="17">
        <f t="shared" si="178"/>
        <v>23850</v>
      </c>
      <c r="R17" s="17">
        <f t="shared" ref="R17" si="179">R16+2250</f>
        <v>23850</v>
      </c>
      <c r="S17" s="17">
        <f t="shared" ref="S17:T17" si="180">S16+2250</f>
        <v>23850</v>
      </c>
      <c r="T17" s="17">
        <f t="shared" si="180"/>
        <v>22150</v>
      </c>
      <c r="U17" s="17">
        <f t="shared" ref="U17" si="181">U16+2250</f>
        <v>22150</v>
      </c>
      <c r="V17" s="17">
        <f t="shared" ref="V17" si="182">V16+2250</f>
        <v>27250</v>
      </c>
      <c r="W17" s="17">
        <f t="shared" ref="W17:X17" si="183">W16+2250</f>
        <v>25550</v>
      </c>
      <c r="X17" s="17">
        <f t="shared" si="183"/>
        <v>27250</v>
      </c>
      <c r="Y17" s="17">
        <f t="shared" ref="Y17" si="184">Y16+2250</f>
        <v>23850</v>
      </c>
      <c r="Z17" s="17">
        <f t="shared" ref="Z17:AB17" si="185">Z16+2250</f>
        <v>23850</v>
      </c>
      <c r="AA17" s="17">
        <f t="shared" si="185"/>
        <v>25550</v>
      </c>
      <c r="AB17" s="17">
        <f t="shared" si="185"/>
        <v>23850</v>
      </c>
      <c r="AC17" s="17">
        <f t="shared" ref="AC17:AD17" si="186">AC16+2250</f>
        <v>25550</v>
      </c>
      <c r="AD17" s="17">
        <f t="shared" si="186"/>
        <v>22150</v>
      </c>
      <c r="AE17" s="17">
        <f t="shared" ref="AE17" si="187">AE16+2250</f>
        <v>20950</v>
      </c>
      <c r="AF17" s="17">
        <f t="shared" ref="AF17:AI17" si="188">AF16+2250</f>
        <v>19750</v>
      </c>
      <c r="AG17" s="17">
        <f t="shared" ref="AG17:AH17" si="189">AG16+2250</f>
        <v>18550</v>
      </c>
      <c r="AH17" s="17">
        <f t="shared" si="189"/>
        <v>17350</v>
      </c>
      <c r="AI17" s="17">
        <f t="shared" si="188"/>
        <v>17350</v>
      </c>
      <c r="AJ17" s="17">
        <f t="shared" ref="AJ17:AQ17" si="190">AJ16+2250</f>
        <v>18550</v>
      </c>
      <c r="AK17" s="17">
        <f t="shared" ref="AK17:AL17" si="191">AK16+2250</f>
        <v>19750</v>
      </c>
      <c r="AL17" s="17">
        <f t="shared" si="191"/>
        <v>18550</v>
      </c>
      <c r="AM17" s="17">
        <f t="shared" si="190"/>
        <v>19750</v>
      </c>
      <c r="AN17" s="17">
        <f t="shared" si="190"/>
        <v>18550</v>
      </c>
      <c r="AO17" s="17">
        <f t="shared" ref="AO17" si="192">AO16+2250</f>
        <v>18551</v>
      </c>
      <c r="AP17" s="17">
        <f t="shared" si="190"/>
        <v>17350</v>
      </c>
      <c r="AQ17" s="17">
        <f t="shared" si="190"/>
        <v>19750</v>
      </c>
      <c r="AR17" s="17">
        <f t="shared" ref="AR17:AS17" si="193">AR16+2250</f>
        <v>17350</v>
      </c>
      <c r="AS17" s="17">
        <f t="shared" si="193"/>
        <v>17200</v>
      </c>
      <c r="AT17" s="17">
        <f t="shared" ref="AT17:AU17" si="194">AT16+2250</f>
        <v>18400</v>
      </c>
      <c r="AU17" s="17">
        <f t="shared" si="194"/>
        <v>18400</v>
      </c>
      <c r="AV17" s="17">
        <f t="shared" ref="AV17:AW17" si="195">AV16+2250</f>
        <v>17200</v>
      </c>
      <c r="AW17" s="17">
        <f t="shared" si="195"/>
        <v>18400</v>
      </c>
      <c r="AX17" s="17">
        <f t="shared" ref="AX17:AY17" si="196">AX16+2250</f>
        <v>15300</v>
      </c>
      <c r="AY17" s="17">
        <f t="shared" si="196"/>
        <v>16000</v>
      </c>
      <c r="AZ17" s="17">
        <f t="shared" ref="AZ17:BA17" si="197">AZ16+2250</f>
        <v>15300</v>
      </c>
      <c r="BA17" s="17">
        <f t="shared" si="197"/>
        <v>16000</v>
      </c>
      <c r="BB17" s="17">
        <f t="shared" ref="BB17:BC17" si="198">BB16+2250</f>
        <v>15300</v>
      </c>
      <c r="BC17" s="17">
        <f t="shared" si="198"/>
        <v>16000</v>
      </c>
      <c r="BD17" s="17">
        <f t="shared" ref="BD17:BE17" si="199">BD16+2250</f>
        <v>16000</v>
      </c>
      <c r="BE17" s="17">
        <f t="shared" si="199"/>
        <v>15300</v>
      </c>
      <c r="BF17" s="17">
        <f t="shared" ref="BF17:BG17" si="200">BF16+2250</f>
        <v>13900</v>
      </c>
      <c r="BG17" s="17">
        <f t="shared" si="200"/>
        <v>13900</v>
      </c>
      <c r="BH17" s="17">
        <f t="shared" ref="BH17" si="201">BH16+2250</f>
        <v>15700</v>
      </c>
    </row>
    <row r="18" spans="1:60"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s="18" customFormat="1" x14ac:dyDescent="0.2">
      <c r="A19" s="19">
        <v>1</v>
      </c>
      <c r="B19" s="17">
        <f t="shared" ref="B19:C19" si="202">B7+5000</f>
        <v>19500</v>
      </c>
      <c r="C19" s="17">
        <f t="shared" si="202"/>
        <v>21900</v>
      </c>
      <c r="D19" s="17">
        <f t="shared" ref="D19:AF19" si="203">D7+5000</f>
        <v>21900</v>
      </c>
      <c r="E19" s="17">
        <f t="shared" ref="E19" si="204">E7+5000</f>
        <v>20700</v>
      </c>
      <c r="F19" s="17">
        <f t="shared" si="203"/>
        <v>20700</v>
      </c>
      <c r="G19" s="17">
        <f t="shared" ref="G19:K19" si="205">G7+5000</f>
        <v>23600</v>
      </c>
      <c r="H19" s="17">
        <f t="shared" ref="H19:I19" si="206">H7+5000</f>
        <v>27000</v>
      </c>
      <c r="I19" s="17">
        <f t="shared" si="206"/>
        <v>23600</v>
      </c>
      <c r="J19" s="17">
        <f t="shared" si="205"/>
        <v>19500</v>
      </c>
      <c r="K19" s="17">
        <f t="shared" si="205"/>
        <v>18300</v>
      </c>
      <c r="L19" s="17">
        <f t="shared" si="203"/>
        <v>21900</v>
      </c>
      <c r="M19" s="17">
        <f t="shared" ref="M19:N19" si="207">M7+5000</f>
        <v>21900</v>
      </c>
      <c r="N19" s="17">
        <f t="shared" si="207"/>
        <v>20700</v>
      </c>
      <c r="O19" s="17">
        <f t="shared" si="203"/>
        <v>21900</v>
      </c>
      <c r="P19" s="17">
        <f t="shared" ref="P19:Q19" si="208">P7+5000</f>
        <v>23600</v>
      </c>
      <c r="Q19" s="17">
        <f t="shared" si="208"/>
        <v>23600</v>
      </c>
      <c r="R19" s="17">
        <f t="shared" ref="R19" si="209">R7+5000</f>
        <v>23600</v>
      </c>
      <c r="S19" s="17">
        <f t="shared" si="203"/>
        <v>23600</v>
      </c>
      <c r="T19" s="17">
        <f t="shared" ref="T19:U19" si="210">T7+5000</f>
        <v>21900</v>
      </c>
      <c r="U19" s="17">
        <f t="shared" si="210"/>
        <v>21900</v>
      </c>
      <c r="V19" s="17">
        <f t="shared" si="203"/>
        <v>27000</v>
      </c>
      <c r="W19" s="17">
        <f t="shared" si="203"/>
        <v>25300</v>
      </c>
      <c r="X19" s="17">
        <f t="shared" ref="X19" si="211">X7+5000</f>
        <v>27000</v>
      </c>
      <c r="Y19" s="17">
        <f t="shared" si="203"/>
        <v>23600</v>
      </c>
      <c r="Z19" s="17">
        <f t="shared" si="203"/>
        <v>23600</v>
      </c>
      <c r="AA19" s="17">
        <f t="shared" ref="AA19:AB19" si="212">AA7+5000</f>
        <v>25300</v>
      </c>
      <c r="AB19" s="17">
        <f t="shared" si="212"/>
        <v>23600</v>
      </c>
      <c r="AC19" s="17">
        <f t="shared" si="203"/>
        <v>25300</v>
      </c>
      <c r="AD19" s="17">
        <f t="shared" ref="AD19" si="213">AD7+5000</f>
        <v>21900</v>
      </c>
      <c r="AE19" s="17">
        <f t="shared" si="203"/>
        <v>20700</v>
      </c>
      <c r="AF19" s="17">
        <f t="shared" si="203"/>
        <v>19500</v>
      </c>
      <c r="AG19" s="17">
        <f t="shared" ref="AG19:AH19" si="214">AG7+5000</f>
        <v>18300</v>
      </c>
      <c r="AH19" s="17">
        <f t="shared" si="214"/>
        <v>17100</v>
      </c>
      <c r="AI19" s="17">
        <f t="shared" ref="AI19:AJ19" si="215">AI7+5000</f>
        <v>17100</v>
      </c>
      <c r="AJ19" s="17">
        <f t="shared" si="215"/>
        <v>18300</v>
      </c>
      <c r="AK19" s="17">
        <f t="shared" ref="AK19:AL19" si="216">AK7+5000</f>
        <v>19500</v>
      </c>
      <c r="AL19" s="17">
        <f t="shared" si="216"/>
        <v>18300</v>
      </c>
      <c r="AM19" s="17">
        <f t="shared" ref="AM19:AQ19" si="217">AM7+5000</f>
        <v>19500</v>
      </c>
      <c r="AN19" s="17">
        <f t="shared" si="217"/>
        <v>18300</v>
      </c>
      <c r="AO19" s="17">
        <f t="shared" ref="AO19" si="218">AO7+5000</f>
        <v>18301</v>
      </c>
      <c r="AP19" s="17">
        <f t="shared" si="217"/>
        <v>17100</v>
      </c>
      <c r="AQ19" s="17">
        <f t="shared" si="217"/>
        <v>19500</v>
      </c>
      <c r="AR19" s="17">
        <f t="shared" ref="AR19" si="219">AR7+5000</f>
        <v>17100</v>
      </c>
      <c r="AS19" s="17">
        <f t="shared" ref="AS19:BH19" si="220">AS7+4000</f>
        <v>15950</v>
      </c>
      <c r="AT19" s="17">
        <f t="shared" si="220"/>
        <v>17150</v>
      </c>
      <c r="AU19" s="17">
        <f t="shared" si="220"/>
        <v>17150</v>
      </c>
      <c r="AV19" s="17">
        <f t="shared" si="220"/>
        <v>15950</v>
      </c>
      <c r="AW19" s="17">
        <f t="shared" si="220"/>
        <v>17150</v>
      </c>
      <c r="AX19" s="17">
        <f t="shared" si="220"/>
        <v>14050</v>
      </c>
      <c r="AY19" s="17">
        <f t="shared" si="220"/>
        <v>14750</v>
      </c>
      <c r="AZ19" s="17">
        <f t="shared" si="220"/>
        <v>14050</v>
      </c>
      <c r="BA19" s="17">
        <f t="shared" si="220"/>
        <v>14750</v>
      </c>
      <c r="BB19" s="17">
        <f t="shared" si="220"/>
        <v>14050</v>
      </c>
      <c r="BC19" s="17">
        <f t="shared" si="220"/>
        <v>14750</v>
      </c>
      <c r="BD19" s="17">
        <f t="shared" si="220"/>
        <v>14750</v>
      </c>
      <c r="BE19" s="17">
        <f t="shared" si="220"/>
        <v>14050</v>
      </c>
      <c r="BF19" s="17">
        <f t="shared" si="220"/>
        <v>12650</v>
      </c>
      <c r="BG19" s="17">
        <f t="shared" si="220"/>
        <v>12650</v>
      </c>
      <c r="BH19" s="17">
        <f t="shared" si="220"/>
        <v>14450</v>
      </c>
    </row>
    <row r="20" spans="1:60" s="18" customFormat="1" ht="14.45" customHeight="1" x14ac:dyDescent="0.2">
      <c r="A20" s="19">
        <v>2</v>
      </c>
      <c r="B20" s="17">
        <f t="shared" ref="B20" si="221">B19+2250</f>
        <v>21750</v>
      </c>
      <c r="C20" s="17">
        <f t="shared" ref="C20" si="222">C19+2250</f>
        <v>24150</v>
      </c>
      <c r="D20" s="17">
        <f t="shared" ref="D20:E20" si="223">D19+2250</f>
        <v>24150</v>
      </c>
      <c r="E20" s="17">
        <f t="shared" si="223"/>
        <v>22950</v>
      </c>
      <c r="F20" s="17">
        <f t="shared" ref="F20:G20" si="224">F19+2250</f>
        <v>22950</v>
      </c>
      <c r="G20" s="17">
        <f t="shared" si="224"/>
        <v>25850</v>
      </c>
      <c r="H20" s="17">
        <f t="shared" ref="H20:I20" si="225">H19+2250</f>
        <v>29250</v>
      </c>
      <c r="I20" s="17">
        <f t="shared" si="225"/>
        <v>25850</v>
      </c>
      <c r="J20" s="17">
        <f t="shared" ref="J20" si="226">J19+2250</f>
        <v>21750</v>
      </c>
      <c r="K20" s="17">
        <f t="shared" ref="K20:N20" si="227">K19+2250</f>
        <v>20550</v>
      </c>
      <c r="L20" s="17">
        <f t="shared" si="227"/>
        <v>24150</v>
      </c>
      <c r="M20" s="17">
        <f t="shared" si="227"/>
        <v>24150</v>
      </c>
      <c r="N20" s="17">
        <f t="shared" si="227"/>
        <v>22950</v>
      </c>
      <c r="O20" s="17">
        <f t="shared" ref="O20:Q20" si="228">O19+2250</f>
        <v>24150</v>
      </c>
      <c r="P20" s="17">
        <f t="shared" si="228"/>
        <v>25850</v>
      </c>
      <c r="Q20" s="17">
        <f t="shared" si="228"/>
        <v>25850</v>
      </c>
      <c r="R20" s="17">
        <f t="shared" ref="R20" si="229">R19+2250</f>
        <v>25850</v>
      </c>
      <c r="S20" s="17">
        <f t="shared" ref="S20:T20" si="230">S19+2250</f>
        <v>25850</v>
      </c>
      <c r="T20" s="17">
        <f t="shared" si="230"/>
        <v>24150</v>
      </c>
      <c r="U20" s="17">
        <f t="shared" ref="U20" si="231">U19+2250</f>
        <v>24150</v>
      </c>
      <c r="V20" s="17">
        <f t="shared" ref="V20" si="232">V19+2250</f>
        <v>29250</v>
      </c>
      <c r="W20" s="17">
        <f t="shared" ref="W20:X20" si="233">W19+2250</f>
        <v>27550</v>
      </c>
      <c r="X20" s="17">
        <f t="shared" si="233"/>
        <v>29250</v>
      </c>
      <c r="Y20" s="17">
        <f t="shared" ref="Y20" si="234">Y19+2250</f>
        <v>25850</v>
      </c>
      <c r="Z20" s="17">
        <f t="shared" ref="Z20:AB20" si="235">Z19+2250</f>
        <v>25850</v>
      </c>
      <c r="AA20" s="17">
        <f t="shared" si="235"/>
        <v>27550</v>
      </c>
      <c r="AB20" s="17">
        <f t="shared" si="235"/>
        <v>25850</v>
      </c>
      <c r="AC20" s="17">
        <f t="shared" ref="AC20:AD20" si="236">AC19+2250</f>
        <v>27550</v>
      </c>
      <c r="AD20" s="17">
        <f t="shared" si="236"/>
        <v>24150</v>
      </c>
      <c r="AE20" s="17">
        <f t="shared" ref="AE20" si="237">AE19+2250</f>
        <v>22950</v>
      </c>
      <c r="AF20" s="17">
        <f t="shared" ref="AF20:AI20" si="238">AF19+2250</f>
        <v>21750</v>
      </c>
      <c r="AG20" s="17">
        <f t="shared" ref="AG20:AH20" si="239">AG19+2250</f>
        <v>20550</v>
      </c>
      <c r="AH20" s="17">
        <f t="shared" si="239"/>
        <v>19350</v>
      </c>
      <c r="AI20" s="17">
        <f t="shared" si="238"/>
        <v>19350</v>
      </c>
      <c r="AJ20" s="17">
        <f t="shared" ref="AJ20:AQ20" si="240">AJ19+2250</f>
        <v>20550</v>
      </c>
      <c r="AK20" s="17">
        <f t="shared" ref="AK20:AL20" si="241">AK19+2250</f>
        <v>21750</v>
      </c>
      <c r="AL20" s="17">
        <f t="shared" si="241"/>
        <v>20550</v>
      </c>
      <c r="AM20" s="17">
        <f t="shared" si="240"/>
        <v>21750</v>
      </c>
      <c r="AN20" s="17">
        <f t="shared" si="240"/>
        <v>20550</v>
      </c>
      <c r="AO20" s="17">
        <f t="shared" ref="AO20" si="242">AO19+2250</f>
        <v>20551</v>
      </c>
      <c r="AP20" s="17">
        <f t="shared" si="240"/>
        <v>19350</v>
      </c>
      <c r="AQ20" s="17">
        <f t="shared" si="240"/>
        <v>21750</v>
      </c>
      <c r="AR20" s="17">
        <f t="shared" ref="AR20:AS20" si="243">AR19+2250</f>
        <v>19350</v>
      </c>
      <c r="AS20" s="17">
        <f t="shared" si="243"/>
        <v>18200</v>
      </c>
      <c r="AT20" s="17">
        <f t="shared" ref="AT20:AU20" si="244">AT19+2250</f>
        <v>19400</v>
      </c>
      <c r="AU20" s="17">
        <f t="shared" si="244"/>
        <v>19400</v>
      </c>
      <c r="AV20" s="17">
        <f t="shared" ref="AV20:AW20" si="245">AV19+2250</f>
        <v>18200</v>
      </c>
      <c r="AW20" s="17">
        <f t="shared" si="245"/>
        <v>19400</v>
      </c>
      <c r="AX20" s="17">
        <f t="shared" ref="AX20:AY20" si="246">AX19+2250</f>
        <v>16300</v>
      </c>
      <c r="AY20" s="17">
        <f t="shared" si="246"/>
        <v>17000</v>
      </c>
      <c r="AZ20" s="17">
        <f t="shared" ref="AZ20:BA20" si="247">AZ19+2250</f>
        <v>16300</v>
      </c>
      <c r="BA20" s="17">
        <f t="shared" si="247"/>
        <v>17000</v>
      </c>
      <c r="BB20" s="17">
        <f t="shared" ref="BB20:BC20" si="248">BB19+2250</f>
        <v>16300</v>
      </c>
      <c r="BC20" s="17">
        <f t="shared" si="248"/>
        <v>17000</v>
      </c>
      <c r="BD20" s="17">
        <f t="shared" ref="BD20:BE20" si="249">BD19+2250</f>
        <v>17000</v>
      </c>
      <c r="BE20" s="17">
        <f t="shared" si="249"/>
        <v>16300</v>
      </c>
      <c r="BF20" s="17">
        <f t="shared" ref="BF20:BG20" si="250">BF19+2250</f>
        <v>14900</v>
      </c>
      <c r="BG20" s="17">
        <f t="shared" si="250"/>
        <v>14900</v>
      </c>
      <c r="BH20" s="17">
        <f t="shared" ref="BH20" si="251">BH19+2250</f>
        <v>16700</v>
      </c>
    </row>
    <row r="21" spans="1:60"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s="18" customFormat="1" x14ac:dyDescent="0.2">
      <c r="A22" s="19">
        <v>1</v>
      </c>
      <c r="B22" s="17">
        <f t="shared" ref="B22:C22" si="252">B7+15000</f>
        <v>29500</v>
      </c>
      <c r="C22" s="17">
        <f t="shared" si="252"/>
        <v>31900</v>
      </c>
      <c r="D22" s="17">
        <f t="shared" ref="D22:AF22" si="253">D7+15000</f>
        <v>31900</v>
      </c>
      <c r="E22" s="17">
        <f t="shared" ref="E22" si="254">E7+15000</f>
        <v>30700</v>
      </c>
      <c r="F22" s="17">
        <f t="shared" si="253"/>
        <v>30700</v>
      </c>
      <c r="G22" s="17">
        <f t="shared" ref="G22:K22" si="255">G7+15000</f>
        <v>33600</v>
      </c>
      <c r="H22" s="17">
        <f t="shared" ref="H22:I22" si="256">H7+15000</f>
        <v>37000</v>
      </c>
      <c r="I22" s="17">
        <f t="shared" si="256"/>
        <v>33600</v>
      </c>
      <c r="J22" s="17">
        <f t="shared" si="255"/>
        <v>29500</v>
      </c>
      <c r="K22" s="17">
        <f t="shared" si="255"/>
        <v>28300</v>
      </c>
      <c r="L22" s="17">
        <f t="shared" si="253"/>
        <v>31900</v>
      </c>
      <c r="M22" s="17">
        <f t="shared" ref="M22:N22" si="257">M7+15000</f>
        <v>31900</v>
      </c>
      <c r="N22" s="17">
        <f t="shared" si="257"/>
        <v>30700</v>
      </c>
      <c r="O22" s="17">
        <f t="shared" si="253"/>
        <v>31900</v>
      </c>
      <c r="P22" s="17">
        <f t="shared" ref="P22:Q22" si="258">P7+15000</f>
        <v>33600</v>
      </c>
      <c r="Q22" s="17">
        <f t="shared" si="258"/>
        <v>33600</v>
      </c>
      <c r="R22" s="17">
        <f t="shared" ref="R22" si="259">R7+15000</f>
        <v>33600</v>
      </c>
      <c r="S22" s="17">
        <f t="shared" si="253"/>
        <v>33600</v>
      </c>
      <c r="T22" s="17">
        <f t="shared" ref="T22:U22" si="260">T7+15000</f>
        <v>31900</v>
      </c>
      <c r="U22" s="17">
        <f t="shared" si="260"/>
        <v>31900</v>
      </c>
      <c r="V22" s="17">
        <f t="shared" si="253"/>
        <v>37000</v>
      </c>
      <c r="W22" s="17">
        <f t="shared" si="253"/>
        <v>35300</v>
      </c>
      <c r="X22" s="17">
        <f t="shared" ref="X22" si="261">X7+15000</f>
        <v>37000</v>
      </c>
      <c r="Y22" s="17">
        <f t="shared" si="253"/>
        <v>33600</v>
      </c>
      <c r="Z22" s="17">
        <f t="shared" si="253"/>
        <v>33600</v>
      </c>
      <c r="AA22" s="17">
        <f t="shared" ref="AA22:AB22" si="262">AA7+15000</f>
        <v>35300</v>
      </c>
      <c r="AB22" s="17">
        <f t="shared" si="262"/>
        <v>33600</v>
      </c>
      <c r="AC22" s="17">
        <f t="shared" si="253"/>
        <v>35300</v>
      </c>
      <c r="AD22" s="17">
        <f t="shared" ref="AD22" si="263">AD7+15000</f>
        <v>31900</v>
      </c>
      <c r="AE22" s="17">
        <f t="shared" si="253"/>
        <v>30700</v>
      </c>
      <c r="AF22" s="17">
        <f t="shared" si="253"/>
        <v>29500</v>
      </c>
      <c r="AG22" s="17">
        <f t="shared" ref="AG22:AH22" si="264">AG7+15000</f>
        <v>28300</v>
      </c>
      <c r="AH22" s="17">
        <f t="shared" si="264"/>
        <v>27100</v>
      </c>
      <c r="AI22" s="17">
        <f t="shared" ref="AI22:AJ22" si="265">AI7+15000</f>
        <v>27100</v>
      </c>
      <c r="AJ22" s="17">
        <f t="shared" si="265"/>
        <v>28300</v>
      </c>
      <c r="AK22" s="17">
        <f t="shared" ref="AK22:AL22" si="266">AK7+15000</f>
        <v>29500</v>
      </c>
      <c r="AL22" s="17">
        <f t="shared" si="266"/>
        <v>28300</v>
      </c>
      <c r="AM22" s="17">
        <f t="shared" ref="AM22:AQ22" si="267">AM7+15000</f>
        <v>29500</v>
      </c>
      <c r="AN22" s="17">
        <f t="shared" si="267"/>
        <v>28300</v>
      </c>
      <c r="AO22" s="17">
        <f t="shared" ref="AO22" si="268">AO7+15000</f>
        <v>28301</v>
      </c>
      <c r="AP22" s="17">
        <f t="shared" si="267"/>
        <v>27100</v>
      </c>
      <c r="AQ22" s="17">
        <f t="shared" si="267"/>
        <v>29500</v>
      </c>
      <c r="AR22" s="17">
        <f t="shared" ref="AR22" si="269">AR7+15000</f>
        <v>27100</v>
      </c>
      <c r="AS22" s="17">
        <f t="shared" ref="AS22:BF22" si="270">AS7+8500</f>
        <v>20450</v>
      </c>
      <c r="AT22" s="17">
        <f t="shared" si="270"/>
        <v>21650</v>
      </c>
      <c r="AU22" s="17">
        <f t="shared" si="270"/>
        <v>21650</v>
      </c>
      <c r="AV22" s="17">
        <f t="shared" si="270"/>
        <v>20450</v>
      </c>
      <c r="AW22" s="17">
        <f t="shared" si="270"/>
        <v>21650</v>
      </c>
      <c r="AX22" s="17">
        <f t="shared" si="270"/>
        <v>18550</v>
      </c>
      <c r="AY22" s="17">
        <f t="shared" si="270"/>
        <v>19250</v>
      </c>
      <c r="AZ22" s="17">
        <f t="shared" si="270"/>
        <v>18550</v>
      </c>
      <c r="BA22" s="17">
        <f t="shared" si="270"/>
        <v>19250</v>
      </c>
      <c r="BB22" s="17">
        <f t="shared" si="270"/>
        <v>18550</v>
      </c>
      <c r="BC22" s="17">
        <f t="shared" si="270"/>
        <v>19250</v>
      </c>
      <c r="BD22" s="17">
        <f t="shared" si="270"/>
        <v>19250</v>
      </c>
      <c r="BE22" s="17">
        <f t="shared" si="270"/>
        <v>18550</v>
      </c>
      <c r="BF22" s="17">
        <f t="shared" si="270"/>
        <v>17150</v>
      </c>
      <c r="BG22" s="17">
        <f>BG7+15000</f>
        <v>23650</v>
      </c>
      <c r="BH22" s="17">
        <f>BH7+15000</f>
        <v>25450</v>
      </c>
    </row>
    <row r="23" spans="1:60" s="18" customFormat="1" ht="14.45" customHeight="1" x14ac:dyDescent="0.2">
      <c r="A23" s="19">
        <v>2</v>
      </c>
      <c r="B23" s="17">
        <f t="shared" ref="B23" si="271">B22+2250</f>
        <v>31750</v>
      </c>
      <c r="C23" s="17">
        <f t="shared" ref="C23" si="272">C22+2250</f>
        <v>34150</v>
      </c>
      <c r="D23" s="17">
        <f t="shared" ref="D23:E23" si="273">D22+2250</f>
        <v>34150</v>
      </c>
      <c r="E23" s="17">
        <f t="shared" si="273"/>
        <v>32950</v>
      </c>
      <c r="F23" s="17">
        <f t="shared" ref="F23:G23" si="274">F22+2250</f>
        <v>32950</v>
      </c>
      <c r="G23" s="17">
        <f t="shared" si="274"/>
        <v>35850</v>
      </c>
      <c r="H23" s="17">
        <f t="shared" ref="H23:I23" si="275">H22+2250</f>
        <v>39250</v>
      </c>
      <c r="I23" s="17">
        <f t="shared" si="275"/>
        <v>35850</v>
      </c>
      <c r="J23" s="17">
        <f t="shared" ref="J23" si="276">J22+2250</f>
        <v>31750</v>
      </c>
      <c r="K23" s="17">
        <f t="shared" ref="K23:N23" si="277">K22+2250</f>
        <v>30550</v>
      </c>
      <c r="L23" s="17">
        <f t="shared" si="277"/>
        <v>34150</v>
      </c>
      <c r="M23" s="17">
        <f t="shared" si="277"/>
        <v>34150</v>
      </c>
      <c r="N23" s="17">
        <f t="shared" si="277"/>
        <v>32950</v>
      </c>
      <c r="O23" s="17">
        <f t="shared" ref="O23:Q23" si="278">O22+2250</f>
        <v>34150</v>
      </c>
      <c r="P23" s="17">
        <f t="shared" si="278"/>
        <v>35850</v>
      </c>
      <c r="Q23" s="17">
        <f t="shared" si="278"/>
        <v>35850</v>
      </c>
      <c r="R23" s="17">
        <f t="shared" ref="R23" si="279">R22+2250</f>
        <v>35850</v>
      </c>
      <c r="S23" s="17">
        <f t="shared" ref="S23:T23" si="280">S22+2250</f>
        <v>35850</v>
      </c>
      <c r="T23" s="17">
        <f t="shared" si="280"/>
        <v>34150</v>
      </c>
      <c r="U23" s="17">
        <f t="shared" ref="U23" si="281">U22+2250</f>
        <v>34150</v>
      </c>
      <c r="V23" s="17">
        <f t="shared" ref="V23" si="282">V22+2250</f>
        <v>39250</v>
      </c>
      <c r="W23" s="17">
        <f t="shared" ref="W23:X23" si="283">W22+2250</f>
        <v>37550</v>
      </c>
      <c r="X23" s="17">
        <f t="shared" si="283"/>
        <v>39250</v>
      </c>
      <c r="Y23" s="17">
        <f t="shared" ref="Y23" si="284">Y22+2250</f>
        <v>35850</v>
      </c>
      <c r="Z23" s="17">
        <f t="shared" ref="Z23:AB23" si="285">Z22+2250</f>
        <v>35850</v>
      </c>
      <c r="AA23" s="17">
        <f t="shared" si="285"/>
        <v>37550</v>
      </c>
      <c r="AB23" s="17">
        <f t="shared" si="285"/>
        <v>35850</v>
      </c>
      <c r="AC23" s="17">
        <f t="shared" ref="AC23:AD23" si="286">AC22+2250</f>
        <v>37550</v>
      </c>
      <c r="AD23" s="17">
        <f t="shared" si="286"/>
        <v>34150</v>
      </c>
      <c r="AE23" s="17">
        <f t="shared" ref="AE23" si="287">AE22+2250</f>
        <v>32950</v>
      </c>
      <c r="AF23" s="17">
        <f t="shared" ref="AF23:AI23" si="288">AF22+2250</f>
        <v>31750</v>
      </c>
      <c r="AG23" s="17">
        <f t="shared" ref="AG23:AH23" si="289">AG22+2250</f>
        <v>30550</v>
      </c>
      <c r="AH23" s="17">
        <f t="shared" si="289"/>
        <v>29350</v>
      </c>
      <c r="AI23" s="17">
        <f t="shared" si="288"/>
        <v>29350</v>
      </c>
      <c r="AJ23" s="17">
        <f t="shared" ref="AJ23:AQ23" si="290">AJ22+2250</f>
        <v>30550</v>
      </c>
      <c r="AK23" s="17">
        <f t="shared" ref="AK23:AL23" si="291">AK22+2250</f>
        <v>31750</v>
      </c>
      <c r="AL23" s="17">
        <f t="shared" si="291"/>
        <v>30550</v>
      </c>
      <c r="AM23" s="17">
        <f t="shared" si="290"/>
        <v>31750</v>
      </c>
      <c r="AN23" s="17">
        <f t="shared" si="290"/>
        <v>30550</v>
      </c>
      <c r="AO23" s="17">
        <f t="shared" ref="AO23" si="292">AO22+2250</f>
        <v>30551</v>
      </c>
      <c r="AP23" s="17">
        <f t="shared" si="290"/>
        <v>29350</v>
      </c>
      <c r="AQ23" s="17">
        <f t="shared" si="290"/>
        <v>31750</v>
      </c>
      <c r="AR23" s="17">
        <f t="shared" ref="AR23:AS23" si="293">AR22+2250</f>
        <v>29350</v>
      </c>
      <c r="AS23" s="17">
        <f t="shared" si="293"/>
        <v>22700</v>
      </c>
      <c r="AT23" s="17">
        <f t="shared" ref="AT23:AU23" si="294">AT22+2250</f>
        <v>23900</v>
      </c>
      <c r="AU23" s="17">
        <f t="shared" si="294"/>
        <v>23900</v>
      </c>
      <c r="AV23" s="17">
        <f t="shared" ref="AV23:AW23" si="295">AV22+2250</f>
        <v>22700</v>
      </c>
      <c r="AW23" s="17">
        <f t="shared" si="295"/>
        <v>23900</v>
      </c>
      <c r="AX23" s="17">
        <f t="shared" ref="AX23:AY23" si="296">AX22+2250</f>
        <v>20800</v>
      </c>
      <c r="AY23" s="17">
        <f t="shared" si="296"/>
        <v>21500</v>
      </c>
      <c r="AZ23" s="17">
        <f t="shared" ref="AZ23:BA23" si="297">AZ22+2250</f>
        <v>20800</v>
      </c>
      <c r="BA23" s="17">
        <f t="shared" si="297"/>
        <v>21500</v>
      </c>
      <c r="BB23" s="17">
        <f t="shared" ref="BB23:BC23" si="298">BB22+2250</f>
        <v>20800</v>
      </c>
      <c r="BC23" s="17">
        <f t="shared" si="298"/>
        <v>21500</v>
      </c>
      <c r="BD23" s="17">
        <f t="shared" ref="BD23:BE23" si="299">BD22+2250</f>
        <v>21500</v>
      </c>
      <c r="BE23" s="17">
        <f t="shared" si="299"/>
        <v>20800</v>
      </c>
      <c r="BF23" s="17">
        <f t="shared" ref="BF23:BG23" si="300">BF22+2250</f>
        <v>19400</v>
      </c>
      <c r="BG23" s="17">
        <f t="shared" si="300"/>
        <v>25900</v>
      </c>
      <c r="BH23" s="17">
        <f t="shared" ref="BH23" si="301">BH22+2250</f>
        <v>27700</v>
      </c>
    </row>
    <row r="24" spans="1:60" s="18" customFormat="1" x14ac:dyDescent="0.2">
      <c r="A24" s="17" t="s">
        <v>6</v>
      </c>
    </row>
    <row r="25" spans="1:60" s="18" customFormat="1" ht="10.35" customHeight="1" x14ac:dyDescent="0.2">
      <c r="A25" s="19" t="s">
        <v>1</v>
      </c>
      <c r="B25" s="17">
        <v>125000</v>
      </c>
      <c r="C25" s="17">
        <v>125000</v>
      </c>
      <c r="D25" s="17">
        <v>125000</v>
      </c>
      <c r="E25" s="17">
        <v>125000</v>
      </c>
      <c r="F25" s="17">
        <v>125000</v>
      </c>
      <c r="G25" s="17">
        <v>125000</v>
      </c>
      <c r="H25" s="17">
        <v>125000</v>
      </c>
      <c r="I25" s="17">
        <v>125000</v>
      </c>
      <c r="J25" s="17">
        <v>125000</v>
      </c>
      <c r="K25" s="17">
        <v>125000</v>
      </c>
      <c r="L25" s="17">
        <v>125000</v>
      </c>
      <c r="M25" s="17">
        <v>125000</v>
      </c>
      <c r="N25" s="17">
        <v>125000</v>
      </c>
      <c r="O25" s="17">
        <v>125000</v>
      </c>
      <c r="P25" s="17">
        <v>125000</v>
      </c>
      <c r="Q25" s="17">
        <v>125000</v>
      </c>
      <c r="R25" s="17">
        <v>125000</v>
      </c>
      <c r="S25" s="17">
        <v>125000</v>
      </c>
      <c r="T25" s="17">
        <v>125000</v>
      </c>
      <c r="U25" s="17">
        <v>125000</v>
      </c>
      <c r="V25" s="17">
        <v>125000</v>
      </c>
      <c r="W25" s="17">
        <v>125000</v>
      </c>
      <c r="X25" s="17">
        <v>125000</v>
      </c>
      <c r="Y25" s="17">
        <v>125000</v>
      </c>
      <c r="Z25" s="17">
        <v>125000</v>
      </c>
      <c r="AA25" s="17">
        <v>125000</v>
      </c>
      <c r="AB25" s="17">
        <v>125000</v>
      </c>
      <c r="AC25" s="17">
        <v>125000</v>
      </c>
      <c r="AD25" s="17">
        <v>125000</v>
      </c>
      <c r="AE25" s="17">
        <v>125000</v>
      </c>
      <c r="AF25" s="17">
        <v>125000</v>
      </c>
      <c r="AG25" s="17">
        <v>125000</v>
      </c>
      <c r="AH25" s="17">
        <v>125000</v>
      </c>
      <c r="AI25" s="17">
        <v>125000</v>
      </c>
      <c r="AJ25" s="17">
        <v>125000</v>
      </c>
      <c r="AK25" s="17">
        <v>125000</v>
      </c>
      <c r="AL25" s="17">
        <v>125000</v>
      </c>
      <c r="AM25" s="17">
        <v>125000</v>
      </c>
      <c r="AN25" s="17">
        <v>125000</v>
      </c>
      <c r="AO25" s="17">
        <v>125000</v>
      </c>
      <c r="AP25" s="17">
        <v>125000</v>
      </c>
      <c r="AQ25" s="17">
        <v>125000</v>
      </c>
      <c r="AR25" s="17">
        <v>125000</v>
      </c>
      <c r="AS25" s="17">
        <v>110000</v>
      </c>
      <c r="AT25" s="17">
        <v>110000</v>
      </c>
      <c r="AU25" s="17">
        <v>110000</v>
      </c>
      <c r="AV25" s="17">
        <v>110000</v>
      </c>
      <c r="AW25" s="17">
        <v>110000</v>
      </c>
      <c r="AX25" s="17">
        <v>110000</v>
      </c>
      <c r="AY25" s="17">
        <v>110000</v>
      </c>
      <c r="AZ25" s="17">
        <v>110000</v>
      </c>
      <c r="BA25" s="17">
        <v>110000</v>
      </c>
      <c r="BB25" s="17">
        <v>110000</v>
      </c>
      <c r="BC25" s="17">
        <v>110000</v>
      </c>
      <c r="BD25" s="17">
        <v>110000</v>
      </c>
      <c r="BE25" s="17">
        <v>110000</v>
      </c>
      <c r="BF25" s="17">
        <v>110000</v>
      </c>
      <c r="BG25" s="17">
        <v>110000</v>
      </c>
      <c r="BH25" s="17">
        <v>110000</v>
      </c>
    </row>
    <row r="26" spans="1:60" s="18" customFormat="1" ht="10.35" customHeight="1" x14ac:dyDescent="0.2">
      <c r="A26" s="41"/>
    </row>
    <row r="27" spans="1:60" s="18" customFormat="1" ht="24" x14ac:dyDescent="0.2">
      <c r="A27" s="132" t="s">
        <v>121</v>
      </c>
    </row>
    <row r="28" spans="1:60" s="18" customFormat="1" x14ac:dyDescent="0.2">
      <c r="A28" s="93" t="s">
        <v>12</v>
      </c>
    </row>
    <row r="29" spans="1:60" s="18" customFormat="1" x14ac:dyDescent="0.2">
      <c r="A29" s="22" t="s">
        <v>13</v>
      </c>
    </row>
    <row r="30" spans="1:60" s="18" customFormat="1" ht="10.35" customHeight="1" x14ac:dyDescent="0.2">
      <c r="A30" s="22" t="s">
        <v>14</v>
      </c>
    </row>
    <row r="31" spans="1:60" ht="24" x14ac:dyDescent="0.2">
      <c r="A31" s="23" t="s">
        <v>18</v>
      </c>
    </row>
    <row r="32" spans="1:60" x14ac:dyDescent="0.2">
      <c r="A32" s="148" t="s">
        <v>122</v>
      </c>
    </row>
    <row r="33" spans="1:1" x14ac:dyDescent="0.2">
      <c r="A33" s="22"/>
    </row>
    <row r="34" spans="1:1" ht="12.75" thickBot="1" x14ac:dyDescent="0.25">
      <c r="A34" s="92" t="s">
        <v>16</v>
      </c>
    </row>
    <row r="35" spans="1:1" ht="166.15" customHeight="1" thickBot="1" x14ac:dyDescent="0.25">
      <c r="A35" s="128" t="s">
        <v>273</v>
      </c>
    </row>
    <row r="38" spans="1:1" ht="122.45" customHeight="1" x14ac:dyDescent="0.2"/>
    <row r="39" spans="1:1" ht="21.75" customHeight="1" x14ac:dyDescent="0.2"/>
  </sheetData>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2"/>
  <sheetViews>
    <sheetView zoomScale="90" zoomScaleNormal="90" workbookViewId="0">
      <pane xSplit="1" topLeftCell="B1" activePane="topRight" state="frozen"/>
      <selection activeCell="L7" sqref="L7"/>
      <selection pane="topRight" activeCell="L7" sqref="L7"/>
    </sheetView>
  </sheetViews>
  <sheetFormatPr defaultColWidth="9" defaultRowHeight="12" x14ac:dyDescent="0.2"/>
  <cols>
    <col min="1" max="1" width="75.42578125" style="14" customWidth="1"/>
    <col min="2" max="9" width="9" style="14"/>
    <col min="10" max="15" width="9" style="14" customWidth="1"/>
    <col min="16" max="16384" width="9" style="14"/>
  </cols>
  <sheetData>
    <row r="1" spans="1:60" x14ac:dyDescent="0.2">
      <c r="A1" s="13" t="s">
        <v>191</v>
      </c>
    </row>
    <row r="2" spans="1:60" x14ac:dyDescent="0.2">
      <c r="A2" s="15" t="s">
        <v>8</v>
      </c>
    </row>
    <row r="3" spans="1:60" x14ac:dyDescent="0.2">
      <c r="A3" s="13"/>
    </row>
    <row r="4" spans="1:60" ht="26.1" customHeight="1" x14ac:dyDescent="0.2">
      <c r="A4" s="49" t="s">
        <v>9</v>
      </c>
      <c r="B4" s="200">
        <f>'C завтраками| Bed and breakfast'!B4</f>
        <v>45824</v>
      </c>
      <c r="C4" s="200">
        <f>'C завтраками| Bed and breakfast'!C4</f>
        <v>45827</v>
      </c>
      <c r="D4" s="200">
        <f>'C завтраками| Bed and breakfast'!D4</f>
        <v>45828</v>
      </c>
      <c r="E4" s="200">
        <f>'C завтраками| Bed and breakfast'!E4</f>
        <v>45829</v>
      </c>
      <c r="F4" s="200">
        <f>'C завтраками| Bed and breakfast'!F4</f>
        <v>45830</v>
      </c>
      <c r="G4" s="200">
        <f>'C завтраками| Bed and breakfast'!G4</f>
        <v>45831</v>
      </c>
      <c r="H4" s="200">
        <f>'C завтраками| Bed and breakfast'!H4</f>
        <v>45832</v>
      </c>
      <c r="I4" s="200">
        <f>'C завтраками| Bed and breakfast'!I4</f>
        <v>45835</v>
      </c>
      <c r="J4" s="200">
        <f>'C завтраками| Bed and breakfast'!J4</f>
        <v>45836</v>
      </c>
      <c r="K4" s="200">
        <f>'C завтраками| Bed and breakfast'!K4</f>
        <v>45838</v>
      </c>
      <c r="L4" s="200">
        <f>'C завтраками| Bed and breakfast'!L4</f>
        <v>45839</v>
      </c>
      <c r="M4" s="200">
        <f>'C завтраками| Bed and breakfast'!M4</f>
        <v>45842</v>
      </c>
      <c r="N4" s="200">
        <f>'C завтраками| Bed and breakfast'!N4</f>
        <v>45845</v>
      </c>
      <c r="O4" s="200">
        <f>'C завтраками| Bed and breakfast'!O4</f>
        <v>45847</v>
      </c>
      <c r="P4" s="200">
        <f>'C завтраками| Bed and breakfast'!P4</f>
        <v>45849</v>
      </c>
      <c r="Q4" s="200">
        <f>'C завтраками| Bed and breakfast'!Q4</f>
        <v>45851</v>
      </c>
      <c r="R4" s="200">
        <f>'C завтраками| Bed and breakfast'!R4</f>
        <v>45856</v>
      </c>
      <c r="S4" s="200">
        <f>'C завтраками| Bed and breakfast'!S4</f>
        <v>45858</v>
      </c>
      <c r="T4" s="200">
        <f>'C завтраками| Bed and breakfast'!T4</f>
        <v>45859</v>
      </c>
      <c r="U4" s="200">
        <f>'C завтраками| Bed and breakfast'!U4</f>
        <v>45861</v>
      </c>
      <c r="V4" s="200">
        <f>'C завтраками| Bed and breakfast'!V4</f>
        <v>45863</v>
      </c>
      <c r="W4" s="200">
        <f>'C завтраками| Bed and breakfast'!W4</f>
        <v>45865</v>
      </c>
      <c r="X4" s="200">
        <f>'C завтраками| Bed and breakfast'!X4</f>
        <v>45867</v>
      </c>
      <c r="Y4" s="200">
        <f>'C завтраками| Bed and breakfast'!Y4</f>
        <v>45870</v>
      </c>
      <c r="Z4" s="200">
        <f>'C завтраками| Bed and breakfast'!Z4</f>
        <v>45872</v>
      </c>
      <c r="AA4" s="200">
        <f>'C завтраками| Bed and breakfast'!AA4</f>
        <v>45874</v>
      </c>
      <c r="AB4" s="200">
        <f>'C завтраками| Bed and breakfast'!AB4</f>
        <v>45883</v>
      </c>
      <c r="AC4" s="200">
        <f>'C завтраками| Bed and breakfast'!AC4</f>
        <v>45886</v>
      </c>
      <c r="AD4" s="200">
        <f>'C завтраками| Bed and breakfast'!AD4</f>
        <v>45888</v>
      </c>
      <c r="AE4" s="200">
        <f>'C завтраками| Bed and breakfast'!AE4</f>
        <v>45890</v>
      </c>
      <c r="AF4" s="200">
        <f>'C завтраками| Bed and breakfast'!AF4</f>
        <v>45893</v>
      </c>
      <c r="AG4" s="200">
        <f>'C завтраками| Bed and breakfast'!AG4</f>
        <v>45896</v>
      </c>
      <c r="AH4" s="200">
        <f>'C завтраками| Bed and breakfast'!AH4</f>
        <v>45898</v>
      </c>
      <c r="AI4" s="200">
        <f>'C завтраками| Bed and breakfast'!AI4</f>
        <v>45901</v>
      </c>
      <c r="AJ4" s="200">
        <f>'C завтраками| Bed and breakfast'!AJ4</f>
        <v>45905</v>
      </c>
      <c r="AK4" s="200">
        <f>'C завтраками| Bed and breakfast'!AK4</f>
        <v>45908</v>
      </c>
      <c r="AL4" s="200">
        <f>'C завтраками| Bed and breakfast'!AL4</f>
        <v>45911</v>
      </c>
      <c r="AM4" s="200">
        <f>'C завтраками| Bed and breakfast'!AM4</f>
        <v>45912</v>
      </c>
      <c r="AN4" s="200">
        <f>'C завтраками| Bed and breakfast'!AN4</f>
        <v>45914</v>
      </c>
      <c r="AO4" s="200">
        <f>'C завтраками| Bed and breakfast'!AO4</f>
        <v>45919</v>
      </c>
      <c r="AP4" s="200">
        <f>'C завтраками| Bed and breakfast'!AP4</f>
        <v>45921</v>
      </c>
      <c r="AQ4" s="200">
        <f>'C завтраками| Bed and breakfast'!AQ4</f>
        <v>45926</v>
      </c>
      <c r="AR4" s="200">
        <f>'C завтраками| Bed and breakfast'!AR4</f>
        <v>45928</v>
      </c>
      <c r="AS4" s="200">
        <f>'C завтраками| Bed and breakfast'!AS4</f>
        <v>45931</v>
      </c>
      <c r="AT4" s="200">
        <f>'C завтраками| Bed and breakfast'!AT4</f>
        <v>45933</v>
      </c>
      <c r="AU4" s="200">
        <f>'C завтраками| Bed and breakfast'!AU4</f>
        <v>45933</v>
      </c>
      <c r="AV4" s="200">
        <f>'C завтраками| Bed and breakfast'!AV4</f>
        <v>45935</v>
      </c>
      <c r="AW4" s="200">
        <f>'C завтраками| Bed and breakfast'!AW4</f>
        <v>45940</v>
      </c>
      <c r="AX4" s="200">
        <f>'C завтраками| Bed and breakfast'!AX4</f>
        <v>45942</v>
      </c>
      <c r="AY4" s="200">
        <f>'C завтраками| Bed and breakfast'!AY4</f>
        <v>45947</v>
      </c>
      <c r="AZ4" s="200">
        <f>'C завтраками| Bed and breakfast'!AZ4</f>
        <v>45949</v>
      </c>
      <c r="BA4" s="200">
        <f>'C завтраками| Bed and breakfast'!BA4</f>
        <v>45954</v>
      </c>
      <c r="BB4" s="200">
        <f>'C завтраками| Bed and breakfast'!BB4</f>
        <v>45956</v>
      </c>
      <c r="BC4" s="200">
        <f>'C завтраками| Bed and breakfast'!BC4</f>
        <v>45961</v>
      </c>
      <c r="BD4" s="200">
        <f>'C завтраками| Bed and breakfast'!BD4</f>
        <v>45962</v>
      </c>
      <c r="BE4" s="200">
        <f>'C завтраками| Bed and breakfast'!BE4</f>
        <v>45965</v>
      </c>
      <c r="BF4" s="200">
        <f>'C завтраками| Bed and breakfast'!BF4</f>
        <v>45966</v>
      </c>
      <c r="BG4" s="200">
        <f>'C завтраками| Bed and breakfast'!BG4</f>
        <v>45992</v>
      </c>
      <c r="BH4" s="200">
        <f>'C завтраками| Bed and breakfast'!BH4</f>
        <v>46003</v>
      </c>
    </row>
    <row r="5" spans="1:60" s="16" customFormat="1" ht="22.35" customHeight="1" x14ac:dyDescent="0.2">
      <c r="A5" s="20" t="s">
        <v>11</v>
      </c>
      <c r="B5" s="200">
        <f>'C завтраками| Bed and breakfast'!B5</f>
        <v>45826</v>
      </c>
      <c r="C5" s="200">
        <f>'C завтраками| Bed and breakfast'!C5</f>
        <v>45827</v>
      </c>
      <c r="D5" s="200">
        <f>'C завтраками| Bed and breakfast'!D5</f>
        <v>45828</v>
      </c>
      <c r="E5" s="200">
        <f>'C завтраками| Bed and breakfast'!E5</f>
        <v>45829</v>
      </c>
      <c r="F5" s="200">
        <f>'C завтраками| Bed and breakfast'!F5</f>
        <v>45830</v>
      </c>
      <c r="G5" s="200">
        <f>'C завтраками| Bed and breakfast'!G5</f>
        <v>45831</v>
      </c>
      <c r="H5" s="200">
        <f>'C завтраками| Bed and breakfast'!H5</f>
        <v>45834</v>
      </c>
      <c r="I5" s="200">
        <f>'C завтраками| Bed and breakfast'!I5</f>
        <v>45835</v>
      </c>
      <c r="J5" s="200">
        <f>'C завтраками| Bed and breakfast'!J5</f>
        <v>45837</v>
      </c>
      <c r="K5" s="200">
        <f>'C завтраками| Bed and breakfast'!K5</f>
        <v>45838</v>
      </c>
      <c r="L5" s="200">
        <f>'C завтраками| Bed and breakfast'!L5</f>
        <v>45841</v>
      </c>
      <c r="M5" s="200">
        <f>'C завтраками| Bed and breakfast'!M5</f>
        <v>45844</v>
      </c>
      <c r="N5" s="200">
        <f>'C завтраками| Bed and breakfast'!N5</f>
        <v>45846</v>
      </c>
      <c r="O5" s="200">
        <f>'C завтраками| Bed and breakfast'!O5</f>
        <v>45848</v>
      </c>
      <c r="P5" s="200">
        <f>'C завтраками| Bed and breakfast'!P5</f>
        <v>45850</v>
      </c>
      <c r="Q5" s="200">
        <f>'C завтраками| Bed and breakfast'!Q5</f>
        <v>45855</v>
      </c>
      <c r="R5" s="200">
        <f>'C завтраками| Bed and breakfast'!R5</f>
        <v>45857</v>
      </c>
      <c r="S5" s="200">
        <f>'C завтраками| Bed and breakfast'!S5</f>
        <v>45858</v>
      </c>
      <c r="T5" s="200">
        <f>'C завтраками| Bed and breakfast'!T5</f>
        <v>45860</v>
      </c>
      <c r="U5" s="200">
        <f>'C завтраками| Bed and breakfast'!U5</f>
        <v>45862</v>
      </c>
      <c r="V5" s="200">
        <f>'C завтраками| Bed and breakfast'!V5</f>
        <v>45864</v>
      </c>
      <c r="W5" s="200">
        <f>'C завтраками| Bed and breakfast'!W5</f>
        <v>45866</v>
      </c>
      <c r="X5" s="200">
        <f>'C завтраками| Bed and breakfast'!X5</f>
        <v>45869</v>
      </c>
      <c r="Y5" s="200">
        <f>'C завтраками| Bed and breakfast'!Y5</f>
        <v>45871</v>
      </c>
      <c r="Z5" s="200">
        <f>'C завтраками| Bed and breakfast'!Z5</f>
        <v>45873</v>
      </c>
      <c r="AA5" s="200">
        <f>'C завтраками| Bed and breakfast'!AA5</f>
        <v>45882</v>
      </c>
      <c r="AB5" s="200">
        <f>'C завтраками| Bed and breakfast'!AB5</f>
        <v>45885</v>
      </c>
      <c r="AC5" s="200">
        <f>'C завтраками| Bed and breakfast'!AC5</f>
        <v>45887</v>
      </c>
      <c r="AD5" s="200">
        <f>'C завтраками| Bed and breakfast'!AD5</f>
        <v>45889</v>
      </c>
      <c r="AE5" s="200">
        <f>'C завтраками| Bed and breakfast'!AE5</f>
        <v>45892</v>
      </c>
      <c r="AF5" s="200">
        <f>'C завтраками| Bed and breakfast'!AF5</f>
        <v>45895</v>
      </c>
      <c r="AG5" s="200">
        <f>'C завтраками| Bed and breakfast'!AG5</f>
        <v>45897</v>
      </c>
      <c r="AH5" s="200">
        <f>'C завтраками| Bed and breakfast'!AH5</f>
        <v>45900</v>
      </c>
      <c r="AI5" s="200">
        <f>'C завтраками| Bed and breakfast'!AI5</f>
        <v>45904</v>
      </c>
      <c r="AJ5" s="200">
        <f>'C завтраками| Bed and breakfast'!AJ5</f>
        <v>45907</v>
      </c>
      <c r="AK5" s="200">
        <f>'C завтраками| Bed and breakfast'!AK5</f>
        <v>45910</v>
      </c>
      <c r="AL5" s="200">
        <f>'C завтраками| Bed and breakfast'!AL5</f>
        <v>45911</v>
      </c>
      <c r="AM5" s="200">
        <f>'C завтраками| Bed and breakfast'!AM5</f>
        <v>45913</v>
      </c>
      <c r="AN5" s="200">
        <f>'C завтраками| Bed and breakfast'!AN5</f>
        <v>45918</v>
      </c>
      <c r="AO5" s="200">
        <f>'C завтраками| Bed and breakfast'!AO5</f>
        <v>45920</v>
      </c>
      <c r="AP5" s="200">
        <f>'C завтраками| Bed and breakfast'!AP5</f>
        <v>45925</v>
      </c>
      <c r="AQ5" s="200">
        <f>'C завтраками| Bed and breakfast'!AQ5</f>
        <v>45927</v>
      </c>
      <c r="AR5" s="200">
        <f>'C завтраками| Bed and breakfast'!AR5</f>
        <v>45930</v>
      </c>
      <c r="AS5" s="200">
        <f>'C завтраками| Bed and breakfast'!AS5</f>
        <v>45932</v>
      </c>
      <c r="AT5" s="200">
        <f>'C завтраками| Bed and breakfast'!AT5</f>
        <v>45934</v>
      </c>
      <c r="AU5" s="200">
        <f>'C завтраками| Bed and breakfast'!AU5</f>
        <v>45934</v>
      </c>
      <c r="AV5" s="200">
        <f>'C завтраками| Bed and breakfast'!AV5</f>
        <v>45939</v>
      </c>
      <c r="AW5" s="200">
        <f>'C завтраками| Bed and breakfast'!AW5</f>
        <v>45941</v>
      </c>
      <c r="AX5" s="200">
        <f>'C завтраками| Bed and breakfast'!AX5</f>
        <v>45946</v>
      </c>
      <c r="AY5" s="200">
        <f>'C завтраками| Bed and breakfast'!AY5</f>
        <v>45948</v>
      </c>
      <c r="AZ5" s="200">
        <f>'C завтраками| Bed and breakfast'!AZ5</f>
        <v>45953</v>
      </c>
      <c r="BA5" s="200">
        <f>'C завтраками| Bed and breakfast'!BA5</f>
        <v>45955</v>
      </c>
      <c r="BB5" s="200">
        <f>'C завтраками| Bed and breakfast'!BB5</f>
        <v>45960</v>
      </c>
      <c r="BC5" s="200">
        <f>'C завтраками| Bed and breakfast'!BC5</f>
        <v>45961</v>
      </c>
      <c r="BD5" s="200">
        <f>'C завтраками| Bed and breakfast'!BD5</f>
        <v>45964</v>
      </c>
      <c r="BE5" s="200">
        <f>'C завтраками| Bed and breakfast'!BE5</f>
        <v>45965</v>
      </c>
      <c r="BF5" s="200">
        <f>'C завтраками| Bed and breakfast'!BF5</f>
        <v>45991</v>
      </c>
      <c r="BG5" s="200">
        <f>'C завтраками| Bed and breakfast'!BG5</f>
        <v>46002</v>
      </c>
      <c r="BH5" s="200">
        <f>'C завтраками| Bed and breakfast'!BH5</f>
        <v>46016</v>
      </c>
    </row>
    <row r="6" spans="1:60" s="18" customFormat="1" ht="10.35" customHeight="1" x14ac:dyDescent="0.2">
      <c r="A6" s="17" t="s">
        <v>142</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row>
    <row r="7" spans="1:60" s="18" customFormat="1" ht="10.35" customHeight="1" x14ac:dyDescent="0.2">
      <c r="A7" s="19">
        <v>1</v>
      </c>
      <c r="B7" s="202">
        <f>'C завтраками| Bed and breakfast'!B7</f>
        <v>14500</v>
      </c>
      <c r="C7" s="202">
        <f>'C завтраками| Bed and breakfast'!C7</f>
        <v>16900</v>
      </c>
      <c r="D7" s="202">
        <f>'C завтраками| Bed and breakfast'!D7</f>
        <v>16900</v>
      </c>
      <c r="E7" s="202">
        <f>'C завтраками| Bed and breakfast'!E7</f>
        <v>15700</v>
      </c>
      <c r="F7" s="202">
        <f>'C завтраками| Bed and breakfast'!F7</f>
        <v>15700</v>
      </c>
      <c r="G7" s="202">
        <f>'C завтраками| Bed and breakfast'!G7</f>
        <v>18600</v>
      </c>
      <c r="H7" s="202">
        <f>'C завтраками| Bed and breakfast'!H7</f>
        <v>22000</v>
      </c>
      <c r="I7" s="202">
        <f>'C завтраками| Bed and breakfast'!I7</f>
        <v>18600</v>
      </c>
      <c r="J7" s="202">
        <f>'C завтраками| Bed and breakfast'!J7</f>
        <v>14500</v>
      </c>
      <c r="K7" s="202">
        <f>'C завтраками| Bed and breakfast'!K7</f>
        <v>13300</v>
      </c>
      <c r="L7" s="202">
        <f>'C завтраками| Bed and breakfast'!L7</f>
        <v>16900</v>
      </c>
      <c r="M7" s="202">
        <f>'C завтраками| Bed and breakfast'!M7</f>
        <v>16900</v>
      </c>
      <c r="N7" s="202">
        <f>'C завтраками| Bed and breakfast'!N7</f>
        <v>15700</v>
      </c>
      <c r="O7" s="202">
        <f>'C завтраками| Bed and breakfast'!O7</f>
        <v>16900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16900</v>
      </c>
      <c r="U7" s="202">
        <f>'C завтраками| Bed and breakfast'!U7</f>
        <v>16900</v>
      </c>
      <c r="V7" s="202">
        <f>'C завтраками| Bed and breakfast'!V7</f>
        <v>22000</v>
      </c>
      <c r="W7" s="202">
        <f>'C завтраками| Bed and breakfast'!W7</f>
        <v>20300</v>
      </c>
      <c r="X7" s="202">
        <f>'C завтраками| Bed and breakfast'!X7</f>
        <v>22000</v>
      </c>
      <c r="Y7" s="202">
        <f>'C завтраками| Bed and breakfast'!Y7</f>
        <v>18600</v>
      </c>
      <c r="Z7" s="202">
        <f>'C завтраками| Bed and breakfast'!Z7</f>
        <v>18600</v>
      </c>
      <c r="AA7" s="202">
        <f>'C завтраками| Bed and breakfast'!AA7</f>
        <v>20300</v>
      </c>
      <c r="AB7" s="202">
        <f>'C завтраками| Bed and breakfast'!AB7</f>
        <v>18600</v>
      </c>
      <c r="AC7" s="202">
        <f>'C завтраками| Bed and breakfast'!AC7</f>
        <v>20300</v>
      </c>
      <c r="AD7" s="202">
        <f>'C завтраками| Bed and breakfast'!AD7</f>
        <v>16900</v>
      </c>
      <c r="AE7" s="202">
        <f>'C завтраками| Bed and breakfast'!AE7</f>
        <v>15700</v>
      </c>
      <c r="AF7" s="202">
        <f>'C завтраками| Bed and breakfast'!AF7</f>
        <v>14500</v>
      </c>
      <c r="AG7" s="202">
        <f>'C завтраками| Bed and breakfast'!AG7</f>
        <v>13300</v>
      </c>
      <c r="AH7" s="202">
        <f>'C завтраками| Bed and breakfast'!AH7</f>
        <v>12100</v>
      </c>
      <c r="AI7" s="202">
        <f>'C завтраками| Bed and breakfast'!AI7</f>
        <v>12100</v>
      </c>
      <c r="AJ7" s="202">
        <f>'C завтраками| Bed and breakfast'!AJ7</f>
        <v>13300</v>
      </c>
      <c r="AK7" s="202">
        <f>'C завтраками| Bed and breakfast'!AK7</f>
        <v>14500</v>
      </c>
      <c r="AL7" s="202">
        <f>'C завтраками| Bed and breakfast'!AL7</f>
        <v>13300</v>
      </c>
      <c r="AM7" s="202">
        <f>'C завтраками| Bed and breakfast'!AM7</f>
        <v>14500</v>
      </c>
      <c r="AN7" s="202">
        <f>'C завтраками| Bed and breakfast'!AN7</f>
        <v>13300</v>
      </c>
      <c r="AO7" s="202">
        <f>'C завтраками| Bed and breakfast'!AO7</f>
        <v>13301</v>
      </c>
      <c r="AP7" s="202">
        <f>'C завтраками| Bed and breakfast'!AP7</f>
        <v>12100</v>
      </c>
      <c r="AQ7" s="202">
        <f>'C завтраками| Bed and breakfast'!AQ7</f>
        <v>14500</v>
      </c>
      <c r="AR7" s="202">
        <f>'C завтраками| Bed and breakfast'!AR7</f>
        <v>12100</v>
      </c>
      <c r="AS7" s="202">
        <f>'C завтраками| Bed and breakfast'!AS7</f>
        <v>11950</v>
      </c>
      <c r="AT7" s="202">
        <f>'C завтраками| Bed and breakfast'!AT7</f>
        <v>13150</v>
      </c>
      <c r="AU7" s="202">
        <f>'C завтраками| Bed and breakfast'!AU7</f>
        <v>13150</v>
      </c>
      <c r="AV7" s="202">
        <f>'C завтраками| Bed and breakfast'!AV7</f>
        <v>11950</v>
      </c>
      <c r="AW7" s="202">
        <f>'C завтраками| Bed and breakfast'!AW7</f>
        <v>13150</v>
      </c>
      <c r="AX7" s="202">
        <f>'C завтраками| Bed and breakfast'!AX7</f>
        <v>10050</v>
      </c>
      <c r="AY7" s="202">
        <f>'C завтраками| Bed and breakfast'!AY7</f>
        <v>10750</v>
      </c>
      <c r="AZ7" s="202">
        <f>'C завтраками| Bed and breakfast'!AZ7</f>
        <v>10050</v>
      </c>
      <c r="BA7" s="202">
        <f>'C завтраками| Bed and breakfast'!BA7</f>
        <v>10750</v>
      </c>
      <c r="BB7" s="202">
        <f>'C завтраками| Bed and breakfast'!BB7</f>
        <v>10050</v>
      </c>
      <c r="BC7" s="202">
        <f>'C завтраками| Bed and breakfast'!BC7</f>
        <v>10750</v>
      </c>
      <c r="BD7" s="202">
        <f>'C завтраками| Bed and breakfast'!BD7</f>
        <v>10750</v>
      </c>
      <c r="BE7" s="202">
        <f>'C завтраками| Bed and breakfast'!BE7</f>
        <v>10050</v>
      </c>
      <c r="BF7" s="202">
        <f>'C завтраками| Bed and breakfast'!BF7</f>
        <v>8650</v>
      </c>
      <c r="BG7" s="202">
        <f>'C завтраками| Bed and breakfast'!BG7</f>
        <v>8650</v>
      </c>
      <c r="BH7" s="202">
        <f>'C завтраками| Bed and breakfast'!BH7</f>
        <v>10450</v>
      </c>
    </row>
    <row r="8" spans="1:60" s="18" customFormat="1" ht="10.35" customHeight="1" x14ac:dyDescent="0.2">
      <c r="A8" s="19">
        <v>2</v>
      </c>
      <c r="B8" s="202">
        <f>'C завтраками| Bed and breakfast'!B8</f>
        <v>16750</v>
      </c>
      <c r="C8" s="202">
        <f>'C завтраками| Bed and breakfast'!C8</f>
        <v>19150</v>
      </c>
      <c r="D8" s="202">
        <f>'C завтраками| Bed and breakfast'!D8</f>
        <v>19150</v>
      </c>
      <c r="E8" s="202">
        <f>'C завтраками| Bed and breakfast'!E8</f>
        <v>17950</v>
      </c>
      <c r="F8" s="202">
        <f>'C завтраками| Bed and breakfast'!F8</f>
        <v>17950</v>
      </c>
      <c r="G8" s="202">
        <f>'C завтраками| Bed and breakfast'!G8</f>
        <v>20850</v>
      </c>
      <c r="H8" s="202">
        <f>'C завтраками| Bed and breakfast'!H8</f>
        <v>24250</v>
      </c>
      <c r="I8" s="202">
        <f>'C завтраками| Bed and breakfast'!I8</f>
        <v>20850</v>
      </c>
      <c r="J8" s="202">
        <f>'C завтраками| Bed and breakfast'!J8</f>
        <v>16750</v>
      </c>
      <c r="K8" s="202">
        <f>'C завтраками| Bed and breakfast'!K8</f>
        <v>15550</v>
      </c>
      <c r="L8" s="202">
        <f>'C завтраками| Bed and breakfast'!L8</f>
        <v>19150</v>
      </c>
      <c r="M8" s="202">
        <f>'C завтраками| Bed and breakfast'!M8</f>
        <v>19150</v>
      </c>
      <c r="N8" s="202">
        <f>'C завтраками| Bed and breakfast'!N8</f>
        <v>17950</v>
      </c>
      <c r="O8" s="202">
        <f>'C завтраками| Bed and breakfast'!O8</f>
        <v>19150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19150</v>
      </c>
      <c r="U8" s="202">
        <f>'C завтраками| Bed and breakfast'!U8</f>
        <v>19150</v>
      </c>
      <c r="V8" s="202">
        <f>'C завтраками| Bed and breakfast'!V8</f>
        <v>24250</v>
      </c>
      <c r="W8" s="202">
        <f>'C завтраками| Bed and breakfast'!W8</f>
        <v>22550</v>
      </c>
      <c r="X8" s="202">
        <f>'C завтраками| Bed and breakfast'!X8</f>
        <v>24250</v>
      </c>
      <c r="Y8" s="202">
        <f>'C завтраками| Bed and breakfast'!Y8</f>
        <v>20850</v>
      </c>
      <c r="Z8" s="202">
        <f>'C завтраками| Bed and breakfast'!Z8</f>
        <v>20850</v>
      </c>
      <c r="AA8" s="202">
        <f>'C завтраками| Bed and breakfast'!AA8</f>
        <v>22550</v>
      </c>
      <c r="AB8" s="202">
        <f>'C завтраками| Bed and breakfast'!AB8</f>
        <v>20850</v>
      </c>
      <c r="AC8" s="202">
        <f>'C завтраками| Bed and breakfast'!AC8</f>
        <v>22550</v>
      </c>
      <c r="AD8" s="202">
        <f>'C завтраками| Bed and breakfast'!AD8</f>
        <v>19150</v>
      </c>
      <c r="AE8" s="202">
        <f>'C завтраками| Bed and breakfast'!AE8</f>
        <v>17950</v>
      </c>
      <c r="AF8" s="202">
        <f>'C завтраками| Bed and breakfast'!AF8</f>
        <v>16750</v>
      </c>
      <c r="AG8" s="202">
        <f>'C завтраками| Bed and breakfast'!AG8</f>
        <v>15550</v>
      </c>
      <c r="AH8" s="202">
        <f>'C завтраками| Bed and breakfast'!AH8</f>
        <v>14350</v>
      </c>
      <c r="AI8" s="202">
        <f>'C завтраками| Bed and breakfast'!AI8</f>
        <v>14350</v>
      </c>
      <c r="AJ8" s="202">
        <f>'C завтраками| Bed and breakfast'!AJ8</f>
        <v>15550</v>
      </c>
      <c r="AK8" s="202">
        <f>'C завтраками| Bed and breakfast'!AK8</f>
        <v>16750</v>
      </c>
      <c r="AL8" s="202">
        <f>'C завтраками| Bed and breakfast'!AL8</f>
        <v>15550</v>
      </c>
      <c r="AM8" s="202">
        <f>'C завтраками| Bed and breakfast'!AM8</f>
        <v>16750</v>
      </c>
      <c r="AN8" s="202">
        <f>'C завтраками| Bed and breakfast'!AN8</f>
        <v>15550</v>
      </c>
      <c r="AO8" s="202">
        <f>'C завтраками| Bed and breakfast'!AO8</f>
        <v>15551</v>
      </c>
      <c r="AP8" s="202">
        <f>'C завтраками| Bed and breakfast'!AP8</f>
        <v>14350</v>
      </c>
      <c r="AQ8" s="202">
        <f>'C завтраками| Bed and breakfast'!AQ8</f>
        <v>16750</v>
      </c>
      <c r="AR8" s="202">
        <f>'C завтраками| Bed and breakfast'!AR8</f>
        <v>14350</v>
      </c>
      <c r="AS8" s="202">
        <f>'C завтраками| Bed and breakfast'!AS8</f>
        <v>14200</v>
      </c>
      <c r="AT8" s="202">
        <f>'C завтраками| Bed and breakfast'!AT8</f>
        <v>15400</v>
      </c>
      <c r="AU8" s="202">
        <f>'C завтраками| Bed and breakfast'!AU8</f>
        <v>15400</v>
      </c>
      <c r="AV8" s="202">
        <f>'C завтраками| Bed and breakfast'!AV8</f>
        <v>14200</v>
      </c>
      <c r="AW8" s="202">
        <f>'C завтраками| Bed and breakfast'!AW8</f>
        <v>15400</v>
      </c>
      <c r="AX8" s="202">
        <f>'C завтраками| Bed and breakfast'!AX8</f>
        <v>12300</v>
      </c>
      <c r="AY8" s="202">
        <f>'C завтраками| Bed and breakfast'!AY8</f>
        <v>13000</v>
      </c>
      <c r="AZ8" s="202">
        <f>'C завтраками| Bed and breakfast'!AZ8</f>
        <v>12300</v>
      </c>
      <c r="BA8" s="202">
        <f>'C завтраками| Bed and breakfast'!BA8</f>
        <v>13000</v>
      </c>
      <c r="BB8" s="202">
        <f>'C завтраками| Bed and breakfast'!BB8</f>
        <v>12300</v>
      </c>
      <c r="BC8" s="202">
        <f>'C завтраками| Bed and breakfast'!BC8</f>
        <v>13000</v>
      </c>
      <c r="BD8" s="202">
        <f>'C завтраками| Bed and breakfast'!BD8</f>
        <v>13000</v>
      </c>
      <c r="BE8" s="202">
        <f>'C завтраками| Bed and breakfast'!BE8</f>
        <v>12300</v>
      </c>
      <c r="BF8" s="202">
        <f>'C завтраками| Bed and breakfast'!BF8</f>
        <v>10900</v>
      </c>
      <c r="BG8" s="202">
        <f>'C завтраками| Bed and breakfast'!BG8</f>
        <v>10900</v>
      </c>
      <c r="BH8" s="202">
        <f>'C завтраками| Bed and breakfast'!BH8</f>
        <v>12700</v>
      </c>
    </row>
    <row r="9" spans="1:60" s="18" customFormat="1" ht="10.35" customHeight="1" x14ac:dyDescent="0.2">
      <c r="A9" s="17"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row>
    <row r="10" spans="1:60" s="18" customFormat="1" ht="10.35" customHeight="1" x14ac:dyDescent="0.2">
      <c r="A10" s="19">
        <v>1</v>
      </c>
      <c r="B10" s="202">
        <f>'C завтраками| Bed and breakfast'!B10</f>
        <v>15500</v>
      </c>
      <c r="C10" s="202">
        <f>'C завтраками| Bed and breakfast'!C10</f>
        <v>17900</v>
      </c>
      <c r="D10" s="202">
        <f>'C завтраками| Bed and breakfast'!D10</f>
        <v>17900</v>
      </c>
      <c r="E10" s="202">
        <f>'C завтраками| Bed and breakfast'!E10</f>
        <v>16700</v>
      </c>
      <c r="F10" s="202">
        <f>'C завтраками| Bed and breakfast'!F10</f>
        <v>16700</v>
      </c>
      <c r="G10" s="202">
        <f>'C завтраками| Bed and breakfast'!G10</f>
        <v>19600</v>
      </c>
      <c r="H10" s="202">
        <f>'C завтраками| Bed and breakfast'!H10</f>
        <v>23000</v>
      </c>
      <c r="I10" s="202">
        <f>'C завтраками| Bed and breakfast'!I10</f>
        <v>19600</v>
      </c>
      <c r="J10" s="202">
        <f>'C завтраками| Bed and breakfast'!J10</f>
        <v>15500</v>
      </c>
      <c r="K10" s="202">
        <f>'C завтраками| Bed and breakfast'!K10</f>
        <v>14300</v>
      </c>
      <c r="L10" s="202">
        <f>'C завтраками| Bed and breakfast'!L10</f>
        <v>17900</v>
      </c>
      <c r="M10" s="202">
        <f>'C завтраками| Bed and breakfast'!M10</f>
        <v>17900</v>
      </c>
      <c r="N10" s="202">
        <f>'C завтраками| Bed and breakfast'!N10</f>
        <v>16700</v>
      </c>
      <c r="O10" s="202">
        <f>'C завтраками| Bed and breakfast'!O10</f>
        <v>17900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17900</v>
      </c>
      <c r="U10" s="202">
        <f>'C завтраками| Bed and breakfast'!U10</f>
        <v>17900</v>
      </c>
      <c r="V10" s="202">
        <f>'C завтраками| Bed and breakfast'!V10</f>
        <v>23000</v>
      </c>
      <c r="W10" s="202">
        <f>'C завтраками| Bed and breakfast'!W10</f>
        <v>21300</v>
      </c>
      <c r="X10" s="202">
        <f>'C завтраками| Bed and breakfast'!X10</f>
        <v>23000</v>
      </c>
      <c r="Y10" s="202">
        <f>'C завтраками| Bed and breakfast'!Y10</f>
        <v>19600</v>
      </c>
      <c r="Z10" s="202">
        <f>'C завтраками| Bed and breakfast'!Z10</f>
        <v>19600</v>
      </c>
      <c r="AA10" s="202">
        <f>'C завтраками| Bed and breakfast'!AA10</f>
        <v>21300</v>
      </c>
      <c r="AB10" s="202">
        <f>'C завтраками| Bed and breakfast'!AB10</f>
        <v>19600</v>
      </c>
      <c r="AC10" s="202">
        <f>'C завтраками| Bed and breakfast'!AC10</f>
        <v>21300</v>
      </c>
      <c r="AD10" s="202">
        <f>'C завтраками| Bed and breakfast'!AD10</f>
        <v>17900</v>
      </c>
      <c r="AE10" s="202">
        <f>'C завтраками| Bed and breakfast'!AE10</f>
        <v>16700</v>
      </c>
      <c r="AF10" s="202">
        <f>'C завтраками| Bed and breakfast'!AF10</f>
        <v>15500</v>
      </c>
      <c r="AG10" s="202">
        <f>'C завтраками| Bed and breakfast'!AG10</f>
        <v>14300</v>
      </c>
      <c r="AH10" s="202">
        <f>'C завтраками| Bed and breakfast'!AH10</f>
        <v>13100</v>
      </c>
      <c r="AI10" s="202">
        <f>'C завтраками| Bed and breakfast'!AI10</f>
        <v>13100</v>
      </c>
      <c r="AJ10" s="202">
        <f>'C завтраками| Bed and breakfast'!AJ10</f>
        <v>14300</v>
      </c>
      <c r="AK10" s="202">
        <f>'C завтраками| Bed and breakfast'!AK10</f>
        <v>15500</v>
      </c>
      <c r="AL10" s="202">
        <f>'C завтраками| Bed and breakfast'!AL10</f>
        <v>14300</v>
      </c>
      <c r="AM10" s="202">
        <f>'C завтраками| Bed and breakfast'!AM10</f>
        <v>15500</v>
      </c>
      <c r="AN10" s="202">
        <f>'C завтраками| Bed and breakfast'!AN10</f>
        <v>14300</v>
      </c>
      <c r="AO10" s="202">
        <f>'C завтраками| Bed and breakfast'!AO10</f>
        <v>14301</v>
      </c>
      <c r="AP10" s="202">
        <f>'C завтраками| Bed and breakfast'!AP10</f>
        <v>13100</v>
      </c>
      <c r="AQ10" s="202">
        <f>'C завтраками| Bed and breakfast'!AQ10</f>
        <v>15500</v>
      </c>
      <c r="AR10" s="202">
        <f>'C завтраками| Bed and breakfast'!AR10</f>
        <v>13100</v>
      </c>
      <c r="AS10" s="202">
        <f>'C завтраками| Bed and breakfast'!AS10</f>
        <v>12950</v>
      </c>
      <c r="AT10" s="202">
        <f>'C завтраками| Bed and breakfast'!AT10</f>
        <v>14150</v>
      </c>
      <c r="AU10" s="202">
        <f>'C завтраками| Bed and breakfast'!AU10</f>
        <v>14150</v>
      </c>
      <c r="AV10" s="202">
        <f>'C завтраками| Bed and breakfast'!AV10</f>
        <v>12950</v>
      </c>
      <c r="AW10" s="202">
        <f>'C завтраками| Bed and breakfast'!AW10</f>
        <v>14150</v>
      </c>
      <c r="AX10" s="202">
        <f>'C завтраками| Bed and breakfast'!AX10</f>
        <v>11050</v>
      </c>
      <c r="AY10" s="202">
        <f>'C завтраками| Bed and breakfast'!AY10</f>
        <v>11750</v>
      </c>
      <c r="AZ10" s="202">
        <f>'C завтраками| Bed and breakfast'!AZ10</f>
        <v>11050</v>
      </c>
      <c r="BA10" s="202">
        <f>'C завтраками| Bed and breakfast'!BA10</f>
        <v>11750</v>
      </c>
      <c r="BB10" s="202">
        <f>'C завтраками| Bed and breakfast'!BB10</f>
        <v>11050</v>
      </c>
      <c r="BC10" s="202">
        <f>'C завтраками| Bed and breakfast'!BC10</f>
        <v>11750</v>
      </c>
      <c r="BD10" s="202">
        <f>'C завтраками| Bed and breakfast'!BD10</f>
        <v>11750</v>
      </c>
      <c r="BE10" s="202">
        <f>'C завтраками| Bed and breakfast'!BE10</f>
        <v>11050</v>
      </c>
      <c r="BF10" s="202">
        <f>'C завтраками| Bed and breakfast'!BF10</f>
        <v>9650</v>
      </c>
      <c r="BG10" s="202">
        <f>'C завтраками| Bed and breakfast'!BG10</f>
        <v>9650</v>
      </c>
      <c r="BH10" s="202">
        <f>'C завтраками| Bed and breakfast'!BH10</f>
        <v>11450</v>
      </c>
    </row>
    <row r="11" spans="1:60" s="18" customFormat="1" ht="10.35" customHeight="1" x14ac:dyDescent="0.2">
      <c r="A11" s="19">
        <v>2</v>
      </c>
      <c r="B11" s="202">
        <f>'C завтраками| Bed and breakfast'!B11</f>
        <v>17750</v>
      </c>
      <c r="C11" s="202">
        <f>'C завтраками| Bed and breakfast'!C11</f>
        <v>20150</v>
      </c>
      <c r="D11" s="202">
        <f>'C завтраками| Bed and breakfast'!D11</f>
        <v>20150</v>
      </c>
      <c r="E11" s="202">
        <f>'C завтраками| Bed and breakfast'!E11</f>
        <v>18950</v>
      </c>
      <c r="F11" s="202">
        <f>'C завтраками| Bed and breakfast'!F11</f>
        <v>18950</v>
      </c>
      <c r="G11" s="202">
        <f>'C завтраками| Bed and breakfast'!G11</f>
        <v>21850</v>
      </c>
      <c r="H11" s="202">
        <f>'C завтраками| Bed and breakfast'!H11</f>
        <v>25250</v>
      </c>
      <c r="I11" s="202">
        <f>'C завтраками| Bed and breakfast'!I11</f>
        <v>21850</v>
      </c>
      <c r="J11" s="202">
        <f>'C завтраками| Bed and breakfast'!J11</f>
        <v>17750</v>
      </c>
      <c r="K11" s="202">
        <f>'C завтраками| Bed and breakfast'!K11</f>
        <v>16550</v>
      </c>
      <c r="L11" s="202">
        <f>'C завтраками| Bed and breakfast'!L11</f>
        <v>20150</v>
      </c>
      <c r="M11" s="202">
        <f>'C завтраками| Bed and breakfast'!M11</f>
        <v>20150</v>
      </c>
      <c r="N11" s="202">
        <f>'C завтраками| Bed and breakfast'!N11</f>
        <v>18950</v>
      </c>
      <c r="O11" s="202">
        <f>'C завтраками| Bed and breakfast'!O11</f>
        <v>20150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20150</v>
      </c>
      <c r="U11" s="202">
        <f>'C завтраками| Bed and breakfast'!U11</f>
        <v>20150</v>
      </c>
      <c r="V11" s="202">
        <f>'C завтраками| Bed and breakfast'!V11</f>
        <v>25250</v>
      </c>
      <c r="W11" s="202">
        <f>'C завтраками| Bed and breakfast'!W11</f>
        <v>23550</v>
      </c>
      <c r="X11" s="202">
        <f>'C завтраками| Bed and breakfast'!X11</f>
        <v>25250</v>
      </c>
      <c r="Y11" s="202">
        <f>'C завтраками| Bed and breakfast'!Y11</f>
        <v>21850</v>
      </c>
      <c r="Z11" s="202">
        <f>'C завтраками| Bed and breakfast'!Z11</f>
        <v>21850</v>
      </c>
      <c r="AA11" s="202">
        <f>'C завтраками| Bed and breakfast'!AA11</f>
        <v>23550</v>
      </c>
      <c r="AB11" s="202">
        <f>'C завтраками| Bed and breakfast'!AB11</f>
        <v>21850</v>
      </c>
      <c r="AC11" s="202">
        <f>'C завтраками| Bed and breakfast'!AC11</f>
        <v>23550</v>
      </c>
      <c r="AD11" s="202">
        <f>'C завтраками| Bed and breakfast'!AD11</f>
        <v>20150</v>
      </c>
      <c r="AE11" s="202">
        <f>'C завтраками| Bed and breakfast'!AE11</f>
        <v>18950</v>
      </c>
      <c r="AF11" s="202">
        <f>'C завтраками| Bed and breakfast'!AF11</f>
        <v>17750</v>
      </c>
      <c r="AG11" s="202">
        <f>'C завтраками| Bed and breakfast'!AG11</f>
        <v>16550</v>
      </c>
      <c r="AH11" s="202">
        <f>'C завтраками| Bed and breakfast'!AH11</f>
        <v>15350</v>
      </c>
      <c r="AI11" s="202">
        <f>'C завтраками| Bed and breakfast'!AI11</f>
        <v>15350</v>
      </c>
      <c r="AJ11" s="202">
        <f>'C завтраками| Bed and breakfast'!AJ11</f>
        <v>16550</v>
      </c>
      <c r="AK11" s="202">
        <f>'C завтраками| Bed and breakfast'!AK11</f>
        <v>17750</v>
      </c>
      <c r="AL11" s="202">
        <f>'C завтраками| Bed and breakfast'!AL11</f>
        <v>16550</v>
      </c>
      <c r="AM11" s="202">
        <f>'C завтраками| Bed and breakfast'!AM11</f>
        <v>17750</v>
      </c>
      <c r="AN11" s="202">
        <f>'C завтраками| Bed and breakfast'!AN11</f>
        <v>16550</v>
      </c>
      <c r="AO11" s="202">
        <f>'C завтраками| Bed and breakfast'!AO11</f>
        <v>16551</v>
      </c>
      <c r="AP11" s="202">
        <f>'C завтраками| Bed and breakfast'!AP11</f>
        <v>15350</v>
      </c>
      <c r="AQ11" s="202">
        <f>'C завтраками| Bed and breakfast'!AQ11</f>
        <v>17750</v>
      </c>
      <c r="AR11" s="202">
        <f>'C завтраками| Bed and breakfast'!AR11</f>
        <v>15350</v>
      </c>
      <c r="AS11" s="202">
        <f>'C завтраками| Bed and breakfast'!AS11</f>
        <v>15200</v>
      </c>
      <c r="AT11" s="202">
        <f>'C завтраками| Bed and breakfast'!AT11</f>
        <v>16400</v>
      </c>
      <c r="AU11" s="202">
        <f>'C завтраками| Bed and breakfast'!AU11</f>
        <v>16400</v>
      </c>
      <c r="AV11" s="202">
        <f>'C завтраками| Bed and breakfast'!AV11</f>
        <v>15200</v>
      </c>
      <c r="AW11" s="202">
        <f>'C завтраками| Bed and breakfast'!AW11</f>
        <v>16400</v>
      </c>
      <c r="AX11" s="202">
        <f>'C завтраками| Bed and breakfast'!AX11</f>
        <v>13300</v>
      </c>
      <c r="AY11" s="202">
        <f>'C завтраками| Bed and breakfast'!AY11</f>
        <v>14000</v>
      </c>
      <c r="AZ11" s="202">
        <f>'C завтраками| Bed and breakfast'!AZ11</f>
        <v>13300</v>
      </c>
      <c r="BA11" s="202">
        <f>'C завтраками| Bed and breakfast'!BA11</f>
        <v>14000</v>
      </c>
      <c r="BB11" s="202">
        <f>'C завтраками| Bed and breakfast'!BB11</f>
        <v>13300</v>
      </c>
      <c r="BC11" s="202">
        <f>'C завтраками| Bed and breakfast'!BC11</f>
        <v>14000</v>
      </c>
      <c r="BD11" s="202">
        <f>'C завтраками| Bed and breakfast'!BD11</f>
        <v>14000</v>
      </c>
      <c r="BE11" s="202">
        <f>'C завтраками| Bed and breakfast'!BE11</f>
        <v>13300</v>
      </c>
      <c r="BF11" s="202">
        <f>'C завтраками| Bed and breakfast'!BF11</f>
        <v>11900</v>
      </c>
      <c r="BG11" s="202">
        <f>'C завтраками| Bed and breakfast'!BG11</f>
        <v>11900</v>
      </c>
      <c r="BH11" s="202">
        <f>'C завтраками| Bed and breakfast'!BH11</f>
        <v>13700</v>
      </c>
    </row>
    <row r="12" spans="1:60" s="18" customFormat="1" ht="10.35" customHeight="1" x14ac:dyDescent="0.2">
      <c r="A12" s="17"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row>
    <row r="13" spans="1:60" s="18" customFormat="1" ht="10.35" customHeight="1" x14ac:dyDescent="0.2">
      <c r="A13" s="19">
        <v>1</v>
      </c>
      <c r="B13" s="202">
        <f>'C завтраками| Bed and breakfast'!B13</f>
        <v>16500</v>
      </c>
      <c r="C13" s="202">
        <f>'C завтраками| Bed and breakfast'!C13</f>
        <v>18900</v>
      </c>
      <c r="D13" s="202">
        <f>'C завтраками| Bed and breakfast'!D13</f>
        <v>18900</v>
      </c>
      <c r="E13" s="202">
        <f>'C завтраками| Bed and breakfast'!E13</f>
        <v>17700</v>
      </c>
      <c r="F13" s="202">
        <f>'C завтраками| Bed and breakfast'!F13</f>
        <v>17700</v>
      </c>
      <c r="G13" s="202">
        <f>'C завтраками| Bed and breakfast'!G13</f>
        <v>20600</v>
      </c>
      <c r="H13" s="202">
        <f>'C завтраками| Bed and breakfast'!H13</f>
        <v>24000</v>
      </c>
      <c r="I13" s="202">
        <f>'C завтраками| Bed and breakfast'!I13</f>
        <v>20600</v>
      </c>
      <c r="J13" s="202">
        <f>'C завтраками| Bed and breakfast'!J13</f>
        <v>16500</v>
      </c>
      <c r="K13" s="202">
        <f>'C завтраками| Bed and breakfast'!K13</f>
        <v>15300</v>
      </c>
      <c r="L13" s="202">
        <f>'C завтраками| Bed and breakfast'!L13</f>
        <v>18900</v>
      </c>
      <c r="M13" s="202">
        <f>'C завтраками| Bed and breakfast'!M13</f>
        <v>18900</v>
      </c>
      <c r="N13" s="202">
        <f>'C завтраками| Bed and breakfast'!N13</f>
        <v>17700</v>
      </c>
      <c r="O13" s="202">
        <f>'C завтраками| Bed and breakfast'!O13</f>
        <v>18900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18900</v>
      </c>
      <c r="U13" s="202">
        <f>'C завтраками| Bed and breakfast'!U13</f>
        <v>18900</v>
      </c>
      <c r="V13" s="202">
        <f>'C завтраками| Bed and breakfast'!V13</f>
        <v>24000</v>
      </c>
      <c r="W13" s="202">
        <f>'C завтраками| Bed and breakfast'!W13</f>
        <v>22300</v>
      </c>
      <c r="X13" s="202">
        <f>'C завтраками| Bed and breakfast'!X13</f>
        <v>24000</v>
      </c>
      <c r="Y13" s="202">
        <f>'C завтраками| Bed and breakfast'!Y13</f>
        <v>20600</v>
      </c>
      <c r="Z13" s="202">
        <f>'C завтраками| Bed and breakfast'!Z13</f>
        <v>20600</v>
      </c>
      <c r="AA13" s="202">
        <f>'C завтраками| Bed and breakfast'!AA13</f>
        <v>22300</v>
      </c>
      <c r="AB13" s="202">
        <f>'C завтраками| Bed and breakfast'!AB13</f>
        <v>20600</v>
      </c>
      <c r="AC13" s="202">
        <f>'C завтраками| Bed and breakfast'!AC13</f>
        <v>22300</v>
      </c>
      <c r="AD13" s="202">
        <f>'C завтраками| Bed and breakfast'!AD13</f>
        <v>18900</v>
      </c>
      <c r="AE13" s="202">
        <f>'C завтраками| Bed and breakfast'!AE13</f>
        <v>17700</v>
      </c>
      <c r="AF13" s="202">
        <f>'C завтраками| Bed and breakfast'!AF13</f>
        <v>16500</v>
      </c>
      <c r="AG13" s="202">
        <f>'C завтраками| Bed and breakfast'!AG13</f>
        <v>15300</v>
      </c>
      <c r="AH13" s="202">
        <f>'C завтраками| Bed and breakfast'!AH13</f>
        <v>14100</v>
      </c>
      <c r="AI13" s="202">
        <f>'C завтраками| Bed and breakfast'!AI13</f>
        <v>14100</v>
      </c>
      <c r="AJ13" s="202">
        <f>'C завтраками| Bed and breakfast'!AJ13</f>
        <v>15300</v>
      </c>
      <c r="AK13" s="202">
        <f>'C завтраками| Bed and breakfast'!AK13</f>
        <v>16500</v>
      </c>
      <c r="AL13" s="202">
        <f>'C завтраками| Bed and breakfast'!AL13</f>
        <v>15300</v>
      </c>
      <c r="AM13" s="202">
        <f>'C завтраками| Bed and breakfast'!AM13</f>
        <v>16500</v>
      </c>
      <c r="AN13" s="202">
        <f>'C завтраками| Bed and breakfast'!AN13</f>
        <v>15300</v>
      </c>
      <c r="AO13" s="202">
        <f>'C завтраками| Bed and breakfast'!AO13</f>
        <v>15301</v>
      </c>
      <c r="AP13" s="202">
        <f>'C завтраками| Bed and breakfast'!AP13</f>
        <v>14100</v>
      </c>
      <c r="AQ13" s="202">
        <f>'C завтраками| Bed and breakfast'!AQ13</f>
        <v>16500</v>
      </c>
      <c r="AR13" s="202">
        <f>'C завтраками| Bed and breakfast'!AR13</f>
        <v>14100</v>
      </c>
      <c r="AS13" s="202">
        <f>'C завтраками| Bed and breakfast'!AS13</f>
        <v>13950</v>
      </c>
      <c r="AT13" s="202">
        <f>'C завтраками| Bed and breakfast'!AT13</f>
        <v>15150</v>
      </c>
      <c r="AU13" s="202">
        <f>'C завтраками| Bed and breakfast'!AU13</f>
        <v>15150</v>
      </c>
      <c r="AV13" s="202">
        <f>'C завтраками| Bed and breakfast'!AV13</f>
        <v>13950</v>
      </c>
      <c r="AW13" s="202">
        <f>'C завтраками| Bed and breakfast'!AW13</f>
        <v>15150</v>
      </c>
      <c r="AX13" s="202">
        <f>'C завтраками| Bed and breakfast'!AX13</f>
        <v>12050</v>
      </c>
      <c r="AY13" s="202">
        <f>'C завтраками| Bed and breakfast'!AY13</f>
        <v>12750</v>
      </c>
      <c r="AZ13" s="202">
        <f>'C завтраками| Bed and breakfast'!AZ13</f>
        <v>12050</v>
      </c>
      <c r="BA13" s="202">
        <f>'C завтраками| Bed and breakfast'!BA13</f>
        <v>12750</v>
      </c>
      <c r="BB13" s="202">
        <f>'C завтраками| Bed and breakfast'!BB13</f>
        <v>12050</v>
      </c>
      <c r="BC13" s="202">
        <f>'C завтраками| Bed and breakfast'!BC13</f>
        <v>12750</v>
      </c>
      <c r="BD13" s="202">
        <f>'C завтраками| Bed and breakfast'!BD13</f>
        <v>12750</v>
      </c>
      <c r="BE13" s="202">
        <f>'C завтраками| Bed and breakfast'!BE13</f>
        <v>12050</v>
      </c>
      <c r="BF13" s="202">
        <f>'C завтраками| Bed and breakfast'!BF13</f>
        <v>10650</v>
      </c>
      <c r="BG13" s="202">
        <f>'C завтраками| Bed and breakfast'!BG13</f>
        <v>10650</v>
      </c>
      <c r="BH13" s="202">
        <f>'C завтраками| Bed and breakfast'!BH13</f>
        <v>12450</v>
      </c>
    </row>
    <row r="14" spans="1:60" s="18" customFormat="1" ht="10.35" customHeight="1" x14ac:dyDescent="0.2">
      <c r="A14" s="19">
        <v>2</v>
      </c>
      <c r="B14" s="202">
        <f>'C завтраками| Bed and breakfast'!B14</f>
        <v>18750</v>
      </c>
      <c r="C14" s="202">
        <f>'C завтраками| Bed and breakfast'!C14</f>
        <v>21150</v>
      </c>
      <c r="D14" s="202">
        <f>'C завтраками| Bed and breakfast'!D14</f>
        <v>21150</v>
      </c>
      <c r="E14" s="202">
        <f>'C завтраками| Bed and breakfast'!E14</f>
        <v>19950</v>
      </c>
      <c r="F14" s="202">
        <f>'C завтраками| Bed and breakfast'!F14</f>
        <v>19950</v>
      </c>
      <c r="G14" s="202">
        <f>'C завтраками| Bed and breakfast'!G14</f>
        <v>22850</v>
      </c>
      <c r="H14" s="202">
        <f>'C завтраками| Bed and breakfast'!H14</f>
        <v>26250</v>
      </c>
      <c r="I14" s="202">
        <f>'C завтраками| Bed and breakfast'!I14</f>
        <v>22850</v>
      </c>
      <c r="J14" s="202">
        <f>'C завтраками| Bed and breakfast'!J14</f>
        <v>18750</v>
      </c>
      <c r="K14" s="202">
        <f>'C завтраками| Bed and breakfast'!K14</f>
        <v>17550</v>
      </c>
      <c r="L14" s="202">
        <f>'C завтраками| Bed and breakfast'!L14</f>
        <v>21150</v>
      </c>
      <c r="M14" s="202">
        <f>'C завтраками| Bed and breakfast'!M14</f>
        <v>21150</v>
      </c>
      <c r="N14" s="202">
        <f>'C завтраками| Bed and breakfast'!N14</f>
        <v>19950</v>
      </c>
      <c r="O14" s="202">
        <f>'C завтраками| Bed and breakfast'!O14</f>
        <v>21150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21150</v>
      </c>
      <c r="U14" s="202">
        <f>'C завтраками| Bed and breakfast'!U14</f>
        <v>21150</v>
      </c>
      <c r="V14" s="202">
        <f>'C завтраками| Bed and breakfast'!V14</f>
        <v>26250</v>
      </c>
      <c r="W14" s="202">
        <f>'C завтраками| Bed and breakfast'!W14</f>
        <v>24550</v>
      </c>
      <c r="X14" s="202">
        <f>'C завтраками| Bed and breakfast'!X14</f>
        <v>26250</v>
      </c>
      <c r="Y14" s="202">
        <f>'C завтраками| Bed and breakfast'!Y14</f>
        <v>22850</v>
      </c>
      <c r="Z14" s="202">
        <f>'C завтраками| Bed and breakfast'!Z14</f>
        <v>22850</v>
      </c>
      <c r="AA14" s="202">
        <f>'C завтраками| Bed and breakfast'!AA14</f>
        <v>24550</v>
      </c>
      <c r="AB14" s="202">
        <f>'C завтраками| Bed and breakfast'!AB14</f>
        <v>22850</v>
      </c>
      <c r="AC14" s="202">
        <f>'C завтраками| Bed and breakfast'!AC14</f>
        <v>24550</v>
      </c>
      <c r="AD14" s="202">
        <f>'C завтраками| Bed and breakfast'!AD14</f>
        <v>21150</v>
      </c>
      <c r="AE14" s="202">
        <f>'C завтраками| Bed and breakfast'!AE14</f>
        <v>19950</v>
      </c>
      <c r="AF14" s="202">
        <f>'C завтраками| Bed and breakfast'!AF14</f>
        <v>18750</v>
      </c>
      <c r="AG14" s="202">
        <f>'C завтраками| Bed and breakfast'!AG14</f>
        <v>17550</v>
      </c>
      <c r="AH14" s="202">
        <f>'C завтраками| Bed and breakfast'!AH14</f>
        <v>16350</v>
      </c>
      <c r="AI14" s="202">
        <f>'C завтраками| Bed and breakfast'!AI14</f>
        <v>16350</v>
      </c>
      <c r="AJ14" s="202">
        <f>'C завтраками| Bed and breakfast'!AJ14</f>
        <v>17550</v>
      </c>
      <c r="AK14" s="202">
        <f>'C завтраками| Bed and breakfast'!AK14</f>
        <v>18750</v>
      </c>
      <c r="AL14" s="202">
        <f>'C завтраками| Bed and breakfast'!AL14</f>
        <v>17550</v>
      </c>
      <c r="AM14" s="202">
        <f>'C завтраками| Bed and breakfast'!AM14</f>
        <v>18750</v>
      </c>
      <c r="AN14" s="202">
        <f>'C завтраками| Bed and breakfast'!AN14</f>
        <v>17550</v>
      </c>
      <c r="AO14" s="202">
        <f>'C завтраками| Bed and breakfast'!AO14</f>
        <v>17551</v>
      </c>
      <c r="AP14" s="202">
        <f>'C завтраками| Bed and breakfast'!AP14</f>
        <v>16350</v>
      </c>
      <c r="AQ14" s="202">
        <f>'C завтраками| Bed and breakfast'!AQ14</f>
        <v>18750</v>
      </c>
      <c r="AR14" s="202">
        <f>'C завтраками| Bed and breakfast'!AR14</f>
        <v>16350</v>
      </c>
      <c r="AS14" s="202">
        <f>'C завтраками| Bed and breakfast'!AS14</f>
        <v>16200</v>
      </c>
      <c r="AT14" s="202">
        <f>'C завтраками| Bed and breakfast'!AT14</f>
        <v>17400</v>
      </c>
      <c r="AU14" s="202">
        <f>'C завтраками| Bed and breakfast'!AU14</f>
        <v>17400</v>
      </c>
      <c r="AV14" s="202">
        <f>'C завтраками| Bed and breakfast'!AV14</f>
        <v>16200</v>
      </c>
      <c r="AW14" s="202">
        <f>'C завтраками| Bed and breakfast'!AW14</f>
        <v>17400</v>
      </c>
      <c r="AX14" s="202">
        <f>'C завтраками| Bed and breakfast'!AX14</f>
        <v>14300</v>
      </c>
      <c r="AY14" s="202">
        <f>'C завтраками| Bed and breakfast'!AY14</f>
        <v>15000</v>
      </c>
      <c r="AZ14" s="202">
        <f>'C завтраками| Bed and breakfast'!AZ14</f>
        <v>14300</v>
      </c>
      <c r="BA14" s="202">
        <f>'C завтраками| Bed and breakfast'!BA14</f>
        <v>15000</v>
      </c>
      <c r="BB14" s="202">
        <f>'C завтраками| Bed and breakfast'!BB14</f>
        <v>14300</v>
      </c>
      <c r="BC14" s="202">
        <f>'C завтраками| Bed and breakfast'!BC14</f>
        <v>15000</v>
      </c>
      <c r="BD14" s="202">
        <f>'C завтраками| Bed and breakfast'!BD14</f>
        <v>15000</v>
      </c>
      <c r="BE14" s="202">
        <f>'C завтраками| Bed and breakfast'!BE14</f>
        <v>14300</v>
      </c>
      <c r="BF14" s="202">
        <f>'C завтраками| Bed and breakfast'!BF14</f>
        <v>12900</v>
      </c>
      <c r="BG14" s="202">
        <f>'C завтраками| Bed and breakfast'!BG14</f>
        <v>12900</v>
      </c>
      <c r="BH14" s="202">
        <f>'C завтраками| Bed and breakfast'!BH14</f>
        <v>14700</v>
      </c>
    </row>
    <row r="15" spans="1:60" s="18" customFormat="1" ht="10.35" customHeight="1" x14ac:dyDescent="0.2">
      <c r="A15" s="17"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row>
    <row r="16" spans="1:60" s="18" customFormat="1" ht="10.35" customHeight="1" x14ac:dyDescent="0.2">
      <c r="A16" s="19">
        <v>1</v>
      </c>
      <c r="B16" s="202">
        <f>'C завтраками| Bed and breakfast'!B16</f>
        <v>17500</v>
      </c>
      <c r="C16" s="202">
        <f>'C завтраками| Bed and breakfast'!C16</f>
        <v>19900</v>
      </c>
      <c r="D16" s="202">
        <f>'C завтраками| Bed and breakfast'!D16</f>
        <v>19900</v>
      </c>
      <c r="E16" s="202">
        <f>'C завтраками| Bed and breakfast'!E16</f>
        <v>18700</v>
      </c>
      <c r="F16" s="202">
        <f>'C завтраками| Bed and breakfast'!F16</f>
        <v>18700</v>
      </c>
      <c r="G16" s="202">
        <f>'C завтраками| Bed and breakfast'!G16</f>
        <v>21600</v>
      </c>
      <c r="H16" s="202">
        <f>'C завтраками| Bed and breakfast'!H16</f>
        <v>25000</v>
      </c>
      <c r="I16" s="202">
        <f>'C завтраками| Bed and breakfast'!I16</f>
        <v>21600</v>
      </c>
      <c r="J16" s="202">
        <f>'C завтраками| Bed and breakfast'!J16</f>
        <v>17500</v>
      </c>
      <c r="K16" s="202">
        <f>'C завтраками| Bed and breakfast'!K16</f>
        <v>16300</v>
      </c>
      <c r="L16" s="202">
        <f>'C завтраками| Bed and breakfast'!L16</f>
        <v>19900</v>
      </c>
      <c r="M16" s="202">
        <f>'C завтраками| Bed and breakfast'!M16</f>
        <v>19900</v>
      </c>
      <c r="N16" s="202">
        <f>'C завтраками| Bed and breakfast'!N16</f>
        <v>18700</v>
      </c>
      <c r="O16" s="202">
        <f>'C завтраками| Bed and breakfast'!O16</f>
        <v>19900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19900</v>
      </c>
      <c r="U16" s="202">
        <f>'C завтраками| Bed and breakfast'!U16</f>
        <v>19900</v>
      </c>
      <c r="V16" s="202">
        <f>'C завтраками| Bed and breakfast'!V16</f>
        <v>25000</v>
      </c>
      <c r="W16" s="202">
        <f>'C завтраками| Bed and breakfast'!W16</f>
        <v>23300</v>
      </c>
      <c r="X16" s="202">
        <f>'C завтраками| Bed and breakfast'!X16</f>
        <v>25000</v>
      </c>
      <c r="Y16" s="202">
        <f>'C завтраками| Bed and breakfast'!Y16</f>
        <v>21600</v>
      </c>
      <c r="Z16" s="202">
        <f>'C завтраками| Bed and breakfast'!Z16</f>
        <v>21600</v>
      </c>
      <c r="AA16" s="202">
        <f>'C завтраками| Bed and breakfast'!AA16</f>
        <v>23300</v>
      </c>
      <c r="AB16" s="202">
        <f>'C завтраками| Bed and breakfast'!AB16</f>
        <v>21600</v>
      </c>
      <c r="AC16" s="202">
        <f>'C завтраками| Bed and breakfast'!AC16</f>
        <v>23300</v>
      </c>
      <c r="AD16" s="202">
        <f>'C завтраками| Bed and breakfast'!AD16</f>
        <v>19900</v>
      </c>
      <c r="AE16" s="202">
        <f>'C завтраками| Bed and breakfast'!AE16</f>
        <v>18700</v>
      </c>
      <c r="AF16" s="202">
        <f>'C завтраками| Bed and breakfast'!AF16</f>
        <v>17500</v>
      </c>
      <c r="AG16" s="202">
        <f>'C завтраками| Bed and breakfast'!AG16</f>
        <v>16300</v>
      </c>
      <c r="AH16" s="202">
        <f>'C завтраками| Bed and breakfast'!AH16</f>
        <v>15100</v>
      </c>
      <c r="AI16" s="202">
        <f>'C завтраками| Bed and breakfast'!AI16</f>
        <v>15100</v>
      </c>
      <c r="AJ16" s="202">
        <f>'C завтраками| Bed and breakfast'!AJ16</f>
        <v>16300</v>
      </c>
      <c r="AK16" s="202">
        <f>'C завтраками| Bed and breakfast'!AK16</f>
        <v>17500</v>
      </c>
      <c r="AL16" s="202">
        <f>'C завтраками| Bed and breakfast'!AL16</f>
        <v>16300</v>
      </c>
      <c r="AM16" s="202">
        <f>'C завтраками| Bed and breakfast'!AM16</f>
        <v>17500</v>
      </c>
      <c r="AN16" s="202">
        <f>'C завтраками| Bed and breakfast'!AN16</f>
        <v>16300</v>
      </c>
      <c r="AO16" s="202">
        <f>'C завтраками| Bed and breakfast'!AO16</f>
        <v>16301</v>
      </c>
      <c r="AP16" s="202">
        <f>'C завтраками| Bed and breakfast'!AP16</f>
        <v>15100</v>
      </c>
      <c r="AQ16" s="202">
        <f>'C завтраками| Bed and breakfast'!AQ16</f>
        <v>17500</v>
      </c>
      <c r="AR16" s="202">
        <f>'C завтраками| Bed and breakfast'!AR16</f>
        <v>15100</v>
      </c>
      <c r="AS16" s="202">
        <f>'C завтраками| Bed and breakfast'!AS16</f>
        <v>14950</v>
      </c>
      <c r="AT16" s="202">
        <f>'C завтраками| Bed and breakfast'!AT16</f>
        <v>16150</v>
      </c>
      <c r="AU16" s="202">
        <f>'C завтраками| Bed and breakfast'!AU16</f>
        <v>16150</v>
      </c>
      <c r="AV16" s="202">
        <f>'C завтраками| Bed and breakfast'!AV16</f>
        <v>14950</v>
      </c>
      <c r="AW16" s="202">
        <f>'C завтраками| Bed and breakfast'!AW16</f>
        <v>16150</v>
      </c>
      <c r="AX16" s="202">
        <f>'C завтраками| Bed and breakfast'!AX16</f>
        <v>13050</v>
      </c>
      <c r="AY16" s="202">
        <f>'C завтраками| Bed and breakfast'!AY16</f>
        <v>13750</v>
      </c>
      <c r="AZ16" s="202">
        <f>'C завтраками| Bed and breakfast'!AZ16</f>
        <v>13050</v>
      </c>
      <c r="BA16" s="202">
        <f>'C завтраками| Bed and breakfast'!BA16</f>
        <v>13750</v>
      </c>
      <c r="BB16" s="202">
        <f>'C завтраками| Bed and breakfast'!BB16</f>
        <v>13050</v>
      </c>
      <c r="BC16" s="202">
        <f>'C завтраками| Bed and breakfast'!BC16</f>
        <v>13750</v>
      </c>
      <c r="BD16" s="202">
        <f>'C завтраками| Bed and breakfast'!BD16</f>
        <v>13750</v>
      </c>
      <c r="BE16" s="202">
        <f>'C завтраками| Bed and breakfast'!BE16</f>
        <v>13050</v>
      </c>
      <c r="BF16" s="202">
        <f>'C завтраками| Bed and breakfast'!BF16</f>
        <v>11650</v>
      </c>
      <c r="BG16" s="202">
        <f>'C завтраками| Bed and breakfast'!BG16</f>
        <v>11650</v>
      </c>
      <c r="BH16" s="202">
        <f>'C завтраками| Bed and breakfast'!BH16</f>
        <v>13450</v>
      </c>
    </row>
    <row r="17" spans="1:60" s="18" customFormat="1" ht="10.35" customHeight="1" x14ac:dyDescent="0.2">
      <c r="A17" s="19">
        <v>2</v>
      </c>
      <c r="B17" s="202">
        <f>'C завтраками| Bed and breakfast'!B17</f>
        <v>19750</v>
      </c>
      <c r="C17" s="202">
        <f>'C завтраками| Bed and breakfast'!C17</f>
        <v>22150</v>
      </c>
      <c r="D17" s="202">
        <f>'C завтраками| Bed and breakfast'!D17</f>
        <v>22150</v>
      </c>
      <c r="E17" s="202">
        <f>'C завтраками| Bed and breakfast'!E17</f>
        <v>20950</v>
      </c>
      <c r="F17" s="202">
        <f>'C завтраками| Bed and breakfast'!F17</f>
        <v>20950</v>
      </c>
      <c r="G17" s="202">
        <f>'C завтраками| Bed and breakfast'!G17</f>
        <v>23850</v>
      </c>
      <c r="H17" s="202">
        <f>'C завтраками| Bed and breakfast'!H17</f>
        <v>27250</v>
      </c>
      <c r="I17" s="202">
        <f>'C завтраками| Bed and breakfast'!I17</f>
        <v>23850</v>
      </c>
      <c r="J17" s="202">
        <f>'C завтраками| Bed and breakfast'!J17</f>
        <v>19750</v>
      </c>
      <c r="K17" s="202">
        <f>'C завтраками| Bed and breakfast'!K17</f>
        <v>18550</v>
      </c>
      <c r="L17" s="202">
        <f>'C завтраками| Bed and breakfast'!L17</f>
        <v>22150</v>
      </c>
      <c r="M17" s="202">
        <f>'C завтраками| Bed and breakfast'!M17</f>
        <v>22150</v>
      </c>
      <c r="N17" s="202">
        <f>'C завтраками| Bed and breakfast'!N17</f>
        <v>20950</v>
      </c>
      <c r="O17" s="202">
        <f>'C завтраками| Bed and breakfast'!O17</f>
        <v>22150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22150</v>
      </c>
      <c r="U17" s="202">
        <f>'C завтраками| Bed and breakfast'!U17</f>
        <v>22150</v>
      </c>
      <c r="V17" s="202">
        <f>'C завтраками| Bed and breakfast'!V17</f>
        <v>27250</v>
      </c>
      <c r="W17" s="202">
        <f>'C завтраками| Bed and breakfast'!W17</f>
        <v>25550</v>
      </c>
      <c r="X17" s="202">
        <f>'C завтраками| Bed and breakfast'!X17</f>
        <v>27250</v>
      </c>
      <c r="Y17" s="202">
        <f>'C завтраками| Bed and breakfast'!Y17</f>
        <v>23850</v>
      </c>
      <c r="Z17" s="202">
        <f>'C завтраками| Bed and breakfast'!Z17</f>
        <v>23850</v>
      </c>
      <c r="AA17" s="202">
        <f>'C завтраками| Bed and breakfast'!AA17</f>
        <v>25550</v>
      </c>
      <c r="AB17" s="202">
        <f>'C завтраками| Bed and breakfast'!AB17</f>
        <v>23850</v>
      </c>
      <c r="AC17" s="202">
        <f>'C завтраками| Bed and breakfast'!AC17</f>
        <v>25550</v>
      </c>
      <c r="AD17" s="202">
        <f>'C завтраками| Bed and breakfast'!AD17</f>
        <v>22150</v>
      </c>
      <c r="AE17" s="202">
        <f>'C завтраками| Bed and breakfast'!AE17</f>
        <v>20950</v>
      </c>
      <c r="AF17" s="202">
        <f>'C завтраками| Bed and breakfast'!AF17</f>
        <v>19750</v>
      </c>
      <c r="AG17" s="202">
        <f>'C завтраками| Bed and breakfast'!AG17</f>
        <v>18550</v>
      </c>
      <c r="AH17" s="202">
        <f>'C завтраками| Bed and breakfast'!AH17</f>
        <v>17350</v>
      </c>
      <c r="AI17" s="202">
        <f>'C завтраками| Bed and breakfast'!AI17</f>
        <v>17350</v>
      </c>
      <c r="AJ17" s="202">
        <f>'C завтраками| Bed and breakfast'!AJ17</f>
        <v>18550</v>
      </c>
      <c r="AK17" s="202">
        <f>'C завтраками| Bed and breakfast'!AK17</f>
        <v>19750</v>
      </c>
      <c r="AL17" s="202">
        <f>'C завтраками| Bed and breakfast'!AL17</f>
        <v>18550</v>
      </c>
      <c r="AM17" s="202">
        <f>'C завтраками| Bed and breakfast'!AM17</f>
        <v>19750</v>
      </c>
      <c r="AN17" s="202">
        <f>'C завтраками| Bed and breakfast'!AN17</f>
        <v>18550</v>
      </c>
      <c r="AO17" s="202">
        <f>'C завтраками| Bed and breakfast'!AO17</f>
        <v>18551</v>
      </c>
      <c r="AP17" s="202">
        <f>'C завтраками| Bed and breakfast'!AP17</f>
        <v>17350</v>
      </c>
      <c r="AQ17" s="202">
        <f>'C завтраками| Bed and breakfast'!AQ17</f>
        <v>19750</v>
      </c>
      <c r="AR17" s="202">
        <f>'C завтраками| Bed and breakfast'!AR17</f>
        <v>17350</v>
      </c>
      <c r="AS17" s="202">
        <f>'C завтраками| Bed and breakfast'!AS17</f>
        <v>17200</v>
      </c>
      <c r="AT17" s="202">
        <f>'C завтраками| Bed and breakfast'!AT17</f>
        <v>18400</v>
      </c>
      <c r="AU17" s="202">
        <f>'C завтраками| Bed and breakfast'!AU17</f>
        <v>18400</v>
      </c>
      <c r="AV17" s="202">
        <f>'C завтраками| Bed and breakfast'!AV17</f>
        <v>17200</v>
      </c>
      <c r="AW17" s="202">
        <f>'C завтраками| Bed and breakfast'!AW17</f>
        <v>18400</v>
      </c>
      <c r="AX17" s="202">
        <f>'C завтраками| Bed and breakfast'!AX17</f>
        <v>15300</v>
      </c>
      <c r="AY17" s="202">
        <f>'C завтраками| Bed and breakfast'!AY17</f>
        <v>16000</v>
      </c>
      <c r="AZ17" s="202">
        <f>'C завтраками| Bed and breakfast'!AZ17</f>
        <v>15300</v>
      </c>
      <c r="BA17" s="202">
        <f>'C завтраками| Bed and breakfast'!BA17</f>
        <v>16000</v>
      </c>
      <c r="BB17" s="202">
        <f>'C завтраками| Bed and breakfast'!BB17</f>
        <v>15300</v>
      </c>
      <c r="BC17" s="202">
        <f>'C завтраками| Bed and breakfast'!BC17</f>
        <v>16000</v>
      </c>
      <c r="BD17" s="202">
        <f>'C завтраками| Bed and breakfast'!BD17</f>
        <v>16000</v>
      </c>
      <c r="BE17" s="202">
        <f>'C завтраками| Bed and breakfast'!BE17</f>
        <v>15300</v>
      </c>
      <c r="BF17" s="202">
        <f>'C завтраками| Bed and breakfast'!BF17</f>
        <v>13900</v>
      </c>
      <c r="BG17" s="202">
        <f>'C завтраками| Bed and breakfast'!BG17</f>
        <v>13900</v>
      </c>
      <c r="BH17" s="202">
        <f>'C завтраками| Bed and breakfast'!BH17</f>
        <v>15700</v>
      </c>
    </row>
    <row r="18" spans="1:60" s="18" customFormat="1" ht="10.35" customHeight="1" x14ac:dyDescent="0.2">
      <c r="A18" s="17"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60" s="18" customFormat="1" ht="10.35" customHeight="1" x14ac:dyDescent="0.2">
      <c r="A19" s="19">
        <v>1</v>
      </c>
      <c r="B19" s="202">
        <f>'C завтраками| Bed and breakfast'!B19</f>
        <v>19500</v>
      </c>
      <c r="C19" s="202">
        <f>'C завтраками| Bed and breakfast'!C19</f>
        <v>21900</v>
      </c>
      <c r="D19" s="202">
        <f>'C завтраками| Bed and breakfast'!D19</f>
        <v>21900</v>
      </c>
      <c r="E19" s="202">
        <f>'C завтраками| Bed and breakfast'!E19</f>
        <v>20700</v>
      </c>
      <c r="F19" s="202">
        <f>'C завтраками| Bed and breakfast'!F19</f>
        <v>20700</v>
      </c>
      <c r="G19" s="202">
        <f>'C завтраками| Bed and breakfast'!G19</f>
        <v>23600</v>
      </c>
      <c r="H19" s="202">
        <f>'C завтраками| Bed and breakfast'!H19</f>
        <v>27000</v>
      </c>
      <c r="I19" s="202">
        <f>'C завтраками| Bed and breakfast'!I19</f>
        <v>23600</v>
      </c>
      <c r="J19" s="202">
        <f>'C завтраками| Bed and breakfast'!J19</f>
        <v>19500</v>
      </c>
      <c r="K19" s="202">
        <f>'C завтраками| Bed and breakfast'!K19</f>
        <v>18300</v>
      </c>
      <c r="L19" s="202">
        <f>'C завтраками| Bed and breakfast'!L19</f>
        <v>21900</v>
      </c>
      <c r="M19" s="202">
        <f>'C завтраками| Bed and breakfast'!M19</f>
        <v>21900</v>
      </c>
      <c r="N19" s="202">
        <f>'C завтраками| Bed and breakfast'!N19</f>
        <v>20700</v>
      </c>
      <c r="O19" s="202">
        <f>'C завтраками| Bed and breakfast'!O19</f>
        <v>21900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21900</v>
      </c>
      <c r="U19" s="202">
        <f>'C завтраками| Bed and breakfast'!U19</f>
        <v>21900</v>
      </c>
      <c r="V19" s="202">
        <f>'C завтраками| Bed and breakfast'!V19</f>
        <v>27000</v>
      </c>
      <c r="W19" s="202">
        <f>'C завтраками| Bed and breakfast'!W19</f>
        <v>25300</v>
      </c>
      <c r="X19" s="202">
        <f>'C завтраками| Bed and breakfast'!X19</f>
        <v>27000</v>
      </c>
      <c r="Y19" s="202">
        <f>'C завтраками| Bed and breakfast'!Y19</f>
        <v>23600</v>
      </c>
      <c r="Z19" s="202">
        <f>'C завтраками| Bed and breakfast'!Z19</f>
        <v>23600</v>
      </c>
      <c r="AA19" s="202">
        <f>'C завтраками| Bed and breakfast'!AA19</f>
        <v>25300</v>
      </c>
      <c r="AB19" s="202">
        <f>'C завтраками| Bed and breakfast'!AB19</f>
        <v>23600</v>
      </c>
      <c r="AC19" s="202">
        <f>'C завтраками| Bed and breakfast'!AC19</f>
        <v>25300</v>
      </c>
      <c r="AD19" s="202">
        <f>'C завтраками| Bed and breakfast'!AD19</f>
        <v>21900</v>
      </c>
      <c r="AE19" s="202">
        <f>'C завтраками| Bed and breakfast'!AE19</f>
        <v>20700</v>
      </c>
      <c r="AF19" s="202">
        <f>'C завтраками| Bed and breakfast'!AF19</f>
        <v>19500</v>
      </c>
      <c r="AG19" s="202">
        <f>'C завтраками| Bed and breakfast'!AG19</f>
        <v>18300</v>
      </c>
      <c r="AH19" s="202">
        <f>'C завтраками| Bed and breakfast'!AH19</f>
        <v>17100</v>
      </c>
      <c r="AI19" s="202">
        <f>'C завтраками| Bed and breakfast'!AI19</f>
        <v>17100</v>
      </c>
      <c r="AJ19" s="202">
        <f>'C завтраками| Bed and breakfast'!AJ19</f>
        <v>18300</v>
      </c>
      <c r="AK19" s="202">
        <f>'C завтраками| Bed and breakfast'!AK19</f>
        <v>19500</v>
      </c>
      <c r="AL19" s="202">
        <f>'C завтраками| Bed and breakfast'!AL19</f>
        <v>18300</v>
      </c>
      <c r="AM19" s="202">
        <f>'C завтраками| Bed and breakfast'!AM19</f>
        <v>19500</v>
      </c>
      <c r="AN19" s="202">
        <f>'C завтраками| Bed and breakfast'!AN19</f>
        <v>18300</v>
      </c>
      <c r="AO19" s="202">
        <f>'C завтраками| Bed and breakfast'!AO19</f>
        <v>18301</v>
      </c>
      <c r="AP19" s="202">
        <f>'C завтраками| Bed and breakfast'!AP19</f>
        <v>17100</v>
      </c>
      <c r="AQ19" s="202">
        <f>'C завтраками| Bed and breakfast'!AQ19</f>
        <v>19500</v>
      </c>
      <c r="AR19" s="202">
        <f>'C завтраками| Bed and breakfast'!AR19</f>
        <v>17100</v>
      </c>
      <c r="AS19" s="202">
        <f>'C завтраками| Bed and breakfast'!AS19</f>
        <v>15950</v>
      </c>
      <c r="AT19" s="202">
        <f>'C завтраками| Bed and breakfast'!AT19</f>
        <v>17150</v>
      </c>
      <c r="AU19" s="202">
        <f>'C завтраками| Bed and breakfast'!AU19</f>
        <v>17150</v>
      </c>
      <c r="AV19" s="202">
        <f>'C завтраками| Bed and breakfast'!AV19</f>
        <v>15950</v>
      </c>
      <c r="AW19" s="202">
        <f>'C завтраками| Bed and breakfast'!AW19</f>
        <v>17150</v>
      </c>
      <c r="AX19" s="202">
        <f>'C завтраками| Bed and breakfast'!AX19</f>
        <v>14050</v>
      </c>
      <c r="AY19" s="202">
        <f>'C завтраками| Bed and breakfast'!AY19</f>
        <v>14750</v>
      </c>
      <c r="AZ19" s="202">
        <f>'C завтраками| Bed and breakfast'!AZ19</f>
        <v>14050</v>
      </c>
      <c r="BA19" s="202">
        <f>'C завтраками| Bed and breakfast'!BA19</f>
        <v>14750</v>
      </c>
      <c r="BB19" s="202">
        <f>'C завтраками| Bed and breakfast'!BB19</f>
        <v>14050</v>
      </c>
      <c r="BC19" s="202">
        <f>'C завтраками| Bed and breakfast'!BC19</f>
        <v>14750</v>
      </c>
      <c r="BD19" s="202">
        <f>'C завтраками| Bed and breakfast'!BD19</f>
        <v>14750</v>
      </c>
      <c r="BE19" s="202">
        <f>'C завтраками| Bed and breakfast'!BE19</f>
        <v>14050</v>
      </c>
      <c r="BF19" s="202">
        <f>'C завтраками| Bed and breakfast'!BF19</f>
        <v>12650</v>
      </c>
      <c r="BG19" s="202">
        <f>'C завтраками| Bed and breakfast'!BG19</f>
        <v>12650</v>
      </c>
      <c r="BH19" s="202">
        <f>'C завтраками| Bed and breakfast'!BH19</f>
        <v>14450</v>
      </c>
    </row>
    <row r="20" spans="1:60" s="18" customFormat="1" ht="10.35" customHeight="1" x14ac:dyDescent="0.2">
      <c r="A20" s="19">
        <v>2</v>
      </c>
      <c r="B20" s="202">
        <f>'C завтраками| Bed and breakfast'!B20</f>
        <v>21750</v>
      </c>
      <c r="C20" s="202">
        <f>'C завтраками| Bed and breakfast'!C20</f>
        <v>24150</v>
      </c>
      <c r="D20" s="202">
        <f>'C завтраками| Bed and breakfast'!D20</f>
        <v>24150</v>
      </c>
      <c r="E20" s="202">
        <f>'C завтраками| Bed and breakfast'!E20</f>
        <v>22950</v>
      </c>
      <c r="F20" s="202">
        <f>'C завтраками| Bed and breakfast'!F20</f>
        <v>22950</v>
      </c>
      <c r="G20" s="202">
        <f>'C завтраками| Bed and breakfast'!G20</f>
        <v>25850</v>
      </c>
      <c r="H20" s="202">
        <f>'C завтраками| Bed and breakfast'!H20</f>
        <v>29250</v>
      </c>
      <c r="I20" s="202">
        <f>'C завтраками| Bed and breakfast'!I20</f>
        <v>25850</v>
      </c>
      <c r="J20" s="202">
        <f>'C завтраками| Bed and breakfast'!J20</f>
        <v>21750</v>
      </c>
      <c r="K20" s="202">
        <f>'C завтраками| Bed and breakfast'!K20</f>
        <v>20550</v>
      </c>
      <c r="L20" s="202">
        <f>'C завтраками| Bed and breakfast'!L20</f>
        <v>24150</v>
      </c>
      <c r="M20" s="202">
        <f>'C завтраками| Bed and breakfast'!M20</f>
        <v>24150</v>
      </c>
      <c r="N20" s="202">
        <f>'C завтраками| Bed and breakfast'!N20</f>
        <v>22950</v>
      </c>
      <c r="O20" s="202">
        <f>'C завтраками| Bed and breakfast'!O20</f>
        <v>24150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24150</v>
      </c>
      <c r="U20" s="202">
        <f>'C завтраками| Bed and breakfast'!U20</f>
        <v>24150</v>
      </c>
      <c r="V20" s="202">
        <f>'C завтраками| Bed and breakfast'!V20</f>
        <v>29250</v>
      </c>
      <c r="W20" s="202">
        <f>'C завтраками| Bed and breakfast'!W20</f>
        <v>27550</v>
      </c>
      <c r="X20" s="202">
        <f>'C завтраками| Bed and breakfast'!X20</f>
        <v>29250</v>
      </c>
      <c r="Y20" s="202">
        <f>'C завтраками| Bed and breakfast'!Y20</f>
        <v>25850</v>
      </c>
      <c r="Z20" s="202">
        <f>'C завтраками| Bed and breakfast'!Z20</f>
        <v>25850</v>
      </c>
      <c r="AA20" s="202">
        <f>'C завтраками| Bed and breakfast'!AA20</f>
        <v>27550</v>
      </c>
      <c r="AB20" s="202">
        <f>'C завтраками| Bed and breakfast'!AB20</f>
        <v>25850</v>
      </c>
      <c r="AC20" s="202">
        <f>'C завтраками| Bed and breakfast'!AC20</f>
        <v>27550</v>
      </c>
      <c r="AD20" s="202">
        <f>'C завтраками| Bed and breakfast'!AD20</f>
        <v>24150</v>
      </c>
      <c r="AE20" s="202">
        <f>'C завтраками| Bed and breakfast'!AE20</f>
        <v>22950</v>
      </c>
      <c r="AF20" s="202">
        <f>'C завтраками| Bed and breakfast'!AF20</f>
        <v>21750</v>
      </c>
      <c r="AG20" s="202">
        <f>'C завтраками| Bed and breakfast'!AG20</f>
        <v>20550</v>
      </c>
      <c r="AH20" s="202">
        <f>'C завтраками| Bed and breakfast'!AH20</f>
        <v>19350</v>
      </c>
      <c r="AI20" s="202">
        <f>'C завтраками| Bed and breakfast'!AI20</f>
        <v>19350</v>
      </c>
      <c r="AJ20" s="202">
        <f>'C завтраками| Bed and breakfast'!AJ20</f>
        <v>20550</v>
      </c>
      <c r="AK20" s="202">
        <f>'C завтраками| Bed and breakfast'!AK20</f>
        <v>21750</v>
      </c>
      <c r="AL20" s="202">
        <f>'C завтраками| Bed and breakfast'!AL20</f>
        <v>20550</v>
      </c>
      <c r="AM20" s="202">
        <f>'C завтраками| Bed and breakfast'!AM20</f>
        <v>21750</v>
      </c>
      <c r="AN20" s="202">
        <f>'C завтраками| Bed and breakfast'!AN20</f>
        <v>20550</v>
      </c>
      <c r="AO20" s="202">
        <f>'C завтраками| Bed and breakfast'!AO20</f>
        <v>20551</v>
      </c>
      <c r="AP20" s="202">
        <f>'C завтраками| Bed and breakfast'!AP20</f>
        <v>19350</v>
      </c>
      <c r="AQ20" s="202">
        <f>'C завтраками| Bed and breakfast'!AQ20</f>
        <v>21750</v>
      </c>
      <c r="AR20" s="202">
        <f>'C завтраками| Bed and breakfast'!AR20</f>
        <v>19350</v>
      </c>
      <c r="AS20" s="202">
        <f>'C завтраками| Bed and breakfast'!AS20</f>
        <v>18200</v>
      </c>
      <c r="AT20" s="202">
        <f>'C завтраками| Bed and breakfast'!AT20</f>
        <v>19400</v>
      </c>
      <c r="AU20" s="202">
        <f>'C завтраками| Bed and breakfast'!AU20</f>
        <v>19400</v>
      </c>
      <c r="AV20" s="202">
        <f>'C завтраками| Bed and breakfast'!AV20</f>
        <v>18200</v>
      </c>
      <c r="AW20" s="202">
        <f>'C завтраками| Bed and breakfast'!AW20</f>
        <v>19400</v>
      </c>
      <c r="AX20" s="202">
        <f>'C завтраками| Bed and breakfast'!AX20</f>
        <v>16300</v>
      </c>
      <c r="AY20" s="202">
        <f>'C завтраками| Bed and breakfast'!AY20</f>
        <v>17000</v>
      </c>
      <c r="AZ20" s="202">
        <f>'C завтраками| Bed and breakfast'!AZ20</f>
        <v>16300</v>
      </c>
      <c r="BA20" s="202">
        <f>'C завтраками| Bed and breakfast'!BA20</f>
        <v>17000</v>
      </c>
      <c r="BB20" s="202">
        <f>'C завтраками| Bed and breakfast'!BB20</f>
        <v>16300</v>
      </c>
      <c r="BC20" s="202">
        <f>'C завтраками| Bed and breakfast'!BC20</f>
        <v>17000</v>
      </c>
      <c r="BD20" s="202">
        <f>'C завтраками| Bed and breakfast'!BD20</f>
        <v>17000</v>
      </c>
      <c r="BE20" s="202">
        <f>'C завтраками| Bed and breakfast'!BE20</f>
        <v>16300</v>
      </c>
      <c r="BF20" s="202">
        <f>'C завтраками| Bed and breakfast'!BF20</f>
        <v>14900</v>
      </c>
      <c r="BG20" s="202">
        <f>'C завтраками| Bed and breakfast'!BG20</f>
        <v>14900</v>
      </c>
      <c r="BH20" s="202">
        <f>'C завтраками| Bed and breakfast'!BH20</f>
        <v>16700</v>
      </c>
    </row>
    <row r="21" spans="1:60" s="18" customFormat="1" ht="10.35" customHeight="1" x14ac:dyDescent="0.2">
      <c r="A21" s="17"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row>
    <row r="22" spans="1:60" s="18" customFormat="1" ht="10.35" customHeight="1" x14ac:dyDescent="0.2">
      <c r="A22" s="19">
        <v>1</v>
      </c>
      <c r="B22" s="202">
        <f>'C завтраками| Bed and breakfast'!B22</f>
        <v>29500</v>
      </c>
      <c r="C22" s="202">
        <f>'C завтраками| Bed and breakfast'!C22</f>
        <v>31900</v>
      </c>
      <c r="D22" s="202">
        <f>'C завтраками| Bed and breakfast'!D22</f>
        <v>31900</v>
      </c>
      <c r="E22" s="202">
        <f>'C завтраками| Bed and breakfast'!E22</f>
        <v>30700</v>
      </c>
      <c r="F22" s="202">
        <f>'C завтраками| Bed and breakfast'!F22</f>
        <v>30700</v>
      </c>
      <c r="G22" s="202">
        <f>'C завтраками| Bed and breakfast'!G22</f>
        <v>33600</v>
      </c>
      <c r="H22" s="202">
        <f>'C завтраками| Bed and breakfast'!H22</f>
        <v>37000</v>
      </c>
      <c r="I22" s="202">
        <f>'C завтраками| Bed and breakfast'!I22</f>
        <v>33600</v>
      </c>
      <c r="J22" s="202">
        <f>'C завтраками| Bed and breakfast'!J22</f>
        <v>29500</v>
      </c>
      <c r="K22" s="202">
        <f>'C завтраками| Bed and breakfast'!K22</f>
        <v>28300</v>
      </c>
      <c r="L22" s="202">
        <f>'C завтраками| Bed and breakfast'!L22</f>
        <v>31900</v>
      </c>
      <c r="M22" s="202">
        <f>'C завтраками| Bed and breakfast'!M22</f>
        <v>31900</v>
      </c>
      <c r="N22" s="202">
        <f>'C завтраками| Bed and breakfast'!N22</f>
        <v>30700</v>
      </c>
      <c r="O22" s="202">
        <f>'C завтраками| Bed and breakfast'!O22</f>
        <v>31900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31900</v>
      </c>
      <c r="U22" s="202">
        <f>'C завтраками| Bed and breakfast'!U22</f>
        <v>31900</v>
      </c>
      <c r="V22" s="202">
        <f>'C завтраками| Bed and breakfast'!V22</f>
        <v>37000</v>
      </c>
      <c r="W22" s="202">
        <f>'C завтраками| Bed and breakfast'!W22</f>
        <v>35300</v>
      </c>
      <c r="X22" s="202">
        <f>'C завтраками| Bed and breakfast'!X22</f>
        <v>37000</v>
      </c>
      <c r="Y22" s="202">
        <f>'C завтраками| Bed and breakfast'!Y22</f>
        <v>33600</v>
      </c>
      <c r="Z22" s="202">
        <f>'C завтраками| Bed and breakfast'!Z22</f>
        <v>33600</v>
      </c>
      <c r="AA22" s="202">
        <f>'C завтраками| Bed and breakfast'!AA22</f>
        <v>35300</v>
      </c>
      <c r="AB22" s="202">
        <f>'C завтраками| Bed and breakfast'!AB22</f>
        <v>33600</v>
      </c>
      <c r="AC22" s="202">
        <f>'C завтраками| Bed and breakfast'!AC22</f>
        <v>35300</v>
      </c>
      <c r="AD22" s="202">
        <f>'C завтраками| Bed and breakfast'!AD22</f>
        <v>31900</v>
      </c>
      <c r="AE22" s="202">
        <f>'C завтраками| Bed and breakfast'!AE22</f>
        <v>30700</v>
      </c>
      <c r="AF22" s="202">
        <f>'C завтраками| Bed and breakfast'!AF22</f>
        <v>29500</v>
      </c>
      <c r="AG22" s="202">
        <f>'C завтраками| Bed and breakfast'!AG22</f>
        <v>28300</v>
      </c>
      <c r="AH22" s="202">
        <f>'C завтраками| Bed and breakfast'!AH22</f>
        <v>27100</v>
      </c>
      <c r="AI22" s="202">
        <f>'C завтраками| Bed and breakfast'!AI22</f>
        <v>27100</v>
      </c>
      <c r="AJ22" s="202">
        <f>'C завтраками| Bed and breakfast'!AJ22</f>
        <v>28300</v>
      </c>
      <c r="AK22" s="202">
        <f>'C завтраками| Bed and breakfast'!AK22</f>
        <v>29500</v>
      </c>
      <c r="AL22" s="202">
        <f>'C завтраками| Bed and breakfast'!AL22</f>
        <v>28300</v>
      </c>
      <c r="AM22" s="202">
        <f>'C завтраками| Bed and breakfast'!AM22</f>
        <v>29500</v>
      </c>
      <c r="AN22" s="202">
        <f>'C завтраками| Bed and breakfast'!AN22</f>
        <v>28300</v>
      </c>
      <c r="AO22" s="202">
        <f>'C завтраками| Bed and breakfast'!AO22</f>
        <v>28301</v>
      </c>
      <c r="AP22" s="202">
        <f>'C завтраками| Bed and breakfast'!AP22</f>
        <v>27100</v>
      </c>
      <c r="AQ22" s="202">
        <f>'C завтраками| Bed and breakfast'!AQ22</f>
        <v>29500</v>
      </c>
      <c r="AR22" s="202">
        <f>'C завтраками| Bed and breakfast'!AR22</f>
        <v>27100</v>
      </c>
      <c r="AS22" s="202">
        <f>'C завтраками| Bed and breakfast'!AS22</f>
        <v>20450</v>
      </c>
      <c r="AT22" s="202">
        <f>'C завтраками| Bed and breakfast'!AT22</f>
        <v>21650</v>
      </c>
      <c r="AU22" s="202">
        <f>'C завтраками| Bed and breakfast'!AU22</f>
        <v>21650</v>
      </c>
      <c r="AV22" s="202">
        <f>'C завтраками| Bed and breakfast'!AV22</f>
        <v>20450</v>
      </c>
      <c r="AW22" s="202">
        <f>'C завтраками| Bed and breakfast'!AW22</f>
        <v>21650</v>
      </c>
      <c r="AX22" s="202">
        <f>'C завтраками| Bed and breakfast'!AX22</f>
        <v>18550</v>
      </c>
      <c r="AY22" s="202">
        <f>'C завтраками| Bed and breakfast'!AY22</f>
        <v>19250</v>
      </c>
      <c r="AZ22" s="202">
        <f>'C завтраками| Bed and breakfast'!AZ22</f>
        <v>18550</v>
      </c>
      <c r="BA22" s="202">
        <f>'C завтраками| Bed and breakfast'!BA22</f>
        <v>19250</v>
      </c>
      <c r="BB22" s="202">
        <f>'C завтраками| Bed and breakfast'!BB22</f>
        <v>18550</v>
      </c>
      <c r="BC22" s="202">
        <f>'C завтраками| Bed and breakfast'!BC22</f>
        <v>19250</v>
      </c>
      <c r="BD22" s="202">
        <f>'C завтраками| Bed and breakfast'!BD22</f>
        <v>19250</v>
      </c>
      <c r="BE22" s="202">
        <f>'C завтраками| Bed and breakfast'!BE22</f>
        <v>18550</v>
      </c>
      <c r="BF22" s="202">
        <f>'C завтраками| Bed and breakfast'!BF22</f>
        <v>17150</v>
      </c>
      <c r="BG22" s="202">
        <f>'C завтраками| Bed and breakfast'!BG22</f>
        <v>23650</v>
      </c>
      <c r="BH22" s="202">
        <f>'C завтраками| Bed and breakfast'!BH22</f>
        <v>25450</v>
      </c>
    </row>
    <row r="23" spans="1:60" s="18" customFormat="1" ht="13.9" customHeight="1" x14ac:dyDescent="0.2">
      <c r="A23" s="19">
        <v>2</v>
      </c>
      <c r="B23" s="202">
        <f>'C завтраками| Bed and breakfast'!B23</f>
        <v>31750</v>
      </c>
      <c r="C23" s="202">
        <f>'C завтраками| Bed and breakfast'!C23</f>
        <v>34150</v>
      </c>
      <c r="D23" s="202">
        <f>'C завтраками| Bed and breakfast'!D23</f>
        <v>34150</v>
      </c>
      <c r="E23" s="202">
        <f>'C завтраками| Bed and breakfast'!E23</f>
        <v>32950</v>
      </c>
      <c r="F23" s="202">
        <f>'C завтраками| Bed and breakfast'!F23</f>
        <v>32950</v>
      </c>
      <c r="G23" s="202">
        <f>'C завтраками| Bed and breakfast'!G23</f>
        <v>35850</v>
      </c>
      <c r="H23" s="202">
        <f>'C завтраками| Bed and breakfast'!H23</f>
        <v>39250</v>
      </c>
      <c r="I23" s="202">
        <f>'C завтраками| Bed and breakfast'!I23</f>
        <v>35850</v>
      </c>
      <c r="J23" s="202">
        <f>'C завтраками| Bed and breakfast'!J23</f>
        <v>31750</v>
      </c>
      <c r="K23" s="202">
        <f>'C завтраками| Bed and breakfast'!K23</f>
        <v>30550</v>
      </c>
      <c r="L23" s="202">
        <f>'C завтраками| Bed and breakfast'!L23</f>
        <v>34150</v>
      </c>
      <c r="M23" s="202">
        <f>'C завтраками| Bed and breakfast'!M23</f>
        <v>34150</v>
      </c>
      <c r="N23" s="202">
        <f>'C завтраками| Bed and breakfast'!N23</f>
        <v>32950</v>
      </c>
      <c r="O23" s="202">
        <f>'C завтраками| Bed and breakfast'!O23</f>
        <v>34150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34150</v>
      </c>
      <c r="U23" s="202">
        <f>'C завтраками| Bed and breakfast'!U23</f>
        <v>34150</v>
      </c>
      <c r="V23" s="202">
        <f>'C завтраками| Bed and breakfast'!V23</f>
        <v>39250</v>
      </c>
      <c r="W23" s="202">
        <f>'C завтраками| Bed and breakfast'!W23</f>
        <v>37550</v>
      </c>
      <c r="X23" s="202">
        <f>'C завтраками| Bed and breakfast'!X23</f>
        <v>39250</v>
      </c>
      <c r="Y23" s="202">
        <f>'C завтраками| Bed and breakfast'!Y23</f>
        <v>35850</v>
      </c>
      <c r="Z23" s="202">
        <f>'C завтраками| Bed and breakfast'!Z23</f>
        <v>35850</v>
      </c>
      <c r="AA23" s="202">
        <f>'C завтраками| Bed and breakfast'!AA23</f>
        <v>37550</v>
      </c>
      <c r="AB23" s="202">
        <f>'C завтраками| Bed and breakfast'!AB23</f>
        <v>35850</v>
      </c>
      <c r="AC23" s="202">
        <f>'C завтраками| Bed and breakfast'!AC23</f>
        <v>37550</v>
      </c>
      <c r="AD23" s="202">
        <f>'C завтраками| Bed and breakfast'!AD23</f>
        <v>34150</v>
      </c>
      <c r="AE23" s="202">
        <f>'C завтраками| Bed and breakfast'!AE23</f>
        <v>32950</v>
      </c>
      <c r="AF23" s="202">
        <f>'C завтраками| Bed and breakfast'!AF23</f>
        <v>31750</v>
      </c>
      <c r="AG23" s="202">
        <f>'C завтраками| Bed and breakfast'!AG23</f>
        <v>30550</v>
      </c>
      <c r="AH23" s="202">
        <f>'C завтраками| Bed and breakfast'!AH23</f>
        <v>29350</v>
      </c>
      <c r="AI23" s="202">
        <f>'C завтраками| Bed and breakfast'!AI23</f>
        <v>29350</v>
      </c>
      <c r="AJ23" s="202">
        <f>'C завтраками| Bed and breakfast'!AJ23</f>
        <v>30550</v>
      </c>
      <c r="AK23" s="202">
        <f>'C завтраками| Bed and breakfast'!AK23</f>
        <v>31750</v>
      </c>
      <c r="AL23" s="202">
        <f>'C завтраками| Bed and breakfast'!AL23</f>
        <v>30550</v>
      </c>
      <c r="AM23" s="202">
        <f>'C завтраками| Bed and breakfast'!AM23</f>
        <v>31750</v>
      </c>
      <c r="AN23" s="202">
        <f>'C завтраками| Bed and breakfast'!AN23</f>
        <v>30550</v>
      </c>
      <c r="AO23" s="202">
        <f>'C завтраками| Bed and breakfast'!AO23</f>
        <v>30551</v>
      </c>
      <c r="AP23" s="202">
        <f>'C завтраками| Bed and breakfast'!AP23</f>
        <v>29350</v>
      </c>
      <c r="AQ23" s="202">
        <f>'C завтраками| Bed and breakfast'!AQ23</f>
        <v>31750</v>
      </c>
      <c r="AR23" s="202">
        <f>'C завтраками| Bed and breakfast'!AR23</f>
        <v>29350</v>
      </c>
      <c r="AS23" s="202">
        <f>'C завтраками| Bed and breakfast'!AS23</f>
        <v>22700</v>
      </c>
      <c r="AT23" s="202">
        <f>'C завтраками| Bed and breakfast'!AT23</f>
        <v>23900</v>
      </c>
      <c r="AU23" s="202">
        <f>'C завтраками| Bed and breakfast'!AU23</f>
        <v>23900</v>
      </c>
      <c r="AV23" s="202">
        <f>'C завтраками| Bed and breakfast'!AV23</f>
        <v>22700</v>
      </c>
      <c r="AW23" s="202">
        <f>'C завтраками| Bed and breakfast'!AW23</f>
        <v>23900</v>
      </c>
      <c r="AX23" s="202">
        <f>'C завтраками| Bed and breakfast'!AX23</f>
        <v>20800</v>
      </c>
      <c r="AY23" s="202">
        <f>'C завтраками| Bed and breakfast'!AY23</f>
        <v>21500</v>
      </c>
      <c r="AZ23" s="202">
        <f>'C завтраками| Bed and breakfast'!AZ23</f>
        <v>20800</v>
      </c>
      <c r="BA23" s="202">
        <f>'C завтраками| Bed and breakfast'!BA23</f>
        <v>21500</v>
      </c>
      <c r="BB23" s="202">
        <f>'C завтраками| Bed and breakfast'!BB23</f>
        <v>20800</v>
      </c>
      <c r="BC23" s="202">
        <f>'C завтраками| Bed and breakfast'!BC23</f>
        <v>21500</v>
      </c>
      <c r="BD23" s="202">
        <f>'C завтраками| Bed and breakfast'!BD23</f>
        <v>21500</v>
      </c>
      <c r="BE23" s="202">
        <f>'C завтраками| Bed and breakfast'!BE23</f>
        <v>20800</v>
      </c>
      <c r="BF23" s="202">
        <f>'C завтраками| Bed and breakfast'!BF23</f>
        <v>19400</v>
      </c>
      <c r="BG23" s="202">
        <f>'C завтраками| Bed and breakfast'!BG23</f>
        <v>25900</v>
      </c>
      <c r="BH23" s="202">
        <f>'C завтраками| Bed and breakfast'!BH23</f>
        <v>27700</v>
      </c>
    </row>
    <row r="24" spans="1:60" s="18" customFormat="1" ht="13.9" customHeight="1" x14ac:dyDescent="0.2">
      <c r="A24" s="17"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row>
    <row r="25" spans="1:60" s="18" customFormat="1" ht="13.9" customHeight="1" x14ac:dyDescent="0.2">
      <c r="A25" s="19"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125000</v>
      </c>
      <c r="AM25" s="202">
        <f>'C завтраками| Bed and breakfast'!AM25</f>
        <v>125000</v>
      </c>
      <c r="AN25" s="202">
        <f>'C завтраками| Bed and breakfast'!AN25</f>
        <v>125000</v>
      </c>
      <c r="AO25" s="202">
        <f>'C завтраками| Bed and breakfast'!AO25</f>
        <v>125000</v>
      </c>
      <c r="AP25" s="202">
        <f>'C завтраками| Bed and breakfast'!AP25</f>
        <v>125000</v>
      </c>
      <c r="AQ25" s="202">
        <f>'C завтраками| Bed and breakfast'!AQ25</f>
        <v>125000</v>
      </c>
      <c r="AR25" s="202">
        <f>'C завтраками| Bed and breakfast'!AR25</f>
        <v>125000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c r="BB25" s="202">
        <f>'C завтраками| Bed and breakfast'!BB25</f>
        <v>110000</v>
      </c>
      <c r="BC25" s="202">
        <f>'C завтраками| Bed and breakfast'!BC25</f>
        <v>110000</v>
      </c>
      <c r="BD25" s="202">
        <f>'C завтраками| Bed and breakfast'!BD25</f>
        <v>110000</v>
      </c>
      <c r="BE25" s="202">
        <f>'C завтраками| Bed and breakfast'!BE25</f>
        <v>110000</v>
      </c>
      <c r="BF25" s="202">
        <f>'C завтраками| Bed and breakfast'!BF25</f>
        <v>110000</v>
      </c>
      <c r="BG25" s="202">
        <f>'C завтраками| Bed and breakfast'!BG25</f>
        <v>110000</v>
      </c>
      <c r="BH25" s="202">
        <f>'C завтраками| Bed and breakfast'!BH25</f>
        <v>110000</v>
      </c>
    </row>
    <row r="26" spans="1:60" ht="10.35" customHeight="1" x14ac:dyDescent="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row>
    <row r="27" spans="1:60" x14ac:dyDescent="0.2">
      <c r="A27" s="97" t="s">
        <v>60</v>
      </c>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row>
    <row r="28" spans="1:60" s="16" customFormat="1" ht="23.45" customHeight="1" x14ac:dyDescent="0.2">
      <c r="A28" s="20" t="s">
        <v>11</v>
      </c>
      <c r="B28" s="200">
        <f t="shared" ref="B28" si="0">B4</f>
        <v>45824</v>
      </c>
      <c r="C28" s="200">
        <f t="shared" ref="C28:BH28" si="1">C4</f>
        <v>45827</v>
      </c>
      <c r="D28" s="200">
        <f t="shared" si="1"/>
        <v>45828</v>
      </c>
      <c r="E28" s="200">
        <f t="shared" si="1"/>
        <v>45829</v>
      </c>
      <c r="F28" s="200">
        <f t="shared" si="1"/>
        <v>45830</v>
      </c>
      <c r="G28" s="200">
        <f t="shared" si="1"/>
        <v>45831</v>
      </c>
      <c r="H28" s="200">
        <f t="shared" si="1"/>
        <v>45832</v>
      </c>
      <c r="I28" s="200">
        <f t="shared" si="1"/>
        <v>45835</v>
      </c>
      <c r="J28" s="200">
        <f t="shared" si="1"/>
        <v>45836</v>
      </c>
      <c r="K28" s="200">
        <f t="shared" si="1"/>
        <v>45838</v>
      </c>
      <c r="L28" s="200">
        <f t="shared" si="1"/>
        <v>45839</v>
      </c>
      <c r="M28" s="200">
        <f t="shared" si="1"/>
        <v>45842</v>
      </c>
      <c r="N28" s="200">
        <f t="shared" si="1"/>
        <v>45845</v>
      </c>
      <c r="O28" s="200">
        <f t="shared" si="1"/>
        <v>45847</v>
      </c>
      <c r="P28" s="200">
        <f t="shared" si="1"/>
        <v>45849</v>
      </c>
      <c r="Q28" s="200">
        <f t="shared" si="1"/>
        <v>45851</v>
      </c>
      <c r="R28" s="200">
        <f t="shared" si="1"/>
        <v>45856</v>
      </c>
      <c r="S28" s="200">
        <f t="shared" si="1"/>
        <v>45858</v>
      </c>
      <c r="T28" s="200">
        <f t="shared" si="1"/>
        <v>45859</v>
      </c>
      <c r="U28" s="200">
        <f t="shared" si="1"/>
        <v>45861</v>
      </c>
      <c r="V28" s="200">
        <f t="shared" si="1"/>
        <v>45863</v>
      </c>
      <c r="W28" s="200">
        <f t="shared" si="1"/>
        <v>45865</v>
      </c>
      <c r="X28" s="200">
        <f t="shared" si="1"/>
        <v>45867</v>
      </c>
      <c r="Y28" s="200">
        <f t="shared" si="1"/>
        <v>45870</v>
      </c>
      <c r="Z28" s="200">
        <f t="shared" si="1"/>
        <v>45872</v>
      </c>
      <c r="AA28" s="200">
        <f t="shared" si="1"/>
        <v>45874</v>
      </c>
      <c r="AB28" s="200">
        <f t="shared" si="1"/>
        <v>45883</v>
      </c>
      <c r="AC28" s="200">
        <f t="shared" si="1"/>
        <v>45886</v>
      </c>
      <c r="AD28" s="200">
        <f t="shared" si="1"/>
        <v>45888</v>
      </c>
      <c r="AE28" s="200">
        <f t="shared" si="1"/>
        <v>45890</v>
      </c>
      <c r="AF28" s="200">
        <f t="shared" si="1"/>
        <v>45893</v>
      </c>
      <c r="AG28" s="200">
        <f t="shared" si="1"/>
        <v>45896</v>
      </c>
      <c r="AH28" s="200">
        <f t="shared" si="1"/>
        <v>45898</v>
      </c>
      <c r="AI28" s="200">
        <f t="shared" si="1"/>
        <v>45901</v>
      </c>
      <c r="AJ28" s="200">
        <f t="shared" si="1"/>
        <v>45905</v>
      </c>
      <c r="AK28" s="200">
        <f t="shared" si="1"/>
        <v>45908</v>
      </c>
      <c r="AL28" s="200">
        <f t="shared" si="1"/>
        <v>45911</v>
      </c>
      <c r="AM28" s="200">
        <f t="shared" si="1"/>
        <v>45912</v>
      </c>
      <c r="AN28" s="200">
        <f t="shared" si="1"/>
        <v>45914</v>
      </c>
      <c r="AO28" s="200">
        <f t="shared" si="1"/>
        <v>45919</v>
      </c>
      <c r="AP28" s="200">
        <f t="shared" si="1"/>
        <v>45921</v>
      </c>
      <c r="AQ28" s="200">
        <f t="shared" si="1"/>
        <v>45926</v>
      </c>
      <c r="AR28" s="200">
        <f t="shared" si="1"/>
        <v>45928</v>
      </c>
      <c r="AS28" s="200">
        <f t="shared" si="1"/>
        <v>45931</v>
      </c>
      <c r="AT28" s="200">
        <f t="shared" si="1"/>
        <v>45933</v>
      </c>
      <c r="AU28" s="200">
        <f t="shared" si="1"/>
        <v>45933</v>
      </c>
      <c r="AV28" s="200">
        <f t="shared" si="1"/>
        <v>45935</v>
      </c>
      <c r="AW28" s="200">
        <f t="shared" si="1"/>
        <v>45940</v>
      </c>
      <c r="AX28" s="200">
        <f t="shared" si="1"/>
        <v>45942</v>
      </c>
      <c r="AY28" s="200">
        <f t="shared" si="1"/>
        <v>45947</v>
      </c>
      <c r="AZ28" s="200">
        <f t="shared" si="1"/>
        <v>45949</v>
      </c>
      <c r="BA28" s="200">
        <f t="shared" si="1"/>
        <v>45954</v>
      </c>
      <c r="BB28" s="200">
        <f t="shared" si="1"/>
        <v>45956</v>
      </c>
      <c r="BC28" s="200">
        <f t="shared" si="1"/>
        <v>45961</v>
      </c>
      <c r="BD28" s="200">
        <f t="shared" si="1"/>
        <v>45962</v>
      </c>
      <c r="BE28" s="200">
        <f t="shared" si="1"/>
        <v>45965</v>
      </c>
      <c r="BF28" s="200">
        <f t="shared" si="1"/>
        <v>45966</v>
      </c>
      <c r="BG28" s="200">
        <f t="shared" si="1"/>
        <v>45992</v>
      </c>
      <c r="BH28" s="200">
        <f t="shared" si="1"/>
        <v>46003</v>
      </c>
    </row>
    <row r="29" spans="1:60" s="16" customFormat="1" ht="23.45" customHeight="1" x14ac:dyDescent="0.2">
      <c r="A29" s="20"/>
      <c r="B29" s="200">
        <f t="shared" ref="B29" si="2">B5</f>
        <v>45826</v>
      </c>
      <c r="C29" s="200">
        <f t="shared" ref="C29:BH29" si="3">C5</f>
        <v>45827</v>
      </c>
      <c r="D29" s="200">
        <f t="shared" si="3"/>
        <v>45828</v>
      </c>
      <c r="E29" s="200">
        <f t="shared" si="3"/>
        <v>45829</v>
      </c>
      <c r="F29" s="200">
        <f t="shared" si="3"/>
        <v>45830</v>
      </c>
      <c r="G29" s="200">
        <f t="shared" si="3"/>
        <v>45831</v>
      </c>
      <c r="H29" s="200">
        <f t="shared" si="3"/>
        <v>45834</v>
      </c>
      <c r="I29" s="200">
        <f t="shared" si="3"/>
        <v>45835</v>
      </c>
      <c r="J29" s="200">
        <f t="shared" si="3"/>
        <v>45837</v>
      </c>
      <c r="K29" s="200">
        <f t="shared" si="3"/>
        <v>45838</v>
      </c>
      <c r="L29" s="200">
        <f t="shared" si="3"/>
        <v>45841</v>
      </c>
      <c r="M29" s="200">
        <f t="shared" si="3"/>
        <v>45844</v>
      </c>
      <c r="N29" s="200">
        <f t="shared" si="3"/>
        <v>45846</v>
      </c>
      <c r="O29" s="200">
        <f t="shared" si="3"/>
        <v>45848</v>
      </c>
      <c r="P29" s="200">
        <f t="shared" si="3"/>
        <v>45850</v>
      </c>
      <c r="Q29" s="200">
        <f t="shared" si="3"/>
        <v>45855</v>
      </c>
      <c r="R29" s="200">
        <f t="shared" si="3"/>
        <v>45857</v>
      </c>
      <c r="S29" s="200">
        <f t="shared" si="3"/>
        <v>45858</v>
      </c>
      <c r="T29" s="200">
        <f t="shared" si="3"/>
        <v>45860</v>
      </c>
      <c r="U29" s="200">
        <f t="shared" si="3"/>
        <v>45862</v>
      </c>
      <c r="V29" s="200">
        <f t="shared" si="3"/>
        <v>45864</v>
      </c>
      <c r="W29" s="200">
        <f t="shared" si="3"/>
        <v>45866</v>
      </c>
      <c r="X29" s="200">
        <f t="shared" si="3"/>
        <v>45869</v>
      </c>
      <c r="Y29" s="200">
        <f t="shared" si="3"/>
        <v>45871</v>
      </c>
      <c r="Z29" s="200">
        <f t="shared" si="3"/>
        <v>45873</v>
      </c>
      <c r="AA29" s="200">
        <f t="shared" si="3"/>
        <v>45882</v>
      </c>
      <c r="AB29" s="200">
        <f t="shared" si="3"/>
        <v>45885</v>
      </c>
      <c r="AC29" s="200">
        <f t="shared" si="3"/>
        <v>45887</v>
      </c>
      <c r="AD29" s="200">
        <f t="shared" si="3"/>
        <v>45889</v>
      </c>
      <c r="AE29" s="200">
        <f t="shared" si="3"/>
        <v>45892</v>
      </c>
      <c r="AF29" s="200">
        <f t="shared" si="3"/>
        <v>45895</v>
      </c>
      <c r="AG29" s="200">
        <f t="shared" si="3"/>
        <v>45897</v>
      </c>
      <c r="AH29" s="200">
        <f t="shared" si="3"/>
        <v>45900</v>
      </c>
      <c r="AI29" s="200">
        <f t="shared" si="3"/>
        <v>45904</v>
      </c>
      <c r="AJ29" s="200">
        <f t="shared" si="3"/>
        <v>45907</v>
      </c>
      <c r="AK29" s="200">
        <f t="shared" si="3"/>
        <v>45910</v>
      </c>
      <c r="AL29" s="200">
        <f t="shared" si="3"/>
        <v>45911</v>
      </c>
      <c r="AM29" s="200">
        <f t="shared" si="3"/>
        <v>45913</v>
      </c>
      <c r="AN29" s="200">
        <f t="shared" si="3"/>
        <v>45918</v>
      </c>
      <c r="AO29" s="200">
        <f t="shared" si="3"/>
        <v>45920</v>
      </c>
      <c r="AP29" s="200">
        <f t="shared" si="3"/>
        <v>45925</v>
      </c>
      <c r="AQ29" s="200">
        <f t="shared" si="3"/>
        <v>45927</v>
      </c>
      <c r="AR29" s="200">
        <f t="shared" si="3"/>
        <v>45930</v>
      </c>
      <c r="AS29" s="200">
        <f t="shared" si="3"/>
        <v>45932</v>
      </c>
      <c r="AT29" s="200">
        <f t="shared" si="3"/>
        <v>45934</v>
      </c>
      <c r="AU29" s="200">
        <f t="shared" si="3"/>
        <v>45934</v>
      </c>
      <c r="AV29" s="200">
        <f t="shared" si="3"/>
        <v>45939</v>
      </c>
      <c r="AW29" s="200">
        <f t="shared" si="3"/>
        <v>45941</v>
      </c>
      <c r="AX29" s="200">
        <f t="shared" si="3"/>
        <v>45946</v>
      </c>
      <c r="AY29" s="200">
        <f t="shared" si="3"/>
        <v>45948</v>
      </c>
      <c r="AZ29" s="200">
        <f t="shared" si="3"/>
        <v>45953</v>
      </c>
      <c r="BA29" s="200">
        <f t="shared" si="3"/>
        <v>45955</v>
      </c>
      <c r="BB29" s="200">
        <f t="shared" si="3"/>
        <v>45960</v>
      </c>
      <c r="BC29" s="200">
        <f t="shared" si="3"/>
        <v>45961</v>
      </c>
      <c r="BD29" s="200">
        <f t="shared" si="3"/>
        <v>45964</v>
      </c>
      <c r="BE29" s="200">
        <f t="shared" si="3"/>
        <v>45965</v>
      </c>
      <c r="BF29" s="200">
        <f t="shared" si="3"/>
        <v>45991</v>
      </c>
      <c r="BG29" s="200">
        <f t="shared" si="3"/>
        <v>46002</v>
      </c>
      <c r="BH29" s="200">
        <f t="shared" si="3"/>
        <v>46016</v>
      </c>
    </row>
    <row r="30" spans="1:60" s="18" customFormat="1" ht="11.1" customHeight="1" x14ac:dyDescent="0.2">
      <c r="A30" s="17"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s="18" customFormat="1" ht="11.1" customHeight="1" x14ac:dyDescent="0.2">
      <c r="A31" s="19">
        <v>1</v>
      </c>
      <c r="B31" s="202">
        <f t="shared" ref="B31" si="4">ROUNDUP(B7*0.85,)</f>
        <v>12325</v>
      </c>
      <c r="C31" s="202">
        <f t="shared" ref="C31:BH31" si="5">ROUNDUP(C7*0.85,)</f>
        <v>14365</v>
      </c>
      <c r="D31" s="202">
        <f t="shared" si="5"/>
        <v>14365</v>
      </c>
      <c r="E31" s="202">
        <f t="shared" si="5"/>
        <v>13345</v>
      </c>
      <c r="F31" s="202">
        <f t="shared" si="5"/>
        <v>13345</v>
      </c>
      <c r="G31" s="202">
        <f t="shared" si="5"/>
        <v>15810</v>
      </c>
      <c r="H31" s="202">
        <f t="shared" si="5"/>
        <v>18700</v>
      </c>
      <c r="I31" s="202">
        <f t="shared" si="5"/>
        <v>15810</v>
      </c>
      <c r="J31" s="202">
        <f t="shared" si="5"/>
        <v>12325</v>
      </c>
      <c r="K31" s="202">
        <f t="shared" si="5"/>
        <v>11305</v>
      </c>
      <c r="L31" s="202">
        <f t="shared" si="5"/>
        <v>14365</v>
      </c>
      <c r="M31" s="202">
        <f t="shared" si="5"/>
        <v>14365</v>
      </c>
      <c r="N31" s="202">
        <f t="shared" si="5"/>
        <v>13345</v>
      </c>
      <c r="O31" s="202">
        <f t="shared" si="5"/>
        <v>14365</v>
      </c>
      <c r="P31" s="202">
        <f t="shared" si="5"/>
        <v>15810</v>
      </c>
      <c r="Q31" s="202">
        <f t="shared" si="5"/>
        <v>15810</v>
      </c>
      <c r="R31" s="202">
        <f t="shared" si="5"/>
        <v>15810</v>
      </c>
      <c r="S31" s="202">
        <f t="shared" si="5"/>
        <v>15810</v>
      </c>
      <c r="T31" s="202">
        <f t="shared" si="5"/>
        <v>14365</v>
      </c>
      <c r="U31" s="202">
        <f t="shared" si="5"/>
        <v>14365</v>
      </c>
      <c r="V31" s="202">
        <f t="shared" si="5"/>
        <v>18700</v>
      </c>
      <c r="W31" s="202">
        <f t="shared" si="5"/>
        <v>17255</v>
      </c>
      <c r="X31" s="202">
        <f t="shared" si="5"/>
        <v>18700</v>
      </c>
      <c r="Y31" s="202">
        <f t="shared" si="5"/>
        <v>15810</v>
      </c>
      <c r="Z31" s="202">
        <f t="shared" si="5"/>
        <v>15810</v>
      </c>
      <c r="AA31" s="202">
        <f t="shared" si="5"/>
        <v>17255</v>
      </c>
      <c r="AB31" s="202">
        <f t="shared" si="5"/>
        <v>15810</v>
      </c>
      <c r="AC31" s="202">
        <f t="shared" si="5"/>
        <v>17255</v>
      </c>
      <c r="AD31" s="202">
        <f t="shared" si="5"/>
        <v>14365</v>
      </c>
      <c r="AE31" s="202">
        <f t="shared" si="5"/>
        <v>13345</v>
      </c>
      <c r="AF31" s="202">
        <f t="shared" si="5"/>
        <v>12325</v>
      </c>
      <c r="AG31" s="202">
        <f t="shared" si="5"/>
        <v>11305</v>
      </c>
      <c r="AH31" s="202">
        <f t="shared" si="5"/>
        <v>10285</v>
      </c>
      <c r="AI31" s="202">
        <f t="shared" si="5"/>
        <v>10285</v>
      </c>
      <c r="AJ31" s="202">
        <f t="shared" si="5"/>
        <v>11305</v>
      </c>
      <c r="AK31" s="202">
        <f t="shared" si="5"/>
        <v>12325</v>
      </c>
      <c r="AL31" s="202">
        <f t="shared" si="5"/>
        <v>11305</v>
      </c>
      <c r="AM31" s="202">
        <f t="shared" si="5"/>
        <v>12325</v>
      </c>
      <c r="AN31" s="202">
        <f t="shared" si="5"/>
        <v>11305</v>
      </c>
      <c r="AO31" s="202">
        <f t="shared" si="5"/>
        <v>11306</v>
      </c>
      <c r="AP31" s="202">
        <f t="shared" si="5"/>
        <v>10285</v>
      </c>
      <c r="AQ31" s="202">
        <f t="shared" si="5"/>
        <v>12325</v>
      </c>
      <c r="AR31" s="202">
        <f t="shared" si="5"/>
        <v>10285</v>
      </c>
      <c r="AS31" s="202">
        <f t="shared" si="5"/>
        <v>10158</v>
      </c>
      <c r="AT31" s="202">
        <f t="shared" si="5"/>
        <v>11178</v>
      </c>
      <c r="AU31" s="202">
        <f t="shared" si="5"/>
        <v>11178</v>
      </c>
      <c r="AV31" s="202">
        <f t="shared" si="5"/>
        <v>10158</v>
      </c>
      <c r="AW31" s="202">
        <f t="shared" si="5"/>
        <v>11178</v>
      </c>
      <c r="AX31" s="202">
        <f t="shared" si="5"/>
        <v>8543</v>
      </c>
      <c r="AY31" s="202">
        <f t="shared" si="5"/>
        <v>9138</v>
      </c>
      <c r="AZ31" s="202">
        <f t="shared" si="5"/>
        <v>8543</v>
      </c>
      <c r="BA31" s="202">
        <f t="shared" si="5"/>
        <v>9138</v>
      </c>
      <c r="BB31" s="202">
        <f t="shared" si="5"/>
        <v>8543</v>
      </c>
      <c r="BC31" s="202">
        <f t="shared" si="5"/>
        <v>9138</v>
      </c>
      <c r="BD31" s="202">
        <f t="shared" si="5"/>
        <v>9138</v>
      </c>
      <c r="BE31" s="202">
        <f t="shared" si="5"/>
        <v>8543</v>
      </c>
      <c r="BF31" s="202">
        <f t="shared" si="5"/>
        <v>7353</v>
      </c>
      <c r="BG31" s="202">
        <f t="shared" si="5"/>
        <v>7353</v>
      </c>
      <c r="BH31" s="202">
        <f t="shared" si="5"/>
        <v>8883</v>
      </c>
    </row>
    <row r="32" spans="1:60" s="18" customFormat="1" ht="11.1" customHeight="1" x14ac:dyDescent="0.2">
      <c r="A32" s="19">
        <v>2</v>
      </c>
      <c r="B32" s="202">
        <f t="shared" ref="B32" si="6">ROUNDUP(B8*0.85,)</f>
        <v>14238</v>
      </c>
      <c r="C32" s="202">
        <f t="shared" ref="C32:BH32" si="7">ROUNDUP(C8*0.85,)</f>
        <v>16278</v>
      </c>
      <c r="D32" s="202">
        <f t="shared" si="7"/>
        <v>16278</v>
      </c>
      <c r="E32" s="202">
        <f t="shared" si="7"/>
        <v>15258</v>
      </c>
      <c r="F32" s="202">
        <f t="shared" si="7"/>
        <v>15258</v>
      </c>
      <c r="G32" s="202">
        <f t="shared" si="7"/>
        <v>17723</v>
      </c>
      <c r="H32" s="202">
        <f t="shared" si="7"/>
        <v>20613</v>
      </c>
      <c r="I32" s="202">
        <f t="shared" si="7"/>
        <v>17723</v>
      </c>
      <c r="J32" s="202">
        <f t="shared" si="7"/>
        <v>14238</v>
      </c>
      <c r="K32" s="202">
        <f t="shared" si="7"/>
        <v>13218</v>
      </c>
      <c r="L32" s="202">
        <f t="shared" si="7"/>
        <v>16278</v>
      </c>
      <c r="M32" s="202">
        <f t="shared" si="7"/>
        <v>16278</v>
      </c>
      <c r="N32" s="202">
        <f t="shared" si="7"/>
        <v>15258</v>
      </c>
      <c r="O32" s="202">
        <f t="shared" si="7"/>
        <v>16278</v>
      </c>
      <c r="P32" s="202">
        <f t="shared" si="7"/>
        <v>17723</v>
      </c>
      <c r="Q32" s="202">
        <f t="shared" si="7"/>
        <v>17723</v>
      </c>
      <c r="R32" s="202">
        <f t="shared" si="7"/>
        <v>17723</v>
      </c>
      <c r="S32" s="202">
        <f t="shared" si="7"/>
        <v>17723</v>
      </c>
      <c r="T32" s="202">
        <f t="shared" si="7"/>
        <v>16278</v>
      </c>
      <c r="U32" s="202">
        <f t="shared" si="7"/>
        <v>16278</v>
      </c>
      <c r="V32" s="202">
        <f t="shared" si="7"/>
        <v>20613</v>
      </c>
      <c r="W32" s="202">
        <f t="shared" si="7"/>
        <v>19168</v>
      </c>
      <c r="X32" s="202">
        <f t="shared" si="7"/>
        <v>20613</v>
      </c>
      <c r="Y32" s="202">
        <f t="shared" si="7"/>
        <v>17723</v>
      </c>
      <c r="Z32" s="202">
        <f t="shared" si="7"/>
        <v>17723</v>
      </c>
      <c r="AA32" s="202">
        <f t="shared" si="7"/>
        <v>19168</v>
      </c>
      <c r="AB32" s="202">
        <f t="shared" si="7"/>
        <v>17723</v>
      </c>
      <c r="AC32" s="202">
        <f t="shared" si="7"/>
        <v>19168</v>
      </c>
      <c r="AD32" s="202">
        <f t="shared" si="7"/>
        <v>16278</v>
      </c>
      <c r="AE32" s="202">
        <f t="shared" si="7"/>
        <v>15258</v>
      </c>
      <c r="AF32" s="202">
        <f t="shared" si="7"/>
        <v>14238</v>
      </c>
      <c r="AG32" s="202">
        <f t="shared" si="7"/>
        <v>13218</v>
      </c>
      <c r="AH32" s="202">
        <f t="shared" si="7"/>
        <v>12198</v>
      </c>
      <c r="AI32" s="202">
        <f t="shared" si="7"/>
        <v>12198</v>
      </c>
      <c r="AJ32" s="202">
        <f t="shared" si="7"/>
        <v>13218</v>
      </c>
      <c r="AK32" s="202">
        <f t="shared" si="7"/>
        <v>14238</v>
      </c>
      <c r="AL32" s="202">
        <f t="shared" si="7"/>
        <v>13218</v>
      </c>
      <c r="AM32" s="202">
        <f t="shared" si="7"/>
        <v>14238</v>
      </c>
      <c r="AN32" s="202">
        <f t="shared" si="7"/>
        <v>13218</v>
      </c>
      <c r="AO32" s="202">
        <f t="shared" si="7"/>
        <v>13219</v>
      </c>
      <c r="AP32" s="202">
        <f t="shared" si="7"/>
        <v>12198</v>
      </c>
      <c r="AQ32" s="202">
        <f t="shared" si="7"/>
        <v>14238</v>
      </c>
      <c r="AR32" s="202">
        <f t="shared" si="7"/>
        <v>12198</v>
      </c>
      <c r="AS32" s="202">
        <f t="shared" si="7"/>
        <v>12070</v>
      </c>
      <c r="AT32" s="202">
        <f t="shared" si="7"/>
        <v>13090</v>
      </c>
      <c r="AU32" s="202">
        <f t="shared" si="7"/>
        <v>13090</v>
      </c>
      <c r="AV32" s="202">
        <f t="shared" si="7"/>
        <v>12070</v>
      </c>
      <c r="AW32" s="202">
        <f t="shared" si="7"/>
        <v>13090</v>
      </c>
      <c r="AX32" s="202">
        <f t="shared" si="7"/>
        <v>10455</v>
      </c>
      <c r="AY32" s="202">
        <f t="shared" si="7"/>
        <v>11050</v>
      </c>
      <c r="AZ32" s="202">
        <f t="shared" si="7"/>
        <v>10455</v>
      </c>
      <c r="BA32" s="202">
        <f t="shared" si="7"/>
        <v>11050</v>
      </c>
      <c r="BB32" s="202">
        <f t="shared" si="7"/>
        <v>10455</v>
      </c>
      <c r="BC32" s="202">
        <f t="shared" si="7"/>
        <v>11050</v>
      </c>
      <c r="BD32" s="202">
        <f t="shared" si="7"/>
        <v>11050</v>
      </c>
      <c r="BE32" s="202">
        <f t="shared" si="7"/>
        <v>10455</v>
      </c>
      <c r="BF32" s="202">
        <f t="shared" si="7"/>
        <v>9265</v>
      </c>
      <c r="BG32" s="202">
        <f t="shared" si="7"/>
        <v>9265</v>
      </c>
      <c r="BH32" s="202">
        <f t="shared" si="7"/>
        <v>10795</v>
      </c>
    </row>
    <row r="33" spans="1:60" s="18" customFormat="1" ht="11.1" customHeight="1" x14ac:dyDescent="0.2">
      <c r="A33" s="17"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row>
    <row r="34" spans="1:60" s="18" customFormat="1" ht="11.1" customHeight="1" x14ac:dyDescent="0.2">
      <c r="A34" s="19">
        <v>1</v>
      </c>
      <c r="B34" s="202">
        <f t="shared" ref="B34" si="8">ROUNDUP(B10*0.85,)</f>
        <v>13175</v>
      </c>
      <c r="C34" s="202">
        <f t="shared" ref="C34:BH34" si="9">ROUNDUP(C10*0.85,)</f>
        <v>15215</v>
      </c>
      <c r="D34" s="202">
        <f t="shared" si="9"/>
        <v>15215</v>
      </c>
      <c r="E34" s="202">
        <f t="shared" si="9"/>
        <v>14195</v>
      </c>
      <c r="F34" s="202">
        <f t="shared" si="9"/>
        <v>14195</v>
      </c>
      <c r="G34" s="202">
        <f t="shared" si="9"/>
        <v>16660</v>
      </c>
      <c r="H34" s="202">
        <f t="shared" si="9"/>
        <v>19550</v>
      </c>
      <c r="I34" s="202">
        <f t="shared" si="9"/>
        <v>16660</v>
      </c>
      <c r="J34" s="202">
        <f t="shared" si="9"/>
        <v>13175</v>
      </c>
      <c r="K34" s="202">
        <f t="shared" si="9"/>
        <v>12155</v>
      </c>
      <c r="L34" s="202">
        <f t="shared" si="9"/>
        <v>15215</v>
      </c>
      <c r="M34" s="202">
        <f t="shared" si="9"/>
        <v>15215</v>
      </c>
      <c r="N34" s="202">
        <f t="shared" si="9"/>
        <v>14195</v>
      </c>
      <c r="O34" s="202">
        <f t="shared" si="9"/>
        <v>15215</v>
      </c>
      <c r="P34" s="202">
        <f t="shared" si="9"/>
        <v>16660</v>
      </c>
      <c r="Q34" s="202">
        <f t="shared" si="9"/>
        <v>16660</v>
      </c>
      <c r="R34" s="202">
        <f t="shared" si="9"/>
        <v>16660</v>
      </c>
      <c r="S34" s="202">
        <f t="shared" si="9"/>
        <v>16660</v>
      </c>
      <c r="T34" s="202">
        <f t="shared" si="9"/>
        <v>15215</v>
      </c>
      <c r="U34" s="202">
        <f t="shared" si="9"/>
        <v>15215</v>
      </c>
      <c r="V34" s="202">
        <f t="shared" si="9"/>
        <v>19550</v>
      </c>
      <c r="W34" s="202">
        <f t="shared" si="9"/>
        <v>18105</v>
      </c>
      <c r="X34" s="202">
        <f t="shared" si="9"/>
        <v>19550</v>
      </c>
      <c r="Y34" s="202">
        <f t="shared" si="9"/>
        <v>16660</v>
      </c>
      <c r="Z34" s="202">
        <f t="shared" si="9"/>
        <v>16660</v>
      </c>
      <c r="AA34" s="202">
        <f t="shared" si="9"/>
        <v>18105</v>
      </c>
      <c r="AB34" s="202">
        <f t="shared" si="9"/>
        <v>16660</v>
      </c>
      <c r="AC34" s="202">
        <f t="shared" si="9"/>
        <v>18105</v>
      </c>
      <c r="AD34" s="202">
        <f t="shared" si="9"/>
        <v>15215</v>
      </c>
      <c r="AE34" s="202">
        <f t="shared" si="9"/>
        <v>14195</v>
      </c>
      <c r="AF34" s="202">
        <f t="shared" si="9"/>
        <v>13175</v>
      </c>
      <c r="AG34" s="202">
        <f t="shared" si="9"/>
        <v>12155</v>
      </c>
      <c r="AH34" s="202">
        <f t="shared" si="9"/>
        <v>11135</v>
      </c>
      <c r="AI34" s="202">
        <f t="shared" si="9"/>
        <v>11135</v>
      </c>
      <c r="AJ34" s="202">
        <f t="shared" si="9"/>
        <v>12155</v>
      </c>
      <c r="AK34" s="202">
        <f t="shared" si="9"/>
        <v>13175</v>
      </c>
      <c r="AL34" s="202">
        <f t="shared" si="9"/>
        <v>12155</v>
      </c>
      <c r="AM34" s="202">
        <f t="shared" si="9"/>
        <v>13175</v>
      </c>
      <c r="AN34" s="202">
        <f t="shared" si="9"/>
        <v>12155</v>
      </c>
      <c r="AO34" s="202">
        <f t="shared" si="9"/>
        <v>12156</v>
      </c>
      <c r="AP34" s="202">
        <f t="shared" si="9"/>
        <v>11135</v>
      </c>
      <c r="AQ34" s="202">
        <f t="shared" si="9"/>
        <v>13175</v>
      </c>
      <c r="AR34" s="202">
        <f t="shared" si="9"/>
        <v>11135</v>
      </c>
      <c r="AS34" s="202">
        <f t="shared" si="9"/>
        <v>11008</v>
      </c>
      <c r="AT34" s="202">
        <f t="shared" si="9"/>
        <v>12028</v>
      </c>
      <c r="AU34" s="202">
        <f t="shared" si="9"/>
        <v>12028</v>
      </c>
      <c r="AV34" s="202">
        <f t="shared" si="9"/>
        <v>11008</v>
      </c>
      <c r="AW34" s="202">
        <f t="shared" si="9"/>
        <v>12028</v>
      </c>
      <c r="AX34" s="202">
        <f t="shared" si="9"/>
        <v>9393</v>
      </c>
      <c r="AY34" s="202">
        <f t="shared" si="9"/>
        <v>9988</v>
      </c>
      <c r="AZ34" s="202">
        <f t="shared" si="9"/>
        <v>9393</v>
      </c>
      <c r="BA34" s="202">
        <f t="shared" si="9"/>
        <v>9988</v>
      </c>
      <c r="BB34" s="202">
        <f t="shared" si="9"/>
        <v>9393</v>
      </c>
      <c r="BC34" s="202">
        <f t="shared" si="9"/>
        <v>9988</v>
      </c>
      <c r="BD34" s="202">
        <f t="shared" si="9"/>
        <v>9988</v>
      </c>
      <c r="BE34" s="202">
        <f t="shared" si="9"/>
        <v>9393</v>
      </c>
      <c r="BF34" s="202">
        <f t="shared" si="9"/>
        <v>8203</v>
      </c>
      <c r="BG34" s="202">
        <f t="shared" si="9"/>
        <v>8203</v>
      </c>
      <c r="BH34" s="202">
        <f t="shared" si="9"/>
        <v>9733</v>
      </c>
    </row>
    <row r="35" spans="1:60" s="18" customFormat="1" ht="11.1" customHeight="1" x14ac:dyDescent="0.2">
      <c r="A35" s="19">
        <v>2</v>
      </c>
      <c r="B35" s="202">
        <f t="shared" ref="B35" si="10">ROUNDUP(B11*0.85,)</f>
        <v>15088</v>
      </c>
      <c r="C35" s="202">
        <f t="shared" ref="C35:BH35" si="11">ROUNDUP(C11*0.85,)</f>
        <v>17128</v>
      </c>
      <c r="D35" s="202">
        <f t="shared" si="11"/>
        <v>17128</v>
      </c>
      <c r="E35" s="202">
        <f t="shared" si="11"/>
        <v>16108</v>
      </c>
      <c r="F35" s="202">
        <f t="shared" si="11"/>
        <v>16108</v>
      </c>
      <c r="G35" s="202">
        <f t="shared" si="11"/>
        <v>18573</v>
      </c>
      <c r="H35" s="202">
        <f t="shared" si="11"/>
        <v>21463</v>
      </c>
      <c r="I35" s="202">
        <f t="shared" si="11"/>
        <v>18573</v>
      </c>
      <c r="J35" s="202">
        <f t="shared" si="11"/>
        <v>15088</v>
      </c>
      <c r="K35" s="202">
        <f t="shared" si="11"/>
        <v>14068</v>
      </c>
      <c r="L35" s="202">
        <f t="shared" si="11"/>
        <v>17128</v>
      </c>
      <c r="M35" s="202">
        <f t="shared" si="11"/>
        <v>17128</v>
      </c>
      <c r="N35" s="202">
        <f t="shared" si="11"/>
        <v>16108</v>
      </c>
      <c r="O35" s="202">
        <f t="shared" si="11"/>
        <v>17128</v>
      </c>
      <c r="P35" s="202">
        <f t="shared" si="11"/>
        <v>18573</v>
      </c>
      <c r="Q35" s="202">
        <f t="shared" si="11"/>
        <v>18573</v>
      </c>
      <c r="R35" s="202">
        <f t="shared" si="11"/>
        <v>18573</v>
      </c>
      <c r="S35" s="202">
        <f t="shared" si="11"/>
        <v>18573</v>
      </c>
      <c r="T35" s="202">
        <f t="shared" si="11"/>
        <v>17128</v>
      </c>
      <c r="U35" s="202">
        <f t="shared" si="11"/>
        <v>17128</v>
      </c>
      <c r="V35" s="202">
        <f t="shared" si="11"/>
        <v>21463</v>
      </c>
      <c r="W35" s="202">
        <f t="shared" si="11"/>
        <v>20018</v>
      </c>
      <c r="X35" s="202">
        <f t="shared" si="11"/>
        <v>21463</v>
      </c>
      <c r="Y35" s="202">
        <f t="shared" si="11"/>
        <v>18573</v>
      </c>
      <c r="Z35" s="202">
        <f t="shared" si="11"/>
        <v>18573</v>
      </c>
      <c r="AA35" s="202">
        <f t="shared" si="11"/>
        <v>20018</v>
      </c>
      <c r="AB35" s="202">
        <f t="shared" si="11"/>
        <v>18573</v>
      </c>
      <c r="AC35" s="202">
        <f t="shared" si="11"/>
        <v>20018</v>
      </c>
      <c r="AD35" s="202">
        <f t="shared" si="11"/>
        <v>17128</v>
      </c>
      <c r="AE35" s="202">
        <f t="shared" si="11"/>
        <v>16108</v>
      </c>
      <c r="AF35" s="202">
        <f t="shared" si="11"/>
        <v>15088</v>
      </c>
      <c r="AG35" s="202">
        <f t="shared" si="11"/>
        <v>14068</v>
      </c>
      <c r="AH35" s="202">
        <f t="shared" si="11"/>
        <v>13048</v>
      </c>
      <c r="AI35" s="202">
        <f t="shared" si="11"/>
        <v>13048</v>
      </c>
      <c r="AJ35" s="202">
        <f t="shared" si="11"/>
        <v>14068</v>
      </c>
      <c r="AK35" s="202">
        <f t="shared" si="11"/>
        <v>15088</v>
      </c>
      <c r="AL35" s="202">
        <f t="shared" si="11"/>
        <v>14068</v>
      </c>
      <c r="AM35" s="202">
        <f t="shared" si="11"/>
        <v>15088</v>
      </c>
      <c r="AN35" s="202">
        <f t="shared" si="11"/>
        <v>14068</v>
      </c>
      <c r="AO35" s="202">
        <f t="shared" si="11"/>
        <v>14069</v>
      </c>
      <c r="AP35" s="202">
        <f t="shared" si="11"/>
        <v>13048</v>
      </c>
      <c r="AQ35" s="202">
        <f t="shared" si="11"/>
        <v>15088</v>
      </c>
      <c r="AR35" s="202">
        <f t="shared" si="11"/>
        <v>13048</v>
      </c>
      <c r="AS35" s="202">
        <f t="shared" si="11"/>
        <v>12920</v>
      </c>
      <c r="AT35" s="202">
        <f t="shared" si="11"/>
        <v>13940</v>
      </c>
      <c r="AU35" s="202">
        <f t="shared" si="11"/>
        <v>13940</v>
      </c>
      <c r="AV35" s="202">
        <f t="shared" si="11"/>
        <v>12920</v>
      </c>
      <c r="AW35" s="202">
        <f t="shared" si="11"/>
        <v>13940</v>
      </c>
      <c r="AX35" s="202">
        <f t="shared" si="11"/>
        <v>11305</v>
      </c>
      <c r="AY35" s="202">
        <f t="shared" si="11"/>
        <v>11900</v>
      </c>
      <c r="AZ35" s="202">
        <f t="shared" si="11"/>
        <v>11305</v>
      </c>
      <c r="BA35" s="202">
        <f t="shared" si="11"/>
        <v>11900</v>
      </c>
      <c r="BB35" s="202">
        <f t="shared" si="11"/>
        <v>11305</v>
      </c>
      <c r="BC35" s="202">
        <f t="shared" si="11"/>
        <v>11900</v>
      </c>
      <c r="BD35" s="202">
        <f t="shared" si="11"/>
        <v>11900</v>
      </c>
      <c r="BE35" s="202">
        <f t="shared" si="11"/>
        <v>11305</v>
      </c>
      <c r="BF35" s="202">
        <f t="shared" si="11"/>
        <v>10115</v>
      </c>
      <c r="BG35" s="202">
        <f t="shared" si="11"/>
        <v>10115</v>
      </c>
      <c r="BH35" s="202">
        <f t="shared" si="11"/>
        <v>11645</v>
      </c>
    </row>
    <row r="36" spans="1:60" s="18" customFormat="1" ht="11.1" customHeight="1" x14ac:dyDescent="0.2">
      <c r="A36" s="17"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row>
    <row r="37" spans="1:60" s="18" customFormat="1" ht="11.1" customHeight="1" x14ac:dyDescent="0.2">
      <c r="A37" s="19">
        <v>1</v>
      </c>
      <c r="B37" s="202">
        <f t="shared" ref="B37" si="12">ROUNDUP(B13*0.85,)</f>
        <v>14025</v>
      </c>
      <c r="C37" s="202">
        <f t="shared" ref="C37:BH37" si="13">ROUNDUP(C13*0.85,)</f>
        <v>16065</v>
      </c>
      <c r="D37" s="202">
        <f t="shared" si="13"/>
        <v>16065</v>
      </c>
      <c r="E37" s="202">
        <f t="shared" si="13"/>
        <v>15045</v>
      </c>
      <c r="F37" s="202">
        <f t="shared" si="13"/>
        <v>15045</v>
      </c>
      <c r="G37" s="202">
        <f t="shared" si="13"/>
        <v>17510</v>
      </c>
      <c r="H37" s="202">
        <f t="shared" si="13"/>
        <v>20400</v>
      </c>
      <c r="I37" s="202">
        <f t="shared" si="13"/>
        <v>17510</v>
      </c>
      <c r="J37" s="202">
        <f t="shared" si="13"/>
        <v>14025</v>
      </c>
      <c r="K37" s="202">
        <f t="shared" si="13"/>
        <v>13005</v>
      </c>
      <c r="L37" s="202">
        <f t="shared" si="13"/>
        <v>16065</v>
      </c>
      <c r="M37" s="202">
        <f t="shared" si="13"/>
        <v>16065</v>
      </c>
      <c r="N37" s="202">
        <f t="shared" si="13"/>
        <v>15045</v>
      </c>
      <c r="O37" s="202">
        <f t="shared" si="13"/>
        <v>16065</v>
      </c>
      <c r="P37" s="202">
        <f t="shared" si="13"/>
        <v>17510</v>
      </c>
      <c r="Q37" s="202">
        <f t="shared" si="13"/>
        <v>17510</v>
      </c>
      <c r="R37" s="202">
        <f t="shared" si="13"/>
        <v>17510</v>
      </c>
      <c r="S37" s="202">
        <f t="shared" si="13"/>
        <v>17510</v>
      </c>
      <c r="T37" s="202">
        <f t="shared" si="13"/>
        <v>16065</v>
      </c>
      <c r="U37" s="202">
        <f t="shared" si="13"/>
        <v>16065</v>
      </c>
      <c r="V37" s="202">
        <f t="shared" si="13"/>
        <v>20400</v>
      </c>
      <c r="W37" s="202">
        <f t="shared" si="13"/>
        <v>18955</v>
      </c>
      <c r="X37" s="202">
        <f t="shared" si="13"/>
        <v>20400</v>
      </c>
      <c r="Y37" s="202">
        <f t="shared" si="13"/>
        <v>17510</v>
      </c>
      <c r="Z37" s="202">
        <f t="shared" si="13"/>
        <v>17510</v>
      </c>
      <c r="AA37" s="202">
        <f t="shared" si="13"/>
        <v>18955</v>
      </c>
      <c r="AB37" s="202">
        <f t="shared" si="13"/>
        <v>17510</v>
      </c>
      <c r="AC37" s="202">
        <f t="shared" si="13"/>
        <v>18955</v>
      </c>
      <c r="AD37" s="202">
        <f t="shared" si="13"/>
        <v>16065</v>
      </c>
      <c r="AE37" s="202">
        <f t="shared" si="13"/>
        <v>15045</v>
      </c>
      <c r="AF37" s="202">
        <f t="shared" si="13"/>
        <v>14025</v>
      </c>
      <c r="AG37" s="202">
        <f t="shared" si="13"/>
        <v>13005</v>
      </c>
      <c r="AH37" s="202">
        <f t="shared" si="13"/>
        <v>11985</v>
      </c>
      <c r="AI37" s="202">
        <f t="shared" si="13"/>
        <v>11985</v>
      </c>
      <c r="AJ37" s="202">
        <f t="shared" si="13"/>
        <v>13005</v>
      </c>
      <c r="AK37" s="202">
        <f t="shared" si="13"/>
        <v>14025</v>
      </c>
      <c r="AL37" s="202">
        <f t="shared" si="13"/>
        <v>13005</v>
      </c>
      <c r="AM37" s="202">
        <f t="shared" si="13"/>
        <v>14025</v>
      </c>
      <c r="AN37" s="202">
        <f t="shared" si="13"/>
        <v>13005</v>
      </c>
      <c r="AO37" s="202">
        <f t="shared" si="13"/>
        <v>13006</v>
      </c>
      <c r="AP37" s="202">
        <f t="shared" si="13"/>
        <v>11985</v>
      </c>
      <c r="AQ37" s="202">
        <f t="shared" si="13"/>
        <v>14025</v>
      </c>
      <c r="AR37" s="202">
        <f t="shared" si="13"/>
        <v>11985</v>
      </c>
      <c r="AS37" s="202">
        <f t="shared" si="13"/>
        <v>11858</v>
      </c>
      <c r="AT37" s="202">
        <f t="shared" si="13"/>
        <v>12878</v>
      </c>
      <c r="AU37" s="202">
        <f t="shared" si="13"/>
        <v>12878</v>
      </c>
      <c r="AV37" s="202">
        <f t="shared" si="13"/>
        <v>11858</v>
      </c>
      <c r="AW37" s="202">
        <f t="shared" si="13"/>
        <v>12878</v>
      </c>
      <c r="AX37" s="202">
        <f t="shared" si="13"/>
        <v>10243</v>
      </c>
      <c r="AY37" s="202">
        <f t="shared" si="13"/>
        <v>10838</v>
      </c>
      <c r="AZ37" s="202">
        <f t="shared" si="13"/>
        <v>10243</v>
      </c>
      <c r="BA37" s="202">
        <f t="shared" si="13"/>
        <v>10838</v>
      </c>
      <c r="BB37" s="202">
        <f t="shared" si="13"/>
        <v>10243</v>
      </c>
      <c r="BC37" s="202">
        <f t="shared" si="13"/>
        <v>10838</v>
      </c>
      <c r="BD37" s="202">
        <f t="shared" si="13"/>
        <v>10838</v>
      </c>
      <c r="BE37" s="202">
        <f t="shared" si="13"/>
        <v>10243</v>
      </c>
      <c r="BF37" s="202">
        <f t="shared" si="13"/>
        <v>9053</v>
      </c>
      <c r="BG37" s="202">
        <f t="shared" si="13"/>
        <v>9053</v>
      </c>
      <c r="BH37" s="202">
        <f t="shared" si="13"/>
        <v>10583</v>
      </c>
    </row>
    <row r="38" spans="1:60" s="18" customFormat="1" ht="11.1" customHeight="1" x14ac:dyDescent="0.2">
      <c r="A38" s="19">
        <v>2</v>
      </c>
      <c r="B38" s="202">
        <f t="shared" ref="B38" si="14">ROUNDUP(B14*0.85,)</f>
        <v>15938</v>
      </c>
      <c r="C38" s="202">
        <f t="shared" ref="C38:BH38" si="15">ROUNDUP(C14*0.85,)</f>
        <v>17978</v>
      </c>
      <c r="D38" s="202">
        <f t="shared" si="15"/>
        <v>17978</v>
      </c>
      <c r="E38" s="202">
        <f t="shared" si="15"/>
        <v>16958</v>
      </c>
      <c r="F38" s="202">
        <f t="shared" si="15"/>
        <v>16958</v>
      </c>
      <c r="G38" s="202">
        <f t="shared" si="15"/>
        <v>19423</v>
      </c>
      <c r="H38" s="202">
        <f t="shared" si="15"/>
        <v>22313</v>
      </c>
      <c r="I38" s="202">
        <f t="shared" si="15"/>
        <v>19423</v>
      </c>
      <c r="J38" s="202">
        <f t="shared" si="15"/>
        <v>15938</v>
      </c>
      <c r="K38" s="202">
        <f t="shared" si="15"/>
        <v>14918</v>
      </c>
      <c r="L38" s="202">
        <f t="shared" si="15"/>
        <v>17978</v>
      </c>
      <c r="M38" s="202">
        <f t="shared" si="15"/>
        <v>17978</v>
      </c>
      <c r="N38" s="202">
        <f t="shared" si="15"/>
        <v>16958</v>
      </c>
      <c r="O38" s="202">
        <f t="shared" si="15"/>
        <v>17978</v>
      </c>
      <c r="P38" s="202">
        <f t="shared" si="15"/>
        <v>19423</v>
      </c>
      <c r="Q38" s="202">
        <f t="shared" si="15"/>
        <v>19423</v>
      </c>
      <c r="R38" s="202">
        <f t="shared" si="15"/>
        <v>19423</v>
      </c>
      <c r="S38" s="202">
        <f t="shared" si="15"/>
        <v>19423</v>
      </c>
      <c r="T38" s="202">
        <f t="shared" si="15"/>
        <v>17978</v>
      </c>
      <c r="U38" s="202">
        <f t="shared" si="15"/>
        <v>17978</v>
      </c>
      <c r="V38" s="202">
        <f t="shared" si="15"/>
        <v>22313</v>
      </c>
      <c r="W38" s="202">
        <f t="shared" si="15"/>
        <v>20868</v>
      </c>
      <c r="X38" s="202">
        <f t="shared" si="15"/>
        <v>22313</v>
      </c>
      <c r="Y38" s="202">
        <f t="shared" si="15"/>
        <v>19423</v>
      </c>
      <c r="Z38" s="202">
        <f t="shared" si="15"/>
        <v>19423</v>
      </c>
      <c r="AA38" s="202">
        <f t="shared" si="15"/>
        <v>20868</v>
      </c>
      <c r="AB38" s="202">
        <f t="shared" si="15"/>
        <v>19423</v>
      </c>
      <c r="AC38" s="202">
        <f t="shared" si="15"/>
        <v>20868</v>
      </c>
      <c r="AD38" s="202">
        <f t="shared" si="15"/>
        <v>17978</v>
      </c>
      <c r="AE38" s="202">
        <f t="shared" si="15"/>
        <v>16958</v>
      </c>
      <c r="AF38" s="202">
        <f t="shared" si="15"/>
        <v>15938</v>
      </c>
      <c r="AG38" s="202">
        <f t="shared" si="15"/>
        <v>14918</v>
      </c>
      <c r="AH38" s="202">
        <f t="shared" si="15"/>
        <v>13898</v>
      </c>
      <c r="AI38" s="202">
        <f t="shared" si="15"/>
        <v>13898</v>
      </c>
      <c r="AJ38" s="202">
        <f t="shared" si="15"/>
        <v>14918</v>
      </c>
      <c r="AK38" s="202">
        <f t="shared" si="15"/>
        <v>15938</v>
      </c>
      <c r="AL38" s="202">
        <f t="shared" si="15"/>
        <v>14918</v>
      </c>
      <c r="AM38" s="202">
        <f t="shared" si="15"/>
        <v>15938</v>
      </c>
      <c r="AN38" s="202">
        <f t="shared" si="15"/>
        <v>14918</v>
      </c>
      <c r="AO38" s="202">
        <f t="shared" si="15"/>
        <v>14919</v>
      </c>
      <c r="AP38" s="202">
        <f t="shared" si="15"/>
        <v>13898</v>
      </c>
      <c r="AQ38" s="202">
        <f t="shared" si="15"/>
        <v>15938</v>
      </c>
      <c r="AR38" s="202">
        <f t="shared" si="15"/>
        <v>13898</v>
      </c>
      <c r="AS38" s="202">
        <f t="shared" si="15"/>
        <v>13770</v>
      </c>
      <c r="AT38" s="202">
        <f t="shared" si="15"/>
        <v>14790</v>
      </c>
      <c r="AU38" s="202">
        <f t="shared" si="15"/>
        <v>14790</v>
      </c>
      <c r="AV38" s="202">
        <f t="shared" si="15"/>
        <v>13770</v>
      </c>
      <c r="AW38" s="202">
        <f t="shared" si="15"/>
        <v>14790</v>
      </c>
      <c r="AX38" s="202">
        <f t="shared" si="15"/>
        <v>12155</v>
      </c>
      <c r="AY38" s="202">
        <f t="shared" si="15"/>
        <v>12750</v>
      </c>
      <c r="AZ38" s="202">
        <f t="shared" si="15"/>
        <v>12155</v>
      </c>
      <c r="BA38" s="202">
        <f t="shared" si="15"/>
        <v>12750</v>
      </c>
      <c r="BB38" s="202">
        <f t="shared" si="15"/>
        <v>12155</v>
      </c>
      <c r="BC38" s="202">
        <f t="shared" si="15"/>
        <v>12750</v>
      </c>
      <c r="BD38" s="202">
        <f t="shared" si="15"/>
        <v>12750</v>
      </c>
      <c r="BE38" s="202">
        <f t="shared" si="15"/>
        <v>12155</v>
      </c>
      <c r="BF38" s="202">
        <f t="shared" si="15"/>
        <v>10965</v>
      </c>
      <c r="BG38" s="202">
        <f t="shared" si="15"/>
        <v>10965</v>
      </c>
      <c r="BH38" s="202">
        <f t="shared" si="15"/>
        <v>12495</v>
      </c>
    </row>
    <row r="39" spans="1:60" s="18" customFormat="1" ht="11.1" customHeight="1" x14ac:dyDescent="0.2">
      <c r="A39" s="17"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s="18" customFormat="1" ht="11.1" customHeight="1" x14ac:dyDescent="0.2">
      <c r="A40" s="19">
        <v>1</v>
      </c>
      <c r="B40" s="202">
        <f t="shared" ref="B40" si="16">ROUNDUP(B16*0.85,)</f>
        <v>14875</v>
      </c>
      <c r="C40" s="202">
        <f t="shared" ref="C40:BH40" si="17">ROUNDUP(C16*0.85,)</f>
        <v>16915</v>
      </c>
      <c r="D40" s="202">
        <f t="shared" si="17"/>
        <v>16915</v>
      </c>
      <c r="E40" s="202">
        <f t="shared" si="17"/>
        <v>15895</v>
      </c>
      <c r="F40" s="202">
        <f t="shared" si="17"/>
        <v>15895</v>
      </c>
      <c r="G40" s="202">
        <f t="shared" si="17"/>
        <v>18360</v>
      </c>
      <c r="H40" s="202">
        <f t="shared" si="17"/>
        <v>21250</v>
      </c>
      <c r="I40" s="202">
        <f t="shared" si="17"/>
        <v>18360</v>
      </c>
      <c r="J40" s="202">
        <f t="shared" si="17"/>
        <v>14875</v>
      </c>
      <c r="K40" s="202">
        <f t="shared" si="17"/>
        <v>13855</v>
      </c>
      <c r="L40" s="202">
        <f t="shared" si="17"/>
        <v>16915</v>
      </c>
      <c r="M40" s="202">
        <f t="shared" si="17"/>
        <v>16915</v>
      </c>
      <c r="N40" s="202">
        <f t="shared" si="17"/>
        <v>15895</v>
      </c>
      <c r="O40" s="202">
        <f t="shared" si="17"/>
        <v>16915</v>
      </c>
      <c r="P40" s="202">
        <f t="shared" si="17"/>
        <v>18360</v>
      </c>
      <c r="Q40" s="202">
        <f t="shared" si="17"/>
        <v>18360</v>
      </c>
      <c r="R40" s="202">
        <f t="shared" si="17"/>
        <v>18360</v>
      </c>
      <c r="S40" s="202">
        <f t="shared" si="17"/>
        <v>18360</v>
      </c>
      <c r="T40" s="202">
        <f t="shared" si="17"/>
        <v>16915</v>
      </c>
      <c r="U40" s="202">
        <f t="shared" si="17"/>
        <v>16915</v>
      </c>
      <c r="V40" s="202">
        <f t="shared" si="17"/>
        <v>21250</v>
      </c>
      <c r="W40" s="202">
        <f t="shared" si="17"/>
        <v>19805</v>
      </c>
      <c r="X40" s="202">
        <f t="shared" si="17"/>
        <v>21250</v>
      </c>
      <c r="Y40" s="202">
        <f t="shared" si="17"/>
        <v>18360</v>
      </c>
      <c r="Z40" s="202">
        <f t="shared" si="17"/>
        <v>18360</v>
      </c>
      <c r="AA40" s="202">
        <f t="shared" si="17"/>
        <v>19805</v>
      </c>
      <c r="AB40" s="202">
        <f t="shared" si="17"/>
        <v>18360</v>
      </c>
      <c r="AC40" s="202">
        <f t="shared" si="17"/>
        <v>19805</v>
      </c>
      <c r="AD40" s="202">
        <f t="shared" si="17"/>
        <v>16915</v>
      </c>
      <c r="AE40" s="202">
        <f t="shared" si="17"/>
        <v>15895</v>
      </c>
      <c r="AF40" s="202">
        <f t="shared" si="17"/>
        <v>14875</v>
      </c>
      <c r="AG40" s="202">
        <f t="shared" si="17"/>
        <v>13855</v>
      </c>
      <c r="AH40" s="202">
        <f t="shared" si="17"/>
        <v>12835</v>
      </c>
      <c r="AI40" s="202">
        <f t="shared" si="17"/>
        <v>12835</v>
      </c>
      <c r="AJ40" s="202">
        <f t="shared" si="17"/>
        <v>13855</v>
      </c>
      <c r="AK40" s="202">
        <f t="shared" si="17"/>
        <v>14875</v>
      </c>
      <c r="AL40" s="202">
        <f t="shared" si="17"/>
        <v>13855</v>
      </c>
      <c r="AM40" s="202">
        <f t="shared" si="17"/>
        <v>14875</v>
      </c>
      <c r="AN40" s="202">
        <f t="shared" si="17"/>
        <v>13855</v>
      </c>
      <c r="AO40" s="202">
        <f t="shared" si="17"/>
        <v>13856</v>
      </c>
      <c r="AP40" s="202">
        <f t="shared" si="17"/>
        <v>12835</v>
      </c>
      <c r="AQ40" s="202">
        <f t="shared" si="17"/>
        <v>14875</v>
      </c>
      <c r="AR40" s="202">
        <f t="shared" si="17"/>
        <v>12835</v>
      </c>
      <c r="AS40" s="202">
        <f t="shared" si="17"/>
        <v>12708</v>
      </c>
      <c r="AT40" s="202">
        <f t="shared" si="17"/>
        <v>13728</v>
      </c>
      <c r="AU40" s="202">
        <f t="shared" si="17"/>
        <v>13728</v>
      </c>
      <c r="AV40" s="202">
        <f t="shared" si="17"/>
        <v>12708</v>
      </c>
      <c r="AW40" s="202">
        <f t="shared" si="17"/>
        <v>13728</v>
      </c>
      <c r="AX40" s="202">
        <f t="shared" si="17"/>
        <v>11093</v>
      </c>
      <c r="AY40" s="202">
        <f t="shared" si="17"/>
        <v>11688</v>
      </c>
      <c r="AZ40" s="202">
        <f t="shared" si="17"/>
        <v>11093</v>
      </c>
      <c r="BA40" s="202">
        <f t="shared" si="17"/>
        <v>11688</v>
      </c>
      <c r="BB40" s="202">
        <f t="shared" si="17"/>
        <v>11093</v>
      </c>
      <c r="BC40" s="202">
        <f t="shared" si="17"/>
        <v>11688</v>
      </c>
      <c r="BD40" s="202">
        <f t="shared" si="17"/>
        <v>11688</v>
      </c>
      <c r="BE40" s="202">
        <f t="shared" si="17"/>
        <v>11093</v>
      </c>
      <c r="BF40" s="202">
        <f t="shared" si="17"/>
        <v>9903</v>
      </c>
      <c r="BG40" s="202">
        <f t="shared" si="17"/>
        <v>9903</v>
      </c>
      <c r="BH40" s="202">
        <f t="shared" si="17"/>
        <v>11433</v>
      </c>
    </row>
    <row r="41" spans="1:60" s="18" customFormat="1" ht="11.1" customHeight="1" x14ac:dyDescent="0.2">
      <c r="A41" s="19">
        <v>2</v>
      </c>
      <c r="B41" s="202">
        <f t="shared" ref="B41" si="18">ROUNDUP(B17*0.85,)</f>
        <v>16788</v>
      </c>
      <c r="C41" s="202">
        <f t="shared" ref="C41:BH41" si="19">ROUNDUP(C17*0.85,)</f>
        <v>18828</v>
      </c>
      <c r="D41" s="202">
        <f t="shared" si="19"/>
        <v>18828</v>
      </c>
      <c r="E41" s="202">
        <f t="shared" si="19"/>
        <v>17808</v>
      </c>
      <c r="F41" s="202">
        <f t="shared" si="19"/>
        <v>17808</v>
      </c>
      <c r="G41" s="202">
        <f t="shared" si="19"/>
        <v>20273</v>
      </c>
      <c r="H41" s="202">
        <f t="shared" si="19"/>
        <v>23163</v>
      </c>
      <c r="I41" s="202">
        <f t="shared" si="19"/>
        <v>20273</v>
      </c>
      <c r="J41" s="202">
        <f t="shared" si="19"/>
        <v>16788</v>
      </c>
      <c r="K41" s="202">
        <f t="shared" si="19"/>
        <v>15768</v>
      </c>
      <c r="L41" s="202">
        <f t="shared" si="19"/>
        <v>18828</v>
      </c>
      <c r="M41" s="202">
        <f t="shared" si="19"/>
        <v>18828</v>
      </c>
      <c r="N41" s="202">
        <f t="shared" si="19"/>
        <v>17808</v>
      </c>
      <c r="O41" s="202">
        <f t="shared" si="19"/>
        <v>18828</v>
      </c>
      <c r="P41" s="202">
        <f t="shared" si="19"/>
        <v>20273</v>
      </c>
      <c r="Q41" s="202">
        <f t="shared" si="19"/>
        <v>20273</v>
      </c>
      <c r="R41" s="202">
        <f t="shared" si="19"/>
        <v>20273</v>
      </c>
      <c r="S41" s="202">
        <f t="shared" si="19"/>
        <v>20273</v>
      </c>
      <c r="T41" s="202">
        <f t="shared" si="19"/>
        <v>18828</v>
      </c>
      <c r="U41" s="202">
        <f t="shared" si="19"/>
        <v>18828</v>
      </c>
      <c r="V41" s="202">
        <f t="shared" si="19"/>
        <v>23163</v>
      </c>
      <c r="W41" s="202">
        <f t="shared" si="19"/>
        <v>21718</v>
      </c>
      <c r="X41" s="202">
        <f t="shared" si="19"/>
        <v>23163</v>
      </c>
      <c r="Y41" s="202">
        <f t="shared" si="19"/>
        <v>20273</v>
      </c>
      <c r="Z41" s="202">
        <f t="shared" si="19"/>
        <v>20273</v>
      </c>
      <c r="AA41" s="202">
        <f t="shared" si="19"/>
        <v>21718</v>
      </c>
      <c r="AB41" s="202">
        <f t="shared" si="19"/>
        <v>20273</v>
      </c>
      <c r="AC41" s="202">
        <f t="shared" si="19"/>
        <v>21718</v>
      </c>
      <c r="AD41" s="202">
        <f t="shared" si="19"/>
        <v>18828</v>
      </c>
      <c r="AE41" s="202">
        <f t="shared" si="19"/>
        <v>17808</v>
      </c>
      <c r="AF41" s="202">
        <f t="shared" si="19"/>
        <v>16788</v>
      </c>
      <c r="AG41" s="202">
        <f t="shared" si="19"/>
        <v>15768</v>
      </c>
      <c r="AH41" s="202">
        <f t="shared" si="19"/>
        <v>14748</v>
      </c>
      <c r="AI41" s="202">
        <f t="shared" si="19"/>
        <v>14748</v>
      </c>
      <c r="AJ41" s="202">
        <f t="shared" si="19"/>
        <v>15768</v>
      </c>
      <c r="AK41" s="202">
        <f t="shared" si="19"/>
        <v>16788</v>
      </c>
      <c r="AL41" s="202">
        <f t="shared" si="19"/>
        <v>15768</v>
      </c>
      <c r="AM41" s="202">
        <f t="shared" si="19"/>
        <v>16788</v>
      </c>
      <c r="AN41" s="202">
        <f t="shared" si="19"/>
        <v>15768</v>
      </c>
      <c r="AO41" s="202">
        <f t="shared" si="19"/>
        <v>15769</v>
      </c>
      <c r="AP41" s="202">
        <f t="shared" si="19"/>
        <v>14748</v>
      </c>
      <c r="AQ41" s="202">
        <f t="shared" si="19"/>
        <v>16788</v>
      </c>
      <c r="AR41" s="202">
        <f t="shared" si="19"/>
        <v>14748</v>
      </c>
      <c r="AS41" s="202">
        <f t="shared" si="19"/>
        <v>14620</v>
      </c>
      <c r="AT41" s="202">
        <f t="shared" si="19"/>
        <v>15640</v>
      </c>
      <c r="AU41" s="202">
        <f t="shared" si="19"/>
        <v>15640</v>
      </c>
      <c r="AV41" s="202">
        <f t="shared" si="19"/>
        <v>14620</v>
      </c>
      <c r="AW41" s="202">
        <f t="shared" si="19"/>
        <v>15640</v>
      </c>
      <c r="AX41" s="202">
        <f t="shared" si="19"/>
        <v>13005</v>
      </c>
      <c r="AY41" s="202">
        <f t="shared" si="19"/>
        <v>13600</v>
      </c>
      <c r="AZ41" s="202">
        <f t="shared" si="19"/>
        <v>13005</v>
      </c>
      <c r="BA41" s="202">
        <f t="shared" si="19"/>
        <v>13600</v>
      </c>
      <c r="BB41" s="202">
        <f t="shared" si="19"/>
        <v>13005</v>
      </c>
      <c r="BC41" s="202">
        <f t="shared" si="19"/>
        <v>13600</v>
      </c>
      <c r="BD41" s="202">
        <f t="shared" si="19"/>
        <v>13600</v>
      </c>
      <c r="BE41" s="202">
        <f t="shared" si="19"/>
        <v>13005</v>
      </c>
      <c r="BF41" s="202">
        <f t="shared" si="19"/>
        <v>11815</v>
      </c>
      <c r="BG41" s="202">
        <f t="shared" si="19"/>
        <v>11815</v>
      </c>
      <c r="BH41" s="202">
        <f t="shared" si="19"/>
        <v>13345</v>
      </c>
    </row>
    <row r="42" spans="1:60" s="18" customFormat="1" ht="11.1" customHeight="1" x14ac:dyDescent="0.2">
      <c r="A42" s="17"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row>
    <row r="43" spans="1:60" s="18" customFormat="1" ht="11.1" customHeight="1" x14ac:dyDescent="0.2">
      <c r="A43" s="19">
        <v>1</v>
      </c>
      <c r="B43" s="202">
        <f t="shared" ref="B43" si="20">ROUNDUP(B19*0.85,)</f>
        <v>16575</v>
      </c>
      <c r="C43" s="202">
        <f t="shared" ref="C43:BH43" si="21">ROUNDUP(C19*0.85,)</f>
        <v>18615</v>
      </c>
      <c r="D43" s="202">
        <f t="shared" si="21"/>
        <v>18615</v>
      </c>
      <c r="E43" s="202">
        <f t="shared" si="21"/>
        <v>17595</v>
      </c>
      <c r="F43" s="202">
        <f t="shared" si="21"/>
        <v>17595</v>
      </c>
      <c r="G43" s="202">
        <f t="shared" si="21"/>
        <v>20060</v>
      </c>
      <c r="H43" s="202">
        <f t="shared" si="21"/>
        <v>22950</v>
      </c>
      <c r="I43" s="202">
        <f t="shared" si="21"/>
        <v>20060</v>
      </c>
      <c r="J43" s="202">
        <f t="shared" si="21"/>
        <v>16575</v>
      </c>
      <c r="K43" s="202">
        <f t="shared" si="21"/>
        <v>15555</v>
      </c>
      <c r="L43" s="202">
        <f t="shared" si="21"/>
        <v>18615</v>
      </c>
      <c r="M43" s="202">
        <f t="shared" si="21"/>
        <v>18615</v>
      </c>
      <c r="N43" s="202">
        <f t="shared" si="21"/>
        <v>17595</v>
      </c>
      <c r="O43" s="202">
        <f t="shared" si="21"/>
        <v>18615</v>
      </c>
      <c r="P43" s="202">
        <f t="shared" si="21"/>
        <v>20060</v>
      </c>
      <c r="Q43" s="202">
        <f t="shared" si="21"/>
        <v>20060</v>
      </c>
      <c r="R43" s="202">
        <f t="shared" si="21"/>
        <v>20060</v>
      </c>
      <c r="S43" s="202">
        <f t="shared" si="21"/>
        <v>20060</v>
      </c>
      <c r="T43" s="202">
        <f t="shared" si="21"/>
        <v>18615</v>
      </c>
      <c r="U43" s="202">
        <f t="shared" si="21"/>
        <v>18615</v>
      </c>
      <c r="V43" s="202">
        <f t="shared" si="21"/>
        <v>22950</v>
      </c>
      <c r="W43" s="202">
        <f t="shared" si="21"/>
        <v>21505</v>
      </c>
      <c r="X43" s="202">
        <f t="shared" si="21"/>
        <v>22950</v>
      </c>
      <c r="Y43" s="202">
        <f t="shared" si="21"/>
        <v>20060</v>
      </c>
      <c r="Z43" s="202">
        <f t="shared" si="21"/>
        <v>20060</v>
      </c>
      <c r="AA43" s="202">
        <f t="shared" si="21"/>
        <v>21505</v>
      </c>
      <c r="AB43" s="202">
        <f t="shared" si="21"/>
        <v>20060</v>
      </c>
      <c r="AC43" s="202">
        <f t="shared" si="21"/>
        <v>21505</v>
      </c>
      <c r="AD43" s="202">
        <f t="shared" si="21"/>
        <v>18615</v>
      </c>
      <c r="AE43" s="202">
        <f t="shared" si="21"/>
        <v>17595</v>
      </c>
      <c r="AF43" s="202">
        <f t="shared" si="21"/>
        <v>16575</v>
      </c>
      <c r="AG43" s="202">
        <f t="shared" si="21"/>
        <v>15555</v>
      </c>
      <c r="AH43" s="202">
        <f t="shared" si="21"/>
        <v>14535</v>
      </c>
      <c r="AI43" s="202">
        <f t="shared" si="21"/>
        <v>14535</v>
      </c>
      <c r="AJ43" s="202">
        <f t="shared" si="21"/>
        <v>15555</v>
      </c>
      <c r="AK43" s="202">
        <f t="shared" si="21"/>
        <v>16575</v>
      </c>
      <c r="AL43" s="202">
        <f t="shared" si="21"/>
        <v>15555</v>
      </c>
      <c r="AM43" s="202">
        <f t="shared" si="21"/>
        <v>16575</v>
      </c>
      <c r="AN43" s="202">
        <f t="shared" si="21"/>
        <v>15555</v>
      </c>
      <c r="AO43" s="202">
        <f t="shared" si="21"/>
        <v>15556</v>
      </c>
      <c r="AP43" s="202">
        <f t="shared" si="21"/>
        <v>14535</v>
      </c>
      <c r="AQ43" s="202">
        <f t="shared" si="21"/>
        <v>16575</v>
      </c>
      <c r="AR43" s="202">
        <f t="shared" si="21"/>
        <v>14535</v>
      </c>
      <c r="AS43" s="202">
        <f t="shared" si="21"/>
        <v>13558</v>
      </c>
      <c r="AT43" s="202">
        <f t="shared" si="21"/>
        <v>14578</v>
      </c>
      <c r="AU43" s="202">
        <f t="shared" si="21"/>
        <v>14578</v>
      </c>
      <c r="AV43" s="202">
        <f t="shared" si="21"/>
        <v>13558</v>
      </c>
      <c r="AW43" s="202">
        <f t="shared" si="21"/>
        <v>14578</v>
      </c>
      <c r="AX43" s="202">
        <f t="shared" si="21"/>
        <v>11943</v>
      </c>
      <c r="AY43" s="202">
        <f t="shared" si="21"/>
        <v>12538</v>
      </c>
      <c r="AZ43" s="202">
        <f t="shared" si="21"/>
        <v>11943</v>
      </c>
      <c r="BA43" s="202">
        <f t="shared" si="21"/>
        <v>12538</v>
      </c>
      <c r="BB43" s="202">
        <f t="shared" si="21"/>
        <v>11943</v>
      </c>
      <c r="BC43" s="202">
        <f t="shared" si="21"/>
        <v>12538</v>
      </c>
      <c r="BD43" s="202">
        <f t="shared" si="21"/>
        <v>12538</v>
      </c>
      <c r="BE43" s="202">
        <f t="shared" si="21"/>
        <v>11943</v>
      </c>
      <c r="BF43" s="202">
        <f t="shared" si="21"/>
        <v>10753</v>
      </c>
      <c r="BG43" s="202">
        <f t="shared" si="21"/>
        <v>10753</v>
      </c>
      <c r="BH43" s="202">
        <f t="shared" si="21"/>
        <v>12283</v>
      </c>
    </row>
    <row r="44" spans="1:60" s="18" customFormat="1" ht="11.1" customHeight="1" x14ac:dyDescent="0.2">
      <c r="A44" s="19">
        <v>2</v>
      </c>
      <c r="B44" s="202">
        <f t="shared" ref="B44" si="22">ROUNDUP(B20*0.85,)</f>
        <v>18488</v>
      </c>
      <c r="C44" s="202">
        <f t="shared" ref="C44:BH44" si="23">ROUNDUP(C20*0.85,)</f>
        <v>20528</v>
      </c>
      <c r="D44" s="202">
        <f t="shared" si="23"/>
        <v>20528</v>
      </c>
      <c r="E44" s="202">
        <f t="shared" si="23"/>
        <v>19508</v>
      </c>
      <c r="F44" s="202">
        <f t="shared" si="23"/>
        <v>19508</v>
      </c>
      <c r="G44" s="202">
        <f t="shared" si="23"/>
        <v>21973</v>
      </c>
      <c r="H44" s="202">
        <f t="shared" si="23"/>
        <v>24863</v>
      </c>
      <c r="I44" s="202">
        <f t="shared" si="23"/>
        <v>21973</v>
      </c>
      <c r="J44" s="202">
        <f t="shared" si="23"/>
        <v>18488</v>
      </c>
      <c r="K44" s="202">
        <f t="shared" si="23"/>
        <v>17468</v>
      </c>
      <c r="L44" s="202">
        <f t="shared" si="23"/>
        <v>20528</v>
      </c>
      <c r="M44" s="202">
        <f t="shared" si="23"/>
        <v>20528</v>
      </c>
      <c r="N44" s="202">
        <f t="shared" si="23"/>
        <v>19508</v>
      </c>
      <c r="O44" s="202">
        <f t="shared" si="23"/>
        <v>20528</v>
      </c>
      <c r="P44" s="202">
        <f t="shared" si="23"/>
        <v>21973</v>
      </c>
      <c r="Q44" s="202">
        <f t="shared" si="23"/>
        <v>21973</v>
      </c>
      <c r="R44" s="202">
        <f t="shared" si="23"/>
        <v>21973</v>
      </c>
      <c r="S44" s="202">
        <f t="shared" si="23"/>
        <v>21973</v>
      </c>
      <c r="T44" s="202">
        <f t="shared" si="23"/>
        <v>20528</v>
      </c>
      <c r="U44" s="202">
        <f t="shared" si="23"/>
        <v>20528</v>
      </c>
      <c r="V44" s="202">
        <f t="shared" si="23"/>
        <v>24863</v>
      </c>
      <c r="W44" s="202">
        <f t="shared" si="23"/>
        <v>23418</v>
      </c>
      <c r="X44" s="202">
        <f t="shared" si="23"/>
        <v>24863</v>
      </c>
      <c r="Y44" s="202">
        <f t="shared" si="23"/>
        <v>21973</v>
      </c>
      <c r="Z44" s="202">
        <f t="shared" si="23"/>
        <v>21973</v>
      </c>
      <c r="AA44" s="202">
        <f t="shared" si="23"/>
        <v>23418</v>
      </c>
      <c r="AB44" s="202">
        <f t="shared" si="23"/>
        <v>21973</v>
      </c>
      <c r="AC44" s="202">
        <f t="shared" si="23"/>
        <v>23418</v>
      </c>
      <c r="AD44" s="202">
        <f t="shared" si="23"/>
        <v>20528</v>
      </c>
      <c r="AE44" s="202">
        <f t="shared" si="23"/>
        <v>19508</v>
      </c>
      <c r="AF44" s="202">
        <f t="shared" si="23"/>
        <v>18488</v>
      </c>
      <c r="AG44" s="202">
        <f t="shared" si="23"/>
        <v>17468</v>
      </c>
      <c r="AH44" s="202">
        <f t="shared" si="23"/>
        <v>16448</v>
      </c>
      <c r="AI44" s="202">
        <f t="shared" si="23"/>
        <v>16448</v>
      </c>
      <c r="AJ44" s="202">
        <f t="shared" si="23"/>
        <v>17468</v>
      </c>
      <c r="AK44" s="202">
        <f t="shared" si="23"/>
        <v>18488</v>
      </c>
      <c r="AL44" s="202">
        <f t="shared" si="23"/>
        <v>17468</v>
      </c>
      <c r="AM44" s="202">
        <f t="shared" si="23"/>
        <v>18488</v>
      </c>
      <c r="AN44" s="202">
        <f t="shared" si="23"/>
        <v>17468</v>
      </c>
      <c r="AO44" s="202">
        <f t="shared" si="23"/>
        <v>17469</v>
      </c>
      <c r="AP44" s="202">
        <f t="shared" si="23"/>
        <v>16448</v>
      </c>
      <c r="AQ44" s="202">
        <f t="shared" si="23"/>
        <v>18488</v>
      </c>
      <c r="AR44" s="202">
        <f t="shared" si="23"/>
        <v>16448</v>
      </c>
      <c r="AS44" s="202">
        <f t="shared" si="23"/>
        <v>15470</v>
      </c>
      <c r="AT44" s="202">
        <f t="shared" si="23"/>
        <v>16490</v>
      </c>
      <c r="AU44" s="202">
        <f t="shared" si="23"/>
        <v>16490</v>
      </c>
      <c r="AV44" s="202">
        <f t="shared" si="23"/>
        <v>15470</v>
      </c>
      <c r="AW44" s="202">
        <f t="shared" si="23"/>
        <v>16490</v>
      </c>
      <c r="AX44" s="202">
        <f t="shared" si="23"/>
        <v>13855</v>
      </c>
      <c r="AY44" s="202">
        <f t="shared" si="23"/>
        <v>14450</v>
      </c>
      <c r="AZ44" s="202">
        <f t="shared" si="23"/>
        <v>13855</v>
      </c>
      <c r="BA44" s="202">
        <f t="shared" si="23"/>
        <v>14450</v>
      </c>
      <c r="BB44" s="202">
        <f t="shared" si="23"/>
        <v>13855</v>
      </c>
      <c r="BC44" s="202">
        <f t="shared" si="23"/>
        <v>14450</v>
      </c>
      <c r="BD44" s="202">
        <f t="shared" si="23"/>
        <v>14450</v>
      </c>
      <c r="BE44" s="202">
        <f t="shared" si="23"/>
        <v>13855</v>
      </c>
      <c r="BF44" s="202">
        <f t="shared" si="23"/>
        <v>12665</v>
      </c>
      <c r="BG44" s="202">
        <f t="shared" si="23"/>
        <v>12665</v>
      </c>
      <c r="BH44" s="202">
        <f t="shared" si="23"/>
        <v>14195</v>
      </c>
    </row>
    <row r="45" spans="1:60" s="18" customFormat="1" ht="11.1" customHeight="1" x14ac:dyDescent="0.2">
      <c r="A45" s="17"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row>
    <row r="46" spans="1:60" s="18" customFormat="1" ht="11.1" customHeight="1" x14ac:dyDescent="0.2">
      <c r="A46" s="19">
        <v>1</v>
      </c>
      <c r="B46" s="202">
        <f t="shared" ref="B46" si="24">ROUNDUP(B22*0.85,)</f>
        <v>25075</v>
      </c>
      <c r="C46" s="202">
        <f t="shared" ref="C46:BH46" si="25">ROUNDUP(C22*0.85,)</f>
        <v>27115</v>
      </c>
      <c r="D46" s="202">
        <f t="shared" si="25"/>
        <v>27115</v>
      </c>
      <c r="E46" s="202">
        <f t="shared" si="25"/>
        <v>26095</v>
      </c>
      <c r="F46" s="202">
        <f t="shared" si="25"/>
        <v>26095</v>
      </c>
      <c r="G46" s="202">
        <f t="shared" si="25"/>
        <v>28560</v>
      </c>
      <c r="H46" s="202">
        <f t="shared" si="25"/>
        <v>31450</v>
      </c>
      <c r="I46" s="202">
        <f t="shared" si="25"/>
        <v>28560</v>
      </c>
      <c r="J46" s="202">
        <f t="shared" si="25"/>
        <v>25075</v>
      </c>
      <c r="K46" s="202">
        <f t="shared" si="25"/>
        <v>24055</v>
      </c>
      <c r="L46" s="202">
        <f t="shared" si="25"/>
        <v>27115</v>
      </c>
      <c r="M46" s="202">
        <f t="shared" si="25"/>
        <v>27115</v>
      </c>
      <c r="N46" s="202">
        <f t="shared" si="25"/>
        <v>26095</v>
      </c>
      <c r="O46" s="202">
        <f t="shared" si="25"/>
        <v>27115</v>
      </c>
      <c r="P46" s="202">
        <f t="shared" si="25"/>
        <v>28560</v>
      </c>
      <c r="Q46" s="202">
        <f t="shared" si="25"/>
        <v>28560</v>
      </c>
      <c r="R46" s="202">
        <f t="shared" si="25"/>
        <v>28560</v>
      </c>
      <c r="S46" s="202">
        <f t="shared" si="25"/>
        <v>28560</v>
      </c>
      <c r="T46" s="202">
        <f t="shared" si="25"/>
        <v>27115</v>
      </c>
      <c r="U46" s="202">
        <f t="shared" si="25"/>
        <v>27115</v>
      </c>
      <c r="V46" s="202">
        <f t="shared" si="25"/>
        <v>31450</v>
      </c>
      <c r="W46" s="202">
        <f t="shared" si="25"/>
        <v>30005</v>
      </c>
      <c r="X46" s="202">
        <f t="shared" si="25"/>
        <v>31450</v>
      </c>
      <c r="Y46" s="202">
        <f t="shared" si="25"/>
        <v>28560</v>
      </c>
      <c r="Z46" s="202">
        <f t="shared" si="25"/>
        <v>28560</v>
      </c>
      <c r="AA46" s="202">
        <f t="shared" si="25"/>
        <v>30005</v>
      </c>
      <c r="AB46" s="202">
        <f t="shared" si="25"/>
        <v>28560</v>
      </c>
      <c r="AC46" s="202">
        <f t="shared" si="25"/>
        <v>30005</v>
      </c>
      <c r="AD46" s="202">
        <f t="shared" si="25"/>
        <v>27115</v>
      </c>
      <c r="AE46" s="202">
        <f t="shared" si="25"/>
        <v>26095</v>
      </c>
      <c r="AF46" s="202">
        <f t="shared" si="25"/>
        <v>25075</v>
      </c>
      <c r="AG46" s="202">
        <f t="shared" si="25"/>
        <v>24055</v>
      </c>
      <c r="AH46" s="202">
        <f t="shared" si="25"/>
        <v>23035</v>
      </c>
      <c r="AI46" s="202">
        <f t="shared" si="25"/>
        <v>23035</v>
      </c>
      <c r="AJ46" s="202">
        <f t="shared" si="25"/>
        <v>24055</v>
      </c>
      <c r="AK46" s="202">
        <f t="shared" si="25"/>
        <v>25075</v>
      </c>
      <c r="AL46" s="202">
        <f t="shared" si="25"/>
        <v>24055</v>
      </c>
      <c r="AM46" s="202">
        <f t="shared" si="25"/>
        <v>25075</v>
      </c>
      <c r="AN46" s="202">
        <f t="shared" si="25"/>
        <v>24055</v>
      </c>
      <c r="AO46" s="202">
        <f t="shared" si="25"/>
        <v>24056</v>
      </c>
      <c r="AP46" s="202">
        <f t="shared" si="25"/>
        <v>23035</v>
      </c>
      <c r="AQ46" s="202">
        <f t="shared" si="25"/>
        <v>25075</v>
      </c>
      <c r="AR46" s="202">
        <f t="shared" si="25"/>
        <v>23035</v>
      </c>
      <c r="AS46" s="202">
        <f t="shared" si="25"/>
        <v>17383</v>
      </c>
      <c r="AT46" s="202">
        <f t="shared" si="25"/>
        <v>18403</v>
      </c>
      <c r="AU46" s="202">
        <f t="shared" si="25"/>
        <v>18403</v>
      </c>
      <c r="AV46" s="202">
        <f t="shared" si="25"/>
        <v>17383</v>
      </c>
      <c r="AW46" s="202">
        <f t="shared" si="25"/>
        <v>18403</v>
      </c>
      <c r="AX46" s="202">
        <f t="shared" si="25"/>
        <v>15768</v>
      </c>
      <c r="AY46" s="202">
        <f t="shared" si="25"/>
        <v>16363</v>
      </c>
      <c r="AZ46" s="202">
        <f t="shared" si="25"/>
        <v>15768</v>
      </c>
      <c r="BA46" s="202">
        <f t="shared" si="25"/>
        <v>16363</v>
      </c>
      <c r="BB46" s="202">
        <f t="shared" si="25"/>
        <v>15768</v>
      </c>
      <c r="BC46" s="202">
        <f t="shared" si="25"/>
        <v>16363</v>
      </c>
      <c r="BD46" s="202">
        <f t="shared" si="25"/>
        <v>16363</v>
      </c>
      <c r="BE46" s="202">
        <f t="shared" si="25"/>
        <v>15768</v>
      </c>
      <c r="BF46" s="202">
        <f t="shared" si="25"/>
        <v>14578</v>
      </c>
      <c r="BG46" s="202">
        <f t="shared" si="25"/>
        <v>20103</v>
      </c>
      <c r="BH46" s="202">
        <f t="shared" si="25"/>
        <v>21633</v>
      </c>
    </row>
    <row r="47" spans="1:60" s="18" customFormat="1" ht="11.1" customHeight="1" x14ac:dyDescent="0.2">
      <c r="A47" s="19">
        <v>2</v>
      </c>
      <c r="B47" s="202">
        <f t="shared" ref="B47" si="26">ROUNDUP(B23*0.85,)</f>
        <v>26988</v>
      </c>
      <c r="C47" s="202">
        <f t="shared" ref="C47:BH47" si="27">ROUNDUP(C23*0.85,)</f>
        <v>29028</v>
      </c>
      <c r="D47" s="202">
        <f t="shared" si="27"/>
        <v>29028</v>
      </c>
      <c r="E47" s="202">
        <f t="shared" si="27"/>
        <v>28008</v>
      </c>
      <c r="F47" s="202">
        <f t="shared" si="27"/>
        <v>28008</v>
      </c>
      <c r="G47" s="202">
        <f t="shared" si="27"/>
        <v>30473</v>
      </c>
      <c r="H47" s="202">
        <f t="shared" si="27"/>
        <v>33363</v>
      </c>
      <c r="I47" s="202">
        <f t="shared" si="27"/>
        <v>30473</v>
      </c>
      <c r="J47" s="202">
        <f t="shared" si="27"/>
        <v>26988</v>
      </c>
      <c r="K47" s="202">
        <f t="shared" si="27"/>
        <v>25968</v>
      </c>
      <c r="L47" s="202">
        <f t="shared" si="27"/>
        <v>29028</v>
      </c>
      <c r="M47" s="202">
        <f t="shared" si="27"/>
        <v>29028</v>
      </c>
      <c r="N47" s="202">
        <f t="shared" si="27"/>
        <v>28008</v>
      </c>
      <c r="O47" s="202">
        <f t="shared" si="27"/>
        <v>29028</v>
      </c>
      <c r="P47" s="202">
        <f t="shared" si="27"/>
        <v>30473</v>
      </c>
      <c r="Q47" s="202">
        <f t="shared" si="27"/>
        <v>30473</v>
      </c>
      <c r="R47" s="202">
        <f t="shared" si="27"/>
        <v>30473</v>
      </c>
      <c r="S47" s="202">
        <f t="shared" si="27"/>
        <v>30473</v>
      </c>
      <c r="T47" s="202">
        <f t="shared" si="27"/>
        <v>29028</v>
      </c>
      <c r="U47" s="202">
        <f t="shared" si="27"/>
        <v>29028</v>
      </c>
      <c r="V47" s="202">
        <f t="shared" si="27"/>
        <v>33363</v>
      </c>
      <c r="W47" s="202">
        <f t="shared" si="27"/>
        <v>31918</v>
      </c>
      <c r="X47" s="202">
        <f t="shared" si="27"/>
        <v>33363</v>
      </c>
      <c r="Y47" s="202">
        <f t="shared" si="27"/>
        <v>30473</v>
      </c>
      <c r="Z47" s="202">
        <f t="shared" si="27"/>
        <v>30473</v>
      </c>
      <c r="AA47" s="202">
        <f t="shared" si="27"/>
        <v>31918</v>
      </c>
      <c r="AB47" s="202">
        <f t="shared" si="27"/>
        <v>30473</v>
      </c>
      <c r="AC47" s="202">
        <f t="shared" si="27"/>
        <v>31918</v>
      </c>
      <c r="AD47" s="202">
        <f t="shared" si="27"/>
        <v>29028</v>
      </c>
      <c r="AE47" s="202">
        <f t="shared" si="27"/>
        <v>28008</v>
      </c>
      <c r="AF47" s="202">
        <f t="shared" si="27"/>
        <v>26988</v>
      </c>
      <c r="AG47" s="202">
        <f t="shared" si="27"/>
        <v>25968</v>
      </c>
      <c r="AH47" s="202">
        <f t="shared" si="27"/>
        <v>24948</v>
      </c>
      <c r="AI47" s="202">
        <f t="shared" si="27"/>
        <v>24948</v>
      </c>
      <c r="AJ47" s="202">
        <f t="shared" si="27"/>
        <v>25968</v>
      </c>
      <c r="AK47" s="202">
        <f t="shared" si="27"/>
        <v>26988</v>
      </c>
      <c r="AL47" s="202">
        <f t="shared" si="27"/>
        <v>25968</v>
      </c>
      <c r="AM47" s="202">
        <f t="shared" si="27"/>
        <v>26988</v>
      </c>
      <c r="AN47" s="202">
        <f t="shared" si="27"/>
        <v>25968</v>
      </c>
      <c r="AO47" s="202">
        <f t="shared" si="27"/>
        <v>25969</v>
      </c>
      <c r="AP47" s="202">
        <f t="shared" si="27"/>
        <v>24948</v>
      </c>
      <c r="AQ47" s="202">
        <f t="shared" si="27"/>
        <v>26988</v>
      </c>
      <c r="AR47" s="202">
        <f t="shared" si="27"/>
        <v>24948</v>
      </c>
      <c r="AS47" s="202">
        <f t="shared" si="27"/>
        <v>19295</v>
      </c>
      <c r="AT47" s="202">
        <f t="shared" si="27"/>
        <v>20315</v>
      </c>
      <c r="AU47" s="202">
        <f t="shared" si="27"/>
        <v>20315</v>
      </c>
      <c r="AV47" s="202">
        <f t="shared" si="27"/>
        <v>19295</v>
      </c>
      <c r="AW47" s="202">
        <f t="shared" si="27"/>
        <v>20315</v>
      </c>
      <c r="AX47" s="202">
        <f t="shared" si="27"/>
        <v>17680</v>
      </c>
      <c r="AY47" s="202">
        <f t="shared" si="27"/>
        <v>18275</v>
      </c>
      <c r="AZ47" s="202">
        <f t="shared" si="27"/>
        <v>17680</v>
      </c>
      <c r="BA47" s="202">
        <f t="shared" si="27"/>
        <v>18275</v>
      </c>
      <c r="BB47" s="202">
        <f t="shared" si="27"/>
        <v>17680</v>
      </c>
      <c r="BC47" s="202">
        <f t="shared" si="27"/>
        <v>18275</v>
      </c>
      <c r="BD47" s="202">
        <f t="shared" si="27"/>
        <v>18275</v>
      </c>
      <c r="BE47" s="202">
        <f t="shared" si="27"/>
        <v>17680</v>
      </c>
      <c r="BF47" s="202">
        <f t="shared" si="27"/>
        <v>16490</v>
      </c>
      <c r="BG47" s="202">
        <f t="shared" si="27"/>
        <v>22015</v>
      </c>
      <c r="BH47" s="202">
        <f t="shared" si="27"/>
        <v>23545</v>
      </c>
    </row>
    <row r="48" spans="1:60" s="18" customFormat="1" ht="11.1" customHeight="1" x14ac:dyDescent="0.2">
      <c r="A48" s="17"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row>
    <row r="49" spans="1:60" s="18" customFormat="1" ht="11.1" customHeight="1" x14ac:dyDescent="0.2">
      <c r="A49" s="19" t="s">
        <v>1</v>
      </c>
      <c r="B49" s="202">
        <f t="shared" ref="B49" si="28">ROUNDUP(B25*0.85,)</f>
        <v>106250</v>
      </c>
      <c r="C49" s="202">
        <f t="shared" ref="C49:BH49" si="29">ROUNDUP(C25*0.85,)</f>
        <v>106250</v>
      </c>
      <c r="D49" s="202">
        <f t="shared" si="29"/>
        <v>106250</v>
      </c>
      <c r="E49" s="202">
        <f t="shared" si="29"/>
        <v>106250</v>
      </c>
      <c r="F49" s="202">
        <f t="shared" si="29"/>
        <v>106250</v>
      </c>
      <c r="G49" s="202">
        <f t="shared" si="29"/>
        <v>106250</v>
      </c>
      <c r="H49" s="202">
        <f t="shared" si="29"/>
        <v>106250</v>
      </c>
      <c r="I49" s="202">
        <f t="shared" si="29"/>
        <v>106250</v>
      </c>
      <c r="J49" s="202">
        <f t="shared" si="29"/>
        <v>106250</v>
      </c>
      <c r="K49" s="202">
        <f t="shared" si="29"/>
        <v>106250</v>
      </c>
      <c r="L49" s="202">
        <f t="shared" si="29"/>
        <v>106250</v>
      </c>
      <c r="M49" s="202">
        <f t="shared" si="29"/>
        <v>106250</v>
      </c>
      <c r="N49" s="202">
        <f t="shared" si="29"/>
        <v>106250</v>
      </c>
      <c r="O49" s="202">
        <f t="shared" si="29"/>
        <v>106250</v>
      </c>
      <c r="P49" s="202">
        <f t="shared" si="29"/>
        <v>106250</v>
      </c>
      <c r="Q49" s="202">
        <f t="shared" si="29"/>
        <v>106250</v>
      </c>
      <c r="R49" s="202">
        <f t="shared" si="29"/>
        <v>106250</v>
      </c>
      <c r="S49" s="202">
        <f t="shared" si="29"/>
        <v>106250</v>
      </c>
      <c r="T49" s="202">
        <f t="shared" si="29"/>
        <v>106250</v>
      </c>
      <c r="U49" s="202">
        <f t="shared" si="29"/>
        <v>106250</v>
      </c>
      <c r="V49" s="202">
        <f t="shared" si="29"/>
        <v>106250</v>
      </c>
      <c r="W49" s="202">
        <f t="shared" si="29"/>
        <v>106250</v>
      </c>
      <c r="X49" s="202">
        <f t="shared" si="29"/>
        <v>106250</v>
      </c>
      <c r="Y49" s="202">
        <f t="shared" si="29"/>
        <v>106250</v>
      </c>
      <c r="Z49" s="202">
        <f t="shared" si="29"/>
        <v>106250</v>
      </c>
      <c r="AA49" s="202">
        <f t="shared" si="29"/>
        <v>106250</v>
      </c>
      <c r="AB49" s="202">
        <f t="shared" si="29"/>
        <v>106250</v>
      </c>
      <c r="AC49" s="202">
        <f t="shared" si="29"/>
        <v>106250</v>
      </c>
      <c r="AD49" s="202">
        <f t="shared" si="29"/>
        <v>106250</v>
      </c>
      <c r="AE49" s="202">
        <f t="shared" si="29"/>
        <v>106250</v>
      </c>
      <c r="AF49" s="202">
        <f t="shared" si="29"/>
        <v>106250</v>
      </c>
      <c r="AG49" s="202">
        <f t="shared" si="29"/>
        <v>106250</v>
      </c>
      <c r="AH49" s="202">
        <f t="shared" si="29"/>
        <v>106250</v>
      </c>
      <c r="AI49" s="202">
        <f t="shared" si="29"/>
        <v>106250</v>
      </c>
      <c r="AJ49" s="202">
        <f t="shared" si="29"/>
        <v>106250</v>
      </c>
      <c r="AK49" s="202">
        <f t="shared" si="29"/>
        <v>106250</v>
      </c>
      <c r="AL49" s="202">
        <f t="shared" si="29"/>
        <v>106250</v>
      </c>
      <c r="AM49" s="202">
        <f t="shared" si="29"/>
        <v>106250</v>
      </c>
      <c r="AN49" s="202">
        <f t="shared" si="29"/>
        <v>106250</v>
      </c>
      <c r="AO49" s="202">
        <f t="shared" si="29"/>
        <v>106250</v>
      </c>
      <c r="AP49" s="202">
        <f t="shared" si="29"/>
        <v>106250</v>
      </c>
      <c r="AQ49" s="202">
        <f t="shared" si="29"/>
        <v>106250</v>
      </c>
      <c r="AR49" s="202">
        <f t="shared" si="29"/>
        <v>106250</v>
      </c>
      <c r="AS49" s="202">
        <f t="shared" si="29"/>
        <v>93500</v>
      </c>
      <c r="AT49" s="202">
        <f t="shared" si="29"/>
        <v>93500</v>
      </c>
      <c r="AU49" s="202">
        <f t="shared" si="29"/>
        <v>93500</v>
      </c>
      <c r="AV49" s="202">
        <f t="shared" si="29"/>
        <v>93500</v>
      </c>
      <c r="AW49" s="202">
        <f t="shared" si="29"/>
        <v>93500</v>
      </c>
      <c r="AX49" s="202">
        <f t="shared" si="29"/>
        <v>93500</v>
      </c>
      <c r="AY49" s="202">
        <f t="shared" si="29"/>
        <v>93500</v>
      </c>
      <c r="AZ49" s="202">
        <f t="shared" si="29"/>
        <v>93500</v>
      </c>
      <c r="BA49" s="202">
        <f t="shared" si="29"/>
        <v>93500</v>
      </c>
      <c r="BB49" s="202">
        <f t="shared" si="29"/>
        <v>93500</v>
      </c>
      <c r="BC49" s="202">
        <f t="shared" si="29"/>
        <v>93500</v>
      </c>
      <c r="BD49" s="202">
        <f t="shared" si="29"/>
        <v>93500</v>
      </c>
      <c r="BE49" s="202">
        <f t="shared" si="29"/>
        <v>93500</v>
      </c>
      <c r="BF49" s="202">
        <f t="shared" si="29"/>
        <v>93500</v>
      </c>
      <c r="BG49" s="202">
        <f t="shared" si="29"/>
        <v>93500</v>
      </c>
      <c r="BH49" s="202">
        <f t="shared" si="29"/>
        <v>93500</v>
      </c>
    </row>
    <row r="50" spans="1:60" ht="24" x14ac:dyDescent="0.2">
      <c r="A50" s="132" t="s">
        <v>121</v>
      </c>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row>
    <row r="51" spans="1:60" x14ac:dyDescent="0.2">
      <c r="A51" s="163"/>
    </row>
    <row r="52" spans="1:60" ht="12.75" hidden="1" thickBot="1" x14ac:dyDescent="0.25">
      <c r="A52" s="164" t="s">
        <v>147</v>
      </c>
    </row>
    <row r="53" spans="1:60" ht="12.75" hidden="1" x14ac:dyDescent="0.2">
      <c r="A53" s="161" t="s">
        <v>146</v>
      </c>
    </row>
    <row r="54" spans="1:60" ht="24" hidden="1" x14ac:dyDescent="0.2">
      <c r="A54" s="165" t="s">
        <v>149</v>
      </c>
    </row>
    <row r="55" spans="1:60" ht="25.5" hidden="1" x14ac:dyDescent="0.2">
      <c r="A55" s="162" t="s">
        <v>150</v>
      </c>
    </row>
    <row r="56" spans="1:60" hidden="1" x14ac:dyDescent="0.2">
      <c r="A56" s="165" t="s">
        <v>148</v>
      </c>
    </row>
    <row r="57" spans="1:60" hidden="1" x14ac:dyDescent="0.2">
      <c r="A57" s="173" t="s">
        <v>170</v>
      </c>
    </row>
    <row r="58" spans="1:60" x14ac:dyDescent="0.2">
      <c r="A58" s="93" t="s">
        <v>12</v>
      </c>
    </row>
    <row r="59" spans="1:60" x14ac:dyDescent="0.2">
      <c r="A59" s="22" t="s">
        <v>13</v>
      </c>
    </row>
    <row r="60" spans="1:60" x14ac:dyDescent="0.2">
      <c r="A60" s="22" t="s">
        <v>14</v>
      </c>
    </row>
    <row r="61" spans="1:60" ht="24" x14ac:dyDescent="0.2">
      <c r="A61" s="23" t="s">
        <v>18</v>
      </c>
    </row>
    <row r="62" spans="1:60" x14ac:dyDescent="0.2">
      <c r="A62" s="148" t="s">
        <v>122</v>
      </c>
    </row>
    <row r="63" spans="1:60" x14ac:dyDescent="0.2">
      <c r="A63" s="22"/>
    </row>
    <row r="64" spans="1:60" hidden="1" x14ac:dyDescent="0.2">
      <c r="A64" s="92" t="s">
        <v>16</v>
      </c>
    </row>
    <row r="65" spans="1:1" ht="72" hidden="1" x14ac:dyDescent="0.2">
      <c r="A65" s="149" t="s">
        <v>172</v>
      </c>
    </row>
    <row r="66" spans="1:1" hidden="1" x14ac:dyDescent="0.2"/>
    <row r="67" spans="1:1" hidden="1" x14ac:dyDescent="0.2">
      <c r="A67" s="175" t="s">
        <v>24</v>
      </c>
    </row>
    <row r="68" spans="1:1" hidden="1" x14ac:dyDescent="0.2">
      <c r="A68" s="174" t="s">
        <v>174</v>
      </c>
    </row>
    <row r="69" spans="1:1" hidden="1" x14ac:dyDescent="0.2">
      <c r="A69" s="160" t="s">
        <v>175</v>
      </c>
    </row>
    <row r="70" spans="1:1" hidden="1" x14ac:dyDescent="0.2">
      <c r="A70" s="185"/>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0"/>
  <sheetViews>
    <sheetView zoomScale="90" zoomScaleNormal="90" workbookViewId="0">
      <pane xSplit="1" topLeftCell="B1" activePane="topRight" state="frozen"/>
      <selection activeCell="L7" sqref="L7"/>
      <selection pane="topRight" activeCell="L7" sqref="L7"/>
    </sheetView>
  </sheetViews>
  <sheetFormatPr defaultColWidth="9" defaultRowHeight="11.25" x14ac:dyDescent="0.2"/>
  <cols>
    <col min="1" max="1" width="67.85546875" style="203" customWidth="1"/>
    <col min="2" max="9" width="9" style="203"/>
    <col min="10" max="15" width="9" style="203" customWidth="1"/>
    <col min="16" max="16384" width="9" style="203"/>
  </cols>
  <sheetData>
    <row r="1" spans="1:60" x14ac:dyDescent="0.2">
      <c r="A1" s="206" t="s">
        <v>191</v>
      </c>
    </row>
    <row r="2" spans="1:60" x14ac:dyDescent="0.2">
      <c r="A2" s="207" t="s">
        <v>8</v>
      </c>
    </row>
    <row r="3" spans="1:60" x14ac:dyDescent="0.2">
      <c r="A3" s="206"/>
    </row>
    <row r="4" spans="1:60" ht="26.1" customHeight="1" x14ac:dyDescent="0.2">
      <c r="A4" s="227" t="s">
        <v>9</v>
      </c>
      <c r="B4" s="200">
        <f>'C завтраками| Bed and breakfast'!B4</f>
        <v>45824</v>
      </c>
      <c r="C4" s="200">
        <f>'C завтраками| Bed and breakfast'!C4</f>
        <v>45827</v>
      </c>
      <c r="D4" s="200">
        <f>'C завтраками| Bed and breakfast'!D4</f>
        <v>45828</v>
      </c>
      <c r="E4" s="200">
        <f>'C завтраками| Bed and breakfast'!E4</f>
        <v>45829</v>
      </c>
      <c r="F4" s="200">
        <f>'C завтраками| Bed and breakfast'!F4</f>
        <v>45830</v>
      </c>
      <c r="G4" s="200">
        <f>'C завтраками| Bed and breakfast'!G4</f>
        <v>45831</v>
      </c>
      <c r="H4" s="200">
        <f>'C завтраками| Bed and breakfast'!H4</f>
        <v>45832</v>
      </c>
      <c r="I4" s="200">
        <f>'C завтраками| Bed and breakfast'!I4</f>
        <v>45835</v>
      </c>
      <c r="J4" s="200">
        <f>'C завтраками| Bed and breakfast'!J4</f>
        <v>45836</v>
      </c>
      <c r="K4" s="200">
        <f>'C завтраками| Bed and breakfast'!K4</f>
        <v>45838</v>
      </c>
      <c r="L4" s="200">
        <f>'C завтраками| Bed and breakfast'!L4</f>
        <v>45839</v>
      </c>
      <c r="M4" s="200">
        <f>'C завтраками| Bed and breakfast'!M4</f>
        <v>45842</v>
      </c>
      <c r="N4" s="200">
        <f>'C завтраками| Bed and breakfast'!N4</f>
        <v>45845</v>
      </c>
      <c r="O4" s="200">
        <f>'C завтраками| Bed and breakfast'!O4</f>
        <v>45847</v>
      </c>
      <c r="P4" s="200">
        <f>'C завтраками| Bed and breakfast'!P4</f>
        <v>45849</v>
      </c>
      <c r="Q4" s="200">
        <f>'C завтраками| Bed and breakfast'!Q4</f>
        <v>45851</v>
      </c>
      <c r="R4" s="200">
        <f>'C завтраками| Bed and breakfast'!R4</f>
        <v>45856</v>
      </c>
      <c r="S4" s="200">
        <f>'C завтраками| Bed and breakfast'!S4</f>
        <v>45858</v>
      </c>
      <c r="T4" s="200">
        <f>'C завтраками| Bed and breakfast'!T4</f>
        <v>45859</v>
      </c>
      <c r="U4" s="200">
        <f>'C завтраками| Bed and breakfast'!U4</f>
        <v>45861</v>
      </c>
      <c r="V4" s="200">
        <f>'C завтраками| Bed and breakfast'!V4</f>
        <v>45863</v>
      </c>
      <c r="W4" s="200">
        <f>'C завтраками| Bed and breakfast'!W4</f>
        <v>45865</v>
      </c>
      <c r="X4" s="200">
        <f>'C завтраками| Bed and breakfast'!X4</f>
        <v>45867</v>
      </c>
      <c r="Y4" s="200">
        <f>'C завтраками| Bed and breakfast'!Y4</f>
        <v>45870</v>
      </c>
      <c r="Z4" s="200">
        <f>'C завтраками| Bed and breakfast'!Z4</f>
        <v>45872</v>
      </c>
      <c r="AA4" s="200">
        <f>'C завтраками| Bed and breakfast'!AA4</f>
        <v>45874</v>
      </c>
      <c r="AB4" s="200">
        <f>'C завтраками| Bed and breakfast'!AB4</f>
        <v>45883</v>
      </c>
      <c r="AC4" s="200">
        <f>'C завтраками| Bed and breakfast'!AC4</f>
        <v>45886</v>
      </c>
      <c r="AD4" s="200">
        <f>'C завтраками| Bed and breakfast'!AD4</f>
        <v>45888</v>
      </c>
      <c r="AE4" s="200">
        <f>'C завтраками| Bed and breakfast'!AE4</f>
        <v>45890</v>
      </c>
      <c r="AF4" s="200">
        <f>'C завтраками| Bed and breakfast'!AF4</f>
        <v>45893</v>
      </c>
      <c r="AG4" s="200">
        <f>'C завтраками| Bed and breakfast'!AG4</f>
        <v>45896</v>
      </c>
      <c r="AH4" s="200">
        <f>'C завтраками| Bed and breakfast'!AH4</f>
        <v>45898</v>
      </c>
      <c r="AI4" s="200">
        <f>'C завтраками| Bed and breakfast'!AI4</f>
        <v>45901</v>
      </c>
      <c r="AJ4" s="200">
        <f>'C завтраками| Bed and breakfast'!AJ4</f>
        <v>45905</v>
      </c>
      <c r="AK4" s="200">
        <f>'C завтраками| Bed and breakfast'!AK4</f>
        <v>45908</v>
      </c>
      <c r="AL4" s="200">
        <f>'C завтраками| Bed and breakfast'!AL4</f>
        <v>45911</v>
      </c>
      <c r="AM4" s="200">
        <f>'C завтраками| Bed and breakfast'!AM4</f>
        <v>45912</v>
      </c>
      <c r="AN4" s="200">
        <f>'C завтраками| Bed and breakfast'!AN4</f>
        <v>45914</v>
      </c>
      <c r="AO4" s="200">
        <f>'C завтраками| Bed and breakfast'!AO4</f>
        <v>45919</v>
      </c>
      <c r="AP4" s="200">
        <f>'C завтраками| Bed and breakfast'!AP4</f>
        <v>45921</v>
      </c>
      <c r="AQ4" s="200">
        <f>'C завтраками| Bed and breakfast'!AQ4</f>
        <v>45926</v>
      </c>
      <c r="AR4" s="200">
        <f>'C завтраками| Bed and breakfast'!AR4</f>
        <v>45928</v>
      </c>
      <c r="AS4" s="200">
        <f>'C завтраками| Bed and breakfast'!AS4</f>
        <v>45931</v>
      </c>
      <c r="AT4" s="200">
        <f>'C завтраками| Bed and breakfast'!AT4</f>
        <v>45933</v>
      </c>
      <c r="AU4" s="200">
        <f>'C завтраками| Bed and breakfast'!AU4</f>
        <v>45933</v>
      </c>
      <c r="AV4" s="200">
        <f>'C завтраками| Bed and breakfast'!AV4</f>
        <v>45935</v>
      </c>
      <c r="AW4" s="200">
        <f>'C завтраками| Bed and breakfast'!AW4</f>
        <v>45940</v>
      </c>
      <c r="AX4" s="200">
        <f>'C завтраками| Bed and breakfast'!AX4</f>
        <v>45942</v>
      </c>
      <c r="AY4" s="200">
        <f>'C завтраками| Bed and breakfast'!AY4</f>
        <v>45947</v>
      </c>
      <c r="AZ4" s="200">
        <f>'C завтраками| Bed and breakfast'!AZ4</f>
        <v>45949</v>
      </c>
      <c r="BA4" s="200">
        <f>'C завтраками| Bed and breakfast'!BA4</f>
        <v>45954</v>
      </c>
      <c r="BB4" s="200">
        <f>'C завтраками| Bed and breakfast'!BB4</f>
        <v>45956</v>
      </c>
      <c r="BC4" s="200">
        <f>'C завтраками| Bed and breakfast'!BC4</f>
        <v>45961</v>
      </c>
      <c r="BD4" s="200">
        <f>'C завтраками| Bed and breakfast'!BD4</f>
        <v>45962</v>
      </c>
      <c r="BE4" s="200">
        <f>'C завтраками| Bed and breakfast'!BE4</f>
        <v>45965</v>
      </c>
      <c r="BF4" s="200">
        <f>'C завтраками| Bed and breakfast'!BF4</f>
        <v>45966</v>
      </c>
      <c r="BG4" s="200">
        <f>'C завтраками| Bed and breakfast'!BG4</f>
        <v>45992</v>
      </c>
      <c r="BH4" s="200">
        <f>'C завтраками| Bed and breakfast'!BH4</f>
        <v>46003</v>
      </c>
    </row>
    <row r="5" spans="1:60" s="205" customFormat="1" ht="22.35" customHeight="1" x14ac:dyDescent="0.2">
      <c r="A5" s="209" t="s">
        <v>11</v>
      </c>
      <c r="B5" s="200">
        <f>'C завтраками| Bed and breakfast'!B5</f>
        <v>45826</v>
      </c>
      <c r="C5" s="200">
        <f>'C завтраками| Bed and breakfast'!C5</f>
        <v>45827</v>
      </c>
      <c r="D5" s="200">
        <f>'C завтраками| Bed and breakfast'!D5</f>
        <v>45828</v>
      </c>
      <c r="E5" s="200">
        <f>'C завтраками| Bed and breakfast'!E5</f>
        <v>45829</v>
      </c>
      <c r="F5" s="200">
        <f>'C завтраками| Bed and breakfast'!F5</f>
        <v>45830</v>
      </c>
      <c r="G5" s="200">
        <f>'C завтраками| Bed and breakfast'!G5</f>
        <v>45831</v>
      </c>
      <c r="H5" s="200">
        <f>'C завтраками| Bed and breakfast'!H5</f>
        <v>45834</v>
      </c>
      <c r="I5" s="200">
        <f>'C завтраками| Bed and breakfast'!I5</f>
        <v>45835</v>
      </c>
      <c r="J5" s="200">
        <f>'C завтраками| Bed and breakfast'!J5</f>
        <v>45837</v>
      </c>
      <c r="K5" s="200">
        <f>'C завтраками| Bed and breakfast'!K5</f>
        <v>45838</v>
      </c>
      <c r="L5" s="200">
        <f>'C завтраками| Bed and breakfast'!L5</f>
        <v>45841</v>
      </c>
      <c r="M5" s="200">
        <f>'C завтраками| Bed and breakfast'!M5</f>
        <v>45844</v>
      </c>
      <c r="N5" s="200">
        <f>'C завтраками| Bed and breakfast'!N5</f>
        <v>45846</v>
      </c>
      <c r="O5" s="200">
        <f>'C завтраками| Bed and breakfast'!O5</f>
        <v>45848</v>
      </c>
      <c r="P5" s="200">
        <f>'C завтраками| Bed and breakfast'!P5</f>
        <v>45850</v>
      </c>
      <c r="Q5" s="200">
        <f>'C завтраками| Bed and breakfast'!Q5</f>
        <v>45855</v>
      </c>
      <c r="R5" s="200">
        <f>'C завтраками| Bed and breakfast'!R5</f>
        <v>45857</v>
      </c>
      <c r="S5" s="200">
        <f>'C завтраками| Bed and breakfast'!S5</f>
        <v>45858</v>
      </c>
      <c r="T5" s="200">
        <f>'C завтраками| Bed and breakfast'!T5</f>
        <v>45860</v>
      </c>
      <c r="U5" s="200">
        <f>'C завтраками| Bed and breakfast'!U5</f>
        <v>45862</v>
      </c>
      <c r="V5" s="200">
        <f>'C завтраками| Bed and breakfast'!V5</f>
        <v>45864</v>
      </c>
      <c r="W5" s="200">
        <f>'C завтраками| Bed and breakfast'!W5</f>
        <v>45866</v>
      </c>
      <c r="X5" s="200">
        <f>'C завтраками| Bed and breakfast'!X5</f>
        <v>45869</v>
      </c>
      <c r="Y5" s="200">
        <f>'C завтраками| Bed and breakfast'!Y5</f>
        <v>45871</v>
      </c>
      <c r="Z5" s="200">
        <f>'C завтраками| Bed and breakfast'!Z5</f>
        <v>45873</v>
      </c>
      <c r="AA5" s="200">
        <f>'C завтраками| Bed and breakfast'!AA5</f>
        <v>45882</v>
      </c>
      <c r="AB5" s="200">
        <f>'C завтраками| Bed and breakfast'!AB5</f>
        <v>45885</v>
      </c>
      <c r="AC5" s="200">
        <f>'C завтраками| Bed and breakfast'!AC5</f>
        <v>45887</v>
      </c>
      <c r="AD5" s="200">
        <f>'C завтраками| Bed and breakfast'!AD5</f>
        <v>45889</v>
      </c>
      <c r="AE5" s="200">
        <f>'C завтраками| Bed and breakfast'!AE5</f>
        <v>45892</v>
      </c>
      <c r="AF5" s="200">
        <f>'C завтраками| Bed and breakfast'!AF5</f>
        <v>45895</v>
      </c>
      <c r="AG5" s="200">
        <f>'C завтраками| Bed and breakfast'!AG5</f>
        <v>45897</v>
      </c>
      <c r="AH5" s="200">
        <f>'C завтраками| Bed and breakfast'!AH5</f>
        <v>45900</v>
      </c>
      <c r="AI5" s="200">
        <f>'C завтраками| Bed and breakfast'!AI5</f>
        <v>45904</v>
      </c>
      <c r="AJ5" s="200">
        <f>'C завтраками| Bed and breakfast'!AJ5</f>
        <v>45907</v>
      </c>
      <c r="AK5" s="200">
        <f>'C завтраками| Bed and breakfast'!AK5</f>
        <v>45910</v>
      </c>
      <c r="AL5" s="200">
        <f>'C завтраками| Bed and breakfast'!AL5</f>
        <v>45911</v>
      </c>
      <c r="AM5" s="200">
        <f>'C завтраками| Bed and breakfast'!AM5</f>
        <v>45913</v>
      </c>
      <c r="AN5" s="200">
        <f>'C завтраками| Bed and breakfast'!AN5</f>
        <v>45918</v>
      </c>
      <c r="AO5" s="200">
        <f>'C завтраками| Bed and breakfast'!AO5</f>
        <v>45920</v>
      </c>
      <c r="AP5" s="200">
        <f>'C завтраками| Bed and breakfast'!AP5</f>
        <v>45925</v>
      </c>
      <c r="AQ5" s="200">
        <f>'C завтраками| Bed and breakfast'!AQ5</f>
        <v>45927</v>
      </c>
      <c r="AR5" s="200">
        <f>'C завтраками| Bed and breakfast'!AR5</f>
        <v>45930</v>
      </c>
      <c r="AS5" s="200">
        <f>'C завтраками| Bed and breakfast'!AS5</f>
        <v>45932</v>
      </c>
      <c r="AT5" s="200">
        <f>'C завтраками| Bed and breakfast'!AT5</f>
        <v>45934</v>
      </c>
      <c r="AU5" s="200">
        <f>'C завтраками| Bed and breakfast'!AU5</f>
        <v>45934</v>
      </c>
      <c r="AV5" s="200">
        <f>'C завтраками| Bed and breakfast'!AV5</f>
        <v>45939</v>
      </c>
      <c r="AW5" s="200">
        <f>'C завтраками| Bed and breakfast'!AW5</f>
        <v>45941</v>
      </c>
      <c r="AX5" s="200">
        <f>'C завтраками| Bed and breakfast'!AX5</f>
        <v>45946</v>
      </c>
      <c r="AY5" s="200">
        <f>'C завтраками| Bed and breakfast'!AY5</f>
        <v>45948</v>
      </c>
      <c r="AZ5" s="200">
        <f>'C завтраками| Bed and breakfast'!AZ5</f>
        <v>45953</v>
      </c>
      <c r="BA5" s="200">
        <f>'C завтраками| Bed and breakfast'!BA5</f>
        <v>45955</v>
      </c>
      <c r="BB5" s="200">
        <f>'C завтраками| Bed and breakfast'!BB5</f>
        <v>45960</v>
      </c>
      <c r="BC5" s="200">
        <f>'C завтраками| Bed and breakfast'!BC5</f>
        <v>45961</v>
      </c>
      <c r="BD5" s="200">
        <f>'C завтраками| Bed and breakfast'!BD5</f>
        <v>45964</v>
      </c>
      <c r="BE5" s="200">
        <f>'C завтраками| Bed and breakfast'!BE5</f>
        <v>45965</v>
      </c>
      <c r="BF5" s="200">
        <f>'C завтраками| Bed and breakfast'!BF5</f>
        <v>45991</v>
      </c>
      <c r="BG5" s="200">
        <f>'C завтраками| Bed and breakfast'!BG5</f>
        <v>46002</v>
      </c>
      <c r="BH5" s="200">
        <f>'C завтраками| Bed and breakfast'!BH5</f>
        <v>46016</v>
      </c>
    </row>
    <row r="6" spans="1:60" s="201" customFormat="1" ht="10.35" customHeight="1" x14ac:dyDescent="0.2">
      <c r="A6" s="202" t="s">
        <v>142</v>
      </c>
    </row>
    <row r="7" spans="1:60" s="201" customFormat="1" ht="10.35" customHeight="1" x14ac:dyDescent="0.2">
      <c r="A7" s="210">
        <v>1</v>
      </c>
      <c r="B7" s="202">
        <f>'C завтраками| Bed and breakfast'!B7</f>
        <v>14500</v>
      </c>
      <c r="C7" s="202">
        <f>'C завтраками| Bed and breakfast'!C7</f>
        <v>16900</v>
      </c>
      <c r="D7" s="202">
        <f>'C завтраками| Bed and breakfast'!D7</f>
        <v>16900</v>
      </c>
      <c r="E7" s="202">
        <f>'C завтраками| Bed and breakfast'!E7</f>
        <v>15700</v>
      </c>
      <c r="F7" s="202">
        <f>'C завтраками| Bed and breakfast'!F7</f>
        <v>15700</v>
      </c>
      <c r="G7" s="202">
        <f>'C завтраками| Bed and breakfast'!G7</f>
        <v>18600</v>
      </c>
      <c r="H7" s="202">
        <f>'C завтраками| Bed and breakfast'!H7</f>
        <v>22000</v>
      </c>
      <c r="I7" s="202">
        <f>'C завтраками| Bed and breakfast'!I7</f>
        <v>18600</v>
      </c>
      <c r="J7" s="202">
        <f>'C завтраками| Bed and breakfast'!J7</f>
        <v>14500</v>
      </c>
      <c r="K7" s="202">
        <f>'C завтраками| Bed and breakfast'!K7</f>
        <v>13300</v>
      </c>
      <c r="L7" s="202">
        <f>'C завтраками| Bed and breakfast'!L7</f>
        <v>16900</v>
      </c>
      <c r="M7" s="202">
        <f>'C завтраками| Bed and breakfast'!M7</f>
        <v>16900</v>
      </c>
      <c r="N7" s="202">
        <f>'C завтраками| Bed and breakfast'!N7</f>
        <v>15700</v>
      </c>
      <c r="O7" s="202">
        <f>'C завтраками| Bed and breakfast'!O7</f>
        <v>16900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16900</v>
      </c>
      <c r="U7" s="202">
        <f>'C завтраками| Bed and breakfast'!U7</f>
        <v>16900</v>
      </c>
      <c r="V7" s="202">
        <f>'C завтраками| Bed and breakfast'!V7</f>
        <v>22000</v>
      </c>
      <c r="W7" s="202">
        <f>'C завтраками| Bed and breakfast'!W7</f>
        <v>20300</v>
      </c>
      <c r="X7" s="202">
        <f>'C завтраками| Bed and breakfast'!X7</f>
        <v>22000</v>
      </c>
      <c r="Y7" s="202">
        <f>'C завтраками| Bed and breakfast'!Y7</f>
        <v>18600</v>
      </c>
      <c r="Z7" s="202">
        <f>'C завтраками| Bed and breakfast'!Z7</f>
        <v>18600</v>
      </c>
      <c r="AA7" s="202">
        <f>'C завтраками| Bed and breakfast'!AA7</f>
        <v>20300</v>
      </c>
      <c r="AB7" s="202">
        <f>'C завтраками| Bed and breakfast'!AB7</f>
        <v>18600</v>
      </c>
      <c r="AC7" s="202">
        <f>'C завтраками| Bed and breakfast'!AC7</f>
        <v>20300</v>
      </c>
      <c r="AD7" s="202">
        <f>'C завтраками| Bed and breakfast'!AD7</f>
        <v>16900</v>
      </c>
      <c r="AE7" s="202">
        <f>'C завтраками| Bed and breakfast'!AE7</f>
        <v>15700</v>
      </c>
      <c r="AF7" s="202">
        <f>'C завтраками| Bed and breakfast'!AF7</f>
        <v>14500</v>
      </c>
      <c r="AG7" s="202">
        <f>'C завтраками| Bed and breakfast'!AG7</f>
        <v>13300</v>
      </c>
      <c r="AH7" s="202">
        <f>'C завтраками| Bed and breakfast'!AH7</f>
        <v>12100</v>
      </c>
      <c r="AI7" s="202">
        <f>'C завтраками| Bed and breakfast'!AI7</f>
        <v>12100</v>
      </c>
      <c r="AJ7" s="202">
        <f>'C завтраками| Bed and breakfast'!AJ7</f>
        <v>13300</v>
      </c>
      <c r="AK7" s="202">
        <f>'C завтраками| Bed and breakfast'!AK7</f>
        <v>14500</v>
      </c>
      <c r="AL7" s="202">
        <f>'C завтраками| Bed and breakfast'!AL7</f>
        <v>13300</v>
      </c>
      <c r="AM7" s="202">
        <f>'C завтраками| Bed and breakfast'!AM7</f>
        <v>14500</v>
      </c>
      <c r="AN7" s="202">
        <f>'C завтраками| Bed and breakfast'!AN7</f>
        <v>13300</v>
      </c>
      <c r="AO7" s="202">
        <f>'C завтраками| Bed and breakfast'!AO7</f>
        <v>13301</v>
      </c>
      <c r="AP7" s="202">
        <f>'C завтраками| Bed and breakfast'!AP7</f>
        <v>12100</v>
      </c>
      <c r="AQ7" s="202">
        <f>'C завтраками| Bed and breakfast'!AQ7</f>
        <v>14500</v>
      </c>
      <c r="AR7" s="202">
        <f>'C завтраками| Bed and breakfast'!AR7</f>
        <v>12100</v>
      </c>
      <c r="AS7" s="202">
        <f>'C завтраками| Bed and breakfast'!AS7</f>
        <v>11950</v>
      </c>
      <c r="AT7" s="202">
        <f>'C завтраками| Bed and breakfast'!AT7</f>
        <v>13150</v>
      </c>
      <c r="AU7" s="202">
        <f>'C завтраками| Bed and breakfast'!AU7</f>
        <v>13150</v>
      </c>
      <c r="AV7" s="202">
        <f>'C завтраками| Bed and breakfast'!AV7</f>
        <v>11950</v>
      </c>
      <c r="AW7" s="202">
        <f>'C завтраками| Bed and breakfast'!AW7</f>
        <v>13150</v>
      </c>
      <c r="AX7" s="202">
        <f>'C завтраками| Bed and breakfast'!AX7</f>
        <v>10050</v>
      </c>
      <c r="AY7" s="202">
        <f>'C завтраками| Bed and breakfast'!AY7</f>
        <v>10750</v>
      </c>
      <c r="AZ7" s="202">
        <f>'C завтраками| Bed and breakfast'!AZ7</f>
        <v>10050</v>
      </c>
      <c r="BA7" s="202">
        <f>'C завтраками| Bed and breakfast'!BA7</f>
        <v>10750</v>
      </c>
      <c r="BB7" s="202">
        <f>'C завтраками| Bed and breakfast'!BB7</f>
        <v>10050</v>
      </c>
      <c r="BC7" s="202">
        <f>'C завтраками| Bed and breakfast'!BC7</f>
        <v>10750</v>
      </c>
      <c r="BD7" s="202">
        <f>'C завтраками| Bed and breakfast'!BD7</f>
        <v>10750</v>
      </c>
      <c r="BE7" s="202">
        <f>'C завтраками| Bed and breakfast'!BE7</f>
        <v>10050</v>
      </c>
      <c r="BF7" s="202">
        <f>'C завтраками| Bed and breakfast'!BF7</f>
        <v>8650</v>
      </c>
      <c r="BG7" s="202">
        <f>'C завтраками| Bed and breakfast'!BG7</f>
        <v>8650</v>
      </c>
      <c r="BH7" s="202">
        <f>'C завтраками| Bed and breakfast'!BH7</f>
        <v>10450</v>
      </c>
    </row>
    <row r="8" spans="1:60" s="201" customFormat="1" ht="10.35" customHeight="1" x14ac:dyDescent="0.2">
      <c r="A8" s="210">
        <v>2</v>
      </c>
      <c r="B8" s="202">
        <f>'C завтраками| Bed and breakfast'!B8</f>
        <v>16750</v>
      </c>
      <c r="C8" s="202">
        <f>'C завтраками| Bed and breakfast'!C8</f>
        <v>19150</v>
      </c>
      <c r="D8" s="202">
        <f>'C завтраками| Bed and breakfast'!D8</f>
        <v>19150</v>
      </c>
      <c r="E8" s="202">
        <f>'C завтраками| Bed and breakfast'!E8</f>
        <v>17950</v>
      </c>
      <c r="F8" s="202">
        <f>'C завтраками| Bed and breakfast'!F8</f>
        <v>17950</v>
      </c>
      <c r="G8" s="202">
        <f>'C завтраками| Bed and breakfast'!G8</f>
        <v>20850</v>
      </c>
      <c r="H8" s="202">
        <f>'C завтраками| Bed and breakfast'!H8</f>
        <v>24250</v>
      </c>
      <c r="I8" s="202">
        <f>'C завтраками| Bed and breakfast'!I8</f>
        <v>20850</v>
      </c>
      <c r="J8" s="202">
        <f>'C завтраками| Bed and breakfast'!J8</f>
        <v>16750</v>
      </c>
      <c r="K8" s="202">
        <f>'C завтраками| Bed and breakfast'!K8</f>
        <v>15550</v>
      </c>
      <c r="L8" s="202">
        <f>'C завтраками| Bed and breakfast'!L8</f>
        <v>19150</v>
      </c>
      <c r="M8" s="202">
        <f>'C завтраками| Bed and breakfast'!M8</f>
        <v>19150</v>
      </c>
      <c r="N8" s="202">
        <f>'C завтраками| Bed and breakfast'!N8</f>
        <v>17950</v>
      </c>
      <c r="O8" s="202">
        <f>'C завтраками| Bed and breakfast'!O8</f>
        <v>19150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19150</v>
      </c>
      <c r="U8" s="202">
        <f>'C завтраками| Bed and breakfast'!U8</f>
        <v>19150</v>
      </c>
      <c r="V8" s="202">
        <f>'C завтраками| Bed and breakfast'!V8</f>
        <v>24250</v>
      </c>
      <c r="W8" s="202">
        <f>'C завтраками| Bed and breakfast'!W8</f>
        <v>22550</v>
      </c>
      <c r="X8" s="202">
        <f>'C завтраками| Bed and breakfast'!X8</f>
        <v>24250</v>
      </c>
      <c r="Y8" s="202">
        <f>'C завтраками| Bed and breakfast'!Y8</f>
        <v>20850</v>
      </c>
      <c r="Z8" s="202">
        <f>'C завтраками| Bed and breakfast'!Z8</f>
        <v>20850</v>
      </c>
      <c r="AA8" s="202">
        <f>'C завтраками| Bed and breakfast'!AA8</f>
        <v>22550</v>
      </c>
      <c r="AB8" s="202">
        <f>'C завтраками| Bed and breakfast'!AB8</f>
        <v>20850</v>
      </c>
      <c r="AC8" s="202">
        <f>'C завтраками| Bed and breakfast'!AC8</f>
        <v>22550</v>
      </c>
      <c r="AD8" s="202">
        <f>'C завтраками| Bed and breakfast'!AD8</f>
        <v>19150</v>
      </c>
      <c r="AE8" s="202">
        <f>'C завтраками| Bed and breakfast'!AE8</f>
        <v>17950</v>
      </c>
      <c r="AF8" s="202">
        <f>'C завтраками| Bed and breakfast'!AF8</f>
        <v>16750</v>
      </c>
      <c r="AG8" s="202">
        <f>'C завтраками| Bed and breakfast'!AG8</f>
        <v>15550</v>
      </c>
      <c r="AH8" s="202">
        <f>'C завтраками| Bed and breakfast'!AH8</f>
        <v>14350</v>
      </c>
      <c r="AI8" s="202">
        <f>'C завтраками| Bed and breakfast'!AI8</f>
        <v>14350</v>
      </c>
      <c r="AJ8" s="202">
        <f>'C завтраками| Bed and breakfast'!AJ8</f>
        <v>15550</v>
      </c>
      <c r="AK8" s="202">
        <f>'C завтраками| Bed and breakfast'!AK8</f>
        <v>16750</v>
      </c>
      <c r="AL8" s="202">
        <f>'C завтраками| Bed and breakfast'!AL8</f>
        <v>15550</v>
      </c>
      <c r="AM8" s="202">
        <f>'C завтраками| Bed and breakfast'!AM8</f>
        <v>16750</v>
      </c>
      <c r="AN8" s="202">
        <f>'C завтраками| Bed and breakfast'!AN8</f>
        <v>15550</v>
      </c>
      <c r="AO8" s="202">
        <f>'C завтраками| Bed and breakfast'!AO8</f>
        <v>15551</v>
      </c>
      <c r="AP8" s="202">
        <f>'C завтраками| Bed and breakfast'!AP8</f>
        <v>14350</v>
      </c>
      <c r="AQ8" s="202">
        <f>'C завтраками| Bed and breakfast'!AQ8</f>
        <v>16750</v>
      </c>
      <c r="AR8" s="202">
        <f>'C завтраками| Bed and breakfast'!AR8</f>
        <v>14350</v>
      </c>
      <c r="AS8" s="202">
        <f>'C завтраками| Bed and breakfast'!AS8</f>
        <v>14200</v>
      </c>
      <c r="AT8" s="202">
        <f>'C завтраками| Bed and breakfast'!AT8</f>
        <v>15400</v>
      </c>
      <c r="AU8" s="202">
        <f>'C завтраками| Bed and breakfast'!AU8</f>
        <v>15400</v>
      </c>
      <c r="AV8" s="202">
        <f>'C завтраками| Bed and breakfast'!AV8</f>
        <v>14200</v>
      </c>
      <c r="AW8" s="202">
        <f>'C завтраками| Bed and breakfast'!AW8</f>
        <v>15400</v>
      </c>
      <c r="AX8" s="202">
        <f>'C завтраками| Bed and breakfast'!AX8</f>
        <v>12300</v>
      </c>
      <c r="AY8" s="202">
        <f>'C завтраками| Bed and breakfast'!AY8</f>
        <v>13000</v>
      </c>
      <c r="AZ8" s="202">
        <f>'C завтраками| Bed and breakfast'!AZ8</f>
        <v>12300</v>
      </c>
      <c r="BA8" s="202">
        <f>'C завтраками| Bed and breakfast'!BA8</f>
        <v>13000</v>
      </c>
      <c r="BB8" s="202">
        <f>'C завтраками| Bed and breakfast'!BB8</f>
        <v>12300</v>
      </c>
      <c r="BC8" s="202">
        <f>'C завтраками| Bed and breakfast'!BC8</f>
        <v>13000</v>
      </c>
      <c r="BD8" s="202">
        <f>'C завтраками| Bed and breakfast'!BD8</f>
        <v>13000</v>
      </c>
      <c r="BE8" s="202">
        <f>'C завтраками| Bed and breakfast'!BE8</f>
        <v>12300</v>
      </c>
      <c r="BF8" s="202">
        <f>'C завтраками| Bed and breakfast'!BF8</f>
        <v>10900</v>
      </c>
      <c r="BG8" s="202">
        <f>'C завтраками| Bed and breakfast'!BG8</f>
        <v>10900</v>
      </c>
      <c r="BH8" s="202">
        <f>'C завтраками| Bed and breakfast'!BH8</f>
        <v>12700</v>
      </c>
    </row>
    <row r="9" spans="1:60" s="201" customFormat="1" ht="10.35"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row>
    <row r="10" spans="1:60" s="201" customFormat="1" ht="10.35" customHeight="1" x14ac:dyDescent="0.2">
      <c r="A10" s="210">
        <v>1</v>
      </c>
      <c r="B10" s="202">
        <f>'C завтраками| Bed and breakfast'!B10</f>
        <v>15500</v>
      </c>
      <c r="C10" s="202">
        <f>'C завтраками| Bed and breakfast'!C10</f>
        <v>17900</v>
      </c>
      <c r="D10" s="202">
        <f>'C завтраками| Bed and breakfast'!D10</f>
        <v>17900</v>
      </c>
      <c r="E10" s="202">
        <f>'C завтраками| Bed and breakfast'!E10</f>
        <v>16700</v>
      </c>
      <c r="F10" s="202">
        <f>'C завтраками| Bed and breakfast'!F10</f>
        <v>16700</v>
      </c>
      <c r="G10" s="202">
        <f>'C завтраками| Bed and breakfast'!G10</f>
        <v>19600</v>
      </c>
      <c r="H10" s="202">
        <f>'C завтраками| Bed and breakfast'!H10</f>
        <v>23000</v>
      </c>
      <c r="I10" s="202">
        <f>'C завтраками| Bed and breakfast'!I10</f>
        <v>19600</v>
      </c>
      <c r="J10" s="202">
        <f>'C завтраками| Bed and breakfast'!J10</f>
        <v>15500</v>
      </c>
      <c r="K10" s="202">
        <f>'C завтраками| Bed and breakfast'!K10</f>
        <v>14300</v>
      </c>
      <c r="L10" s="202">
        <f>'C завтраками| Bed and breakfast'!L10</f>
        <v>17900</v>
      </c>
      <c r="M10" s="202">
        <f>'C завтраками| Bed and breakfast'!M10</f>
        <v>17900</v>
      </c>
      <c r="N10" s="202">
        <f>'C завтраками| Bed and breakfast'!N10</f>
        <v>16700</v>
      </c>
      <c r="O10" s="202">
        <f>'C завтраками| Bed and breakfast'!O10</f>
        <v>17900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17900</v>
      </c>
      <c r="U10" s="202">
        <f>'C завтраками| Bed and breakfast'!U10</f>
        <v>17900</v>
      </c>
      <c r="V10" s="202">
        <f>'C завтраками| Bed and breakfast'!V10</f>
        <v>23000</v>
      </c>
      <c r="W10" s="202">
        <f>'C завтраками| Bed and breakfast'!W10</f>
        <v>21300</v>
      </c>
      <c r="X10" s="202">
        <f>'C завтраками| Bed and breakfast'!X10</f>
        <v>23000</v>
      </c>
      <c r="Y10" s="202">
        <f>'C завтраками| Bed and breakfast'!Y10</f>
        <v>19600</v>
      </c>
      <c r="Z10" s="202">
        <f>'C завтраками| Bed and breakfast'!Z10</f>
        <v>19600</v>
      </c>
      <c r="AA10" s="202">
        <f>'C завтраками| Bed and breakfast'!AA10</f>
        <v>21300</v>
      </c>
      <c r="AB10" s="202">
        <f>'C завтраками| Bed and breakfast'!AB10</f>
        <v>19600</v>
      </c>
      <c r="AC10" s="202">
        <f>'C завтраками| Bed and breakfast'!AC10</f>
        <v>21300</v>
      </c>
      <c r="AD10" s="202">
        <f>'C завтраками| Bed and breakfast'!AD10</f>
        <v>17900</v>
      </c>
      <c r="AE10" s="202">
        <f>'C завтраками| Bed and breakfast'!AE10</f>
        <v>16700</v>
      </c>
      <c r="AF10" s="202">
        <f>'C завтраками| Bed and breakfast'!AF10</f>
        <v>15500</v>
      </c>
      <c r="AG10" s="202">
        <f>'C завтраками| Bed and breakfast'!AG10</f>
        <v>14300</v>
      </c>
      <c r="AH10" s="202">
        <f>'C завтраками| Bed and breakfast'!AH10</f>
        <v>13100</v>
      </c>
      <c r="AI10" s="202">
        <f>'C завтраками| Bed and breakfast'!AI10</f>
        <v>13100</v>
      </c>
      <c r="AJ10" s="202">
        <f>'C завтраками| Bed and breakfast'!AJ10</f>
        <v>14300</v>
      </c>
      <c r="AK10" s="202">
        <f>'C завтраками| Bed and breakfast'!AK10</f>
        <v>15500</v>
      </c>
      <c r="AL10" s="202">
        <f>'C завтраками| Bed and breakfast'!AL10</f>
        <v>14300</v>
      </c>
      <c r="AM10" s="202">
        <f>'C завтраками| Bed and breakfast'!AM10</f>
        <v>15500</v>
      </c>
      <c r="AN10" s="202">
        <f>'C завтраками| Bed and breakfast'!AN10</f>
        <v>14300</v>
      </c>
      <c r="AO10" s="202">
        <f>'C завтраками| Bed and breakfast'!AO10</f>
        <v>14301</v>
      </c>
      <c r="AP10" s="202">
        <f>'C завтраками| Bed and breakfast'!AP10</f>
        <v>13100</v>
      </c>
      <c r="AQ10" s="202">
        <f>'C завтраками| Bed and breakfast'!AQ10</f>
        <v>15500</v>
      </c>
      <c r="AR10" s="202">
        <f>'C завтраками| Bed and breakfast'!AR10</f>
        <v>13100</v>
      </c>
      <c r="AS10" s="202">
        <f>'C завтраками| Bed and breakfast'!AS10</f>
        <v>12950</v>
      </c>
      <c r="AT10" s="202">
        <f>'C завтраками| Bed and breakfast'!AT10</f>
        <v>14150</v>
      </c>
      <c r="AU10" s="202">
        <f>'C завтраками| Bed and breakfast'!AU10</f>
        <v>14150</v>
      </c>
      <c r="AV10" s="202">
        <f>'C завтраками| Bed and breakfast'!AV10</f>
        <v>12950</v>
      </c>
      <c r="AW10" s="202">
        <f>'C завтраками| Bed and breakfast'!AW10</f>
        <v>14150</v>
      </c>
      <c r="AX10" s="202">
        <f>'C завтраками| Bed and breakfast'!AX10</f>
        <v>11050</v>
      </c>
      <c r="AY10" s="202">
        <f>'C завтраками| Bed and breakfast'!AY10</f>
        <v>11750</v>
      </c>
      <c r="AZ10" s="202">
        <f>'C завтраками| Bed and breakfast'!AZ10</f>
        <v>11050</v>
      </c>
      <c r="BA10" s="202">
        <f>'C завтраками| Bed and breakfast'!BA10</f>
        <v>11750</v>
      </c>
      <c r="BB10" s="202">
        <f>'C завтраками| Bed and breakfast'!BB10</f>
        <v>11050</v>
      </c>
      <c r="BC10" s="202">
        <f>'C завтраками| Bed and breakfast'!BC10</f>
        <v>11750</v>
      </c>
      <c r="BD10" s="202">
        <f>'C завтраками| Bed and breakfast'!BD10</f>
        <v>11750</v>
      </c>
      <c r="BE10" s="202">
        <f>'C завтраками| Bed and breakfast'!BE10</f>
        <v>11050</v>
      </c>
      <c r="BF10" s="202">
        <f>'C завтраками| Bed and breakfast'!BF10</f>
        <v>9650</v>
      </c>
      <c r="BG10" s="202">
        <f>'C завтраками| Bed and breakfast'!BG10</f>
        <v>9650</v>
      </c>
      <c r="BH10" s="202">
        <f>'C завтраками| Bed and breakfast'!BH10</f>
        <v>11450</v>
      </c>
    </row>
    <row r="11" spans="1:60" s="201" customFormat="1" x14ac:dyDescent="0.2">
      <c r="A11" s="210">
        <v>2</v>
      </c>
      <c r="B11" s="202">
        <f>'C завтраками| Bed and breakfast'!B11</f>
        <v>17750</v>
      </c>
      <c r="C11" s="202">
        <f>'C завтраками| Bed and breakfast'!C11</f>
        <v>20150</v>
      </c>
      <c r="D11" s="202">
        <f>'C завтраками| Bed and breakfast'!D11</f>
        <v>20150</v>
      </c>
      <c r="E11" s="202">
        <f>'C завтраками| Bed and breakfast'!E11</f>
        <v>18950</v>
      </c>
      <c r="F11" s="202">
        <f>'C завтраками| Bed and breakfast'!F11</f>
        <v>18950</v>
      </c>
      <c r="G11" s="202">
        <f>'C завтраками| Bed and breakfast'!G11</f>
        <v>21850</v>
      </c>
      <c r="H11" s="202">
        <f>'C завтраками| Bed and breakfast'!H11</f>
        <v>25250</v>
      </c>
      <c r="I11" s="202">
        <f>'C завтраками| Bed and breakfast'!I11</f>
        <v>21850</v>
      </c>
      <c r="J11" s="202">
        <f>'C завтраками| Bed and breakfast'!J11</f>
        <v>17750</v>
      </c>
      <c r="K11" s="202">
        <f>'C завтраками| Bed and breakfast'!K11</f>
        <v>16550</v>
      </c>
      <c r="L11" s="202">
        <f>'C завтраками| Bed and breakfast'!L11</f>
        <v>20150</v>
      </c>
      <c r="M11" s="202">
        <f>'C завтраками| Bed and breakfast'!M11</f>
        <v>20150</v>
      </c>
      <c r="N11" s="202">
        <f>'C завтраками| Bed and breakfast'!N11</f>
        <v>18950</v>
      </c>
      <c r="O11" s="202">
        <f>'C завтраками| Bed and breakfast'!O11</f>
        <v>20150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20150</v>
      </c>
      <c r="U11" s="202">
        <f>'C завтраками| Bed and breakfast'!U11</f>
        <v>20150</v>
      </c>
      <c r="V11" s="202">
        <f>'C завтраками| Bed and breakfast'!V11</f>
        <v>25250</v>
      </c>
      <c r="W11" s="202">
        <f>'C завтраками| Bed and breakfast'!W11</f>
        <v>23550</v>
      </c>
      <c r="X11" s="202">
        <f>'C завтраками| Bed and breakfast'!X11</f>
        <v>25250</v>
      </c>
      <c r="Y11" s="202">
        <f>'C завтраками| Bed and breakfast'!Y11</f>
        <v>21850</v>
      </c>
      <c r="Z11" s="202">
        <f>'C завтраками| Bed and breakfast'!Z11</f>
        <v>21850</v>
      </c>
      <c r="AA11" s="202">
        <f>'C завтраками| Bed and breakfast'!AA11</f>
        <v>23550</v>
      </c>
      <c r="AB11" s="202">
        <f>'C завтраками| Bed and breakfast'!AB11</f>
        <v>21850</v>
      </c>
      <c r="AC11" s="202">
        <f>'C завтраками| Bed and breakfast'!AC11</f>
        <v>23550</v>
      </c>
      <c r="AD11" s="202">
        <f>'C завтраками| Bed and breakfast'!AD11</f>
        <v>20150</v>
      </c>
      <c r="AE11" s="202">
        <f>'C завтраками| Bed and breakfast'!AE11</f>
        <v>18950</v>
      </c>
      <c r="AF11" s="202">
        <f>'C завтраками| Bed and breakfast'!AF11</f>
        <v>17750</v>
      </c>
      <c r="AG11" s="202">
        <f>'C завтраками| Bed and breakfast'!AG11</f>
        <v>16550</v>
      </c>
      <c r="AH11" s="202">
        <f>'C завтраками| Bed and breakfast'!AH11</f>
        <v>15350</v>
      </c>
      <c r="AI11" s="202">
        <f>'C завтраками| Bed and breakfast'!AI11</f>
        <v>15350</v>
      </c>
      <c r="AJ11" s="202">
        <f>'C завтраками| Bed and breakfast'!AJ11</f>
        <v>16550</v>
      </c>
      <c r="AK11" s="202">
        <f>'C завтраками| Bed and breakfast'!AK11</f>
        <v>17750</v>
      </c>
      <c r="AL11" s="202">
        <f>'C завтраками| Bed and breakfast'!AL11</f>
        <v>16550</v>
      </c>
      <c r="AM11" s="202">
        <f>'C завтраками| Bed and breakfast'!AM11</f>
        <v>17750</v>
      </c>
      <c r="AN11" s="202">
        <f>'C завтраками| Bed and breakfast'!AN11</f>
        <v>16550</v>
      </c>
      <c r="AO11" s="202">
        <f>'C завтраками| Bed and breakfast'!AO11</f>
        <v>16551</v>
      </c>
      <c r="AP11" s="202">
        <f>'C завтраками| Bed and breakfast'!AP11</f>
        <v>15350</v>
      </c>
      <c r="AQ11" s="202">
        <f>'C завтраками| Bed and breakfast'!AQ11</f>
        <v>17750</v>
      </c>
      <c r="AR11" s="202">
        <f>'C завтраками| Bed and breakfast'!AR11</f>
        <v>15350</v>
      </c>
      <c r="AS11" s="202">
        <f>'C завтраками| Bed and breakfast'!AS11</f>
        <v>15200</v>
      </c>
      <c r="AT11" s="202">
        <f>'C завтраками| Bed and breakfast'!AT11</f>
        <v>16400</v>
      </c>
      <c r="AU11" s="202">
        <f>'C завтраками| Bed and breakfast'!AU11</f>
        <v>16400</v>
      </c>
      <c r="AV11" s="202">
        <f>'C завтраками| Bed and breakfast'!AV11</f>
        <v>15200</v>
      </c>
      <c r="AW11" s="202">
        <f>'C завтраками| Bed and breakfast'!AW11</f>
        <v>16400</v>
      </c>
      <c r="AX11" s="202">
        <f>'C завтраками| Bed and breakfast'!AX11</f>
        <v>13300</v>
      </c>
      <c r="AY11" s="202">
        <f>'C завтраками| Bed and breakfast'!AY11</f>
        <v>14000</v>
      </c>
      <c r="AZ11" s="202">
        <f>'C завтраками| Bed and breakfast'!AZ11</f>
        <v>13300</v>
      </c>
      <c r="BA11" s="202">
        <f>'C завтраками| Bed and breakfast'!BA11</f>
        <v>14000</v>
      </c>
      <c r="BB11" s="202">
        <f>'C завтраками| Bed and breakfast'!BB11</f>
        <v>13300</v>
      </c>
      <c r="BC11" s="202">
        <f>'C завтраками| Bed and breakfast'!BC11</f>
        <v>14000</v>
      </c>
      <c r="BD11" s="202">
        <f>'C завтраками| Bed and breakfast'!BD11</f>
        <v>14000</v>
      </c>
      <c r="BE11" s="202">
        <f>'C завтраками| Bed and breakfast'!BE11</f>
        <v>13300</v>
      </c>
      <c r="BF11" s="202">
        <f>'C завтраками| Bed and breakfast'!BF11</f>
        <v>11900</v>
      </c>
      <c r="BG11" s="202">
        <f>'C завтраками| Bed and breakfast'!BG11</f>
        <v>11900</v>
      </c>
      <c r="BH11" s="202">
        <f>'C завтраками| Bed and breakfast'!BH11</f>
        <v>13700</v>
      </c>
    </row>
    <row r="12" spans="1:60" s="201" customFormat="1" ht="10.9"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row>
    <row r="13" spans="1:60" s="201" customFormat="1" ht="11.45" customHeight="1" x14ac:dyDescent="0.2">
      <c r="A13" s="210">
        <v>1</v>
      </c>
      <c r="B13" s="202">
        <f>'C завтраками| Bed and breakfast'!B13</f>
        <v>16500</v>
      </c>
      <c r="C13" s="202">
        <f>'C завтраками| Bed and breakfast'!C13</f>
        <v>18900</v>
      </c>
      <c r="D13" s="202">
        <f>'C завтраками| Bed and breakfast'!D13</f>
        <v>18900</v>
      </c>
      <c r="E13" s="202">
        <f>'C завтраками| Bed and breakfast'!E13</f>
        <v>17700</v>
      </c>
      <c r="F13" s="202">
        <f>'C завтраками| Bed and breakfast'!F13</f>
        <v>17700</v>
      </c>
      <c r="G13" s="202">
        <f>'C завтраками| Bed and breakfast'!G13</f>
        <v>20600</v>
      </c>
      <c r="H13" s="202">
        <f>'C завтраками| Bed and breakfast'!H13</f>
        <v>24000</v>
      </c>
      <c r="I13" s="202">
        <f>'C завтраками| Bed and breakfast'!I13</f>
        <v>20600</v>
      </c>
      <c r="J13" s="202">
        <f>'C завтраками| Bed and breakfast'!J13</f>
        <v>16500</v>
      </c>
      <c r="K13" s="202">
        <f>'C завтраками| Bed and breakfast'!K13</f>
        <v>15300</v>
      </c>
      <c r="L13" s="202">
        <f>'C завтраками| Bed and breakfast'!L13</f>
        <v>18900</v>
      </c>
      <c r="M13" s="202">
        <f>'C завтраками| Bed and breakfast'!M13</f>
        <v>18900</v>
      </c>
      <c r="N13" s="202">
        <f>'C завтраками| Bed and breakfast'!N13</f>
        <v>17700</v>
      </c>
      <c r="O13" s="202">
        <f>'C завтраками| Bed and breakfast'!O13</f>
        <v>18900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18900</v>
      </c>
      <c r="U13" s="202">
        <f>'C завтраками| Bed and breakfast'!U13</f>
        <v>18900</v>
      </c>
      <c r="V13" s="202">
        <f>'C завтраками| Bed and breakfast'!V13</f>
        <v>24000</v>
      </c>
      <c r="W13" s="202">
        <f>'C завтраками| Bed and breakfast'!W13</f>
        <v>22300</v>
      </c>
      <c r="X13" s="202">
        <f>'C завтраками| Bed and breakfast'!X13</f>
        <v>24000</v>
      </c>
      <c r="Y13" s="202">
        <f>'C завтраками| Bed and breakfast'!Y13</f>
        <v>20600</v>
      </c>
      <c r="Z13" s="202">
        <f>'C завтраками| Bed and breakfast'!Z13</f>
        <v>20600</v>
      </c>
      <c r="AA13" s="202">
        <f>'C завтраками| Bed and breakfast'!AA13</f>
        <v>22300</v>
      </c>
      <c r="AB13" s="202">
        <f>'C завтраками| Bed and breakfast'!AB13</f>
        <v>20600</v>
      </c>
      <c r="AC13" s="202">
        <f>'C завтраками| Bed and breakfast'!AC13</f>
        <v>22300</v>
      </c>
      <c r="AD13" s="202">
        <f>'C завтраками| Bed and breakfast'!AD13</f>
        <v>18900</v>
      </c>
      <c r="AE13" s="202">
        <f>'C завтраками| Bed and breakfast'!AE13</f>
        <v>17700</v>
      </c>
      <c r="AF13" s="202">
        <f>'C завтраками| Bed and breakfast'!AF13</f>
        <v>16500</v>
      </c>
      <c r="AG13" s="202">
        <f>'C завтраками| Bed and breakfast'!AG13</f>
        <v>15300</v>
      </c>
      <c r="AH13" s="202">
        <f>'C завтраками| Bed and breakfast'!AH13</f>
        <v>14100</v>
      </c>
      <c r="AI13" s="202">
        <f>'C завтраками| Bed and breakfast'!AI13</f>
        <v>14100</v>
      </c>
      <c r="AJ13" s="202">
        <f>'C завтраками| Bed and breakfast'!AJ13</f>
        <v>15300</v>
      </c>
      <c r="AK13" s="202">
        <f>'C завтраками| Bed and breakfast'!AK13</f>
        <v>16500</v>
      </c>
      <c r="AL13" s="202">
        <f>'C завтраками| Bed and breakfast'!AL13</f>
        <v>15300</v>
      </c>
      <c r="AM13" s="202">
        <f>'C завтраками| Bed and breakfast'!AM13</f>
        <v>16500</v>
      </c>
      <c r="AN13" s="202">
        <f>'C завтраками| Bed and breakfast'!AN13</f>
        <v>15300</v>
      </c>
      <c r="AO13" s="202">
        <f>'C завтраками| Bed and breakfast'!AO13</f>
        <v>15301</v>
      </c>
      <c r="AP13" s="202">
        <f>'C завтраками| Bed and breakfast'!AP13</f>
        <v>14100</v>
      </c>
      <c r="AQ13" s="202">
        <f>'C завтраками| Bed and breakfast'!AQ13</f>
        <v>16500</v>
      </c>
      <c r="AR13" s="202">
        <f>'C завтраками| Bed and breakfast'!AR13</f>
        <v>14100</v>
      </c>
      <c r="AS13" s="202">
        <f>'C завтраками| Bed and breakfast'!AS13</f>
        <v>13950</v>
      </c>
      <c r="AT13" s="202">
        <f>'C завтраками| Bed and breakfast'!AT13</f>
        <v>15150</v>
      </c>
      <c r="AU13" s="202">
        <f>'C завтраками| Bed and breakfast'!AU13</f>
        <v>15150</v>
      </c>
      <c r="AV13" s="202">
        <f>'C завтраками| Bed and breakfast'!AV13</f>
        <v>13950</v>
      </c>
      <c r="AW13" s="202">
        <f>'C завтраками| Bed and breakfast'!AW13</f>
        <v>15150</v>
      </c>
      <c r="AX13" s="202">
        <f>'C завтраками| Bed and breakfast'!AX13</f>
        <v>12050</v>
      </c>
      <c r="AY13" s="202">
        <f>'C завтраками| Bed and breakfast'!AY13</f>
        <v>12750</v>
      </c>
      <c r="AZ13" s="202">
        <f>'C завтраками| Bed and breakfast'!AZ13</f>
        <v>12050</v>
      </c>
      <c r="BA13" s="202">
        <f>'C завтраками| Bed and breakfast'!BA13</f>
        <v>12750</v>
      </c>
      <c r="BB13" s="202">
        <f>'C завтраками| Bed and breakfast'!BB13</f>
        <v>12050</v>
      </c>
      <c r="BC13" s="202">
        <f>'C завтраками| Bed and breakfast'!BC13</f>
        <v>12750</v>
      </c>
      <c r="BD13" s="202">
        <f>'C завтраками| Bed and breakfast'!BD13</f>
        <v>12750</v>
      </c>
      <c r="BE13" s="202">
        <f>'C завтраками| Bed and breakfast'!BE13</f>
        <v>12050</v>
      </c>
      <c r="BF13" s="202">
        <f>'C завтраками| Bed and breakfast'!BF13</f>
        <v>10650</v>
      </c>
      <c r="BG13" s="202">
        <f>'C завтраками| Bed and breakfast'!BG13</f>
        <v>10650</v>
      </c>
      <c r="BH13" s="202">
        <f>'C завтраками| Bed and breakfast'!BH13</f>
        <v>12450</v>
      </c>
    </row>
    <row r="14" spans="1:60" s="201" customFormat="1" x14ac:dyDescent="0.2">
      <c r="A14" s="210">
        <v>2</v>
      </c>
      <c r="B14" s="202">
        <f>'C завтраками| Bed and breakfast'!B14</f>
        <v>18750</v>
      </c>
      <c r="C14" s="202">
        <f>'C завтраками| Bed and breakfast'!C14</f>
        <v>21150</v>
      </c>
      <c r="D14" s="202">
        <f>'C завтраками| Bed and breakfast'!D14</f>
        <v>21150</v>
      </c>
      <c r="E14" s="202">
        <f>'C завтраками| Bed and breakfast'!E14</f>
        <v>19950</v>
      </c>
      <c r="F14" s="202">
        <f>'C завтраками| Bed and breakfast'!F14</f>
        <v>19950</v>
      </c>
      <c r="G14" s="202">
        <f>'C завтраками| Bed and breakfast'!G14</f>
        <v>22850</v>
      </c>
      <c r="H14" s="202">
        <f>'C завтраками| Bed and breakfast'!H14</f>
        <v>26250</v>
      </c>
      <c r="I14" s="202">
        <f>'C завтраками| Bed and breakfast'!I14</f>
        <v>22850</v>
      </c>
      <c r="J14" s="202">
        <f>'C завтраками| Bed and breakfast'!J14</f>
        <v>18750</v>
      </c>
      <c r="K14" s="202">
        <f>'C завтраками| Bed and breakfast'!K14</f>
        <v>17550</v>
      </c>
      <c r="L14" s="202">
        <f>'C завтраками| Bed and breakfast'!L14</f>
        <v>21150</v>
      </c>
      <c r="M14" s="202">
        <f>'C завтраками| Bed and breakfast'!M14</f>
        <v>21150</v>
      </c>
      <c r="N14" s="202">
        <f>'C завтраками| Bed and breakfast'!N14</f>
        <v>19950</v>
      </c>
      <c r="O14" s="202">
        <f>'C завтраками| Bed and breakfast'!O14</f>
        <v>21150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21150</v>
      </c>
      <c r="U14" s="202">
        <f>'C завтраками| Bed and breakfast'!U14</f>
        <v>21150</v>
      </c>
      <c r="V14" s="202">
        <f>'C завтраками| Bed and breakfast'!V14</f>
        <v>26250</v>
      </c>
      <c r="W14" s="202">
        <f>'C завтраками| Bed and breakfast'!W14</f>
        <v>24550</v>
      </c>
      <c r="X14" s="202">
        <f>'C завтраками| Bed and breakfast'!X14</f>
        <v>26250</v>
      </c>
      <c r="Y14" s="202">
        <f>'C завтраками| Bed and breakfast'!Y14</f>
        <v>22850</v>
      </c>
      <c r="Z14" s="202">
        <f>'C завтраками| Bed and breakfast'!Z14</f>
        <v>22850</v>
      </c>
      <c r="AA14" s="202">
        <f>'C завтраками| Bed and breakfast'!AA14</f>
        <v>24550</v>
      </c>
      <c r="AB14" s="202">
        <f>'C завтраками| Bed and breakfast'!AB14</f>
        <v>22850</v>
      </c>
      <c r="AC14" s="202">
        <f>'C завтраками| Bed and breakfast'!AC14</f>
        <v>24550</v>
      </c>
      <c r="AD14" s="202">
        <f>'C завтраками| Bed and breakfast'!AD14</f>
        <v>21150</v>
      </c>
      <c r="AE14" s="202">
        <f>'C завтраками| Bed and breakfast'!AE14</f>
        <v>19950</v>
      </c>
      <c r="AF14" s="202">
        <f>'C завтраками| Bed and breakfast'!AF14</f>
        <v>18750</v>
      </c>
      <c r="AG14" s="202">
        <f>'C завтраками| Bed and breakfast'!AG14</f>
        <v>17550</v>
      </c>
      <c r="AH14" s="202">
        <f>'C завтраками| Bed and breakfast'!AH14</f>
        <v>16350</v>
      </c>
      <c r="AI14" s="202">
        <f>'C завтраками| Bed and breakfast'!AI14</f>
        <v>16350</v>
      </c>
      <c r="AJ14" s="202">
        <f>'C завтраками| Bed and breakfast'!AJ14</f>
        <v>17550</v>
      </c>
      <c r="AK14" s="202">
        <f>'C завтраками| Bed and breakfast'!AK14</f>
        <v>18750</v>
      </c>
      <c r="AL14" s="202">
        <f>'C завтраками| Bed and breakfast'!AL14</f>
        <v>17550</v>
      </c>
      <c r="AM14" s="202">
        <f>'C завтраками| Bed and breakfast'!AM14</f>
        <v>18750</v>
      </c>
      <c r="AN14" s="202">
        <f>'C завтраками| Bed and breakfast'!AN14</f>
        <v>17550</v>
      </c>
      <c r="AO14" s="202">
        <f>'C завтраками| Bed and breakfast'!AO14</f>
        <v>17551</v>
      </c>
      <c r="AP14" s="202">
        <f>'C завтраками| Bed and breakfast'!AP14</f>
        <v>16350</v>
      </c>
      <c r="AQ14" s="202">
        <f>'C завтраками| Bed and breakfast'!AQ14</f>
        <v>18750</v>
      </c>
      <c r="AR14" s="202">
        <f>'C завтраками| Bed and breakfast'!AR14</f>
        <v>16350</v>
      </c>
      <c r="AS14" s="202">
        <f>'C завтраками| Bed and breakfast'!AS14</f>
        <v>16200</v>
      </c>
      <c r="AT14" s="202">
        <f>'C завтраками| Bed and breakfast'!AT14</f>
        <v>17400</v>
      </c>
      <c r="AU14" s="202">
        <f>'C завтраками| Bed and breakfast'!AU14</f>
        <v>17400</v>
      </c>
      <c r="AV14" s="202">
        <f>'C завтраками| Bed and breakfast'!AV14</f>
        <v>16200</v>
      </c>
      <c r="AW14" s="202">
        <f>'C завтраками| Bed and breakfast'!AW14</f>
        <v>17400</v>
      </c>
      <c r="AX14" s="202">
        <f>'C завтраками| Bed and breakfast'!AX14</f>
        <v>14300</v>
      </c>
      <c r="AY14" s="202">
        <f>'C завтраками| Bed and breakfast'!AY14</f>
        <v>15000</v>
      </c>
      <c r="AZ14" s="202">
        <f>'C завтраками| Bed and breakfast'!AZ14</f>
        <v>14300</v>
      </c>
      <c r="BA14" s="202">
        <f>'C завтраками| Bed and breakfast'!BA14</f>
        <v>15000</v>
      </c>
      <c r="BB14" s="202">
        <f>'C завтраками| Bed and breakfast'!BB14</f>
        <v>14300</v>
      </c>
      <c r="BC14" s="202">
        <f>'C завтраками| Bed and breakfast'!BC14</f>
        <v>15000</v>
      </c>
      <c r="BD14" s="202">
        <f>'C завтраками| Bed and breakfast'!BD14</f>
        <v>15000</v>
      </c>
      <c r="BE14" s="202">
        <f>'C завтраками| Bed and breakfast'!BE14</f>
        <v>14300</v>
      </c>
      <c r="BF14" s="202">
        <f>'C завтраками| Bed and breakfast'!BF14</f>
        <v>12900</v>
      </c>
      <c r="BG14" s="202">
        <f>'C завтраками| Bed and breakfast'!BG14</f>
        <v>12900</v>
      </c>
      <c r="BH14" s="202">
        <f>'C завтраками| Bed and breakfast'!BH14</f>
        <v>14700</v>
      </c>
    </row>
    <row r="15" spans="1:60" s="201" customFormat="1" ht="10.35"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row>
    <row r="16" spans="1:60" s="201" customFormat="1" ht="10.35" customHeight="1" x14ac:dyDescent="0.2">
      <c r="A16" s="210">
        <v>1</v>
      </c>
      <c r="B16" s="202">
        <f>'C завтраками| Bed and breakfast'!B16</f>
        <v>17500</v>
      </c>
      <c r="C16" s="202">
        <f>'C завтраками| Bed and breakfast'!C16</f>
        <v>19900</v>
      </c>
      <c r="D16" s="202">
        <f>'C завтраками| Bed and breakfast'!D16</f>
        <v>19900</v>
      </c>
      <c r="E16" s="202">
        <f>'C завтраками| Bed and breakfast'!E16</f>
        <v>18700</v>
      </c>
      <c r="F16" s="202">
        <f>'C завтраками| Bed and breakfast'!F16</f>
        <v>18700</v>
      </c>
      <c r="G16" s="202">
        <f>'C завтраками| Bed and breakfast'!G16</f>
        <v>21600</v>
      </c>
      <c r="H16" s="202">
        <f>'C завтраками| Bed and breakfast'!H16</f>
        <v>25000</v>
      </c>
      <c r="I16" s="202">
        <f>'C завтраками| Bed and breakfast'!I16</f>
        <v>21600</v>
      </c>
      <c r="J16" s="202">
        <f>'C завтраками| Bed and breakfast'!J16</f>
        <v>17500</v>
      </c>
      <c r="K16" s="202">
        <f>'C завтраками| Bed and breakfast'!K16</f>
        <v>16300</v>
      </c>
      <c r="L16" s="202">
        <f>'C завтраками| Bed and breakfast'!L16</f>
        <v>19900</v>
      </c>
      <c r="M16" s="202">
        <f>'C завтраками| Bed and breakfast'!M16</f>
        <v>19900</v>
      </c>
      <c r="N16" s="202">
        <f>'C завтраками| Bed and breakfast'!N16</f>
        <v>18700</v>
      </c>
      <c r="O16" s="202">
        <f>'C завтраками| Bed and breakfast'!O16</f>
        <v>19900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19900</v>
      </c>
      <c r="U16" s="202">
        <f>'C завтраками| Bed and breakfast'!U16</f>
        <v>19900</v>
      </c>
      <c r="V16" s="202">
        <f>'C завтраками| Bed and breakfast'!V16</f>
        <v>25000</v>
      </c>
      <c r="W16" s="202">
        <f>'C завтраками| Bed and breakfast'!W16</f>
        <v>23300</v>
      </c>
      <c r="X16" s="202">
        <f>'C завтраками| Bed and breakfast'!X16</f>
        <v>25000</v>
      </c>
      <c r="Y16" s="202">
        <f>'C завтраками| Bed and breakfast'!Y16</f>
        <v>21600</v>
      </c>
      <c r="Z16" s="202">
        <f>'C завтраками| Bed and breakfast'!Z16</f>
        <v>21600</v>
      </c>
      <c r="AA16" s="202">
        <f>'C завтраками| Bed and breakfast'!AA16</f>
        <v>23300</v>
      </c>
      <c r="AB16" s="202">
        <f>'C завтраками| Bed and breakfast'!AB16</f>
        <v>21600</v>
      </c>
      <c r="AC16" s="202">
        <f>'C завтраками| Bed and breakfast'!AC16</f>
        <v>23300</v>
      </c>
      <c r="AD16" s="202">
        <f>'C завтраками| Bed and breakfast'!AD16</f>
        <v>19900</v>
      </c>
      <c r="AE16" s="202">
        <f>'C завтраками| Bed and breakfast'!AE16</f>
        <v>18700</v>
      </c>
      <c r="AF16" s="202">
        <f>'C завтраками| Bed and breakfast'!AF16</f>
        <v>17500</v>
      </c>
      <c r="AG16" s="202">
        <f>'C завтраками| Bed and breakfast'!AG16</f>
        <v>16300</v>
      </c>
      <c r="AH16" s="202">
        <f>'C завтраками| Bed and breakfast'!AH16</f>
        <v>15100</v>
      </c>
      <c r="AI16" s="202">
        <f>'C завтраками| Bed and breakfast'!AI16</f>
        <v>15100</v>
      </c>
      <c r="AJ16" s="202">
        <f>'C завтраками| Bed and breakfast'!AJ16</f>
        <v>16300</v>
      </c>
      <c r="AK16" s="202">
        <f>'C завтраками| Bed and breakfast'!AK16</f>
        <v>17500</v>
      </c>
      <c r="AL16" s="202">
        <f>'C завтраками| Bed and breakfast'!AL16</f>
        <v>16300</v>
      </c>
      <c r="AM16" s="202">
        <f>'C завтраками| Bed and breakfast'!AM16</f>
        <v>17500</v>
      </c>
      <c r="AN16" s="202">
        <f>'C завтраками| Bed and breakfast'!AN16</f>
        <v>16300</v>
      </c>
      <c r="AO16" s="202">
        <f>'C завтраками| Bed and breakfast'!AO16</f>
        <v>16301</v>
      </c>
      <c r="AP16" s="202">
        <f>'C завтраками| Bed and breakfast'!AP16</f>
        <v>15100</v>
      </c>
      <c r="AQ16" s="202">
        <f>'C завтраками| Bed and breakfast'!AQ16</f>
        <v>17500</v>
      </c>
      <c r="AR16" s="202">
        <f>'C завтраками| Bed and breakfast'!AR16</f>
        <v>15100</v>
      </c>
      <c r="AS16" s="202">
        <f>'C завтраками| Bed and breakfast'!AS16</f>
        <v>14950</v>
      </c>
      <c r="AT16" s="202">
        <f>'C завтраками| Bed and breakfast'!AT16</f>
        <v>16150</v>
      </c>
      <c r="AU16" s="202">
        <f>'C завтраками| Bed and breakfast'!AU16</f>
        <v>16150</v>
      </c>
      <c r="AV16" s="202">
        <f>'C завтраками| Bed and breakfast'!AV16</f>
        <v>14950</v>
      </c>
      <c r="AW16" s="202">
        <f>'C завтраками| Bed and breakfast'!AW16</f>
        <v>16150</v>
      </c>
      <c r="AX16" s="202">
        <f>'C завтраками| Bed and breakfast'!AX16</f>
        <v>13050</v>
      </c>
      <c r="AY16" s="202">
        <f>'C завтраками| Bed and breakfast'!AY16</f>
        <v>13750</v>
      </c>
      <c r="AZ16" s="202">
        <f>'C завтраками| Bed and breakfast'!AZ16</f>
        <v>13050</v>
      </c>
      <c r="BA16" s="202">
        <f>'C завтраками| Bed and breakfast'!BA16</f>
        <v>13750</v>
      </c>
      <c r="BB16" s="202">
        <f>'C завтраками| Bed and breakfast'!BB16</f>
        <v>13050</v>
      </c>
      <c r="BC16" s="202">
        <f>'C завтраками| Bed and breakfast'!BC16</f>
        <v>13750</v>
      </c>
      <c r="BD16" s="202">
        <f>'C завтраками| Bed and breakfast'!BD16</f>
        <v>13750</v>
      </c>
      <c r="BE16" s="202">
        <f>'C завтраками| Bed and breakfast'!BE16</f>
        <v>13050</v>
      </c>
      <c r="BF16" s="202">
        <f>'C завтраками| Bed and breakfast'!BF16</f>
        <v>11650</v>
      </c>
      <c r="BG16" s="202">
        <f>'C завтраками| Bed and breakfast'!BG16</f>
        <v>11650</v>
      </c>
      <c r="BH16" s="202">
        <f>'C завтраками| Bed and breakfast'!BH16</f>
        <v>13450</v>
      </c>
    </row>
    <row r="17" spans="1:60" s="201" customFormat="1" ht="10.35" customHeight="1" x14ac:dyDescent="0.2">
      <c r="A17" s="210">
        <v>2</v>
      </c>
      <c r="B17" s="202">
        <f>'C завтраками| Bed and breakfast'!B17</f>
        <v>19750</v>
      </c>
      <c r="C17" s="202">
        <f>'C завтраками| Bed and breakfast'!C17</f>
        <v>22150</v>
      </c>
      <c r="D17" s="202">
        <f>'C завтраками| Bed and breakfast'!D17</f>
        <v>22150</v>
      </c>
      <c r="E17" s="202">
        <f>'C завтраками| Bed and breakfast'!E17</f>
        <v>20950</v>
      </c>
      <c r="F17" s="202">
        <f>'C завтраками| Bed and breakfast'!F17</f>
        <v>20950</v>
      </c>
      <c r="G17" s="202">
        <f>'C завтраками| Bed and breakfast'!G17</f>
        <v>23850</v>
      </c>
      <c r="H17" s="202">
        <f>'C завтраками| Bed and breakfast'!H17</f>
        <v>27250</v>
      </c>
      <c r="I17" s="202">
        <f>'C завтраками| Bed and breakfast'!I17</f>
        <v>23850</v>
      </c>
      <c r="J17" s="202">
        <f>'C завтраками| Bed and breakfast'!J17</f>
        <v>19750</v>
      </c>
      <c r="K17" s="202">
        <f>'C завтраками| Bed and breakfast'!K17</f>
        <v>18550</v>
      </c>
      <c r="L17" s="202">
        <f>'C завтраками| Bed and breakfast'!L17</f>
        <v>22150</v>
      </c>
      <c r="M17" s="202">
        <f>'C завтраками| Bed and breakfast'!M17</f>
        <v>22150</v>
      </c>
      <c r="N17" s="202">
        <f>'C завтраками| Bed and breakfast'!N17</f>
        <v>20950</v>
      </c>
      <c r="O17" s="202">
        <f>'C завтраками| Bed and breakfast'!O17</f>
        <v>22150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22150</v>
      </c>
      <c r="U17" s="202">
        <f>'C завтраками| Bed and breakfast'!U17</f>
        <v>22150</v>
      </c>
      <c r="V17" s="202">
        <f>'C завтраками| Bed and breakfast'!V17</f>
        <v>27250</v>
      </c>
      <c r="W17" s="202">
        <f>'C завтраками| Bed and breakfast'!W17</f>
        <v>25550</v>
      </c>
      <c r="X17" s="202">
        <f>'C завтраками| Bed and breakfast'!X17</f>
        <v>27250</v>
      </c>
      <c r="Y17" s="202">
        <f>'C завтраками| Bed and breakfast'!Y17</f>
        <v>23850</v>
      </c>
      <c r="Z17" s="202">
        <f>'C завтраками| Bed and breakfast'!Z17</f>
        <v>23850</v>
      </c>
      <c r="AA17" s="202">
        <f>'C завтраками| Bed and breakfast'!AA17</f>
        <v>25550</v>
      </c>
      <c r="AB17" s="202">
        <f>'C завтраками| Bed and breakfast'!AB17</f>
        <v>23850</v>
      </c>
      <c r="AC17" s="202">
        <f>'C завтраками| Bed and breakfast'!AC17</f>
        <v>25550</v>
      </c>
      <c r="AD17" s="202">
        <f>'C завтраками| Bed and breakfast'!AD17</f>
        <v>22150</v>
      </c>
      <c r="AE17" s="202">
        <f>'C завтраками| Bed and breakfast'!AE17</f>
        <v>20950</v>
      </c>
      <c r="AF17" s="202">
        <f>'C завтраками| Bed and breakfast'!AF17</f>
        <v>19750</v>
      </c>
      <c r="AG17" s="202">
        <f>'C завтраками| Bed and breakfast'!AG17</f>
        <v>18550</v>
      </c>
      <c r="AH17" s="202">
        <f>'C завтраками| Bed and breakfast'!AH17</f>
        <v>17350</v>
      </c>
      <c r="AI17" s="202">
        <f>'C завтраками| Bed and breakfast'!AI17</f>
        <v>17350</v>
      </c>
      <c r="AJ17" s="202">
        <f>'C завтраками| Bed and breakfast'!AJ17</f>
        <v>18550</v>
      </c>
      <c r="AK17" s="202">
        <f>'C завтраками| Bed and breakfast'!AK17</f>
        <v>19750</v>
      </c>
      <c r="AL17" s="202">
        <f>'C завтраками| Bed and breakfast'!AL17</f>
        <v>18550</v>
      </c>
      <c r="AM17" s="202">
        <f>'C завтраками| Bed and breakfast'!AM17</f>
        <v>19750</v>
      </c>
      <c r="AN17" s="202">
        <f>'C завтраками| Bed and breakfast'!AN17</f>
        <v>18550</v>
      </c>
      <c r="AO17" s="202">
        <f>'C завтраками| Bed and breakfast'!AO17</f>
        <v>18551</v>
      </c>
      <c r="AP17" s="202">
        <f>'C завтраками| Bed and breakfast'!AP17</f>
        <v>17350</v>
      </c>
      <c r="AQ17" s="202">
        <f>'C завтраками| Bed and breakfast'!AQ17</f>
        <v>19750</v>
      </c>
      <c r="AR17" s="202">
        <f>'C завтраками| Bed and breakfast'!AR17</f>
        <v>17350</v>
      </c>
      <c r="AS17" s="202">
        <f>'C завтраками| Bed and breakfast'!AS17</f>
        <v>17200</v>
      </c>
      <c r="AT17" s="202">
        <f>'C завтраками| Bed and breakfast'!AT17</f>
        <v>18400</v>
      </c>
      <c r="AU17" s="202">
        <f>'C завтраками| Bed and breakfast'!AU17</f>
        <v>18400</v>
      </c>
      <c r="AV17" s="202">
        <f>'C завтраками| Bed and breakfast'!AV17</f>
        <v>17200</v>
      </c>
      <c r="AW17" s="202">
        <f>'C завтраками| Bed and breakfast'!AW17</f>
        <v>18400</v>
      </c>
      <c r="AX17" s="202">
        <f>'C завтраками| Bed and breakfast'!AX17</f>
        <v>15300</v>
      </c>
      <c r="AY17" s="202">
        <f>'C завтраками| Bed and breakfast'!AY17</f>
        <v>16000</v>
      </c>
      <c r="AZ17" s="202">
        <f>'C завтраками| Bed and breakfast'!AZ17</f>
        <v>15300</v>
      </c>
      <c r="BA17" s="202">
        <f>'C завтраками| Bed and breakfast'!BA17</f>
        <v>16000</v>
      </c>
      <c r="BB17" s="202">
        <f>'C завтраками| Bed and breakfast'!BB17</f>
        <v>15300</v>
      </c>
      <c r="BC17" s="202">
        <f>'C завтраками| Bed and breakfast'!BC17</f>
        <v>16000</v>
      </c>
      <c r="BD17" s="202">
        <f>'C завтраками| Bed and breakfast'!BD17</f>
        <v>16000</v>
      </c>
      <c r="BE17" s="202">
        <f>'C завтраками| Bed and breakfast'!BE17</f>
        <v>15300</v>
      </c>
      <c r="BF17" s="202">
        <f>'C завтраками| Bed and breakfast'!BF17</f>
        <v>13900</v>
      </c>
      <c r="BG17" s="202">
        <f>'C завтраками| Bed and breakfast'!BG17</f>
        <v>13900</v>
      </c>
      <c r="BH17" s="202">
        <f>'C завтраками| Bed and breakfast'!BH17</f>
        <v>15700</v>
      </c>
    </row>
    <row r="18" spans="1:60" s="201" customFormat="1" ht="10.35"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60" s="201" customFormat="1" ht="10.35" customHeight="1" x14ac:dyDescent="0.2">
      <c r="A19" s="210">
        <v>1</v>
      </c>
      <c r="B19" s="202">
        <f>'C завтраками| Bed and breakfast'!B19</f>
        <v>19500</v>
      </c>
      <c r="C19" s="202">
        <f>'C завтраками| Bed and breakfast'!C19</f>
        <v>21900</v>
      </c>
      <c r="D19" s="202">
        <f>'C завтраками| Bed and breakfast'!D19</f>
        <v>21900</v>
      </c>
      <c r="E19" s="202">
        <f>'C завтраками| Bed and breakfast'!E19</f>
        <v>20700</v>
      </c>
      <c r="F19" s="202">
        <f>'C завтраками| Bed and breakfast'!F19</f>
        <v>20700</v>
      </c>
      <c r="G19" s="202">
        <f>'C завтраками| Bed and breakfast'!G19</f>
        <v>23600</v>
      </c>
      <c r="H19" s="202">
        <f>'C завтраками| Bed and breakfast'!H19</f>
        <v>27000</v>
      </c>
      <c r="I19" s="202">
        <f>'C завтраками| Bed and breakfast'!I19</f>
        <v>23600</v>
      </c>
      <c r="J19" s="202">
        <f>'C завтраками| Bed and breakfast'!J19</f>
        <v>19500</v>
      </c>
      <c r="K19" s="202">
        <f>'C завтраками| Bed and breakfast'!K19</f>
        <v>18300</v>
      </c>
      <c r="L19" s="202">
        <f>'C завтраками| Bed and breakfast'!L19</f>
        <v>21900</v>
      </c>
      <c r="M19" s="202">
        <f>'C завтраками| Bed and breakfast'!M19</f>
        <v>21900</v>
      </c>
      <c r="N19" s="202">
        <f>'C завтраками| Bed and breakfast'!N19</f>
        <v>20700</v>
      </c>
      <c r="O19" s="202">
        <f>'C завтраками| Bed and breakfast'!O19</f>
        <v>21900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21900</v>
      </c>
      <c r="U19" s="202">
        <f>'C завтраками| Bed and breakfast'!U19</f>
        <v>21900</v>
      </c>
      <c r="V19" s="202">
        <f>'C завтраками| Bed and breakfast'!V19</f>
        <v>27000</v>
      </c>
      <c r="W19" s="202">
        <f>'C завтраками| Bed and breakfast'!W19</f>
        <v>25300</v>
      </c>
      <c r="X19" s="202">
        <f>'C завтраками| Bed and breakfast'!X19</f>
        <v>27000</v>
      </c>
      <c r="Y19" s="202">
        <f>'C завтраками| Bed and breakfast'!Y19</f>
        <v>23600</v>
      </c>
      <c r="Z19" s="202">
        <f>'C завтраками| Bed and breakfast'!Z19</f>
        <v>23600</v>
      </c>
      <c r="AA19" s="202">
        <f>'C завтраками| Bed and breakfast'!AA19</f>
        <v>25300</v>
      </c>
      <c r="AB19" s="202">
        <f>'C завтраками| Bed and breakfast'!AB19</f>
        <v>23600</v>
      </c>
      <c r="AC19" s="202">
        <f>'C завтраками| Bed and breakfast'!AC19</f>
        <v>25300</v>
      </c>
      <c r="AD19" s="202">
        <f>'C завтраками| Bed and breakfast'!AD19</f>
        <v>21900</v>
      </c>
      <c r="AE19" s="202">
        <f>'C завтраками| Bed and breakfast'!AE19</f>
        <v>20700</v>
      </c>
      <c r="AF19" s="202">
        <f>'C завтраками| Bed and breakfast'!AF19</f>
        <v>19500</v>
      </c>
      <c r="AG19" s="202">
        <f>'C завтраками| Bed and breakfast'!AG19</f>
        <v>18300</v>
      </c>
      <c r="AH19" s="202">
        <f>'C завтраками| Bed and breakfast'!AH19</f>
        <v>17100</v>
      </c>
      <c r="AI19" s="202">
        <f>'C завтраками| Bed and breakfast'!AI19</f>
        <v>17100</v>
      </c>
      <c r="AJ19" s="202">
        <f>'C завтраками| Bed and breakfast'!AJ19</f>
        <v>18300</v>
      </c>
      <c r="AK19" s="202">
        <f>'C завтраками| Bed and breakfast'!AK19</f>
        <v>19500</v>
      </c>
      <c r="AL19" s="202">
        <f>'C завтраками| Bed and breakfast'!AL19</f>
        <v>18300</v>
      </c>
      <c r="AM19" s="202">
        <f>'C завтраками| Bed and breakfast'!AM19</f>
        <v>19500</v>
      </c>
      <c r="AN19" s="202">
        <f>'C завтраками| Bed and breakfast'!AN19</f>
        <v>18300</v>
      </c>
      <c r="AO19" s="202">
        <f>'C завтраками| Bed and breakfast'!AO19</f>
        <v>18301</v>
      </c>
      <c r="AP19" s="202">
        <f>'C завтраками| Bed and breakfast'!AP19</f>
        <v>17100</v>
      </c>
      <c r="AQ19" s="202">
        <f>'C завтраками| Bed and breakfast'!AQ19</f>
        <v>19500</v>
      </c>
      <c r="AR19" s="202">
        <f>'C завтраками| Bed and breakfast'!AR19</f>
        <v>17100</v>
      </c>
      <c r="AS19" s="202">
        <f>'C завтраками| Bed and breakfast'!AS19</f>
        <v>15950</v>
      </c>
      <c r="AT19" s="202">
        <f>'C завтраками| Bed and breakfast'!AT19</f>
        <v>17150</v>
      </c>
      <c r="AU19" s="202">
        <f>'C завтраками| Bed and breakfast'!AU19</f>
        <v>17150</v>
      </c>
      <c r="AV19" s="202">
        <f>'C завтраками| Bed and breakfast'!AV19</f>
        <v>15950</v>
      </c>
      <c r="AW19" s="202">
        <f>'C завтраками| Bed and breakfast'!AW19</f>
        <v>17150</v>
      </c>
      <c r="AX19" s="202">
        <f>'C завтраками| Bed and breakfast'!AX19</f>
        <v>14050</v>
      </c>
      <c r="AY19" s="202">
        <f>'C завтраками| Bed and breakfast'!AY19</f>
        <v>14750</v>
      </c>
      <c r="AZ19" s="202">
        <f>'C завтраками| Bed and breakfast'!AZ19</f>
        <v>14050</v>
      </c>
      <c r="BA19" s="202">
        <f>'C завтраками| Bed and breakfast'!BA19</f>
        <v>14750</v>
      </c>
      <c r="BB19" s="202">
        <f>'C завтраками| Bed and breakfast'!BB19</f>
        <v>14050</v>
      </c>
      <c r="BC19" s="202">
        <f>'C завтраками| Bed and breakfast'!BC19</f>
        <v>14750</v>
      </c>
      <c r="BD19" s="202">
        <f>'C завтраками| Bed and breakfast'!BD19</f>
        <v>14750</v>
      </c>
      <c r="BE19" s="202">
        <f>'C завтраками| Bed and breakfast'!BE19</f>
        <v>14050</v>
      </c>
      <c r="BF19" s="202">
        <f>'C завтраками| Bed and breakfast'!BF19</f>
        <v>12650</v>
      </c>
      <c r="BG19" s="202">
        <f>'C завтраками| Bed and breakfast'!BG19</f>
        <v>12650</v>
      </c>
      <c r="BH19" s="202">
        <f>'C завтраками| Bed and breakfast'!BH19</f>
        <v>14450</v>
      </c>
    </row>
    <row r="20" spans="1:60" s="201" customFormat="1" ht="10.35" customHeight="1" x14ac:dyDescent="0.2">
      <c r="A20" s="210">
        <v>2</v>
      </c>
      <c r="B20" s="202">
        <f>'C завтраками| Bed and breakfast'!B20</f>
        <v>21750</v>
      </c>
      <c r="C20" s="202">
        <f>'C завтраками| Bed and breakfast'!C20</f>
        <v>24150</v>
      </c>
      <c r="D20" s="202">
        <f>'C завтраками| Bed and breakfast'!D20</f>
        <v>24150</v>
      </c>
      <c r="E20" s="202">
        <f>'C завтраками| Bed and breakfast'!E20</f>
        <v>22950</v>
      </c>
      <c r="F20" s="202">
        <f>'C завтраками| Bed and breakfast'!F20</f>
        <v>22950</v>
      </c>
      <c r="G20" s="202">
        <f>'C завтраками| Bed and breakfast'!G20</f>
        <v>25850</v>
      </c>
      <c r="H20" s="202">
        <f>'C завтраками| Bed and breakfast'!H20</f>
        <v>29250</v>
      </c>
      <c r="I20" s="202">
        <f>'C завтраками| Bed and breakfast'!I20</f>
        <v>25850</v>
      </c>
      <c r="J20" s="202">
        <f>'C завтраками| Bed and breakfast'!J20</f>
        <v>21750</v>
      </c>
      <c r="K20" s="202">
        <f>'C завтраками| Bed and breakfast'!K20</f>
        <v>20550</v>
      </c>
      <c r="L20" s="202">
        <f>'C завтраками| Bed and breakfast'!L20</f>
        <v>24150</v>
      </c>
      <c r="M20" s="202">
        <f>'C завтраками| Bed and breakfast'!M20</f>
        <v>24150</v>
      </c>
      <c r="N20" s="202">
        <f>'C завтраками| Bed and breakfast'!N20</f>
        <v>22950</v>
      </c>
      <c r="O20" s="202">
        <f>'C завтраками| Bed and breakfast'!O20</f>
        <v>24150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24150</v>
      </c>
      <c r="U20" s="202">
        <f>'C завтраками| Bed and breakfast'!U20</f>
        <v>24150</v>
      </c>
      <c r="V20" s="202">
        <f>'C завтраками| Bed and breakfast'!V20</f>
        <v>29250</v>
      </c>
      <c r="W20" s="202">
        <f>'C завтраками| Bed and breakfast'!W20</f>
        <v>27550</v>
      </c>
      <c r="X20" s="202">
        <f>'C завтраками| Bed and breakfast'!X20</f>
        <v>29250</v>
      </c>
      <c r="Y20" s="202">
        <f>'C завтраками| Bed and breakfast'!Y20</f>
        <v>25850</v>
      </c>
      <c r="Z20" s="202">
        <f>'C завтраками| Bed and breakfast'!Z20</f>
        <v>25850</v>
      </c>
      <c r="AA20" s="202">
        <f>'C завтраками| Bed and breakfast'!AA20</f>
        <v>27550</v>
      </c>
      <c r="AB20" s="202">
        <f>'C завтраками| Bed and breakfast'!AB20</f>
        <v>25850</v>
      </c>
      <c r="AC20" s="202">
        <f>'C завтраками| Bed and breakfast'!AC20</f>
        <v>27550</v>
      </c>
      <c r="AD20" s="202">
        <f>'C завтраками| Bed and breakfast'!AD20</f>
        <v>24150</v>
      </c>
      <c r="AE20" s="202">
        <f>'C завтраками| Bed and breakfast'!AE20</f>
        <v>22950</v>
      </c>
      <c r="AF20" s="202">
        <f>'C завтраками| Bed and breakfast'!AF20</f>
        <v>21750</v>
      </c>
      <c r="AG20" s="202">
        <f>'C завтраками| Bed and breakfast'!AG20</f>
        <v>20550</v>
      </c>
      <c r="AH20" s="202">
        <f>'C завтраками| Bed and breakfast'!AH20</f>
        <v>19350</v>
      </c>
      <c r="AI20" s="202">
        <f>'C завтраками| Bed and breakfast'!AI20</f>
        <v>19350</v>
      </c>
      <c r="AJ20" s="202">
        <f>'C завтраками| Bed and breakfast'!AJ20</f>
        <v>20550</v>
      </c>
      <c r="AK20" s="202">
        <f>'C завтраками| Bed and breakfast'!AK20</f>
        <v>21750</v>
      </c>
      <c r="AL20" s="202">
        <f>'C завтраками| Bed and breakfast'!AL20</f>
        <v>20550</v>
      </c>
      <c r="AM20" s="202">
        <f>'C завтраками| Bed and breakfast'!AM20</f>
        <v>21750</v>
      </c>
      <c r="AN20" s="202">
        <f>'C завтраками| Bed and breakfast'!AN20</f>
        <v>20550</v>
      </c>
      <c r="AO20" s="202">
        <f>'C завтраками| Bed and breakfast'!AO20</f>
        <v>20551</v>
      </c>
      <c r="AP20" s="202">
        <f>'C завтраками| Bed and breakfast'!AP20</f>
        <v>19350</v>
      </c>
      <c r="AQ20" s="202">
        <f>'C завтраками| Bed and breakfast'!AQ20</f>
        <v>21750</v>
      </c>
      <c r="AR20" s="202">
        <f>'C завтраками| Bed and breakfast'!AR20</f>
        <v>19350</v>
      </c>
      <c r="AS20" s="202">
        <f>'C завтраками| Bed and breakfast'!AS20</f>
        <v>18200</v>
      </c>
      <c r="AT20" s="202">
        <f>'C завтраками| Bed and breakfast'!AT20</f>
        <v>19400</v>
      </c>
      <c r="AU20" s="202">
        <f>'C завтраками| Bed and breakfast'!AU20</f>
        <v>19400</v>
      </c>
      <c r="AV20" s="202">
        <f>'C завтраками| Bed and breakfast'!AV20</f>
        <v>18200</v>
      </c>
      <c r="AW20" s="202">
        <f>'C завтраками| Bed and breakfast'!AW20</f>
        <v>19400</v>
      </c>
      <c r="AX20" s="202">
        <f>'C завтраками| Bed and breakfast'!AX20</f>
        <v>16300</v>
      </c>
      <c r="AY20" s="202">
        <f>'C завтраками| Bed and breakfast'!AY20</f>
        <v>17000</v>
      </c>
      <c r="AZ20" s="202">
        <f>'C завтраками| Bed and breakfast'!AZ20</f>
        <v>16300</v>
      </c>
      <c r="BA20" s="202">
        <f>'C завтраками| Bed and breakfast'!BA20</f>
        <v>17000</v>
      </c>
      <c r="BB20" s="202">
        <f>'C завтраками| Bed and breakfast'!BB20</f>
        <v>16300</v>
      </c>
      <c r="BC20" s="202">
        <f>'C завтраками| Bed and breakfast'!BC20</f>
        <v>17000</v>
      </c>
      <c r="BD20" s="202">
        <f>'C завтраками| Bed and breakfast'!BD20</f>
        <v>17000</v>
      </c>
      <c r="BE20" s="202">
        <f>'C завтраками| Bed and breakfast'!BE20</f>
        <v>16300</v>
      </c>
      <c r="BF20" s="202">
        <f>'C завтраками| Bed and breakfast'!BF20</f>
        <v>14900</v>
      </c>
      <c r="BG20" s="202">
        <f>'C завтраками| Bed and breakfast'!BG20</f>
        <v>14900</v>
      </c>
      <c r="BH20" s="202">
        <f>'C завтраками| Bed and breakfast'!BH20</f>
        <v>16700</v>
      </c>
    </row>
    <row r="21" spans="1:60" s="201" customFormat="1" ht="10.35"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row>
    <row r="22" spans="1:60" s="201" customFormat="1" ht="10.35" customHeight="1" x14ac:dyDescent="0.2">
      <c r="A22" s="210">
        <v>1</v>
      </c>
      <c r="B22" s="202">
        <f>'C завтраками| Bed and breakfast'!B22</f>
        <v>29500</v>
      </c>
      <c r="C22" s="202">
        <f>'C завтраками| Bed and breakfast'!C22</f>
        <v>31900</v>
      </c>
      <c r="D22" s="202">
        <f>'C завтраками| Bed and breakfast'!D22</f>
        <v>31900</v>
      </c>
      <c r="E22" s="202">
        <f>'C завтраками| Bed and breakfast'!E22</f>
        <v>30700</v>
      </c>
      <c r="F22" s="202">
        <f>'C завтраками| Bed and breakfast'!F22</f>
        <v>30700</v>
      </c>
      <c r="G22" s="202">
        <f>'C завтраками| Bed and breakfast'!G22</f>
        <v>33600</v>
      </c>
      <c r="H22" s="202">
        <f>'C завтраками| Bed and breakfast'!H22</f>
        <v>37000</v>
      </c>
      <c r="I22" s="202">
        <f>'C завтраками| Bed and breakfast'!I22</f>
        <v>33600</v>
      </c>
      <c r="J22" s="202">
        <f>'C завтраками| Bed and breakfast'!J22</f>
        <v>29500</v>
      </c>
      <c r="K22" s="202">
        <f>'C завтраками| Bed and breakfast'!K22</f>
        <v>28300</v>
      </c>
      <c r="L22" s="202">
        <f>'C завтраками| Bed and breakfast'!L22</f>
        <v>31900</v>
      </c>
      <c r="M22" s="202">
        <f>'C завтраками| Bed and breakfast'!M22</f>
        <v>31900</v>
      </c>
      <c r="N22" s="202">
        <f>'C завтраками| Bed and breakfast'!N22</f>
        <v>30700</v>
      </c>
      <c r="O22" s="202">
        <f>'C завтраками| Bed and breakfast'!O22</f>
        <v>31900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31900</v>
      </c>
      <c r="U22" s="202">
        <f>'C завтраками| Bed and breakfast'!U22</f>
        <v>31900</v>
      </c>
      <c r="V22" s="202">
        <f>'C завтраками| Bed and breakfast'!V22</f>
        <v>37000</v>
      </c>
      <c r="W22" s="202">
        <f>'C завтраками| Bed and breakfast'!W22</f>
        <v>35300</v>
      </c>
      <c r="X22" s="202">
        <f>'C завтраками| Bed and breakfast'!X22</f>
        <v>37000</v>
      </c>
      <c r="Y22" s="202">
        <f>'C завтраками| Bed and breakfast'!Y22</f>
        <v>33600</v>
      </c>
      <c r="Z22" s="202">
        <f>'C завтраками| Bed and breakfast'!Z22</f>
        <v>33600</v>
      </c>
      <c r="AA22" s="202">
        <f>'C завтраками| Bed and breakfast'!AA22</f>
        <v>35300</v>
      </c>
      <c r="AB22" s="202">
        <f>'C завтраками| Bed and breakfast'!AB22</f>
        <v>33600</v>
      </c>
      <c r="AC22" s="202">
        <f>'C завтраками| Bed and breakfast'!AC22</f>
        <v>35300</v>
      </c>
      <c r="AD22" s="202">
        <f>'C завтраками| Bed and breakfast'!AD22</f>
        <v>31900</v>
      </c>
      <c r="AE22" s="202">
        <f>'C завтраками| Bed and breakfast'!AE22</f>
        <v>30700</v>
      </c>
      <c r="AF22" s="202">
        <f>'C завтраками| Bed and breakfast'!AF22</f>
        <v>29500</v>
      </c>
      <c r="AG22" s="202">
        <f>'C завтраками| Bed and breakfast'!AG22</f>
        <v>28300</v>
      </c>
      <c r="AH22" s="202">
        <f>'C завтраками| Bed and breakfast'!AH22</f>
        <v>27100</v>
      </c>
      <c r="AI22" s="202">
        <f>'C завтраками| Bed and breakfast'!AI22</f>
        <v>27100</v>
      </c>
      <c r="AJ22" s="202">
        <f>'C завтраками| Bed and breakfast'!AJ22</f>
        <v>28300</v>
      </c>
      <c r="AK22" s="202">
        <f>'C завтраками| Bed and breakfast'!AK22</f>
        <v>29500</v>
      </c>
      <c r="AL22" s="202">
        <f>'C завтраками| Bed and breakfast'!AL22</f>
        <v>28300</v>
      </c>
      <c r="AM22" s="202">
        <f>'C завтраками| Bed and breakfast'!AM22</f>
        <v>29500</v>
      </c>
      <c r="AN22" s="202">
        <f>'C завтраками| Bed and breakfast'!AN22</f>
        <v>28300</v>
      </c>
      <c r="AO22" s="202">
        <f>'C завтраками| Bed and breakfast'!AO22</f>
        <v>28301</v>
      </c>
      <c r="AP22" s="202">
        <f>'C завтраками| Bed and breakfast'!AP22</f>
        <v>27100</v>
      </c>
      <c r="AQ22" s="202">
        <f>'C завтраками| Bed and breakfast'!AQ22</f>
        <v>29500</v>
      </c>
      <c r="AR22" s="202">
        <f>'C завтраками| Bed and breakfast'!AR22</f>
        <v>27100</v>
      </c>
      <c r="AS22" s="202">
        <f>'C завтраками| Bed and breakfast'!AS22</f>
        <v>20450</v>
      </c>
      <c r="AT22" s="202">
        <f>'C завтраками| Bed and breakfast'!AT22</f>
        <v>21650</v>
      </c>
      <c r="AU22" s="202">
        <f>'C завтраками| Bed and breakfast'!AU22</f>
        <v>21650</v>
      </c>
      <c r="AV22" s="202">
        <f>'C завтраками| Bed and breakfast'!AV22</f>
        <v>20450</v>
      </c>
      <c r="AW22" s="202">
        <f>'C завтраками| Bed and breakfast'!AW22</f>
        <v>21650</v>
      </c>
      <c r="AX22" s="202">
        <f>'C завтраками| Bed and breakfast'!AX22</f>
        <v>18550</v>
      </c>
      <c r="AY22" s="202">
        <f>'C завтраками| Bed and breakfast'!AY22</f>
        <v>19250</v>
      </c>
      <c r="AZ22" s="202">
        <f>'C завтраками| Bed and breakfast'!AZ22</f>
        <v>18550</v>
      </c>
      <c r="BA22" s="202">
        <f>'C завтраками| Bed and breakfast'!BA22</f>
        <v>19250</v>
      </c>
      <c r="BB22" s="202">
        <f>'C завтраками| Bed and breakfast'!BB22</f>
        <v>18550</v>
      </c>
      <c r="BC22" s="202">
        <f>'C завтраками| Bed and breakfast'!BC22</f>
        <v>19250</v>
      </c>
      <c r="BD22" s="202">
        <f>'C завтраками| Bed and breakfast'!BD22</f>
        <v>19250</v>
      </c>
      <c r="BE22" s="202">
        <f>'C завтраками| Bed and breakfast'!BE22</f>
        <v>18550</v>
      </c>
      <c r="BF22" s="202">
        <f>'C завтраками| Bed and breakfast'!BF22</f>
        <v>17150</v>
      </c>
      <c r="BG22" s="202">
        <f>'C завтраками| Bed and breakfast'!BG22</f>
        <v>23650</v>
      </c>
      <c r="BH22" s="202">
        <f>'C завтраками| Bed and breakfast'!BH22</f>
        <v>25450</v>
      </c>
    </row>
    <row r="23" spans="1:60" s="201" customFormat="1" ht="10.35" customHeight="1" x14ac:dyDescent="0.2">
      <c r="A23" s="210">
        <v>2</v>
      </c>
      <c r="B23" s="202">
        <f>'C завтраками| Bed and breakfast'!B23</f>
        <v>31750</v>
      </c>
      <c r="C23" s="202">
        <f>'C завтраками| Bed and breakfast'!C23</f>
        <v>34150</v>
      </c>
      <c r="D23" s="202">
        <f>'C завтраками| Bed and breakfast'!D23</f>
        <v>34150</v>
      </c>
      <c r="E23" s="202">
        <f>'C завтраками| Bed and breakfast'!E23</f>
        <v>32950</v>
      </c>
      <c r="F23" s="202">
        <f>'C завтраками| Bed and breakfast'!F23</f>
        <v>32950</v>
      </c>
      <c r="G23" s="202">
        <f>'C завтраками| Bed and breakfast'!G23</f>
        <v>35850</v>
      </c>
      <c r="H23" s="202">
        <f>'C завтраками| Bed and breakfast'!H23</f>
        <v>39250</v>
      </c>
      <c r="I23" s="202">
        <f>'C завтраками| Bed and breakfast'!I23</f>
        <v>35850</v>
      </c>
      <c r="J23" s="202">
        <f>'C завтраками| Bed and breakfast'!J23</f>
        <v>31750</v>
      </c>
      <c r="K23" s="202">
        <f>'C завтраками| Bed and breakfast'!K23</f>
        <v>30550</v>
      </c>
      <c r="L23" s="202">
        <f>'C завтраками| Bed and breakfast'!L23</f>
        <v>34150</v>
      </c>
      <c r="M23" s="202">
        <f>'C завтраками| Bed and breakfast'!M23</f>
        <v>34150</v>
      </c>
      <c r="N23" s="202">
        <f>'C завтраками| Bed and breakfast'!N23</f>
        <v>32950</v>
      </c>
      <c r="O23" s="202">
        <f>'C завтраками| Bed and breakfast'!O23</f>
        <v>34150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34150</v>
      </c>
      <c r="U23" s="202">
        <f>'C завтраками| Bed and breakfast'!U23</f>
        <v>34150</v>
      </c>
      <c r="V23" s="202">
        <f>'C завтраками| Bed and breakfast'!V23</f>
        <v>39250</v>
      </c>
      <c r="W23" s="202">
        <f>'C завтраками| Bed and breakfast'!W23</f>
        <v>37550</v>
      </c>
      <c r="X23" s="202">
        <f>'C завтраками| Bed and breakfast'!X23</f>
        <v>39250</v>
      </c>
      <c r="Y23" s="202">
        <f>'C завтраками| Bed and breakfast'!Y23</f>
        <v>35850</v>
      </c>
      <c r="Z23" s="202">
        <f>'C завтраками| Bed and breakfast'!Z23</f>
        <v>35850</v>
      </c>
      <c r="AA23" s="202">
        <f>'C завтраками| Bed and breakfast'!AA23</f>
        <v>37550</v>
      </c>
      <c r="AB23" s="202">
        <f>'C завтраками| Bed and breakfast'!AB23</f>
        <v>35850</v>
      </c>
      <c r="AC23" s="202">
        <f>'C завтраками| Bed and breakfast'!AC23</f>
        <v>37550</v>
      </c>
      <c r="AD23" s="202">
        <f>'C завтраками| Bed and breakfast'!AD23</f>
        <v>34150</v>
      </c>
      <c r="AE23" s="202">
        <f>'C завтраками| Bed and breakfast'!AE23</f>
        <v>32950</v>
      </c>
      <c r="AF23" s="202">
        <f>'C завтраками| Bed and breakfast'!AF23</f>
        <v>31750</v>
      </c>
      <c r="AG23" s="202">
        <f>'C завтраками| Bed and breakfast'!AG23</f>
        <v>30550</v>
      </c>
      <c r="AH23" s="202">
        <f>'C завтраками| Bed and breakfast'!AH23</f>
        <v>29350</v>
      </c>
      <c r="AI23" s="202">
        <f>'C завтраками| Bed and breakfast'!AI23</f>
        <v>29350</v>
      </c>
      <c r="AJ23" s="202">
        <f>'C завтраками| Bed and breakfast'!AJ23</f>
        <v>30550</v>
      </c>
      <c r="AK23" s="202">
        <f>'C завтраками| Bed and breakfast'!AK23</f>
        <v>31750</v>
      </c>
      <c r="AL23" s="202">
        <f>'C завтраками| Bed and breakfast'!AL23</f>
        <v>30550</v>
      </c>
      <c r="AM23" s="202">
        <f>'C завтраками| Bed and breakfast'!AM23</f>
        <v>31750</v>
      </c>
      <c r="AN23" s="202">
        <f>'C завтраками| Bed and breakfast'!AN23</f>
        <v>30550</v>
      </c>
      <c r="AO23" s="202">
        <f>'C завтраками| Bed and breakfast'!AO23</f>
        <v>30551</v>
      </c>
      <c r="AP23" s="202">
        <f>'C завтраками| Bed and breakfast'!AP23</f>
        <v>29350</v>
      </c>
      <c r="AQ23" s="202">
        <f>'C завтраками| Bed and breakfast'!AQ23</f>
        <v>31750</v>
      </c>
      <c r="AR23" s="202">
        <f>'C завтраками| Bed and breakfast'!AR23</f>
        <v>29350</v>
      </c>
      <c r="AS23" s="202">
        <f>'C завтраками| Bed and breakfast'!AS23</f>
        <v>22700</v>
      </c>
      <c r="AT23" s="202">
        <f>'C завтраками| Bed and breakfast'!AT23</f>
        <v>23900</v>
      </c>
      <c r="AU23" s="202">
        <f>'C завтраками| Bed and breakfast'!AU23</f>
        <v>23900</v>
      </c>
      <c r="AV23" s="202">
        <f>'C завтраками| Bed and breakfast'!AV23</f>
        <v>22700</v>
      </c>
      <c r="AW23" s="202">
        <f>'C завтраками| Bed and breakfast'!AW23</f>
        <v>23900</v>
      </c>
      <c r="AX23" s="202">
        <f>'C завтраками| Bed and breakfast'!AX23</f>
        <v>20800</v>
      </c>
      <c r="AY23" s="202">
        <f>'C завтраками| Bed and breakfast'!AY23</f>
        <v>21500</v>
      </c>
      <c r="AZ23" s="202">
        <f>'C завтраками| Bed and breakfast'!AZ23</f>
        <v>20800</v>
      </c>
      <c r="BA23" s="202">
        <f>'C завтраками| Bed and breakfast'!BA23</f>
        <v>21500</v>
      </c>
      <c r="BB23" s="202">
        <f>'C завтраками| Bed and breakfast'!BB23</f>
        <v>20800</v>
      </c>
      <c r="BC23" s="202">
        <f>'C завтраками| Bed and breakfast'!BC23</f>
        <v>21500</v>
      </c>
      <c r="BD23" s="202">
        <f>'C завтраками| Bed and breakfast'!BD23</f>
        <v>21500</v>
      </c>
      <c r="BE23" s="202">
        <f>'C завтраками| Bed and breakfast'!BE23</f>
        <v>20800</v>
      </c>
      <c r="BF23" s="202">
        <f>'C завтраками| Bed and breakfast'!BF23</f>
        <v>19400</v>
      </c>
      <c r="BG23" s="202">
        <f>'C завтраками| Bed and breakfast'!BG23</f>
        <v>25900</v>
      </c>
      <c r="BH23" s="202">
        <f>'C завтраками| Bed and breakfast'!BH23</f>
        <v>27700</v>
      </c>
    </row>
    <row r="24" spans="1:60" s="201" customFormat="1" ht="10.35"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row>
    <row r="25" spans="1:60" s="201" customFormat="1" ht="10.35" customHeight="1" x14ac:dyDescent="0.2">
      <c r="A25" s="210"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125000</v>
      </c>
      <c r="AM25" s="202">
        <f>'C завтраками| Bed and breakfast'!AM25</f>
        <v>125000</v>
      </c>
      <c r="AN25" s="202">
        <f>'C завтраками| Bed and breakfast'!AN25</f>
        <v>125000</v>
      </c>
      <c r="AO25" s="202">
        <f>'C завтраками| Bed and breakfast'!AO25</f>
        <v>125000</v>
      </c>
      <c r="AP25" s="202">
        <f>'C завтраками| Bed and breakfast'!AP25</f>
        <v>125000</v>
      </c>
      <c r="AQ25" s="202">
        <f>'C завтраками| Bed and breakfast'!AQ25</f>
        <v>125000</v>
      </c>
      <c r="AR25" s="202">
        <f>'C завтраками| Bed and breakfast'!AR25</f>
        <v>125000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c r="BB25" s="202">
        <f>'C завтраками| Bed and breakfast'!BB25</f>
        <v>110000</v>
      </c>
      <c r="BC25" s="202">
        <f>'C завтраками| Bed and breakfast'!BC25</f>
        <v>110000</v>
      </c>
      <c r="BD25" s="202">
        <f>'C завтраками| Bed and breakfast'!BD25</f>
        <v>110000</v>
      </c>
      <c r="BE25" s="202">
        <f>'C завтраками| Bed and breakfast'!BE25</f>
        <v>110000</v>
      </c>
      <c r="BF25" s="202">
        <f>'C завтраками| Bed and breakfast'!BF25</f>
        <v>110000</v>
      </c>
      <c r="BG25" s="202">
        <f>'C завтраками| Bed and breakfast'!BG25</f>
        <v>110000</v>
      </c>
      <c r="BH25" s="202">
        <f>'C завтраками| Bed and breakfast'!BH25</f>
        <v>110000</v>
      </c>
    </row>
    <row r="26" spans="1:60" ht="10.35" customHeight="1" x14ac:dyDescent="0.2"/>
    <row r="27" spans="1:60" x14ac:dyDescent="0.2">
      <c r="A27" s="208" t="s">
        <v>60</v>
      </c>
    </row>
    <row r="28" spans="1:60" s="205" customFormat="1" ht="23.45" customHeight="1" x14ac:dyDescent="0.2">
      <c r="A28" s="209" t="s">
        <v>11</v>
      </c>
      <c r="B28" s="200">
        <f t="shared" ref="B28" si="0">B4</f>
        <v>45824</v>
      </c>
      <c r="C28" s="200">
        <f t="shared" ref="C28:BH28" si="1">C4</f>
        <v>45827</v>
      </c>
      <c r="D28" s="200">
        <f t="shared" si="1"/>
        <v>45828</v>
      </c>
      <c r="E28" s="200">
        <f t="shared" si="1"/>
        <v>45829</v>
      </c>
      <c r="F28" s="200">
        <f t="shared" si="1"/>
        <v>45830</v>
      </c>
      <c r="G28" s="200">
        <f t="shared" si="1"/>
        <v>45831</v>
      </c>
      <c r="H28" s="200">
        <f t="shared" si="1"/>
        <v>45832</v>
      </c>
      <c r="I28" s="200">
        <f t="shared" si="1"/>
        <v>45835</v>
      </c>
      <c r="J28" s="200">
        <f t="shared" si="1"/>
        <v>45836</v>
      </c>
      <c r="K28" s="200">
        <f t="shared" si="1"/>
        <v>45838</v>
      </c>
      <c r="L28" s="200">
        <f t="shared" si="1"/>
        <v>45839</v>
      </c>
      <c r="M28" s="200">
        <f t="shared" si="1"/>
        <v>45842</v>
      </c>
      <c r="N28" s="200">
        <f t="shared" si="1"/>
        <v>45845</v>
      </c>
      <c r="O28" s="200">
        <f t="shared" si="1"/>
        <v>45847</v>
      </c>
      <c r="P28" s="200">
        <f t="shared" si="1"/>
        <v>45849</v>
      </c>
      <c r="Q28" s="200">
        <f t="shared" si="1"/>
        <v>45851</v>
      </c>
      <c r="R28" s="200">
        <f t="shared" si="1"/>
        <v>45856</v>
      </c>
      <c r="S28" s="200">
        <f t="shared" si="1"/>
        <v>45858</v>
      </c>
      <c r="T28" s="200">
        <f t="shared" si="1"/>
        <v>45859</v>
      </c>
      <c r="U28" s="200">
        <f t="shared" si="1"/>
        <v>45861</v>
      </c>
      <c r="V28" s="200">
        <f t="shared" si="1"/>
        <v>45863</v>
      </c>
      <c r="W28" s="200">
        <f t="shared" si="1"/>
        <v>45865</v>
      </c>
      <c r="X28" s="200">
        <f t="shared" si="1"/>
        <v>45867</v>
      </c>
      <c r="Y28" s="200">
        <f t="shared" si="1"/>
        <v>45870</v>
      </c>
      <c r="Z28" s="200">
        <f t="shared" si="1"/>
        <v>45872</v>
      </c>
      <c r="AA28" s="200">
        <f t="shared" si="1"/>
        <v>45874</v>
      </c>
      <c r="AB28" s="200">
        <f t="shared" si="1"/>
        <v>45883</v>
      </c>
      <c r="AC28" s="200">
        <f t="shared" si="1"/>
        <v>45886</v>
      </c>
      <c r="AD28" s="200">
        <f t="shared" si="1"/>
        <v>45888</v>
      </c>
      <c r="AE28" s="200">
        <f t="shared" si="1"/>
        <v>45890</v>
      </c>
      <c r="AF28" s="200">
        <f t="shared" si="1"/>
        <v>45893</v>
      </c>
      <c r="AG28" s="200">
        <f t="shared" si="1"/>
        <v>45896</v>
      </c>
      <c r="AH28" s="200">
        <f t="shared" si="1"/>
        <v>45898</v>
      </c>
      <c r="AI28" s="200">
        <f t="shared" si="1"/>
        <v>45901</v>
      </c>
      <c r="AJ28" s="200">
        <f t="shared" si="1"/>
        <v>45905</v>
      </c>
      <c r="AK28" s="200">
        <f t="shared" si="1"/>
        <v>45908</v>
      </c>
      <c r="AL28" s="200">
        <f t="shared" si="1"/>
        <v>45911</v>
      </c>
      <c r="AM28" s="200">
        <f t="shared" si="1"/>
        <v>45912</v>
      </c>
      <c r="AN28" s="200">
        <f t="shared" si="1"/>
        <v>45914</v>
      </c>
      <c r="AO28" s="200">
        <f t="shared" si="1"/>
        <v>45919</v>
      </c>
      <c r="AP28" s="200">
        <f t="shared" si="1"/>
        <v>45921</v>
      </c>
      <c r="AQ28" s="200">
        <f t="shared" si="1"/>
        <v>45926</v>
      </c>
      <c r="AR28" s="200">
        <f t="shared" si="1"/>
        <v>45928</v>
      </c>
      <c r="AS28" s="200">
        <f t="shared" si="1"/>
        <v>45931</v>
      </c>
      <c r="AT28" s="200">
        <f t="shared" si="1"/>
        <v>45933</v>
      </c>
      <c r="AU28" s="200">
        <f t="shared" si="1"/>
        <v>45933</v>
      </c>
      <c r="AV28" s="200">
        <f t="shared" si="1"/>
        <v>45935</v>
      </c>
      <c r="AW28" s="200">
        <f t="shared" si="1"/>
        <v>45940</v>
      </c>
      <c r="AX28" s="200">
        <f t="shared" si="1"/>
        <v>45942</v>
      </c>
      <c r="AY28" s="200">
        <f t="shared" si="1"/>
        <v>45947</v>
      </c>
      <c r="AZ28" s="200">
        <f t="shared" si="1"/>
        <v>45949</v>
      </c>
      <c r="BA28" s="200">
        <f t="shared" si="1"/>
        <v>45954</v>
      </c>
      <c r="BB28" s="200">
        <f t="shared" si="1"/>
        <v>45956</v>
      </c>
      <c r="BC28" s="200">
        <f t="shared" si="1"/>
        <v>45961</v>
      </c>
      <c r="BD28" s="200">
        <f t="shared" si="1"/>
        <v>45962</v>
      </c>
      <c r="BE28" s="200">
        <f t="shared" si="1"/>
        <v>45965</v>
      </c>
      <c r="BF28" s="200">
        <f t="shared" si="1"/>
        <v>45966</v>
      </c>
      <c r="BG28" s="200">
        <f t="shared" si="1"/>
        <v>45992</v>
      </c>
      <c r="BH28" s="200">
        <f t="shared" si="1"/>
        <v>46003</v>
      </c>
    </row>
    <row r="29" spans="1:60" s="205" customFormat="1" ht="23.45" customHeight="1" x14ac:dyDescent="0.2">
      <c r="A29" s="209"/>
      <c r="B29" s="200">
        <f t="shared" ref="B29" si="2">B5</f>
        <v>45826</v>
      </c>
      <c r="C29" s="200">
        <f t="shared" ref="C29:BH29" si="3">C5</f>
        <v>45827</v>
      </c>
      <c r="D29" s="200">
        <f t="shared" si="3"/>
        <v>45828</v>
      </c>
      <c r="E29" s="200">
        <f t="shared" si="3"/>
        <v>45829</v>
      </c>
      <c r="F29" s="200">
        <f t="shared" si="3"/>
        <v>45830</v>
      </c>
      <c r="G29" s="200">
        <f t="shared" si="3"/>
        <v>45831</v>
      </c>
      <c r="H29" s="200">
        <f t="shared" si="3"/>
        <v>45834</v>
      </c>
      <c r="I29" s="200">
        <f t="shared" si="3"/>
        <v>45835</v>
      </c>
      <c r="J29" s="200">
        <f t="shared" si="3"/>
        <v>45837</v>
      </c>
      <c r="K29" s="200">
        <f t="shared" si="3"/>
        <v>45838</v>
      </c>
      <c r="L29" s="200">
        <f t="shared" si="3"/>
        <v>45841</v>
      </c>
      <c r="M29" s="200">
        <f t="shared" si="3"/>
        <v>45844</v>
      </c>
      <c r="N29" s="200">
        <f t="shared" si="3"/>
        <v>45846</v>
      </c>
      <c r="O29" s="200">
        <f t="shared" si="3"/>
        <v>45848</v>
      </c>
      <c r="P29" s="200">
        <f t="shared" si="3"/>
        <v>45850</v>
      </c>
      <c r="Q29" s="200">
        <f t="shared" si="3"/>
        <v>45855</v>
      </c>
      <c r="R29" s="200">
        <f t="shared" si="3"/>
        <v>45857</v>
      </c>
      <c r="S29" s="200">
        <f t="shared" si="3"/>
        <v>45858</v>
      </c>
      <c r="T29" s="200">
        <f t="shared" si="3"/>
        <v>45860</v>
      </c>
      <c r="U29" s="200">
        <f t="shared" si="3"/>
        <v>45862</v>
      </c>
      <c r="V29" s="200">
        <f t="shared" si="3"/>
        <v>45864</v>
      </c>
      <c r="W29" s="200">
        <f t="shared" si="3"/>
        <v>45866</v>
      </c>
      <c r="X29" s="200">
        <f t="shared" si="3"/>
        <v>45869</v>
      </c>
      <c r="Y29" s="200">
        <f t="shared" si="3"/>
        <v>45871</v>
      </c>
      <c r="Z29" s="200">
        <f t="shared" si="3"/>
        <v>45873</v>
      </c>
      <c r="AA29" s="200">
        <f t="shared" si="3"/>
        <v>45882</v>
      </c>
      <c r="AB29" s="200">
        <f t="shared" si="3"/>
        <v>45885</v>
      </c>
      <c r="AC29" s="200">
        <f t="shared" si="3"/>
        <v>45887</v>
      </c>
      <c r="AD29" s="200">
        <f t="shared" si="3"/>
        <v>45889</v>
      </c>
      <c r="AE29" s="200">
        <f t="shared" si="3"/>
        <v>45892</v>
      </c>
      <c r="AF29" s="200">
        <f t="shared" si="3"/>
        <v>45895</v>
      </c>
      <c r="AG29" s="200">
        <f t="shared" si="3"/>
        <v>45897</v>
      </c>
      <c r="AH29" s="200">
        <f t="shared" si="3"/>
        <v>45900</v>
      </c>
      <c r="AI29" s="200">
        <f t="shared" si="3"/>
        <v>45904</v>
      </c>
      <c r="AJ29" s="200">
        <f t="shared" si="3"/>
        <v>45907</v>
      </c>
      <c r="AK29" s="200">
        <f t="shared" si="3"/>
        <v>45910</v>
      </c>
      <c r="AL29" s="200">
        <f t="shared" si="3"/>
        <v>45911</v>
      </c>
      <c r="AM29" s="200">
        <f t="shared" si="3"/>
        <v>45913</v>
      </c>
      <c r="AN29" s="200">
        <f t="shared" si="3"/>
        <v>45918</v>
      </c>
      <c r="AO29" s="200">
        <f t="shared" si="3"/>
        <v>45920</v>
      </c>
      <c r="AP29" s="200">
        <f t="shared" si="3"/>
        <v>45925</v>
      </c>
      <c r="AQ29" s="200">
        <f t="shared" si="3"/>
        <v>45927</v>
      </c>
      <c r="AR29" s="200">
        <f t="shared" si="3"/>
        <v>45930</v>
      </c>
      <c r="AS29" s="200">
        <f t="shared" si="3"/>
        <v>45932</v>
      </c>
      <c r="AT29" s="200">
        <f t="shared" si="3"/>
        <v>45934</v>
      </c>
      <c r="AU29" s="200">
        <f t="shared" si="3"/>
        <v>45934</v>
      </c>
      <c r="AV29" s="200">
        <f t="shared" si="3"/>
        <v>45939</v>
      </c>
      <c r="AW29" s="200">
        <f t="shared" si="3"/>
        <v>45941</v>
      </c>
      <c r="AX29" s="200">
        <f t="shared" si="3"/>
        <v>45946</v>
      </c>
      <c r="AY29" s="200">
        <f t="shared" si="3"/>
        <v>45948</v>
      </c>
      <c r="AZ29" s="200">
        <f t="shared" si="3"/>
        <v>45953</v>
      </c>
      <c r="BA29" s="200">
        <f t="shared" si="3"/>
        <v>45955</v>
      </c>
      <c r="BB29" s="200">
        <f t="shared" si="3"/>
        <v>45960</v>
      </c>
      <c r="BC29" s="200">
        <f t="shared" si="3"/>
        <v>45961</v>
      </c>
      <c r="BD29" s="200">
        <f t="shared" si="3"/>
        <v>45964</v>
      </c>
      <c r="BE29" s="200">
        <f t="shared" si="3"/>
        <v>45965</v>
      </c>
      <c r="BF29" s="200">
        <f t="shared" si="3"/>
        <v>45991</v>
      </c>
      <c r="BG29" s="200">
        <f t="shared" si="3"/>
        <v>46002</v>
      </c>
      <c r="BH29" s="200">
        <f t="shared" si="3"/>
        <v>46016</v>
      </c>
    </row>
    <row r="30" spans="1:60" s="201" customFormat="1" ht="11.1"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s="201" customFormat="1" ht="11.1" customHeight="1" x14ac:dyDescent="0.2">
      <c r="A31" s="210">
        <v>1</v>
      </c>
      <c r="B31" s="202">
        <f t="shared" ref="B31" si="4">ROUNDUP(B7*0.82,)</f>
        <v>11890</v>
      </c>
      <c r="C31" s="202">
        <f t="shared" ref="C31:BH31" si="5">ROUNDUP(C7*0.82,)</f>
        <v>13858</v>
      </c>
      <c r="D31" s="202">
        <f t="shared" si="5"/>
        <v>13858</v>
      </c>
      <c r="E31" s="202">
        <f t="shared" si="5"/>
        <v>12874</v>
      </c>
      <c r="F31" s="202">
        <f t="shared" si="5"/>
        <v>12874</v>
      </c>
      <c r="G31" s="202">
        <f t="shared" si="5"/>
        <v>15252</v>
      </c>
      <c r="H31" s="202">
        <f t="shared" si="5"/>
        <v>18040</v>
      </c>
      <c r="I31" s="202">
        <f t="shared" si="5"/>
        <v>15252</v>
      </c>
      <c r="J31" s="202">
        <f t="shared" si="5"/>
        <v>11890</v>
      </c>
      <c r="K31" s="202">
        <f t="shared" si="5"/>
        <v>10906</v>
      </c>
      <c r="L31" s="202">
        <f t="shared" si="5"/>
        <v>13858</v>
      </c>
      <c r="M31" s="202">
        <f t="shared" si="5"/>
        <v>13858</v>
      </c>
      <c r="N31" s="202">
        <f t="shared" si="5"/>
        <v>12874</v>
      </c>
      <c r="O31" s="202">
        <f t="shared" si="5"/>
        <v>13858</v>
      </c>
      <c r="P31" s="202">
        <f t="shared" si="5"/>
        <v>15252</v>
      </c>
      <c r="Q31" s="202">
        <f t="shared" si="5"/>
        <v>15252</v>
      </c>
      <c r="R31" s="202">
        <f t="shared" si="5"/>
        <v>15252</v>
      </c>
      <c r="S31" s="202">
        <f t="shared" si="5"/>
        <v>15252</v>
      </c>
      <c r="T31" s="202">
        <f t="shared" si="5"/>
        <v>13858</v>
      </c>
      <c r="U31" s="202">
        <f t="shared" si="5"/>
        <v>13858</v>
      </c>
      <c r="V31" s="202">
        <f t="shared" si="5"/>
        <v>18040</v>
      </c>
      <c r="W31" s="202">
        <f t="shared" si="5"/>
        <v>16646</v>
      </c>
      <c r="X31" s="202">
        <f t="shared" si="5"/>
        <v>18040</v>
      </c>
      <c r="Y31" s="202">
        <f t="shared" si="5"/>
        <v>15252</v>
      </c>
      <c r="Z31" s="202">
        <f t="shared" si="5"/>
        <v>15252</v>
      </c>
      <c r="AA31" s="202">
        <f t="shared" si="5"/>
        <v>16646</v>
      </c>
      <c r="AB31" s="202">
        <f t="shared" si="5"/>
        <v>15252</v>
      </c>
      <c r="AC31" s="202">
        <f t="shared" si="5"/>
        <v>16646</v>
      </c>
      <c r="AD31" s="202">
        <f t="shared" si="5"/>
        <v>13858</v>
      </c>
      <c r="AE31" s="202">
        <f t="shared" si="5"/>
        <v>12874</v>
      </c>
      <c r="AF31" s="202">
        <f t="shared" si="5"/>
        <v>11890</v>
      </c>
      <c r="AG31" s="202">
        <f t="shared" si="5"/>
        <v>10906</v>
      </c>
      <c r="AH31" s="202">
        <f t="shared" si="5"/>
        <v>9922</v>
      </c>
      <c r="AI31" s="202">
        <f t="shared" si="5"/>
        <v>9922</v>
      </c>
      <c r="AJ31" s="202">
        <f t="shared" si="5"/>
        <v>10906</v>
      </c>
      <c r="AK31" s="202">
        <f t="shared" si="5"/>
        <v>11890</v>
      </c>
      <c r="AL31" s="202">
        <f t="shared" si="5"/>
        <v>10906</v>
      </c>
      <c r="AM31" s="202">
        <f t="shared" si="5"/>
        <v>11890</v>
      </c>
      <c r="AN31" s="202">
        <f t="shared" si="5"/>
        <v>10906</v>
      </c>
      <c r="AO31" s="202">
        <f t="shared" si="5"/>
        <v>10907</v>
      </c>
      <c r="AP31" s="202">
        <f t="shared" si="5"/>
        <v>9922</v>
      </c>
      <c r="AQ31" s="202">
        <f t="shared" si="5"/>
        <v>11890</v>
      </c>
      <c r="AR31" s="202">
        <f t="shared" si="5"/>
        <v>9922</v>
      </c>
      <c r="AS31" s="202">
        <f t="shared" si="5"/>
        <v>9799</v>
      </c>
      <c r="AT31" s="202">
        <f t="shared" si="5"/>
        <v>10783</v>
      </c>
      <c r="AU31" s="202">
        <f t="shared" si="5"/>
        <v>10783</v>
      </c>
      <c r="AV31" s="202">
        <f t="shared" si="5"/>
        <v>9799</v>
      </c>
      <c r="AW31" s="202">
        <f t="shared" si="5"/>
        <v>10783</v>
      </c>
      <c r="AX31" s="202">
        <f t="shared" si="5"/>
        <v>8241</v>
      </c>
      <c r="AY31" s="202">
        <f t="shared" si="5"/>
        <v>8815</v>
      </c>
      <c r="AZ31" s="202">
        <f t="shared" si="5"/>
        <v>8241</v>
      </c>
      <c r="BA31" s="202">
        <f t="shared" si="5"/>
        <v>8815</v>
      </c>
      <c r="BB31" s="202">
        <f t="shared" si="5"/>
        <v>8241</v>
      </c>
      <c r="BC31" s="202">
        <f t="shared" si="5"/>
        <v>8815</v>
      </c>
      <c r="BD31" s="202">
        <f t="shared" si="5"/>
        <v>8815</v>
      </c>
      <c r="BE31" s="202">
        <f t="shared" si="5"/>
        <v>8241</v>
      </c>
      <c r="BF31" s="202">
        <f t="shared" si="5"/>
        <v>7093</v>
      </c>
      <c r="BG31" s="202">
        <f t="shared" si="5"/>
        <v>7093</v>
      </c>
      <c r="BH31" s="202">
        <f t="shared" si="5"/>
        <v>8569</v>
      </c>
    </row>
    <row r="32" spans="1:60" s="201" customFormat="1" ht="11.1" customHeight="1" x14ac:dyDescent="0.2">
      <c r="A32" s="210">
        <v>2</v>
      </c>
      <c r="B32" s="202">
        <f t="shared" ref="B32" si="6">ROUNDUP(B8*0.82,)</f>
        <v>13735</v>
      </c>
      <c r="C32" s="202">
        <f t="shared" ref="C32:BH32" si="7">ROUNDUP(C8*0.82,)</f>
        <v>15703</v>
      </c>
      <c r="D32" s="202">
        <f t="shared" si="7"/>
        <v>15703</v>
      </c>
      <c r="E32" s="202">
        <f t="shared" si="7"/>
        <v>14719</v>
      </c>
      <c r="F32" s="202">
        <f t="shared" si="7"/>
        <v>14719</v>
      </c>
      <c r="G32" s="202">
        <f t="shared" si="7"/>
        <v>17097</v>
      </c>
      <c r="H32" s="202">
        <f t="shared" si="7"/>
        <v>19885</v>
      </c>
      <c r="I32" s="202">
        <f t="shared" si="7"/>
        <v>17097</v>
      </c>
      <c r="J32" s="202">
        <f t="shared" si="7"/>
        <v>13735</v>
      </c>
      <c r="K32" s="202">
        <f t="shared" si="7"/>
        <v>12751</v>
      </c>
      <c r="L32" s="202">
        <f t="shared" si="7"/>
        <v>15703</v>
      </c>
      <c r="M32" s="202">
        <f t="shared" si="7"/>
        <v>15703</v>
      </c>
      <c r="N32" s="202">
        <f t="shared" si="7"/>
        <v>14719</v>
      </c>
      <c r="O32" s="202">
        <f t="shared" si="7"/>
        <v>15703</v>
      </c>
      <c r="P32" s="202">
        <f t="shared" si="7"/>
        <v>17097</v>
      </c>
      <c r="Q32" s="202">
        <f t="shared" si="7"/>
        <v>17097</v>
      </c>
      <c r="R32" s="202">
        <f t="shared" si="7"/>
        <v>17097</v>
      </c>
      <c r="S32" s="202">
        <f t="shared" si="7"/>
        <v>17097</v>
      </c>
      <c r="T32" s="202">
        <f t="shared" si="7"/>
        <v>15703</v>
      </c>
      <c r="U32" s="202">
        <f t="shared" si="7"/>
        <v>15703</v>
      </c>
      <c r="V32" s="202">
        <f t="shared" si="7"/>
        <v>19885</v>
      </c>
      <c r="W32" s="202">
        <f t="shared" si="7"/>
        <v>18491</v>
      </c>
      <c r="X32" s="202">
        <f t="shared" si="7"/>
        <v>19885</v>
      </c>
      <c r="Y32" s="202">
        <f t="shared" si="7"/>
        <v>17097</v>
      </c>
      <c r="Z32" s="202">
        <f t="shared" si="7"/>
        <v>17097</v>
      </c>
      <c r="AA32" s="202">
        <f t="shared" si="7"/>
        <v>18491</v>
      </c>
      <c r="AB32" s="202">
        <f t="shared" si="7"/>
        <v>17097</v>
      </c>
      <c r="AC32" s="202">
        <f t="shared" si="7"/>
        <v>18491</v>
      </c>
      <c r="AD32" s="202">
        <f t="shared" si="7"/>
        <v>15703</v>
      </c>
      <c r="AE32" s="202">
        <f t="shared" si="7"/>
        <v>14719</v>
      </c>
      <c r="AF32" s="202">
        <f t="shared" si="7"/>
        <v>13735</v>
      </c>
      <c r="AG32" s="202">
        <f t="shared" si="7"/>
        <v>12751</v>
      </c>
      <c r="AH32" s="202">
        <f t="shared" si="7"/>
        <v>11767</v>
      </c>
      <c r="AI32" s="202">
        <f t="shared" si="7"/>
        <v>11767</v>
      </c>
      <c r="AJ32" s="202">
        <f t="shared" si="7"/>
        <v>12751</v>
      </c>
      <c r="AK32" s="202">
        <f t="shared" si="7"/>
        <v>13735</v>
      </c>
      <c r="AL32" s="202">
        <f t="shared" si="7"/>
        <v>12751</v>
      </c>
      <c r="AM32" s="202">
        <f t="shared" si="7"/>
        <v>13735</v>
      </c>
      <c r="AN32" s="202">
        <f t="shared" si="7"/>
        <v>12751</v>
      </c>
      <c r="AO32" s="202">
        <f t="shared" si="7"/>
        <v>12752</v>
      </c>
      <c r="AP32" s="202">
        <f t="shared" si="7"/>
        <v>11767</v>
      </c>
      <c r="AQ32" s="202">
        <f t="shared" si="7"/>
        <v>13735</v>
      </c>
      <c r="AR32" s="202">
        <f t="shared" si="7"/>
        <v>11767</v>
      </c>
      <c r="AS32" s="202">
        <f t="shared" si="7"/>
        <v>11644</v>
      </c>
      <c r="AT32" s="202">
        <f t="shared" si="7"/>
        <v>12628</v>
      </c>
      <c r="AU32" s="202">
        <f t="shared" si="7"/>
        <v>12628</v>
      </c>
      <c r="AV32" s="202">
        <f t="shared" si="7"/>
        <v>11644</v>
      </c>
      <c r="AW32" s="202">
        <f t="shared" si="7"/>
        <v>12628</v>
      </c>
      <c r="AX32" s="202">
        <f t="shared" si="7"/>
        <v>10086</v>
      </c>
      <c r="AY32" s="202">
        <f t="shared" si="7"/>
        <v>10660</v>
      </c>
      <c r="AZ32" s="202">
        <f t="shared" si="7"/>
        <v>10086</v>
      </c>
      <c r="BA32" s="202">
        <f t="shared" si="7"/>
        <v>10660</v>
      </c>
      <c r="BB32" s="202">
        <f t="shared" si="7"/>
        <v>10086</v>
      </c>
      <c r="BC32" s="202">
        <f t="shared" si="7"/>
        <v>10660</v>
      </c>
      <c r="BD32" s="202">
        <f t="shared" si="7"/>
        <v>10660</v>
      </c>
      <c r="BE32" s="202">
        <f t="shared" si="7"/>
        <v>10086</v>
      </c>
      <c r="BF32" s="202">
        <f t="shared" si="7"/>
        <v>8938</v>
      </c>
      <c r="BG32" s="202">
        <f t="shared" si="7"/>
        <v>8938</v>
      </c>
      <c r="BH32" s="202">
        <f t="shared" si="7"/>
        <v>10414</v>
      </c>
    </row>
    <row r="33" spans="1:60" s="201" customFormat="1" ht="11.1"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row>
    <row r="34" spans="1:60" s="201" customFormat="1" ht="11.1" customHeight="1" x14ac:dyDescent="0.2">
      <c r="A34" s="210">
        <v>1</v>
      </c>
      <c r="B34" s="202">
        <f t="shared" ref="B34" si="8">ROUNDUP(B10*0.82,)</f>
        <v>12710</v>
      </c>
      <c r="C34" s="202">
        <f t="shared" ref="C34:BH34" si="9">ROUNDUP(C10*0.82,)</f>
        <v>14678</v>
      </c>
      <c r="D34" s="202">
        <f t="shared" si="9"/>
        <v>14678</v>
      </c>
      <c r="E34" s="202">
        <f t="shared" si="9"/>
        <v>13694</v>
      </c>
      <c r="F34" s="202">
        <f t="shared" si="9"/>
        <v>13694</v>
      </c>
      <c r="G34" s="202">
        <f t="shared" si="9"/>
        <v>16072</v>
      </c>
      <c r="H34" s="202">
        <f t="shared" si="9"/>
        <v>18860</v>
      </c>
      <c r="I34" s="202">
        <f t="shared" si="9"/>
        <v>16072</v>
      </c>
      <c r="J34" s="202">
        <f t="shared" si="9"/>
        <v>12710</v>
      </c>
      <c r="K34" s="202">
        <f t="shared" si="9"/>
        <v>11726</v>
      </c>
      <c r="L34" s="202">
        <f t="shared" si="9"/>
        <v>14678</v>
      </c>
      <c r="M34" s="202">
        <f t="shared" si="9"/>
        <v>14678</v>
      </c>
      <c r="N34" s="202">
        <f t="shared" si="9"/>
        <v>13694</v>
      </c>
      <c r="O34" s="202">
        <f t="shared" si="9"/>
        <v>14678</v>
      </c>
      <c r="P34" s="202">
        <f t="shared" si="9"/>
        <v>16072</v>
      </c>
      <c r="Q34" s="202">
        <f t="shared" si="9"/>
        <v>16072</v>
      </c>
      <c r="R34" s="202">
        <f t="shared" si="9"/>
        <v>16072</v>
      </c>
      <c r="S34" s="202">
        <f t="shared" si="9"/>
        <v>16072</v>
      </c>
      <c r="T34" s="202">
        <f t="shared" si="9"/>
        <v>14678</v>
      </c>
      <c r="U34" s="202">
        <f t="shared" si="9"/>
        <v>14678</v>
      </c>
      <c r="V34" s="202">
        <f t="shared" si="9"/>
        <v>18860</v>
      </c>
      <c r="W34" s="202">
        <f t="shared" si="9"/>
        <v>17466</v>
      </c>
      <c r="X34" s="202">
        <f t="shared" si="9"/>
        <v>18860</v>
      </c>
      <c r="Y34" s="202">
        <f t="shared" si="9"/>
        <v>16072</v>
      </c>
      <c r="Z34" s="202">
        <f t="shared" si="9"/>
        <v>16072</v>
      </c>
      <c r="AA34" s="202">
        <f t="shared" si="9"/>
        <v>17466</v>
      </c>
      <c r="AB34" s="202">
        <f t="shared" si="9"/>
        <v>16072</v>
      </c>
      <c r="AC34" s="202">
        <f t="shared" si="9"/>
        <v>17466</v>
      </c>
      <c r="AD34" s="202">
        <f t="shared" si="9"/>
        <v>14678</v>
      </c>
      <c r="AE34" s="202">
        <f t="shared" si="9"/>
        <v>13694</v>
      </c>
      <c r="AF34" s="202">
        <f t="shared" si="9"/>
        <v>12710</v>
      </c>
      <c r="AG34" s="202">
        <f t="shared" si="9"/>
        <v>11726</v>
      </c>
      <c r="AH34" s="202">
        <f t="shared" si="9"/>
        <v>10742</v>
      </c>
      <c r="AI34" s="202">
        <f t="shared" si="9"/>
        <v>10742</v>
      </c>
      <c r="AJ34" s="202">
        <f t="shared" si="9"/>
        <v>11726</v>
      </c>
      <c r="AK34" s="202">
        <f t="shared" si="9"/>
        <v>12710</v>
      </c>
      <c r="AL34" s="202">
        <f t="shared" si="9"/>
        <v>11726</v>
      </c>
      <c r="AM34" s="202">
        <f t="shared" si="9"/>
        <v>12710</v>
      </c>
      <c r="AN34" s="202">
        <f t="shared" si="9"/>
        <v>11726</v>
      </c>
      <c r="AO34" s="202">
        <f t="shared" si="9"/>
        <v>11727</v>
      </c>
      <c r="AP34" s="202">
        <f t="shared" si="9"/>
        <v>10742</v>
      </c>
      <c r="AQ34" s="202">
        <f t="shared" si="9"/>
        <v>12710</v>
      </c>
      <c r="AR34" s="202">
        <f t="shared" si="9"/>
        <v>10742</v>
      </c>
      <c r="AS34" s="202">
        <f t="shared" si="9"/>
        <v>10619</v>
      </c>
      <c r="AT34" s="202">
        <f t="shared" si="9"/>
        <v>11603</v>
      </c>
      <c r="AU34" s="202">
        <f t="shared" si="9"/>
        <v>11603</v>
      </c>
      <c r="AV34" s="202">
        <f t="shared" si="9"/>
        <v>10619</v>
      </c>
      <c r="AW34" s="202">
        <f t="shared" si="9"/>
        <v>11603</v>
      </c>
      <c r="AX34" s="202">
        <f t="shared" si="9"/>
        <v>9061</v>
      </c>
      <c r="AY34" s="202">
        <f t="shared" si="9"/>
        <v>9635</v>
      </c>
      <c r="AZ34" s="202">
        <f t="shared" si="9"/>
        <v>9061</v>
      </c>
      <c r="BA34" s="202">
        <f t="shared" si="9"/>
        <v>9635</v>
      </c>
      <c r="BB34" s="202">
        <f t="shared" si="9"/>
        <v>9061</v>
      </c>
      <c r="BC34" s="202">
        <f t="shared" si="9"/>
        <v>9635</v>
      </c>
      <c r="BD34" s="202">
        <f t="shared" si="9"/>
        <v>9635</v>
      </c>
      <c r="BE34" s="202">
        <f t="shared" si="9"/>
        <v>9061</v>
      </c>
      <c r="BF34" s="202">
        <f t="shared" si="9"/>
        <v>7913</v>
      </c>
      <c r="BG34" s="202">
        <f t="shared" si="9"/>
        <v>7913</v>
      </c>
      <c r="BH34" s="202">
        <f t="shared" si="9"/>
        <v>9389</v>
      </c>
    </row>
    <row r="35" spans="1:60" s="201" customFormat="1" ht="11.1" customHeight="1" x14ac:dyDescent="0.2">
      <c r="A35" s="210">
        <v>2</v>
      </c>
      <c r="B35" s="202">
        <f t="shared" ref="B35" si="10">ROUNDUP(B11*0.82,)</f>
        <v>14555</v>
      </c>
      <c r="C35" s="202">
        <f t="shared" ref="C35:BH35" si="11">ROUNDUP(C11*0.82,)</f>
        <v>16523</v>
      </c>
      <c r="D35" s="202">
        <f t="shared" si="11"/>
        <v>16523</v>
      </c>
      <c r="E35" s="202">
        <f t="shared" si="11"/>
        <v>15539</v>
      </c>
      <c r="F35" s="202">
        <f t="shared" si="11"/>
        <v>15539</v>
      </c>
      <c r="G35" s="202">
        <f t="shared" si="11"/>
        <v>17917</v>
      </c>
      <c r="H35" s="202">
        <f t="shared" si="11"/>
        <v>20705</v>
      </c>
      <c r="I35" s="202">
        <f t="shared" si="11"/>
        <v>17917</v>
      </c>
      <c r="J35" s="202">
        <f t="shared" si="11"/>
        <v>14555</v>
      </c>
      <c r="K35" s="202">
        <f t="shared" si="11"/>
        <v>13571</v>
      </c>
      <c r="L35" s="202">
        <f t="shared" si="11"/>
        <v>16523</v>
      </c>
      <c r="M35" s="202">
        <f t="shared" si="11"/>
        <v>16523</v>
      </c>
      <c r="N35" s="202">
        <f t="shared" si="11"/>
        <v>15539</v>
      </c>
      <c r="O35" s="202">
        <f t="shared" si="11"/>
        <v>16523</v>
      </c>
      <c r="P35" s="202">
        <f t="shared" si="11"/>
        <v>17917</v>
      </c>
      <c r="Q35" s="202">
        <f t="shared" si="11"/>
        <v>17917</v>
      </c>
      <c r="R35" s="202">
        <f t="shared" si="11"/>
        <v>17917</v>
      </c>
      <c r="S35" s="202">
        <f t="shared" si="11"/>
        <v>17917</v>
      </c>
      <c r="T35" s="202">
        <f t="shared" si="11"/>
        <v>16523</v>
      </c>
      <c r="U35" s="202">
        <f t="shared" si="11"/>
        <v>16523</v>
      </c>
      <c r="V35" s="202">
        <f t="shared" si="11"/>
        <v>20705</v>
      </c>
      <c r="W35" s="202">
        <f t="shared" si="11"/>
        <v>19311</v>
      </c>
      <c r="X35" s="202">
        <f t="shared" si="11"/>
        <v>20705</v>
      </c>
      <c r="Y35" s="202">
        <f t="shared" si="11"/>
        <v>17917</v>
      </c>
      <c r="Z35" s="202">
        <f t="shared" si="11"/>
        <v>17917</v>
      </c>
      <c r="AA35" s="202">
        <f t="shared" si="11"/>
        <v>19311</v>
      </c>
      <c r="AB35" s="202">
        <f t="shared" si="11"/>
        <v>17917</v>
      </c>
      <c r="AC35" s="202">
        <f t="shared" si="11"/>
        <v>19311</v>
      </c>
      <c r="AD35" s="202">
        <f t="shared" si="11"/>
        <v>16523</v>
      </c>
      <c r="AE35" s="202">
        <f t="shared" si="11"/>
        <v>15539</v>
      </c>
      <c r="AF35" s="202">
        <f t="shared" si="11"/>
        <v>14555</v>
      </c>
      <c r="AG35" s="202">
        <f t="shared" si="11"/>
        <v>13571</v>
      </c>
      <c r="AH35" s="202">
        <f t="shared" si="11"/>
        <v>12587</v>
      </c>
      <c r="AI35" s="202">
        <f t="shared" si="11"/>
        <v>12587</v>
      </c>
      <c r="AJ35" s="202">
        <f t="shared" si="11"/>
        <v>13571</v>
      </c>
      <c r="AK35" s="202">
        <f t="shared" si="11"/>
        <v>14555</v>
      </c>
      <c r="AL35" s="202">
        <f t="shared" si="11"/>
        <v>13571</v>
      </c>
      <c r="AM35" s="202">
        <f t="shared" si="11"/>
        <v>14555</v>
      </c>
      <c r="AN35" s="202">
        <f t="shared" si="11"/>
        <v>13571</v>
      </c>
      <c r="AO35" s="202">
        <f t="shared" si="11"/>
        <v>13572</v>
      </c>
      <c r="AP35" s="202">
        <f t="shared" si="11"/>
        <v>12587</v>
      </c>
      <c r="AQ35" s="202">
        <f t="shared" si="11"/>
        <v>14555</v>
      </c>
      <c r="AR35" s="202">
        <f t="shared" si="11"/>
        <v>12587</v>
      </c>
      <c r="AS35" s="202">
        <f t="shared" si="11"/>
        <v>12464</v>
      </c>
      <c r="AT35" s="202">
        <f t="shared" si="11"/>
        <v>13448</v>
      </c>
      <c r="AU35" s="202">
        <f t="shared" si="11"/>
        <v>13448</v>
      </c>
      <c r="AV35" s="202">
        <f t="shared" si="11"/>
        <v>12464</v>
      </c>
      <c r="AW35" s="202">
        <f t="shared" si="11"/>
        <v>13448</v>
      </c>
      <c r="AX35" s="202">
        <f t="shared" si="11"/>
        <v>10906</v>
      </c>
      <c r="AY35" s="202">
        <f t="shared" si="11"/>
        <v>11480</v>
      </c>
      <c r="AZ35" s="202">
        <f t="shared" si="11"/>
        <v>10906</v>
      </c>
      <c r="BA35" s="202">
        <f t="shared" si="11"/>
        <v>11480</v>
      </c>
      <c r="BB35" s="202">
        <f t="shared" si="11"/>
        <v>10906</v>
      </c>
      <c r="BC35" s="202">
        <f t="shared" si="11"/>
        <v>11480</v>
      </c>
      <c r="BD35" s="202">
        <f t="shared" si="11"/>
        <v>11480</v>
      </c>
      <c r="BE35" s="202">
        <f t="shared" si="11"/>
        <v>10906</v>
      </c>
      <c r="BF35" s="202">
        <f t="shared" si="11"/>
        <v>9758</v>
      </c>
      <c r="BG35" s="202">
        <f t="shared" si="11"/>
        <v>9758</v>
      </c>
      <c r="BH35" s="202">
        <f t="shared" si="11"/>
        <v>11234</v>
      </c>
    </row>
    <row r="36" spans="1:60" s="201" customFormat="1" ht="11.1"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row>
    <row r="37" spans="1:60" s="201" customFormat="1" ht="11.1" customHeight="1" x14ac:dyDescent="0.2">
      <c r="A37" s="210">
        <v>1</v>
      </c>
      <c r="B37" s="202">
        <f t="shared" ref="B37" si="12">ROUNDUP(B13*0.82,)</f>
        <v>13530</v>
      </c>
      <c r="C37" s="202">
        <f t="shared" ref="C37:BH37" si="13">ROUNDUP(C13*0.82,)</f>
        <v>15498</v>
      </c>
      <c r="D37" s="202">
        <f t="shared" si="13"/>
        <v>15498</v>
      </c>
      <c r="E37" s="202">
        <f t="shared" si="13"/>
        <v>14514</v>
      </c>
      <c r="F37" s="202">
        <f t="shared" si="13"/>
        <v>14514</v>
      </c>
      <c r="G37" s="202">
        <f t="shared" si="13"/>
        <v>16892</v>
      </c>
      <c r="H37" s="202">
        <f t="shared" si="13"/>
        <v>19680</v>
      </c>
      <c r="I37" s="202">
        <f t="shared" si="13"/>
        <v>16892</v>
      </c>
      <c r="J37" s="202">
        <f t="shared" si="13"/>
        <v>13530</v>
      </c>
      <c r="K37" s="202">
        <f t="shared" si="13"/>
        <v>12546</v>
      </c>
      <c r="L37" s="202">
        <f t="shared" si="13"/>
        <v>15498</v>
      </c>
      <c r="M37" s="202">
        <f t="shared" si="13"/>
        <v>15498</v>
      </c>
      <c r="N37" s="202">
        <f t="shared" si="13"/>
        <v>14514</v>
      </c>
      <c r="O37" s="202">
        <f t="shared" si="13"/>
        <v>15498</v>
      </c>
      <c r="P37" s="202">
        <f t="shared" si="13"/>
        <v>16892</v>
      </c>
      <c r="Q37" s="202">
        <f t="shared" si="13"/>
        <v>16892</v>
      </c>
      <c r="R37" s="202">
        <f t="shared" si="13"/>
        <v>16892</v>
      </c>
      <c r="S37" s="202">
        <f t="shared" si="13"/>
        <v>16892</v>
      </c>
      <c r="T37" s="202">
        <f t="shared" si="13"/>
        <v>15498</v>
      </c>
      <c r="U37" s="202">
        <f t="shared" si="13"/>
        <v>15498</v>
      </c>
      <c r="V37" s="202">
        <f t="shared" si="13"/>
        <v>19680</v>
      </c>
      <c r="W37" s="202">
        <f t="shared" si="13"/>
        <v>18286</v>
      </c>
      <c r="X37" s="202">
        <f t="shared" si="13"/>
        <v>19680</v>
      </c>
      <c r="Y37" s="202">
        <f t="shared" si="13"/>
        <v>16892</v>
      </c>
      <c r="Z37" s="202">
        <f t="shared" si="13"/>
        <v>16892</v>
      </c>
      <c r="AA37" s="202">
        <f t="shared" si="13"/>
        <v>18286</v>
      </c>
      <c r="AB37" s="202">
        <f t="shared" si="13"/>
        <v>16892</v>
      </c>
      <c r="AC37" s="202">
        <f t="shared" si="13"/>
        <v>18286</v>
      </c>
      <c r="AD37" s="202">
        <f t="shared" si="13"/>
        <v>15498</v>
      </c>
      <c r="AE37" s="202">
        <f t="shared" si="13"/>
        <v>14514</v>
      </c>
      <c r="AF37" s="202">
        <f t="shared" si="13"/>
        <v>13530</v>
      </c>
      <c r="AG37" s="202">
        <f t="shared" si="13"/>
        <v>12546</v>
      </c>
      <c r="AH37" s="202">
        <f t="shared" si="13"/>
        <v>11562</v>
      </c>
      <c r="AI37" s="202">
        <f t="shared" si="13"/>
        <v>11562</v>
      </c>
      <c r="AJ37" s="202">
        <f t="shared" si="13"/>
        <v>12546</v>
      </c>
      <c r="AK37" s="202">
        <f t="shared" si="13"/>
        <v>13530</v>
      </c>
      <c r="AL37" s="202">
        <f t="shared" si="13"/>
        <v>12546</v>
      </c>
      <c r="AM37" s="202">
        <f t="shared" si="13"/>
        <v>13530</v>
      </c>
      <c r="AN37" s="202">
        <f t="shared" si="13"/>
        <v>12546</v>
      </c>
      <c r="AO37" s="202">
        <f t="shared" si="13"/>
        <v>12547</v>
      </c>
      <c r="AP37" s="202">
        <f t="shared" si="13"/>
        <v>11562</v>
      </c>
      <c r="AQ37" s="202">
        <f t="shared" si="13"/>
        <v>13530</v>
      </c>
      <c r="AR37" s="202">
        <f t="shared" si="13"/>
        <v>11562</v>
      </c>
      <c r="AS37" s="202">
        <f t="shared" si="13"/>
        <v>11439</v>
      </c>
      <c r="AT37" s="202">
        <f t="shared" si="13"/>
        <v>12423</v>
      </c>
      <c r="AU37" s="202">
        <f t="shared" si="13"/>
        <v>12423</v>
      </c>
      <c r="AV37" s="202">
        <f t="shared" si="13"/>
        <v>11439</v>
      </c>
      <c r="AW37" s="202">
        <f t="shared" si="13"/>
        <v>12423</v>
      </c>
      <c r="AX37" s="202">
        <f t="shared" si="13"/>
        <v>9881</v>
      </c>
      <c r="AY37" s="202">
        <f t="shared" si="13"/>
        <v>10455</v>
      </c>
      <c r="AZ37" s="202">
        <f t="shared" si="13"/>
        <v>9881</v>
      </c>
      <c r="BA37" s="202">
        <f t="shared" si="13"/>
        <v>10455</v>
      </c>
      <c r="BB37" s="202">
        <f t="shared" si="13"/>
        <v>9881</v>
      </c>
      <c r="BC37" s="202">
        <f t="shared" si="13"/>
        <v>10455</v>
      </c>
      <c r="BD37" s="202">
        <f t="shared" si="13"/>
        <v>10455</v>
      </c>
      <c r="BE37" s="202">
        <f t="shared" si="13"/>
        <v>9881</v>
      </c>
      <c r="BF37" s="202">
        <f t="shared" si="13"/>
        <v>8733</v>
      </c>
      <c r="BG37" s="202">
        <f t="shared" si="13"/>
        <v>8733</v>
      </c>
      <c r="BH37" s="202">
        <f t="shared" si="13"/>
        <v>10209</v>
      </c>
    </row>
    <row r="38" spans="1:60" s="201" customFormat="1" ht="11.1" customHeight="1" x14ac:dyDescent="0.2">
      <c r="A38" s="210">
        <v>2</v>
      </c>
      <c r="B38" s="202">
        <f t="shared" ref="B38" si="14">ROUNDUP(B14*0.82,)</f>
        <v>15375</v>
      </c>
      <c r="C38" s="202">
        <f t="shared" ref="C38:BH38" si="15">ROUNDUP(C14*0.82,)</f>
        <v>17343</v>
      </c>
      <c r="D38" s="202">
        <f t="shared" si="15"/>
        <v>17343</v>
      </c>
      <c r="E38" s="202">
        <f t="shared" si="15"/>
        <v>16359</v>
      </c>
      <c r="F38" s="202">
        <f t="shared" si="15"/>
        <v>16359</v>
      </c>
      <c r="G38" s="202">
        <f t="shared" si="15"/>
        <v>18737</v>
      </c>
      <c r="H38" s="202">
        <f t="shared" si="15"/>
        <v>21525</v>
      </c>
      <c r="I38" s="202">
        <f t="shared" si="15"/>
        <v>18737</v>
      </c>
      <c r="J38" s="202">
        <f t="shared" si="15"/>
        <v>15375</v>
      </c>
      <c r="K38" s="202">
        <f t="shared" si="15"/>
        <v>14391</v>
      </c>
      <c r="L38" s="202">
        <f t="shared" si="15"/>
        <v>17343</v>
      </c>
      <c r="M38" s="202">
        <f t="shared" si="15"/>
        <v>17343</v>
      </c>
      <c r="N38" s="202">
        <f t="shared" si="15"/>
        <v>16359</v>
      </c>
      <c r="O38" s="202">
        <f t="shared" si="15"/>
        <v>17343</v>
      </c>
      <c r="P38" s="202">
        <f t="shared" si="15"/>
        <v>18737</v>
      </c>
      <c r="Q38" s="202">
        <f t="shared" si="15"/>
        <v>18737</v>
      </c>
      <c r="R38" s="202">
        <f t="shared" si="15"/>
        <v>18737</v>
      </c>
      <c r="S38" s="202">
        <f t="shared" si="15"/>
        <v>18737</v>
      </c>
      <c r="T38" s="202">
        <f t="shared" si="15"/>
        <v>17343</v>
      </c>
      <c r="U38" s="202">
        <f t="shared" si="15"/>
        <v>17343</v>
      </c>
      <c r="V38" s="202">
        <f t="shared" si="15"/>
        <v>21525</v>
      </c>
      <c r="W38" s="202">
        <f t="shared" si="15"/>
        <v>20131</v>
      </c>
      <c r="X38" s="202">
        <f t="shared" si="15"/>
        <v>21525</v>
      </c>
      <c r="Y38" s="202">
        <f t="shared" si="15"/>
        <v>18737</v>
      </c>
      <c r="Z38" s="202">
        <f t="shared" si="15"/>
        <v>18737</v>
      </c>
      <c r="AA38" s="202">
        <f t="shared" si="15"/>
        <v>20131</v>
      </c>
      <c r="AB38" s="202">
        <f t="shared" si="15"/>
        <v>18737</v>
      </c>
      <c r="AC38" s="202">
        <f t="shared" si="15"/>
        <v>20131</v>
      </c>
      <c r="AD38" s="202">
        <f t="shared" si="15"/>
        <v>17343</v>
      </c>
      <c r="AE38" s="202">
        <f t="shared" si="15"/>
        <v>16359</v>
      </c>
      <c r="AF38" s="202">
        <f t="shared" si="15"/>
        <v>15375</v>
      </c>
      <c r="AG38" s="202">
        <f t="shared" si="15"/>
        <v>14391</v>
      </c>
      <c r="AH38" s="202">
        <f t="shared" si="15"/>
        <v>13407</v>
      </c>
      <c r="AI38" s="202">
        <f t="shared" si="15"/>
        <v>13407</v>
      </c>
      <c r="AJ38" s="202">
        <f t="shared" si="15"/>
        <v>14391</v>
      </c>
      <c r="AK38" s="202">
        <f t="shared" si="15"/>
        <v>15375</v>
      </c>
      <c r="AL38" s="202">
        <f t="shared" si="15"/>
        <v>14391</v>
      </c>
      <c r="AM38" s="202">
        <f t="shared" si="15"/>
        <v>15375</v>
      </c>
      <c r="AN38" s="202">
        <f t="shared" si="15"/>
        <v>14391</v>
      </c>
      <c r="AO38" s="202">
        <f t="shared" si="15"/>
        <v>14392</v>
      </c>
      <c r="AP38" s="202">
        <f t="shared" si="15"/>
        <v>13407</v>
      </c>
      <c r="AQ38" s="202">
        <f t="shared" si="15"/>
        <v>15375</v>
      </c>
      <c r="AR38" s="202">
        <f t="shared" si="15"/>
        <v>13407</v>
      </c>
      <c r="AS38" s="202">
        <f t="shared" si="15"/>
        <v>13284</v>
      </c>
      <c r="AT38" s="202">
        <f t="shared" si="15"/>
        <v>14268</v>
      </c>
      <c r="AU38" s="202">
        <f t="shared" si="15"/>
        <v>14268</v>
      </c>
      <c r="AV38" s="202">
        <f t="shared" si="15"/>
        <v>13284</v>
      </c>
      <c r="AW38" s="202">
        <f t="shared" si="15"/>
        <v>14268</v>
      </c>
      <c r="AX38" s="202">
        <f t="shared" si="15"/>
        <v>11726</v>
      </c>
      <c r="AY38" s="202">
        <f t="shared" si="15"/>
        <v>12300</v>
      </c>
      <c r="AZ38" s="202">
        <f t="shared" si="15"/>
        <v>11726</v>
      </c>
      <c r="BA38" s="202">
        <f t="shared" si="15"/>
        <v>12300</v>
      </c>
      <c r="BB38" s="202">
        <f t="shared" si="15"/>
        <v>11726</v>
      </c>
      <c r="BC38" s="202">
        <f t="shared" si="15"/>
        <v>12300</v>
      </c>
      <c r="BD38" s="202">
        <f t="shared" si="15"/>
        <v>12300</v>
      </c>
      <c r="BE38" s="202">
        <f t="shared" si="15"/>
        <v>11726</v>
      </c>
      <c r="BF38" s="202">
        <f t="shared" si="15"/>
        <v>10578</v>
      </c>
      <c r="BG38" s="202">
        <f t="shared" si="15"/>
        <v>10578</v>
      </c>
      <c r="BH38" s="202">
        <f t="shared" si="15"/>
        <v>12054</v>
      </c>
    </row>
    <row r="39" spans="1:60" s="201" customFormat="1" ht="11.1"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s="201" customFormat="1" ht="11.1" customHeight="1" x14ac:dyDescent="0.2">
      <c r="A40" s="210">
        <v>1</v>
      </c>
      <c r="B40" s="202">
        <f t="shared" ref="B40" si="16">ROUNDUP(B16*0.82,)</f>
        <v>14350</v>
      </c>
      <c r="C40" s="202">
        <f t="shared" ref="C40:BH40" si="17">ROUNDUP(C16*0.82,)</f>
        <v>16318</v>
      </c>
      <c r="D40" s="202">
        <f t="shared" si="17"/>
        <v>16318</v>
      </c>
      <c r="E40" s="202">
        <f t="shared" si="17"/>
        <v>15334</v>
      </c>
      <c r="F40" s="202">
        <f t="shared" si="17"/>
        <v>15334</v>
      </c>
      <c r="G40" s="202">
        <f t="shared" si="17"/>
        <v>17712</v>
      </c>
      <c r="H40" s="202">
        <f t="shared" si="17"/>
        <v>20500</v>
      </c>
      <c r="I40" s="202">
        <f t="shared" si="17"/>
        <v>17712</v>
      </c>
      <c r="J40" s="202">
        <f t="shared" si="17"/>
        <v>14350</v>
      </c>
      <c r="K40" s="202">
        <f t="shared" si="17"/>
        <v>13366</v>
      </c>
      <c r="L40" s="202">
        <f t="shared" si="17"/>
        <v>16318</v>
      </c>
      <c r="M40" s="202">
        <f t="shared" si="17"/>
        <v>16318</v>
      </c>
      <c r="N40" s="202">
        <f t="shared" si="17"/>
        <v>15334</v>
      </c>
      <c r="O40" s="202">
        <f t="shared" si="17"/>
        <v>16318</v>
      </c>
      <c r="P40" s="202">
        <f t="shared" si="17"/>
        <v>17712</v>
      </c>
      <c r="Q40" s="202">
        <f t="shared" si="17"/>
        <v>17712</v>
      </c>
      <c r="R40" s="202">
        <f t="shared" si="17"/>
        <v>17712</v>
      </c>
      <c r="S40" s="202">
        <f t="shared" si="17"/>
        <v>17712</v>
      </c>
      <c r="T40" s="202">
        <f t="shared" si="17"/>
        <v>16318</v>
      </c>
      <c r="U40" s="202">
        <f t="shared" si="17"/>
        <v>16318</v>
      </c>
      <c r="V40" s="202">
        <f t="shared" si="17"/>
        <v>20500</v>
      </c>
      <c r="W40" s="202">
        <f t="shared" si="17"/>
        <v>19106</v>
      </c>
      <c r="X40" s="202">
        <f t="shared" si="17"/>
        <v>20500</v>
      </c>
      <c r="Y40" s="202">
        <f t="shared" si="17"/>
        <v>17712</v>
      </c>
      <c r="Z40" s="202">
        <f t="shared" si="17"/>
        <v>17712</v>
      </c>
      <c r="AA40" s="202">
        <f t="shared" si="17"/>
        <v>19106</v>
      </c>
      <c r="AB40" s="202">
        <f t="shared" si="17"/>
        <v>17712</v>
      </c>
      <c r="AC40" s="202">
        <f t="shared" si="17"/>
        <v>19106</v>
      </c>
      <c r="AD40" s="202">
        <f t="shared" si="17"/>
        <v>16318</v>
      </c>
      <c r="AE40" s="202">
        <f t="shared" si="17"/>
        <v>15334</v>
      </c>
      <c r="AF40" s="202">
        <f t="shared" si="17"/>
        <v>14350</v>
      </c>
      <c r="AG40" s="202">
        <f t="shared" si="17"/>
        <v>13366</v>
      </c>
      <c r="AH40" s="202">
        <f t="shared" si="17"/>
        <v>12382</v>
      </c>
      <c r="AI40" s="202">
        <f t="shared" si="17"/>
        <v>12382</v>
      </c>
      <c r="AJ40" s="202">
        <f t="shared" si="17"/>
        <v>13366</v>
      </c>
      <c r="AK40" s="202">
        <f t="shared" si="17"/>
        <v>14350</v>
      </c>
      <c r="AL40" s="202">
        <f t="shared" si="17"/>
        <v>13366</v>
      </c>
      <c r="AM40" s="202">
        <f t="shared" si="17"/>
        <v>14350</v>
      </c>
      <c r="AN40" s="202">
        <f t="shared" si="17"/>
        <v>13366</v>
      </c>
      <c r="AO40" s="202">
        <f t="shared" si="17"/>
        <v>13367</v>
      </c>
      <c r="AP40" s="202">
        <f t="shared" si="17"/>
        <v>12382</v>
      </c>
      <c r="AQ40" s="202">
        <f t="shared" si="17"/>
        <v>14350</v>
      </c>
      <c r="AR40" s="202">
        <f t="shared" si="17"/>
        <v>12382</v>
      </c>
      <c r="AS40" s="202">
        <f t="shared" si="17"/>
        <v>12259</v>
      </c>
      <c r="AT40" s="202">
        <f t="shared" si="17"/>
        <v>13243</v>
      </c>
      <c r="AU40" s="202">
        <f t="shared" si="17"/>
        <v>13243</v>
      </c>
      <c r="AV40" s="202">
        <f t="shared" si="17"/>
        <v>12259</v>
      </c>
      <c r="AW40" s="202">
        <f t="shared" si="17"/>
        <v>13243</v>
      </c>
      <c r="AX40" s="202">
        <f t="shared" si="17"/>
        <v>10701</v>
      </c>
      <c r="AY40" s="202">
        <f t="shared" si="17"/>
        <v>11275</v>
      </c>
      <c r="AZ40" s="202">
        <f t="shared" si="17"/>
        <v>10701</v>
      </c>
      <c r="BA40" s="202">
        <f t="shared" si="17"/>
        <v>11275</v>
      </c>
      <c r="BB40" s="202">
        <f t="shared" si="17"/>
        <v>10701</v>
      </c>
      <c r="BC40" s="202">
        <f t="shared" si="17"/>
        <v>11275</v>
      </c>
      <c r="BD40" s="202">
        <f t="shared" si="17"/>
        <v>11275</v>
      </c>
      <c r="BE40" s="202">
        <f t="shared" si="17"/>
        <v>10701</v>
      </c>
      <c r="BF40" s="202">
        <f t="shared" si="17"/>
        <v>9553</v>
      </c>
      <c r="BG40" s="202">
        <f t="shared" si="17"/>
        <v>9553</v>
      </c>
      <c r="BH40" s="202">
        <f t="shared" si="17"/>
        <v>11029</v>
      </c>
    </row>
    <row r="41" spans="1:60" s="201" customFormat="1" ht="11.1" customHeight="1" x14ac:dyDescent="0.2">
      <c r="A41" s="210">
        <v>2</v>
      </c>
      <c r="B41" s="202">
        <f t="shared" ref="B41" si="18">ROUNDUP(B17*0.82,)</f>
        <v>16195</v>
      </c>
      <c r="C41" s="202">
        <f t="shared" ref="C41:BH41" si="19">ROUNDUP(C17*0.82,)</f>
        <v>18163</v>
      </c>
      <c r="D41" s="202">
        <f t="shared" si="19"/>
        <v>18163</v>
      </c>
      <c r="E41" s="202">
        <f t="shared" si="19"/>
        <v>17179</v>
      </c>
      <c r="F41" s="202">
        <f t="shared" si="19"/>
        <v>17179</v>
      </c>
      <c r="G41" s="202">
        <f t="shared" si="19"/>
        <v>19557</v>
      </c>
      <c r="H41" s="202">
        <f t="shared" si="19"/>
        <v>22345</v>
      </c>
      <c r="I41" s="202">
        <f t="shared" si="19"/>
        <v>19557</v>
      </c>
      <c r="J41" s="202">
        <f t="shared" si="19"/>
        <v>16195</v>
      </c>
      <c r="K41" s="202">
        <f t="shared" si="19"/>
        <v>15211</v>
      </c>
      <c r="L41" s="202">
        <f t="shared" si="19"/>
        <v>18163</v>
      </c>
      <c r="M41" s="202">
        <f t="shared" si="19"/>
        <v>18163</v>
      </c>
      <c r="N41" s="202">
        <f t="shared" si="19"/>
        <v>17179</v>
      </c>
      <c r="O41" s="202">
        <f t="shared" si="19"/>
        <v>18163</v>
      </c>
      <c r="P41" s="202">
        <f t="shared" si="19"/>
        <v>19557</v>
      </c>
      <c r="Q41" s="202">
        <f t="shared" si="19"/>
        <v>19557</v>
      </c>
      <c r="R41" s="202">
        <f t="shared" si="19"/>
        <v>19557</v>
      </c>
      <c r="S41" s="202">
        <f t="shared" si="19"/>
        <v>19557</v>
      </c>
      <c r="T41" s="202">
        <f t="shared" si="19"/>
        <v>18163</v>
      </c>
      <c r="U41" s="202">
        <f t="shared" si="19"/>
        <v>18163</v>
      </c>
      <c r="V41" s="202">
        <f t="shared" si="19"/>
        <v>22345</v>
      </c>
      <c r="W41" s="202">
        <f t="shared" si="19"/>
        <v>20951</v>
      </c>
      <c r="X41" s="202">
        <f t="shared" si="19"/>
        <v>22345</v>
      </c>
      <c r="Y41" s="202">
        <f t="shared" si="19"/>
        <v>19557</v>
      </c>
      <c r="Z41" s="202">
        <f t="shared" si="19"/>
        <v>19557</v>
      </c>
      <c r="AA41" s="202">
        <f t="shared" si="19"/>
        <v>20951</v>
      </c>
      <c r="AB41" s="202">
        <f t="shared" si="19"/>
        <v>19557</v>
      </c>
      <c r="AC41" s="202">
        <f t="shared" si="19"/>
        <v>20951</v>
      </c>
      <c r="AD41" s="202">
        <f t="shared" si="19"/>
        <v>18163</v>
      </c>
      <c r="AE41" s="202">
        <f t="shared" si="19"/>
        <v>17179</v>
      </c>
      <c r="AF41" s="202">
        <f t="shared" si="19"/>
        <v>16195</v>
      </c>
      <c r="AG41" s="202">
        <f t="shared" si="19"/>
        <v>15211</v>
      </c>
      <c r="AH41" s="202">
        <f t="shared" si="19"/>
        <v>14227</v>
      </c>
      <c r="AI41" s="202">
        <f t="shared" si="19"/>
        <v>14227</v>
      </c>
      <c r="AJ41" s="202">
        <f t="shared" si="19"/>
        <v>15211</v>
      </c>
      <c r="AK41" s="202">
        <f t="shared" si="19"/>
        <v>16195</v>
      </c>
      <c r="AL41" s="202">
        <f t="shared" si="19"/>
        <v>15211</v>
      </c>
      <c r="AM41" s="202">
        <f t="shared" si="19"/>
        <v>16195</v>
      </c>
      <c r="AN41" s="202">
        <f t="shared" si="19"/>
        <v>15211</v>
      </c>
      <c r="AO41" s="202">
        <f t="shared" si="19"/>
        <v>15212</v>
      </c>
      <c r="AP41" s="202">
        <f t="shared" si="19"/>
        <v>14227</v>
      </c>
      <c r="AQ41" s="202">
        <f t="shared" si="19"/>
        <v>16195</v>
      </c>
      <c r="AR41" s="202">
        <f t="shared" si="19"/>
        <v>14227</v>
      </c>
      <c r="AS41" s="202">
        <f t="shared" si="19"/>
        <v>14104</v>
      </c>
      <c r="AT41" s="202">
        <f t="shared" si="19"/>
        <v>15088</v>
      </c>
      <c r="AU41" s="202">
        <f t="shared" si="19"/>
        <v>15088</v>
      </c>
      <c r="AV41" s="202">
        <f t="shared" si="19"/>
        <v>14104</v>
      </c>
      <c r="AW41" s="202">
        <f t="shared" si="19"/>
        <v>15088</v>
      </c>
      <c r="AX41" s="202">
        <f t="shared" si="19"/>
        <v>12546</v>
      </c>
      <c r="AY41" s="202">
        <f t="shared" si="19"/>
        <v>13120</v>
      </c>
      <c r="AZ41" s="202">
        <f t="shared" si="19"/>
        <v>12546</v>
      </c>
      <c r="BA41" s="202">
        <f t="shared" si="19"/>
        <v>13120</v>
      </c>
      <c r="BB41" s="202">
        <f t="shared" si="19"/>
        <v>12546</v>
      </c>
      <c r="BC41" s="202">
        <f t="shared" si="19"/>
        <v>13120</v>
      </c>
      <c r="BD41" s="202">
        <f t="shared" si="19"/>
        <v>13120</v>
      </c>
      <c r="BE41" s="202">
        <f t="shared" si="19"/>
        <v>12546</v>
      </c>
      <c r="BF41" s="202">
        <f t="shared" si="19"/>
        <v>11398</v>
      </c>
      <c r="BG41" s="202">
        <f t="shared" si="19"/>
        <v>11398</v>
      </c>
      <c r="BH41" s="202">
        <f t="shared" si="19"/>
        <v>12874</v>
      </c>
    </row>
    <row r="42" spans="1:60" s="201" customFormat="1" ht="11.1"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row>
    <row r="43" spans="1:60" s="201" customFormat="1" ht="11.1" customHeight="1" x14ac:dyDescent="0.2">
      <c r="A43" s="210">
        <v>1</v>
      </c>
      <c r="B43" s="202">
        <f t="shared" ref="B43" si="20">ROUNDUP(B19*0.82,)</f>
        <v>15990</v>
      </c>
      <c r="C43" s="202">
        <f t="shared" ref="C43:BH43" si="21">ROUNDUP(C19*0.82,)</f>
        <v>17958</v>
      </c>
      <c r="D43" s="202">
        <f t="shared" si="21"/>
        <v>17958</v>
      </c>
      <c r="E43" s="202">
        <f t="shared" si="21"/>
        <v>16974</v>
      </c>
      <c r="F43" s="202">
        <f t="shared" si="21"/>
        <v>16974</v>
      </c>
      <c r="G43" s="202">
        <f t="shared" si="21"/>
        <v>19352</v>
      </c>
      <c r="H43" s="202">
        <f t="shared" si="21"/>
        <v>22140</v>
      </c>
      <c r="I43" s="202">
        <f t="shared" si="21"/>
        <v>19352</v>
      </c>
      <c r="J43" s="202">
        <f t="shared" si="21"/>
        <v>15990</v>
      </c>
      <c r="K43" s="202">
        <f t="shared" si="21"/>
        <v>15006</v>
      </c>
      <c r="L43" s="202">
        <f t="shared" si="21"/>
        <v>17958</v>
      </c>
      <c r="M43" s="202">
        <f t="shared" si="21"/>
        <v>17958</v>
      </c>
      <c r="N43" s="202">
        <f t="shared" si="21"/>
        <v>16974</v>
      </c>
      <c r="O43" s="202">
        <f t="shared" si="21"/>
        <v>17958</v>
      </c>
      <c r="P43" s="202">
        <f t="shared" si="21"/>
        <v>19352</v>
      </c>
      <c r="Q43" s="202">
        <f t="shared" si="21"/>
        <v>19352</v>
      </c>
      <c r="R43" s="202">
        <f t="shared" si="21"/>
        <v>19352</v>
      </c>
      <c r="S43" s="202">
        <f t="shared" si="21"/>
        <v>19352</v>
      </c>
      <c r="T43" s="202">
        <f t="shared" si="21"/>
        <v>17958</v>
      </c>
      <c r="U43" s="202">
        <f t="shared" si="21"/>
        <v>17958</v>
      </c>
      <c r="V43" s="202">
        <f t="shared" si="21"/>
        <v>22140</v>
      </c>
      <c r="W43" s="202">
        <f t="shared" si="21"/>
        <v>20746</v>
      </c>
      <c r="X43" s="202">
        <f t="shared" si="21"/>
        <v>22140</v>
      </c>
      <c r="Y43" s="202">
        <f t="shared" si="21"/>
        <v>19352</v>
      </c>
      <c r="Z43" s="202">
        <f t="shared" si="21"/>
        <v>19352</v>
      </c>
      <c r="AA43" s="202">
        <f t="shared" si="21"/>
        <v>20746</v>
      </c>
      <c r="AB43" s="202">
        <f t="shared" si="21"/>
        <v>19352</v>
      </c>
      <c r="AC43" s="202">
        <f t="shared" si="21"/>
        <v>20746</v>
      </c>
      <c r="AD43" s="202">
        <f t="shared" si="21"/>
        <v>17958</v>
      </c>
      <c r="AE43" s="202">
        <f t="shared" si="21"/>
        <v>16974</v>
      </c>
      <c r="AF43" s="202">
        <f t="shared" si="21"/>
        <v>15990</v>
      </c>
      <c r="AG43" s="202">
        <f t="shared" si="21"/>
        <v>15006</v>
      </c>
      <c r="AH43" s="202">
        <f t="shared" si="21"/>
        <v>14022</v>
      </c>
      <c r="AI43" s="202">
        <f t="shared" si="21"/>
        <v>14022</v>
      </c>
      <c r="AJ43" s="202">
        <f t="shared" si="21"/>
        <v>15006</v>
      </c>
      <c r="AK43" s="202">
        <f t="shared" si="21"/>
        <v>15990</v>
      </c>
      <c r="AL43" s="202">
        <f t="shared" si="21"/>
        <v>15006</v>
      </c>
      <c r="AM43" s="202">
        <f t="shared" si="21"/>
        <v>15990</v>
      </c>
      <c r="AN43" s="202">
        <f t="shared" si="21"/>
        <v>15006</v>
      </c>
      <c r="AO43" s="202">
        <f t="shared" si="21"/>
        <v>15007</v>
      </c>
      <c r="AP43" s="202">
        <f t="shared" si="21"/>
        <v>14022</v>
      </c>
      <c r="AQ43" s="202">
        <f t="shared" si="21"/>
        <v>15990</v>
      </c>
      <c r="AR43" s="202">
        <f t="shared" si="21"/>
        <v>14022</v>
      </c>
      <c r="AS43" s="202">
        <f t="shared" si="21"/>
        <v>13079</v>
      </c>
      <c r="AT43" s="202">
        <f t="shared" si="21"/>
        <v>14063</v>
      </c>
      <c r="AU43" s="202">
        <f t="shared" si="21"/>
        <v>14063</v>
      </c>
      <c r="AV43" s="202">
        <f t="shared" si="21"/>
        <v>13079</v>
      </c>
      <c r="AW43" s="202">
        <f t="shared" si="21"/>
        <v>14063</v>
      </c>
      <c r="AX43" s="202">
        <f t="shared" si="21"/>
        <v>11521</v>
      </c>
      <c r="AY43" s="202">
        <f t="shared" si="21"/>
        <v>12095</v>
      </c>
      <c r="AZ43" s="202">
        <f t="shared" si="21"/>
        <v>11521</v>
      </c>
      <c r="BA43" s="202">
        <f t="shared" si="21"/>
        <v>12095</v>
      </c>
      <c r="BB43" s="202">
        <f t="shared" si="21"/>
        <v>11521</v>
      </c>
      <c r="BC43" s="202">
        <f t="shared" si="21"/>
        <v>12095</v>
      </c>
      <c r="BD43" s="202">
        <f t="shared" si="21"/>
        <v>12095</v>
      </c>
      <c r="BE43" s="202">
        <f t="shared" si="21"/>
        <v>11521</v>
      </c>
      <c r="BF43" s="202">
        <f t="shared" si="21"/>
        <v>10373</v>
      </c>
      <c r="BG43" s="202">
        <f t="shared" si="21"/>
        <v>10373</v>
      </c>
      <c r="BH43" s="202">
        <f t="shared" si="21"/>
        <v>11849</v>
      </c>
    </row>
    <row r="44" spans="1:60" s="201" customFormat="1" ht="11.1" customHeight="1" x14ac:dyDescent="0.2">
      <c r="A44" s="210">
        <v>2</v>
      </c>
      <c r="B44" s="202">
        <f t="shared" ref="B44" si="22">ROUNDUP(B20*0.82,)</f>
        <v>17835</v>
      </c>
      <c r="C44" s="202">
        <f t="shared" ref="C44:BH44" si="23">ROUNDUP(C20*0.82,)</f>
        <v>19803</v>
      </c>
      <c r="D44" s="202">
        <f t="shared" si="23"/>
        <v>19803</v>
      </c>
      <c r="E44" s="202">
        <f t="shared" si="23"/>
        <v>18819</v>
      </c>
      <c r="F44" s="202">
        <f t="shared" si="23"/>
        <v>18819</v>
      </c>
      <c r="G44" s="202">
        <f t="shared" si="23"/>
        <v>21197</v>
      </c>
      <c r="H44" s="202">
        <f t="shared" si="23"/>
        <v>23985</v>
      </c>
      <c r="I44" s="202">
        <f t="shared" si="23"/>
        <v>21197</v>
      </c>
      <c r="J44" s="202">
        <f t="shared" si="23"/>
        <v>17835</v>
      </c>
      <c r="K44" s="202">
        <f t="shared" si="23"/>
        <v>16851</v>
      </c>
      <c r="L44" s="202">
        <f t="shared" si="23"/>
        <v>19803</v>
      </c>
      <c r="M44" s="202">
        <f t="shared" si="23"/>
        <v>19803</v>
      </c>
      <c r="N44" s="202">
        <f t="shared" si="23"/>
        <v>18819</v>
      </c>
      <c r="O44" s="202">
        <f t="shared" si="23"/>
        <v>19803</v>
      </c>
      <c r="P44" s="202">
        <f t="shared" si="23"/>
        <v>21197</v>
      </c>
      <c r="Q44" s="202">
        <f t="shared" si="23"/>
        <v>21197</v>
      </c>
      <c r="R44" s="202">
        <f t="shared" si="23"/>
        <v>21197</v>
      </c>
      <c r="S44" s="202">
        <f t="shared" si="23"/>
        <v>21197</v>
      </c>
      <c r="T44" s="202">
        <f t="shared" si="23"/>
        <v>19803</v>
      </c>
      <c r="U44" s="202">
        <f t="shared" si="23"/>
        <v>19803</v>
      </c>
      <c r="V44" s="202">
        <f t="shared" si="23"/>
        <v>23985</v>
      </c>
      <c r="W44" s="202">
        <f t="shared" si="23"/>
        <v>22591</v>
      </c>
      <c r="X44" s="202">
        <f t="shared" si="23"/>
        <v>23985</v>
      </c>
      <c r="Y44" s="202">
        <f t="shared" si="23"/>
        <v>21197</v>
      </c>
      <c r="Z44" s="202">
        <f t="shared" si="23"/>
        <v>21197</v>
      </c>
      <c r="AA44" s="202">
        <f t="shared" si="23"/>
        <v>22591</v>
      </c>
      <c r="AB44" s="202">
        <f t="shared" si="23"/>
        <v>21197</v>
      </c>
      <c r="AC44" s="202">
        <f t="shared" si="23"/>
        <v>22591</v>
      </c>
      <c r="AD44" s="202">
        <f t="shared" si="23"/>
        <v>19803</v>
      </c>
      <c r="AE44" s="202">
        <f t="shared" si="23"/>
        <v>18819</v>
      </c>
      <c r="AF44" s="202">
        <f t="shared" si="23"/>
        <v>17835</v>
      </c>
      <c r="AG44" s="202">
        <f t="shared" si="23"/>
        <v>16851</v>
      </c>
      <c r="AH44" s="202">
        <f t="shared" si="23"/>
        <v>15867</v>
      </c>
      <c r="AI44" s="202">
        <f t="shared" si="23"/>
        <v>15867</v>
      </c>
      <c r="AJ44" s="202">
        <f t="shared" si="23"/>
        <v>16851</v>
      </c>
      <c r="AK44" s="202">
        <f t="shared" si="23"/>
        <v>17835</v>
      </c>
      <c r="AL44" s="202">
        <f t="shared" si="23"/>
        <v>16851</v>
      </c>
      <c r="AM44" s="202">
        <f t="shared" si="23"/>
        <v>17835</v>
      </c>
      <c r="AN44" s="202">
        <f t="shared" si="23"/>
        <v>16851</v>
      </c>
      <c r="AO44" s="202">
        <f t="shared" si="23"/>
        <v>16852</v>
      </c>
      <c r="AP44" s="202">
        <f t="shared" si="23"/>
        <v>15867</v>
      </c>
      <c r="AQ44" s="202">
        <f t="shared" si="23"/>
        <v>17835</v>
      </c>
      <c r="AR44" s="202">
        <f t="shared" si="23"/>
        <v>15867</v>
      </c>
      <c r="AS44" s="202">
        <f t="shared" si="23"/>
        <v>14924</v>
      </c>
      <c r="AT44" s="202">
        <f t="shared" si="23"/>
        <v>15908</v>
      </c>
      <c r="AU44" s="202">
        <f t="shared" si="23"/>
        <v>15908</v>
      </c>
      <c r="AV44" s="202">
        <f t="shared" si="23"/>
        <v>14924</v>
      </c>
      <c r="AW44" s="202">
        <f t="shared" si="23"/>
        <v>15908</v>
      </c>
      <c r="AX44" s="202">
        <f t="shared" si="23"/>
        <v>13366</v>
      </c>
      <c r="AY44" s="202">
        <f t="shared" si="23"/>
        <v>13940</v>
      </c>
      <c r="AZ44" s="202">
        <f t="shared" si="23"/>
        <v>13366</v>
      </c>
      <c r="BA44" s="202">
        <f t="shared" si="23"/>
        <v>13940</v>
      </c>
      <c r="BB44" s="202">
        <f t="shared" si="23"/>
        <v>13366</v>
      </c>
      <c r="BC44" s="202">
        <f t="shared" si="23"/>
        <v>13940</v>
      </c>
      <c r="BD44" s="202">
        <f t="shared" si="23"/>
        <v>13940</v>
      </c>
      <c r="BE44" s="202">
        <f t="shared" si="23"/>
        <v>13366</v>
      </c>
      <c r="BF44" s="202">
        <f t="shared" si="23"/>
        <v>12218</v>
      </c>
      <c r="BG44" s="202">
        <f t="shared" si="23"/>
        <v>12218</v>
      </c>
      <c r="BH44" s="202">
        <f t="shared" si="23"/>
        <v>13694</v>
      </c>
    </row>
    <row r="45" spans="1:60" s="201" customFormat="1" ht="11.1"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row>
    <row r="46" spans="1:60" s="201" customFormat="1" ht="11.1" customHeight="1" x14ac:dyDescent="0.2">
      <c r="A46" s="210">
        <v>1</v>
      </c>
      <c r="B46" s="202">
        <f t="shared" ref="B46" si="24">ROUNDUP(B22*0.82,)</f>
        <v>24190</v>
      </c>
      <c r="C46" s="202">
        <f t="shared" ref="C46:BH46" si="25">ROUNDUP(C22*0.82,)</f>
        <v>26158</v>
      </c>
      <c r="D46" s="202">
        <f t="shared" si="25"/>
        <v>26158</v>
      </c>
      <c r="E46" s="202">
        <f t="shared" si="25"/>
        <v>25174</v>
      </c>
      <c r="F46" s="202">
        <f t="shared" si="25"/>
        <v>25174</v>
      </c>
      <c r="G46" s="202">
        <f t="shared" si="25"/>
        <v>27552</v>
      </c>
      <c r="H46" s="202">
        <f t="shared" si="25"/>
        <v>30340</v>
      </c>
      <c r="I46" s="202">
        <f t="shared" si="25"/>
        <v>27552</v>
      </c>
      <c r="J46" s="202">
        <f t="shared" si="25"/>
        <v>24190</v>
      </c>
      <c r="K46" s="202">
        <f t="shared" si="25"/>
        <v>23206</v>
      </c>
      <c r="L46" s="202">
        <f t="shared" si="25"/>
        <v>26158</v>
      </c>
      <c r="M46" s="202">
        <f t="shared" si="25"/>
        <v>26158</v>
      </c>
      <c r="N46" s="202">
        <f t="shared" si="25"/>
        <v>25174</v>
      </c>
      <c r="O46" s="202">
        <f t="shared" si="25"/>
        <v>26158</v>
      </c>
      <c r="P46" s="202">
        <f t="shared" si="25"/>
        <v>27552</v>
      </c>
      <c r="Q46" s="202">
        <f t="shared" si="25"/>
        <v>27552</v>
      </c>
      <c r="R46" s="202">
        <f t="shared" si="25"/>
        <v>27552</v>
      </c>
      <c r="S46" s="202">
        <f t="shared" si="25"/>
        <v>27552</v>
      </c>
      <c r="T46" s="202">
        <f t="shared" si="25"/>
        <v>26158</v>
      </c>
      <c r="U46" s="202">
        <f t="shared" si="25"/>
        <v>26158</v>
      </c>
      <c r="V46" s="202">
        <f t="shared" si="25"/>
        <v>30340</v>
      </c>
      <c r="W46" s="202">
        <f t="shared" si="25"/>
        <v>28946</v>
      </c>
      <c r="X46" s="202">
        <f t="shared" si="25"/>
        <v>30340</v>
      </c>
      <c r="Y46" s="202">
        <f t="shared" si="25"/>
        <v>27552</v>
      </c>
      <c r="Z46" s="202">
        <f t="shared" si="25"/>
        <v>27552</v>
      </c>
      <c r="AA46" s="202">
        <f t="shared" si="25"/>
        <v>28946</v>
      </c>
      <c r="AB46" s="202">
        <f t="shared" si="25"/>
        <v>27552</v>
      </c>
      <c r="AC46" s="202">
        <f t="shared" si="25"/>
        <v>28946</v>
      </c>
      <c r="AD46" s="202">
        <f t="shared" si="25"/>
        <v>26158</v>
      </c>
      <c r="AE46" s="202">
        <f t="shared" si="25"/>
        <v>25174</v>
      </c>
      <c r="AF46" s="202">
        <f t="shared" si="25"/>
        <v>24190</v>
      </c>
      <c r="AG46" s="202">
        <f t="shared" si="25"/>
        <v>23206</v>
      </c>
      <c r="AH46" s="202">
        <f t="shared" si="25"/>
        <v>22222</v>
      </c>
      <c r="AI46" s="202">
        <f t="shared" si="25"/>
        <v>22222</v>
      </c>
      <c r="AJ46" s="202">
        <f t="shared" si="25"/>
        <v>23206</v>
      </c>
      <c r="AK46" s="202">
        <f t="shared" si="25"/>
        <v>24190</v>
      </c>
      <c r="AL46" s="202">
        <f t="shared" si="25"/>
        <v>23206</v>
      </c>
      <c r="AM46" s="202">
        <f t="shared" si="25"/>
        <v>24190</v>
      </c>
      <c r="AN46" s="202">
        <f t="shared" si="25"/>
        <v>23206</v>
      </c>
      <c r="AO46" s="202">
        <f t="shared" si="25"/>
        <v>23207</v>
      </c>
      <c r="AP46" s="202">
        <f t="shared" si="25"/>
        <v>22222</v>
      </c>
      <c r="AQ46" s="202">
        <f t="shared" si="25"/>
        <v>24190</v>
      </c>
      <c r="AR46" s="202">
        <f t="shared" si="25"/>
        <v>22222</v>
      </c>
      <c r="AS46" s="202">
        <f t="shared" si="25"/>
        <v>16769</v>
      </c>
      <c r="AT46" s="202">
        <f t="shared" si="25"/>
        <v>17753</v>
      </c>
      <c r="AU46" s="202">
        <f t="shared" si="25"/>
        <v>17753</v>
      </c>
      <c r="AV46" s="202">
        <f t="shared" si="25"/>
        <v>16769</v>
      </c>
      <c r="AW46" s="202">
        <f t="shared" si="25"/>
        <v>17753</v>
      </c>
      <c r="AX46" s="202">
        <f t="shared" si="25"/>
        <v>15211</v>
      </c>
      <c r="AY46" s="202">
        <f t="shared" si="25"/>
        <v>15785</v>
      </c>
      <c r="AZ46" s="202">
        <f t="shared" si="25"/>
        <v>15211</v>
      </c>
      <c r="BA46" s="202">
        <f t="shared" si="25"/>
        <v>15785</v>
      </c>
      <c r="BB46" s="202">
        <f t="shared" si="25"/>
        <v>15211</v>
      </c>
      <c r="BC46" s="202">
        <f t="shared" si="25"/>
        <v>15785</v>
      </c>
      <c r="BD46" s="202">
        <f t="shared" si="25"/>
        <v>15785</v>
      </c>
      <c r="BE46" s="202">
        <f t="shared" si="25"/>
        <v>15211</v>
      </c>
      <c r="BF46" s="202">
        <f t="shared" si="25"/>
        <v>14063</v>
      </c>
      <c r="BG46" s="202">
        <f t="shared" si="25"/>
        <v>19393</v>
      </c>
      <c r="BH46" s="202">
        <f t="shared" si="25"/>
        <v>20869</v>
      </c>
    </row>
    <row r="47" spans="1:60" s="201" customFormat="1" ht="11.1" customHeight="1" x14ac:dyDescent="0.2">
      <c r="A47" s="210">
        <v>2</v>
      </c>
      <c r="B47" s="202">
        <f t="shared" ref="B47" si="26">ROUNDUP(B23*0.82,)</f>
        <v>26035</v>
      </c>
      <c r="C47" s="202">
        <f t="shared" ref="C47:BH47" si="27">ROUNDUP(C23*0.82,)</f>
        <v>28003</v>
      </c>
      <c r="D47" s="202">
        <f t="shared" si="27"/>
        <v>28003</v>
      </c>
      <c r="E47" s="202">
        <f t="shared" si="27"/>
        <v>27019</v>
      </c>
      <c r="F47" s="202">
        <f t="shared" si="27"/>
        <v>27019</v>
      </c>
      <c r="G47" s="202">
        <f t="shared" si="27"/>
        <v>29397</v>
      </c>
      <c r="H47" s="202">
        <f t="shared" si="27"/>
        <v>32185</v>
      </c>
      <c r="I47" s="202">
        <f t="shared" si="27"/>
        <v>29397</v>
      </c>
      <c r="J47" s="202">
        <f t="shared" si="27"/>
        <v>26035</v>
      </c>
      <c r="K47" s="202">
        <f t="shared" si="27"/>
        <v>25051</v>
      </c>
      <c r="L47" s="202">
        <f t="shared" si="27"/>
        <v>28003</v>
      </c>
      <c r="M47" s="202">
        <f t="shared" si="27"/>
        <v>28003</v>
      </c>
      <c r="N47" s="202">
        <f t="shared" si="27"/>
        <v>27019</v>
      </c>
      <c r="O47" s="202">
        <f t="shared" si="27"/>
        <v>28003</v>
      </c>
      <c r="P47" s="202">
        <f t="shared" si="27"/>
        <v>29397</v>
      </c>
      <c r="Q47" s="202">
        <f t="shared" si="27"/>
        <v>29397</v>
      </c>
      <c r="R47" s="202">
        <f t="shared" si="27"/>
        <v>29397</v>
      </c>
      <c r="S47" s="202">
        <f t="shared" si="27"/>
        <v>29397</v>
      </c>
      <c r="T47" s="202">
        <f t="shared" si="27"/>
        <v>28003</v>
      </c>
      <c r="U47" s="202">
        <f t="shared" si="27"/>
        <v>28003</v>
      </c>
      <c r="V47" s="202">
        <f t="shared" si="27"/>
        <v>32185</v>
      </c>
      <c r="W47" s="202">
        <f t="shared" si="27"/>
        <v>30791</v>
      </c>
      <c r="X47" s="202">
        <f t="shared" si="27"/>
        <v>32185</v>
      </c>
      <c r="Y47" s="202">
        <f t="shared" si="27"/>
        <v>29397</v>
      </c>
      <c r="Z47" s="202">
        <f t="shared" si="27"/>
        <v>29397</v>
      </c>
      <c r="AA47" s="202">
        <f t="shared" si="27"/>
        <v>30791</v>
      </c>
      <c r="AB47" s="202">
        <f t="shared" si="27"/>
        <v>29397</v>
      </c>
      <c r="AC47" s="202">
        <f t="shared" si="27"/>
        <v>30791</v>
      </c>
      <c r="AD47" s="202">
        <f t="shared" si="27"/>
        <v>28003</v>
      </c>
      <c r="AE47" s="202">
        <f t="shared" si="27"/>
        <v>27019</v>
      </c>
      <c r="AF47" s="202">
        <f t="shared" si="27"/>
        <v>26035</v>
      </c>
      <c r="AG47" s="202">
        <f t="shared" si="27"/>
        <v>25051</v>
      </c>
      <c r="AH47" s="202">
        <f t="shared" si="27"/>
        <v>24067</v>
      </c>
      <c r="AI47" s="202">
        <f t="shared" si="27"/>
        <v>24067</v>
      </c>
      <c r="AJ47" s="202">
        <f t="shared" si="27"/>
        <v>25051</v>
      </c>
      <c r="AK47" s="202">
        <f t="shared" si="27"/>
        <v>26035</v>
      </c>
      <c r="AL47" s="202">
        <f t="shared" si="27"/>
        <v>25051</v>
      </c>
      <c r="AM47" s="202">
        <f t="shared" si="27"/>
        <v>26035</v>
      </c>
      <c r="AN47" s="202">
        <f t="shared" si="27"/>
        <v>25051</v>
      </c>
      <c r="AO47" s="202">
        <f t="shared" si="27"/>
        <v>25052</v>
      </c>
      <c r="AP47" s="202">
        <f t="shared" si="27"/>
        <v>24067</v>
      </c>
      <c r="AQ47" s="202">
        <f t="shared" si="27"/>
        <v>26035</v>
      </c>
      <c r="AR47" s="202">
        <f t="shared" si="27"/>
        <v>24067</v>
      </c>
      <c r="AS47" s="202">
        <f t="shared" si="27"/>
        <v>18614</v>
      </c>
      <c r="AT47" s="202">
        <f t="shared" si="27"/>
        <v>19598</v>
      </c>
      <c r="AU47" s="202">
        <f t="shared" si="27"/>
        <v>19598</v>
      </c>
      <c r="AV47" s="202">
        <f t="shared" si="27"/>
        <v>18614</v>
      </c>
      <c r="AW47" s="202">
        <f t="shared" si="27"/>
        <v>19598</v>
      </c>
      <c r="AX47" s="202">
        <f t="shared" si="27"/>
        <v>17056</v>
      </c>
      <c r="AY47" s="202">
        <f t="shared" si="27"/>
        <v>17630</v>
      </c>
      <c r="AZ47" s="202">
        <f t="shared" si="27"/>
        <v>17056</v>
      </c>
      <c r="BA47" s="202">
        <f t="shared" si="27"/>
        <v>17630</v>
      </c>
      <c r="BB47" s="202">
        <f t="shared" si="27"/>
        <v>17056</v>
      </c>
      <c r="BC47" s="202">
        <f t="shared" si="27"/>
        <v>17630</v>
      </c>
      <c r="BD47" s="202">
        <f t="shared" si="27"/>
        <v>17630</v>
      </c>
      <c r="BE47" s="202">
        <f t="shared" si="27"/>
        <v>17056</v>
      </c>
      <c r="BF47" s="202">
        <f t="shared" si="27"/>
        <v>15908</v>
      </c>
      <c r="BG47" s="202">
        <f t="shared" si="27"/>
        <v>21238</v>
      </c>
      <c r="BH47" s="202">
        <f t="shared" si="27"/>
        <v>22714</v>
      </c>
    </row>
    <row r="48" spans="1:60" s="201" customFormat="1" ht="11.1"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row>
    <row r="49" spans="1:60" s="201" customFormat="1" ht="11.1" customHeight="1" x14ac:dyDescent="0.2">
      <c r="A49" s="210" t="s">
        <v>1</v>
      </c>
      <c r="B49" s="202">
        <f t="shared" ref="B49" si="28">ROUNDUP(B25*0.82,)</f>
        <v>102500</v>
      </c>
      <c r="C49" s="202">
        <f t="shared" ref="C49:BH49" si="29">ROUNDUP(C25*0.82,)</f>
        <v>102500</v>
      </c>
      <c r="D49" s="202">
        <f t="shared" si="29"/>
        <v>102500</v>
      </c>
      <c r="E49" s="202">
        <f t="shared" si="29"/>
        <v>102500</v>
      </c>
      <c r="F49" s="202">
        <f t="shared" si="29"/>
        <v>102500</v>
      </c>
      <c r="G49" s="202">
        <f t="shared" si="29"/>
        <v>102500</v>
      </c>
      <c r="H49" s="202">
        <f t="shared" si="29"/>
        <v>102500</v>
      </c>
      <c r="I49" s="202">
        <f t="shared" si="29"/>
        <v>102500</v>
      </c>
      <c r="J49" s="202">
        <f t="shared" si="29"/>
        <v>102500</v>
      </c>
      <c r="K49" s="202">
        <f t="shared" si="29"/>
        <v>102500</v>
      </c>
      <c r="L49" s="202">
        <f t="shared" si="29"/>
        <v>102500</v>
      </c>
      <c r="M49" s="202">
        <f t="shared" si="29"/>
        <v>102500</v>
      </c>
      <c r="N49" s="202">
        <f t="shared" si="29"/>
        <v>102500</v>
      </c>
      <c r="O49" s="202">
        <f t="shared" si="29"/>
        <v>102500</v>
      </c>
      <c r="P49" s="202">
        <f t="shared" si="29"/>
        <v>102500</v>
      </c>
      <c r="Q49" s="202">
        <f t="shared" si="29"/>
        <v>102500</v>
      </c>
      <c r="R49" s="202">
        <f t="shared" si="29"/>
        <v>102500</v>
      </c>
      <c r="S49" s="202">
        <f t="shared" si="29"/>
        <v>102500</v>
      </c>
      <c r="T49" s="202">
        <f t="shared" si="29"/>
        <v>102500</v>
      </c>
      <c r="U49" s="202">
        <f t="shared" si="29"/>
        <v>102500</v>
      </c>
      <c r="V49" s="202">
        <f t="shared" si="29"/>
        <v>102500</v>
      </c>
      <c r="W49" s="202">
        <f t="shared" si="29"/>
        <v>102500</v>
      </c>
      <c r="X49" s="202">
        <f t="shared" si="29"/>
        <v>102500</v>
      </c>
      <c r="Y49" s="202">
        <f t="shared" si="29"/>
        <v>102500</v>
      </c>
      <c r="Z49" s="202">
        <f t="shared" si="29"/>
        <v>102500</v>
      </c>
      <c r="AA49" s="202">
        <f t="shared" si="29"/>
        <v>102500</v>
      </c>
      <c r="AB49" s="202">
        <f t="shared" si="29"/>
        <v>102500</v>
      </c>
      <c r="AC49" s="202">
        <f t="shared" si="29"/>
        <v>102500</v>
      </c>
      <c r="AD49" s="202">
        <f t="shared" si="29"/>
        <v>102500</v>
      </c>
      <c r="AE49" s="202">
        <f t="shared" si="29"/>
        <v>102500</v>
      </c>
      <c r="AF49" s="202">
        <f t="shared" si="29"/>
        <v>102500</v>
      </c>
      <c r="AG49" s="202">
        <f t="shared" si="29"/>
        <v>102500</v>
      </c>
      <c r="AH49" s="202">
        <f t="shared" si="29"/>
        <v>102500</v>
      </c>
      <c r="AI49" s="202">
        <f t="shared" si="29"/>
        <v>102500</v>
      </c>
      <c r="AJ49" s="202">
        <f t="shared" si="29"/>
        <v>102500</v>
      </c>
      <c r="AK49" s="202">
        <f t="shared" si="29"/>
        <v>102500</v>
      </c>
      <c r="AL49" s="202">
        <f t="shared" si="29"/>
        <v>102500</v>
      </c>
      <c r="AM49" s="202">
        <f t="shared" si="29"/>
        <v>102500</v>
      </c>
      <c r="AN49" s="202">
        <f t="shared" si="29"/>
        <v>102500</v>
      </c>
      <c r="AO49" s="202">
        <f t="shared" si="29"/>
        <v>102500</v>
      </c>
      <c r="AP49" s="202">
        <f t="shared" si="29"/>
        <v>102500</v>
      </c>
      <c r="AQ49" s="202">
        <f t="shared" si="29"/>
        <v>102500</v>
      </c>
      <c r="AR49" s="202">
        <f t="shared" si="29"/>
        <v>102500</v>
      </c>
      <c r="AS49" s="202">
        <f t="shared" si="29"/>
        <v>90200</v>
      </c>
      <c r="AT49" s="202">
        <f t="shared" si="29"/>
        <v>90200</v>
      </c>
      <c r="AU49" s="202">
        <f t="shared" si="29"/>
        <v>90200</v>
      </c>
      <c r="AV49" s="202">
        <f t="shared" si="29"/>
        <v>90200</v>
      </c>
      <c r="AW49" s="202">
        <f t="shared" si="29"/>
        <v>90200</v>
      </c>
      <c r="AX49" s="202">
        <f t="shared" si="29"/>
        <v>90200</v>
      </c>
      <c r="AY49" s="202">
        <f t="shared" si="29"/>
        <v>90200</v>
      </c>
      <c r="AZ49" s="202">
        <f t="shared" si="29"/>
        <v>90200</v>
      </c>
      <c r="BA49" s="202">
        <f t="shared" si="29"/>
        <v>90200</v>
      </c>
      <c r="BB49" s="202">
        <f t="shared" si="29"/>
        <v>90200</v>
      </c>
      <c r="BC49" s="202">
        <f t="shared" si="29"/>
        <v>90200</v>
      </c>
      <c r="BD49" s="202">
        <f t="shared" si="29"/>
        <v>90200</v>
      </c>
      <c r="BE49" s="202">
        <f t="shared" si="29"/>
        <v>90200</v>
      </c>
      <c r="BF49" s="202">
        <f t="shared" si="29"/>
        <v>90200</v>
      </c>
      <c r="BG49" s="202">
        <f t="shared" si="29"/>
        <v>90200</v>
      </c>
      <c r="BH49" s="202">
        <f t="shared" si="29"/>
        <v>90200</v>
      </c>
    </row>
    <row r="50" spans="1:60" ht="22.5" x14ac:dyDescent="0.2">
      <c r="A50" s="211" t="s">
        <v>121</v>
      </c>
    </row>
    <row r="51" spans="1:60" ht="12" hidden="1" thickBot="1" x14ac:dyDescent="0.25">
      <c r="A51" s="212" t="s">
        <v>147</v>
      </c>
    </row>
    <row r="52" spans="1:60" hidden="1" x14ac:dyDescent="0.2">
      <c r="A52" s="213" t="s">
        <v>146</v>
      </c>
    </row>
    <row r="53" spans="1:60" ht="21.75" hidden="1" x14ac:dyDescent="0.2">
      <c r="A53" s="214" t="s">
        <v>149</v>
      </c>
    </row>
    <row r="54" spans="1:60" ht="21.75" hidden="1" x14ac:dyDescent="0.2">
      <c r="A54" s="215" t="s">
        <v>150</v>
      </c>
    </row>
    <row r="55" spans="1:60" hidden="1" x14ac:dyDescent="0.2">
      <c r="A55" s="214" t="s">
        <v>148</v>
      </c>
    </row>
    <row r="56" spans="1:60" hidden="1" x14ac:dyDescent="0.2">
      <c r="A56" s="216" t="s">
        <v>170</v>
      </c>
    </row>
    <row r="57" spans="1:60" x14ac:dyDescent="0.2">
      <c r="A57" s="217" t="s">
        <v>12</v>
      </c>
    </row>
    <row r="58" spans="1:60" x14ac:dyDescent="0.2">
      <c r="A58" s="218" t="s">
        <v>13</v>
      </c>
    </row>
    <row r="59" spans="1:60" x14ac:dyDescent="0.2">
      <c r="A59" s="218" t="s">
        <v>14</v>
      </c>
    </row>
    <row r="60" spans="1:60" ht="22.5" x14ac:dyDescent="0.2">
      <c r="A60" s="219" t="s">
        <v>18</v>
      </c>
    </row>
    <row r="61" spans="1:60" x14ac:dyDescent="0.2">
      <c r="A61" s="220" t="s">
        <v>122</v>
      </c>
    </row>
    <row r="62" spans="1:60" x14ac:dyDescent="0.2">
      <c r="A62" s="218"/>
    </row>
    <row r="63" spans="1:60" hidden="1" x14ac:dyDescent="0.2">
      <c r="A63" s="221" t="s">
        <v>16</v>
      </c>
    </row>
    <row r="64" spans="1:60" ht="67.5" hidden="1" x14ac:dyDescent="0.2">
      <c r="A64" s="222" t="s">
        <v>255</v>
      </c>
    </row>
    <row r="65" spans="1:1" hidden="1" x14ac:dyDescent="0.2"/>
    <row r="66" spans="1:1" hidden="1" x14ac:dyDescent="0.2">
      <c r="A66" s="223" t="s">
        <v>24</v>
      </c>
    </row>
    <row r="67" spans="1:1" hidden="1" x14ac:dyDescent="0.2">
      <c r="A67" s="224" t="s">
        <v>256</v>
      </c>
    </row>
    <row r="68" spans="1:1" hidden="1" x14ac:dyDescent="0.2">
      <c r="A68" s="225" t="s">
        <v>257</v>
      </c>
    </row>
    <row r="69" spans="1:1" ht="21.75" customHeight="1" thickBot="1" x14ac:dyDescent="0.25">
      <c r="A69" s="221" t="s">
        <v>16</v>
      </c>
    </row>
    <row r="70" spans="1:1" ht="159" customHeight="1" thickBot="1" x14ac:dyDescent="0.25">
      <c r="A70" s="226" t="s">
        <v>258</v>
      </c>
    </row>
  </sheetData>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4" t="s">
        <v>147</v>
      </c>
    </row>
    <row r="52" spans="1:42" ht="12.75" hidden="1" x14ac:dyDescent="0.2">
      <c r="A52" s="161" t="s">
        <v>146</v>
      </c>
    </row>
    <row r="53" spans="1:42" hidden="1" x14ac:dyDescent="0.2">
      <c r="A53" s="165" t="s">
        <v>149</v>
      </c>
    </row>
    <row r="54" spans="1:42" ht="25.5" hidden="1" x14ac:dyDescent="0.2">
      <c r="A54" s="162" t="s">
        <v>150</v>
      </c>
    </row>
    <row r="55" spans="1:42" hidden="1" x14ac:dyDescent="0.2">
      <c r="A55" s="165" t="s">
        <v>148</v>
      </c>
    </row>
    <row r="56" spans="1:42" x14ac:dyDescent="0.2">
      <c r="A56" s="168"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66" t="s">
        <v>67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66" t="s">
        <v>67</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67" t="s">
        <v>71</v>
      </c>
      <c r="B35" s="267"/>
      <c r="C35" s="267"/>
      <c r="D35" s="267"/>
      <c r="E35" s="267"/>
      <c r="F35" s="267"/>
    </row>
    <row r="36" spans="1:37" s="74" customFormat="1" ht="12" x14ac:dyDescent="0.2">
      <c r="A36" s="73" t="s">
        <v>24</v>
      </c>
    </row>
    <row r="37" spans="1:37" s="74" customFormat="1" ht="12"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67" t="s">
        <v>71</v>
      </c>
      <c r="B35" s="267"/>
      <c r="C35" s="267"/>
      <c r="D35" s="267"/>
      <c r="E35" s="267"/>
      <c r="F35" s="267"/>
    </row>
    <row r="36" spans="1:38" s="74" customFormat="1" ht="12" x14ac:dyDescent="0.2">
      <c r="A36" s="73" t="s">
        <v>24</v>
      </c>
    </row>
    <row r="37" spans="1:38" s="74" customFormat="1" ht="12"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67" t="s">
        <v>71</v>
      </c>
      <c r="B20" s="267"/>
      <c r="C20" s="267"/>
      <c r="D20" s="267"/>
      <c r="E20" s="267"/>
      <c r="F20" s="267"/>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66" t="s">
        <v>67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0" t="s">
        <v>154</v>
      </c>
    </row>
    <row r="61" spans="1:12" ht="24" hidden="1" x14ac:dyDescent="0.2">
      <c r="A61" s="138" t="s">
        <v>134</v>
      </c>
    </row>
    <row r="62" spans="1:12" hidden="1" x14ac:dyDescent="0.2">
      <c r="A62" s="169"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7" t="s">
        <v>39</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0" t="s">
        <v>154</v>
      </c>
    </row>
    <row r="60" spans="1:12" ht="24" hidden="1" x14ac:dyDescent="0.2">
      <c r="A60" s="138" t="s">
        <v>134</v>
      </c>
    </row>
    <row r="61" spans="1:12" hidden="1" x14ac:dyDescent="0.2">
      <c r="A61" s="169"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7" t="s">
        <v>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0"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0"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7"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37" workbookViewId="0">
      <selection activeCell="A61" sqref="A61:XFD61"/>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row>
    <row r="5" spans="1:2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row>
    <row r="6" spans="1:21" x14ac:dyDescent="0.2">
      <c r="A6" s="17" t="s">
        <v>142</v>
      </c>
      <c r="B6" s="18"/>
      <c r="C6" s="18"/>
      <c r="D6" s="18"/>
      <c r="E6" s="18"/>
      <c r="F6" s="18"/>
      <c r="G6" s="18"/>
      <c r="H6" s="18"/>
      <c r="I6" s="18"/>
      <c r="J6" s="18"/>
      <c r="K6" s="18"/>
      <c r="L6" s="18"/>
      <c r="M6" s="18"/>
      <c r="N6" s="18"/>
      <c r="O6" s="18"/>
      <c r="P6" s="18"/>
      <c r="Q6" s="18"/>
      <c r="R6" s="18"/>
      <c r="S6" s="18"/>
      <c r="T6" s="18"/>
      <c r="U6" s="18"/>
    </row>
    <row r="7" spans="1:2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row>
    <row r="8" spans="1:2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row>
    <row r="11" spans="1:2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row>
    <row r="14" spans="1:2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row>
    <row r="17" spans="1:2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row>
    <row r="20" spans="1:2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row>
    <row r="23" spans="1:2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row>
    <row r="26" spans="1:21" x14ac:dyDescent="0.2">
      <c r="A26" s="41"/>
      <c r="B26" s="59"/>
      <c r="C26" s="59"/>
      <c r="D26" s="59"/>
      <c r="E26" s="59"/>
      <c r="F26" s="59"/>
      <c r="G26" s="59"/>
      <c r="H26" s="59"/>
      <c r="I26" s="59"/>
      <c r="J26" s="59"/>
      <c r="K26" s="59"/>
      <c r="L26" s="59"/>
      <c r="M26" s="59"/>
      <c r="N26" s="59"/>
      <c r="O26" s="59"/>
      <c r="P26" s="59"/>
      <c r="Q26" s="59"/>
      <c r="R26" s="59"/>
      <c r="S26" s="59"/>
      <c r="T26" s="59"/>
      <c r="U26" s="59"/>
    </row>
    <row r="27" spans="1:21" x14ac:dyDescent="0.2">
      <c r="A27" s="97" t="s">
        <v>60</v>
      </c>
      <c r="B27" s="151"/>
      <c r="C27" s="151"/>
      <c r="D27" s="151"/>
      <c r="E27" s="151"/>
      <c r="F27" s="151"/>
      <c r="G27" s="151"/>
      <c r="H27" s="151"/>
      <c r="I27" s="151"/>
      <c r="J27" s="151"/>
      <c r="K27" s="151"/>
      <c r="L27" s="151"/>
      <c r="M27" s="151"/>
      <c r="N27" s="151"/>
      <c r="O27" s="151"/>
      <c r="P27" s="151"/>
      <c r="Q27" s="151"/>
      <c r="R27" s="151"/>
      <c r="S27" s="151"/>
      <c r="T27" s="151"/>
      <c r="U27" s="151"/>
    </row>
    <row r="28" spans="1:21" x14ac:dyDescent="0.2">
      <c r="A28" s="25"/>
      <c r="B28" s="151"/>
      <c r="C28" s="151"/>
      <c r="D28" s="151"/>
      <c r="E28" s="151"/>
      <c r="F28" s="151"/>
      <c r="G28" s="151"/>
      <c r="H28" s="151"/>
      <c r="I28" s="151"/>
      <c r="J28" s="151"/>
      <c r="K28" s="151"/>
      <c r="L28" s="151"/>
      <c r="M28" s="151"/>
      <c r="N28" s="151"/>
      <c r="O28" s="151"/>
      <c r="P28" s="151"/>
      <c r="Q28" s="151"/>
      <c r="R28" s="151"/>
      <c r="S28" s="151"/>
      <c r="T28" s="151"/>
      <c r="U28" s="151"/>
    </row>
    <row r="29" spans="1:21" x14ac:dyDescent="0.2">
      <c r="A29" s="10" t="s">
        <v>11</v>
      </c>
      <c r="B29" s="24" t="e">
        <f t="shared" ref="B29" si="0">B4</f>
        <v>#REF!</v>
      </c>
      <c r="C29" s="24" t="e">
        <f t="shared" ref="C29:U29" si="1">C4</f>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row>
    <row r="30" spans="1:21" x14ac:dyDescent="0.2">
      <c r="A30" s="11"/>
      <c r="B30" s="24" t="e">
        <f t="shared" ref="B30" si="2">B5</f>
        <v>#REF!</v>
      </c>
      <c r="C30" s="24" t="e">
        <f t="shared" ref="C30:U30" si="3">C5</f>
        <v>#REF!</v>
      </c>
      <c r="D30" s="24" t="e">
        <f t="shared" si="3"/>
        <v>#REF!</v>
      </c>
      <c r="E30" s="24" t="e">
        <f t="shared" si="3"/>
        <v>#REF!</v>
      </c>
      <c r="F30" s="24" t="e">
        <f t="shared" si="3"/>
        <v>#REF!</v>
      </c>
      <c r="G30" s="24" t="e">
        <f t="shared" si="3"/>
        <v>#REF!</v>
      </c>
      <c r="H30" s="24" t="e">
        <f t="shared" si="3"/>
        <v>#REF!</v>
      </c>
      <c r="I30" s="24" t="e">
        <f t="shared" si="3"/>
        <v>#REF!</v>
      </c>
      <c r="J30" s="24" t="e">
        <f t="shared" si="3"/>
        <v>#REF!</v>
      </c>
      <c r="K30" s="24" t="e">
        <f t="shared" si="3"/>
        <v>#REF!</v>
      </c>
      <c r="L30" s="24" t="e">
        <f t="shared" si="3"/>
        <v>#REF!</v>
      </c>
      <c r="M30" s="24" t="e">
        <f t="shared" si="3"/>
        <v>#REF!</v>
      </c>
      <c r="N30" s="24" t="e">
        <f t="shared" si="3"/>
        <v>#REF!</v>
      </c>
      <c r="O30" s="24" t="e">
        <f t="shared" si="3"/>
        <v>#REF!</v>
      </c>
      <c r="P30" s="24" t="e">
        <f t="shared" si="3"/>
        <v>#REF!</v>
      </c>
      <c r="Q30" s="24" t="e">
        <f t="shared" si="3"/>
        <v>#REF!</v>
      </c>
      <c r="R30" s="24" t="e">
        <f t="shared" si="3"/>
        <v>#REF!</v>
      </c>
      <c r="S30" s="24" t="e">
        <f t="shared" si="3"/>
        <v>#REF!</v>
      </c>
      <c r="T30" s="24" t="e">
        <f t="shared" si="3"/>
        <v>#REF!</v>
      </c>
      <c r="U30" s="24" t="e">
        <f t="shared" si="3"/>
        <v>#REF!</v>
      </c>
    </row>
    <row r="31" spans="1:21"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row>
    <row r="32" spans="1:21" x14ac:dyDescent="0.2">
      <c r="A32" s="19">
        <v>1</v>
      </c>
      <c r="B32" s="17" t="e">
        <f t="shared" ref="B32" si="4">B7*0.75</f>
        <v>#REF!</v>
      </c>
      <c r="C32" s="17" t="e">
        <f t="shared" ref="C32:U32" si="5">C7*0.75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row>
    <row r="33" spans="1:21" x14ac:dyDescent="0.2">
      <c r="A33" s="19">
        <v>2</v>
      </c>
      <c r="B33" s="17" t="e">
        <f t="shared" ref="B33" si="6">B8*0.75</f>
        <v>#REF!</v>
      </c>
      <c r="C33" s="17" t="e">
        <f t="shared" ref="C33:U33" si="7">C8*0.75</f>
        <v>#REF!</v>
      </c>
      <c r="D33" s="17" t="e">
        <f t="shared" si="7"/>
        <v>#REF!</v>
      </c>
      <c r="E33" s="17" t="e">
        <f t="shared" si="7"/>
        <v>#REF!</v>
      </c>
      <c r="F33" s="17" t="e">
        <f t="shared" si="7"/>
        <v>#REF!</v>
      </c>
      <c r="G33" s="17" t="e">
        <f t="shared" si="7"/>
        <v>#REF!</v>
      </c>
      <c r="H33" s="17" t="e">
        <f t="shared" si="7"/>
        <v>#REF!</v>
      </c>
      <c r="I33" s="17" t="e">
        <f t="shared" si="7"/>
        <v>#REF!</v>
      </c>
      <c r="J33" s="17" t="e">
        <f t="shared" si="7"/>
        <v>#REF!</v>
      </c>
      <c r="K33" s="17" t="e">
        <f t="shared" si="7"/>
        <v>#REF!</v>
      </c>
      <c r="L33" s="17" t="e">
        <f t="shared" si="7"/>
        <v>#REF!</v>
      </c>
      <c r="M33" s="17" t="e">
        <f t="shared" si="7"/>
        <v>#REF!</v>
      </c>
      <c r="N33" s="17" t="e">
        <f t="shared" si="7"/>
        <v>#REF!</v>
      </c>
      <c r="O33" s="17" t="e">
        <f t="shared" si="7"/>
        <v>#REF!</v>
      </c>
      <c r="P33" s="17" t="e">
        <f t="shared" si="7"/>
        <v>#REF!</v>
      </c>
      <c r="Q33" s="17" t="e">
        <f t="shared" si="7"/>
        <v>#REF!</v>
      </c>
      <c r="R33" s="17" t="e">
        <f t="shared" si="7"/>
        <v>#REF!</v>
      </c>
      <c r="S33" s="17" t="e">
        <f t="shared" si="7"/>
        <v>#REF!</v>
      </c>
      <c r="T33" s="17" t="e">
        <f t="shared" si="7"/>
        <v>#REF!</v>
      </c>
      <c r="U33" s="17" t="e">
        <f t="shared" si="7"/>
        <v>#REF!</v>
      </c>
    </row>
    <row r="34" spans="1:21" x14ac:dyDescent="0.2">
      <c r="A34" s="17" t="s">
        <v>143</v>
      </c>
      <c r="B34" s="17"/>
      <c r="C34" s="17"/>
      <c r="D34" s="17"/>
      <c r="E34" s="17"/>
      <c r="F34" s="17"/>
      <c r="G34" s="17"/>
      <c r="H34" s="17"/>
      <c r="I34" s="17"/>
      <c r="J34" s="17"/>
      <c r="K34" s="17"/>
      <c r="L34" s="17"/>
      <c r="M34" s="17"/>
      <c r="N34" s="17"/>
      <c r="O34" s="17"/>
      <c r="P34" s="17"/>
      <c r="Q34" s="17"/>
      <c r="R34" s="17"/>
      <c r="S34" s="17"/>
      <c r="T34" s="17"/>
      <c r="U34" s="17"/>
    </row>
    <row r="35" spans="1:21" x14ac:dyDescent="0.2">
      <c r="A35" s="19">
        <v>1</v>
      </c>
      <c r="B35" s="17" t="e">
        <f t="shared" ref="B35" si="8">B10*0.75</f>
        <v>#REF!</v>
      </c>
      <c r="C35" s="17" t="e">
        <f t="shared" ref="C35:U35" si="9">C10*0.75</f>
        <v>#REF!</v>
      </c>
      <c r="D35" s="17" t="e">
        <f t="shared" si="9"/>
        <v>#REF!</v>
      </c>
      <c r="E35" s="17" t="e">
        <f t="shared" si="9"/>
        <v>#REF!</v>
      </c>
      <c r="F35" s="17" t="e">
        <f t="shared" si="9"/>
        <v>#REF!</v>
      </c>
      <c r="G35" s="17" t="e">
        <f t="shared" si="9"/>
        <v>#REF!</v>
      </c>
      <c r="H35" s="17" t="e">
        <f t="shared" si="9"/>
        <v>#REF!</v>
      </c>
      <c r="I35" s="17" t="e">
        <f t="shared" si="9"/>
        <v>#REF!</v>
      </c>
      <c r="J35" s="17" t="e">
        <f t="shared" si="9"/>
        <v>#REF!</v>
      </c>
      <c r="K35" s="17" t="e">
        <f t="shared" si="9"/>
        <v>#REF!</v>
      </c>
      <c r="L35" s="17" t="e">
        <f t="shared" si="9"/>
        <v>#REF!</v>
      </c>
      <c r="M35" s="17" t="e">
        <f t="shared" si="9"/>
        <v>#REF!</v>
      </c>
      <c r="N35" s="17" t="e">
        <f t="shared" si="9"/>
        <v>#REF!</v>
      </c>
      <c r="O35" s="17" t="e">
        <f t="shared" si="9"/>
        <v>#REF!</v>
      </c>
      <c r="P35" s="17" t="e">
        <f t="shared" si="9"/>
        <v>#REF!</v>
      </c>
      <c r="Q35" s="17" t="e">
        <f t="shared" si="9"/>
        <v>#REF!</v>
      </c>
      <c r="R35" s="17" t="e">
        <f t="shared" si="9"/>
        <v>#REF!</v>
      </c>
      <c r="S35" s="17" t="e">
        <f t="shared" si="9"/>
        <v>#REF!</v>
      </c>
      <c r="T35" s="17" t="e">
        <f t="shared" si="9"/>
        <v>#REF!</v>
      </c>
      <c r="U35" s="17" t="e">
        <f t="shared" si="9"/>
        <v>#REF!</v>
      </c>
    </row>
    <row r="36" spans="1:21" x14ac:dyDescent="0.2">
      <c r="A36" s="19">
        <v>2</v>
      </c>
      <c r="B36" s="17" t="e">
        <f t="shared" ref="B36" si="10">B11*0.75</f>
        <v>#REF!</v>
      </c>
      <c r="C36" s="17" t="e">
        <f t="shared" ref="C36:U36" si="11">C11*0.75</f>
        <v>#REF!</v>
      </c>
      <c r="D36" s="17" t="e">
        <f t="shared" si="11"/>
        <v>#REF!</v>
      </c>
      <c r="E36" s="17" t="e">
        <f t="shared" si="11"/>
        <v>#REF!</v>
      </c>
      <c r="F36" s="17" t="e">
        <f t="shared" si="11"/>
        <v>#REF!</v>
      </c>
      <c r="G36" s="17" t="e">
        <f t="shared" si="11"/>
        <v>#REF!</v>
      </c>
      <c r="H36" s="17" t="e">
        <f t="shared" si="11"/>
        <v>#REF!</v>
      </c>
      <c r="I36" s="17" t="e">
        <f t="shared" si="11"/>
        <v>#REF!</v>
      </c>
      <c r="J36" s="17" t="e">
        <f t="shared" si="11"/>
        <v>#REF!</v>
      </c>
      <c r="K36" s="17" t="e">
        <f t="shared" si="11"/>
        <v>#REF!</v>
      </c>
      <c r="L36" s="17" t="e">
        <f t="shared" si="11"/>
        <v>#REF!</v>
      </c>
      <c r="M36" s="17" t="e">
        <f t="shared" si="11"/>
        <v>#REF!</v>
      </c>
      <c r="N36" s="17" t="e">
        <f t="shared" si="11"/>
        <v>#REF!</v>
      </c>
      <c r="O36" s="17" t="e">
        <f t="shared" si="11"/>
        <v>#REF!</v>
      </c>
      <c r="P36" s="17" t="e">
        <f t="shared" si="11"/>
        <v>#REF!</v>
      </c>
      <c r="Q36" s="17" t="e">
        <f t="shared" si="11"/>
        <v>#REF!</v>
      </c>
      <c r="R36" s="17" t="e">
        <f t="shared" si="11"/>
        <v>#REF!</v>
      </c>
      <c r="S36" s="17" t="e">
        <f t="shared" si="11"/>
        <v>#REF!</v>
      </c>
      <c r="T36" s="17" t="e">
        <f t="shared" si="11"/>
        <v>#REF!</v>
      </c>
      <c r="U36" s="17" t="e">
        <f t="shared" si="11"/>
        <v>#REF!</v>
      </c>
    </row>
    <row r="37" spans="1:21" x14ac:dyDescent="0.2">
      <c r="A37" s="17" t="s">
        <v>144</v>
      </c>
      <c r="B37" s="17"/>
      <c r="C37" s="17"/>
      <c r="D37" s="17"/>
      <c r="E37" s="17"/>
      <c r="F37" s="17"/>
      <c r="G37" s="17"/>
      <c r="H37" s="17"/>
      <c r="I37" s="17"/>
      <c r="J37" s="17"/>
      <c r="K37" s="17"/>
      <c r="L37" s="17"/>
      <c r="M37" s="17"/>
      <c r="N37" s="17"/>
      <c r="O37" s="17"/>
      <c r="P37" s="17"/>
      <c r="Q37" s="17"/>
      <c r="R37" s="17"/>
      <c r="S37" s="17"/>
      <c r="T37" s="17"/>
      <c r="U37" s="17"/>
    </row>
    <row r="38" spans="1:21" x14ac:dyDescent="0.2">
      <c r="A38" s="19">
        <v>1</v>
      </c>
      <c r="B38" s="17" t="e">
        <f t="shared" ref="B38" si="12">B13*0.75</f>
        <v>#REF!</v>
      </c>
      <c r="C38" s="17" t="e">
        <f t="shared" ref="C38:U38" si="13">C13*0.75</f>
        <v>#REF!</v>
      </c>
      <c r="D38" s="17" t="e">
        <f t="shared" si="13"/>
        <v>#REF!</v>
      </c>
      <c r="E38" s="17" t="e">
        <f t="shared" si="13"/>
        <v>#REF!</v>
      </c>
      <c r="F38" s="17" t="e">
        <f t="shared" si="13"/>
        <v>#REF!</v>
      </c>
      <c r="G38" s="17" t="e">
        <f t="shared" si="13"/>
        <v>#REF!</v>
      </c>
      <c r="H38" s="17" t="e">
        <f t="shared" si="13"/>
        <v>#REF!</v>
      </c>
      <c r="I38" s="17" t="e">
        <f t="shared" si="13"/>
        <v>#REF!</v>
      </c>
      <c r="J38" s="17" t="e">
        <f t="shared" si="13"/>
        <v>#REF!</v>
      </c>
      <c r="K38" s="17" t="e">
        <f t="shared" si="13"/>
        <v>#REF!</v>
      </c>
      <c r="L38" s="17" t="e">
        <f t="shared" si="13"/>
        <v>#REF!</v>
      </c>
      <c r="M38" s="17" t="e">
        <f t="shared" si="13"/>
        <v>#REF!</v>
      </c>
      <c r="N38" s="17" t="e">
        <f t="shared" si="13"/>
        <v>#REF!</v>
      </c>
      <c r="O38" s="17" t="e">
        <f t="shared" si="13"/>
        <v>#REF!</v>
      </c>
      <c r="P38" s="17" t="e">
        <f t="shared" si="13"/>
        <v>#REF!</v>
      </c>
      <c r="Q38" s="17" t="e">
        <f t="shared" si="13"/>
        <v>#REF!</v>
      </c>
      <c r="R38" s="17" t="e">
        <f t="shared" si="13"/>
        <v>#REF!</v>
      </c>
      <c r="S38" s="17" t="e">
        <f t="shared" si="13"/>
        <v>#REF!</v>
      </c>
      <c r="T38" s="17" t="e">
        <f t="shared" si="13"/>
        <v>#REF!</v>
      </c>
      <c r="U38" s="17" t="e">
        <f t="shared" si="13"/>
        <v>#REF!</v>
      </c>
    </row>
    <row r="39" spans="1:21" x14ac:dyDescent="0.2">
      <c r="A39" s="19">
        <v>2</v>
      </c>
      <c r="B39" s="17" t="e">
        <f t="shared" ref="B39" si="14">B14*0.75</f>
        <v>#REF!</v>
      </c>
      <c r="C39" s="17" t="e">
        <f t="shared" ref="C39:U39" si="15">C14*0.75</f>
        <v>#REF!</v>
      </c>
      <c r="D39" s="17" t="e">
        <f t="shared" si="15"/>
        <v>#REF!</v>
      </c>
      <c r="E39" s="17" t="e">
        <f t="shared" si="15"/>
        <v>#REF!</v>
      </c>
      <c r="F39" s="17" t="e">
        <f t="shared" si="15"/>
        <v>#REF!</v>
      </c>
      <c r="G39" s="17" t="e">
        <f t="shared" si="15"/>
        <v>#REF!</v>
      </c>
      <c r="H39" s="17" t="e">
        <f t="shared" si="15"/>
        <v>#REF!</v>
      </c>
      <c r="I39" s="17" t="e">
        <f t="shared" si="15"/>
        <v>#REF!</v>
      </c>
      <c r="J39" s="17" t="e">
        <f t="shared" si="15"/>
        <v>#REF!</v>
      </c>
      <c r="K39" s="17" t="e">
        <f t="shared" si="15"/>
        <v>#REF!</v>
      </c>
      <c r="L39" s="17" t="e">
        <f t="shared" si="15"/>
        <v>#REF!</v>
      </c>
      <c r="M39" s="17" t="e">
        <f t="shared" si="15"/>
        <v>#REF!</v>
      </c>
      <c r="N39" s="17" t="e">
        <f t="shared" si="15"/>
        <v>#REF!</v>
      </c>
      <c r="O39" s="17" t="e">
        <f t="shared" si="15"/>
        <v>#REF!</v>
      </c>
      <c r="P39" s="17" t="e">
        <f t="shared" si="15"/>
        <v>#REF!</v>
      </c>
      <c r="Q39" s="17" t="e">
        <f t="shared" si="15"/>
        <v>#REF!</v>
      </c>
      <c r="R39" s="17" t="e">
        <f t="shared" si="15"/>
        <v>#REF!</v>
      </c>
      <c r="S39" s="17" t="e">
        <f t="shared" si="15"/>
        <v>#REF!</v>
      </c>
      <c r="T39" s="17" t="e">
        <f t="shared" si="15"/>
        <v>#REF!</v>
      </c>
      <c r="U39" s="17" t="e">
        <f t="shared" si="15"/>
        <v>#REF!</v>
      </c>
    </row>
    <row r="40" spans="1:21" x14ac:dyDescent="0.2">
      <c r="A40" s="17" t="s">
        <v>4</v>
      </c>
      <c r="B40" s="17"/>
      <c r="C40" s="17"/>
      <c r="D40" s="17"/>
      <c r="E40" s="17"/>
      <c r="F40" s="17"/>
      <c r="G40" s="17"/>
      <c r="H40" s="17"/>
      <c r="I40" s="17"/>
      <c r="J40" s="17"/>
      <c r="K40" s="17"/>
      <c r="L40" s="17"/>
      <c r="M40" s="17"/>
      <c r="N40" s="17"/>
      <c r="O40" s="17"/>
      <c r="P40" s="17"/>
      <c r="Q40" s="17"/>
      <c r="R40" s="17"/>
      <c r="S40" s="17"/>
      <c r="T40" s="17"/>
      <c r="U40" s="17"/>
    </row>
    <row r="41" spans="1:21" x14ac:dyDescent="0.2">
      <c r="A41" s="19">
        <v>1</v>
      </c>
      <c r="B41" s="17" t="e">
        <f t="shared" ref="B41" si="16">B16*0.75</f>
        <v>#REF!</v>
      </c>
      <c r="C41" s="17" t="e">
        <f t="shared" ref="C41:U41" si="17">C16*0.75</f>
        <v>#REF!</v>
      </c>
      <c r="D41" s="17" t="e">
        <f t="shared" si="17"/>
        <v>#REF!</v>
      </c>
      <c r="E41" s="17" t="e">
        <f t="shared" si="17"/>
        <v>#REF!</v>
      </c>
      <c r="F41" s="17" t="e">
        <f t="shared" si="17"/>
        <v>#REF!</v>
      </c>
      <c r="G41" s="17" t="e">
        <f t="shared" si="17"/>
        <v>#REF!</v>
      </c>
      <c r="H41" s="17" t="e">
        <f t="shared" si="17"/>
        <v>#REF!</v>
      </c>
      <c r="I41" s="17" t="e">
        <f t="shared" si="17"/>
        <v>#REF!</v>
      </c>
      <c r="J41" s="17" t="e">
        <f t="shared" si="17"/>
        <v>#REF!</v>
      </c>
      <c r="K41" s="17" t="e">
        <f t="shared" si="17"/>
        <v>#REF!</v>
      </c>
      <c r="L41" s="17" t="e">
        <f t="shared" si="17"/>
        <v>#REF!</v>
      </c>
      <c r="M41" s="17" t="e">
        <f t="shared" si="17"/>
        <v>#REF!</v>
      </c>
      <c r="N41" s="17" t="e">
        <f t="shared" si="17"/>
        <v>#REF!</v>
      </c>
      <c r="O41" s="17" t="e">
        <f t="shared" si="17"/>
        <v>#REF!</v>
      </c>
      <c r="P41" s="17" t="e">
        <f t="shared" si="17"/>
        <v>#REF!</v>
      </c>
      <c r="Q41" s="17" t="e">
        <f t="shared" si="17"/>
        <v>#REF!</v>
      </c>
      <c r="R41" s="17" t="e">
        <f t="shared" si="17"/>
        <v>#REF!</v>
      </c>
      <c r="S41" s="17" t="e">
        <f t="shared" si="17"/>
        <v>#REF!</v>
      </c>
      <c r="T41" s="17" t="e">
        <f t="shared" si="17"/>
        <v>#REF!</v>
      </c>
      <c r="U41" s="17" t="e">
        <f t="shared" si="17"/>
        <v>#REF!</v>
      </c>
    </row>
    <row r="42" spans="1:21" x14ac:dyDescent="0.2">
      <c r="A42" s="19">
        <v>2</v>
      </c>
      <c r="B42" s="17" t="e">
        <f t="shared" ref="B42" si="18">B17*0.75</f>
        <v>#REF!</v>
      </c>
      <c r="C42" s="17" t="e">
        <f t="shared" ref="C42:U42" si="19">C17*0.75</f>
        <v>#REF!</v>
      </c>
      <c r="D42" s="17" t="e">
        <f t="shared" si="19"/>
        <v>#REF!</v>
      </c>
      <c r="E42" s="17" t="e">
        <f t="shared" si="19"/>
        <v>#REF!</v>
      </c>
      <c r="F42" s="17" t="e">
        <f t="shared" si="19"/>
        <v>#REF!</v>
      </c>
      <c r="G42" s="17" t="e">
        <f t="shared" si="19"/>
        <v>#REF!</v>
      </c>
      <c r="H42" s="17" t="e">
        <f t="shared" si="19"/>
        <v>#REF!</v>
      </c>
      <c r="I42" s="17" t="e">
        <f t="shared" si="19"/>
        <v>#REF!</v>
      </c>
      <c r="J42" s="17" t="e">
        <f t="shared" si="19"/>
        <v>#REF!</v>
      </c>
      <c r="K42" s="17" t="e">
        <f t="shared" si="19"/>
        <v>#REF!</v>
      </c>
      <c r="L42" s="17" t="e">
        <f t="shared" si="19"/>
        <v>#REF!</v>
      </c>
      <c r="M42" s="17" t="e">
        <f t="shared" si="19"/>
        <v>#REF!</v>
      </c>
      <c r="N42" s="17" t="e">
        <f t="shared" si="19"/>
        <v>#REF!</v>
      </c>
      <c r="O42" s="17" t="e">
        <f t="shared" si="19"/>
        <v>#REF!</v>
      </c>
      <c r="P42" s="17" t="e">
        <f t="shared" si="19"/>
        <v>#REF!</v>
      </c>
      <c r="Q42" s="17" t="e">
        <f t="shared" si="19"/>
        <v>#REF!</v>
      </c>
      <c r="R42" s="17" t="e">
        <f t="shared" si="19"/>
        <v>#REF!</v>
      </c>
      <c r="S42" s="17" t="e">
        <f t="shared" si="19"/>
        <v>#REF!</v>
      </c>
      <c r="T42" s="17" t="e">
        <f t="shared" si="19"/>
        <v>#REF!</v>
      </c>
      <c r="U42" s="17" t="e">
        <f t="shared" si="19"/>
        <v>#REF!</v>
      </c>
    </row>
    <row r="43" spans="1:21" x14ac:dyDescent="0.2">
      <c r="A43" s="17" t="s">
        <v>145</v>
      </c>
      <c r="B43" s="17"/>
      <c r="C43" s="17"/>
      <c r="D43" s="17"/>
      <c r="E43" s="17"/>
      <c r="F43" s="17"/>
      <c r="G43" s="17"/>
      <c r="H43" s="17"/>
      <c r="I43" s="17"/>
      <c r="J43" s="17"/>
      <c r="K43" s="17"/>
      <c r="L43" s="17"/>
      <c r="M43" s="17"/>
      <c r="N43" s="17"/>
      <c r="O43" s="17"/>
      <c r="P43" s="17"/>
      <c r="Q43" s="17"/>
      <c r="R43" s="17"/>
      <c r="S43" s="17"/>
      <c r="T43" s="17"/>
      <c r="U43" s="17"/>
    </row>
    <row r="44" spans="1:21" x14ac:dyDescent="0.2">
      <c r="A44" s="19">
        <v>1</v>
      </c>
      <c r="B44" s="17" t="e">
        <f t="shared" ref="B44" si="20">B19*0.75</f>
        <v>#REF!</v>
      </c>
      <c r="C44" s="17" t="e">
        <f t="shared" ref="C44:U44" si="21">C19*0.75</f>
        <v>#REF!</v>
      </c>
      <c r="D44" s="17" t="e">
        <f t="shared" si="21"/>
        <v>#REF!</v>
      </c>
      <c r="E44" s="17" t="e">
        <f t="shared" si="21"/>
        <v>#REF!</v>
      </c>
      <c r="F44" s="17" t="e">
        <f t="shared" si="21"/>
        <v>#REF!</v>
      </c>
      <c r="G44" s="17" t="e">
        <f t="shared" si="21"/>
        <v>#REF!</v>
      </c>
      <c r="H44" s="17" t="e">
        <f t="shared" si="21"/>
        <v>#REF!</v>
      </c>
      <c r="I44" s="17" t="e">
        <f t="shared" si="21"/>
        <v>#REF!</v>
      </c>
      <c r="J44" s="17" t="e">
        <f t="shared" si="21"/>
        <v>#REF!</v>
      </c>
      <c r="K44" s="17" t="e">
        <f t="shared" si="21"/>
        <v>#REF!</v>
      </c>
      <c r="L44" s="17" t="e">
        <f t="shared" si="21"/>
        <v>#REF!</v>
      </c>
      <c r="M44" s="17" t="e">
        <f t="shared" si="21"/>
        <v>#REF!</v>
      </c>
      <c r="N44" s="17" t="e">
        <f t="shared" si="21"/>
        <v>#REF!</v>
      </c>
      <c r="O44" s="17" t="e">
        <f t="shared" si="21"/>
        <v>#REF!</v>
      </c>
      <c r="P44" s="17" t="e">
        <f t="shared" si="21"/>
        <v>#REF!</v>
      </c>
      <c r="Q44" s="17" t="e">
        <f t="shared" si="21"/>
        <v>#REF!</v>
      </c>
      <c r="R44" s="17" t="e">
        <f t="shared" si="21"/>
        <v>#REF!</v>
      </c>
      <c r="S44" s="17" t="e">
        <f t="shared" si="21"/>
        <v>#REF!</v>
      </c>
      <c r="T44" s="17" t="e">
        <f t="shared" si="21"/>
        <v>#REF!</v>
      </c>
      <c r="U44" s="17" t="e">
        <f t="shared" si="21"/>
        <v>#REF!</v>
      </c>
    </row>
    <row r="45" spans="1:21" x14ac:dyDescent="0.2">
      <c r="A45" s="19">
        <v>2</v>
      </c>
      <c r="B45" s="17" t="e">
        <f t="shared" ref="B45" si="22">B20*0.75</f>
        <v>#REF!</v>
      </c>
      <c r="C45" s="17" t="e">
        <f t="shared" ref="C45:U45" si="23">C20*0.75</f>
        <v>#REF!</v>
      </c>
      <c r="D45" s="17" t="e">
        <f t="shared" si="23"/>
        <v>#REF!</v>
      </c>
      <c r="E45" s="17" t="e">
        <f t="shared" si="23"/>
        <v>#REF!</v>
      </c>
      <c r="F45" s="17" t="e">
        <f t="shared" si="23"/>
        <v>#REF!</v>
      </c>
      <c r="G45" s="17" t="e">
        <f t="shared" si="23"/>
        <v>#REF!</v>
      </c>
      <c r="H45" s="17" t="e">
        <f t="shared" si="23"/>
        <v>#REF!</v>
      </c>
      <c r="I45" s="17" t="e">
        <f t="shared" si="23"/>
        <v>#REF!</v>
      </c>
      <c r="J45" s="17" t="e">
        <f t="shared" si="23"/>
        <v>#REF!</v>
      </c>
      <c r="K45" s="17" t="e">
        <f t="shared" si="23"/>
        <v>#REF!</v>
      </c>
      <c r="L45" s="17" t="e">
        <f t="shared" si="23"/>
        <v>#REF!</v>
      </c>
      <c r="M45" s="17" t="e">
        <f t="shared" si="23"/>
        <v>#REF!</v>
      </c>
      <c r="N45" s="17" t="e">
        <f t="shared" si="23"/>
        <v>#REF!</v>
      </c>
      <c r="O45" s="17" t="e">
        <f t="shared" si="23"/>
        <v>#REF!</v>
      </c>
      <c r="P45" s="17" t="e">
        <f t="shared" si="23"/>
        <v>#REF!</v>
      </c>
      <c r="Q45" s="17" t="e">
        <f t="shared" si="23"/>
        <v>#REF!</v>
      </c>
      <c r="R45" s="17" t="e">
        <f t="shared" si="23"/>
        <v>#REF!</v>
      </c>
      <c r="S45" s="17" t="e">
        <f t="shared" si="23"/>
        <v>#REF!</v>
      </c>
      <c r="T45" s="17" t="e">
        <f t="shared" si="23"/>
        <v>#REF!</v>
      </c>
      <c r="U45" s="17" t="e">
        <f t="shared" si="23"/>
        <v>#REF!</v>
      </c>
    </row>
    <row r="46" spans="1:21" x14ac:dyDescent="0.2">
      <c r="A46" s="17" t="s">
        <v>5</v>
      </c>
      <c r="B46" s="17"/>
      <c r="C46" s="17"/>
      <c r="D46" s="17"/>
      <c r="E46" s="17"/>
      <c r="F46" s="17"/>
      <c r="G46" s="17"/>
      <c r="H46" s="17"/>
      <c r="I46" s="17"/>
      <c r="J46" s="17"/>
      <c r="K46" s="17"/>
      <c r="L46" s="17"/>
      <c r="M46" s="17"/>
      <c r="N46" s="17"/>
      <c r="O46" s="17"/>
      <c r="P46" s="17"/>
      <c r="Q46" s="17"/>
      <c r="R46" s="17"/>
      <c r="S46" s="17"/>
      <c r="T46" s="17"/>
      <c r="U46" s="17"/>
    </row>
    <row r="47" spans="1:21" x14ac:dyDescent="0.2">
      <c r="A47" s="19">
        <v>1</v>
      </c>
      <c r="B47" s="17" t="e">
        <f t="shared" ref="B47" si="24">B22*0.75</f>
        <v>#REF!</v>
      </c>
      <c r="C47" s="17" t="e">
        <f t="shared" ref="C47:U47" si="25">C22*0.75</f>
        <v>#REF!</v>
      </c>
      <c r="D47" s="17" t="e">
        <f t="shared" si="25"/>
        <v>#REF!</v>
      </c>
      <c r="E47" s="17" t="e">
        <f t="shared" si="25"/>
        <v>#REF!</v>
      </c>
      <c r="F47" s="17" t="e">
        <f t="shared" si="25"/>
        <v>#REF!</v>
      </c>
      <c r="G47" s="17" t="e">
        <f t="shared" si="25"/>
        <v>#REF!</v>
      </c>
      <c r="H47" s="17" t="e">
        <f t="shared" si="25"/>
        <v>#REF!</v>
      </c>
      <c r="I47" s="17" t="e">
        <f t="shared" si="25"/>
        <v>#REF!</v>
      </c>
      <c r="J47" s="17" t="e">
        <f t="shared" si="25"/>
        <v>#REF!</v>
      </c>
      <c r="K47" s="17" t="e">
        <f t="shared" si="25"/>
        <v>#REF!</v>
      </c>
      <c r="L47" s="17" t="e">
        <f t="shared" si="25"/>
        <v>#REF!</v>
      </c>
      <c r="M47" s="17" t="e">
        <f t="shared" si="25"/>
        <v>#REF!</v>
      </c>
      <c r="N47" s="17" t="e">
        <f t="shared" si="25"/>
        <v>#REF!</v>
      </c>
      <c r="O47" s="17" t="e">
        <f t="shared" si="25"/>
        <v>#REF!</v>
      </c>
      <c r="P47" s="17" t="e">
        <f t="shared" si="25"/>
        <v>#REF!</v>
      </c>
      <c r="Q47" s="17" t="e">
        <f t="shared" si="25"/>
        <v>#REF!</v>
      </c>
      <c r="R47" s="17" t="e">
        <f t="shared" si="25"/>
        <v>#REF!</v>
      </c>
      <c r="S47" s="17" t="e">
        <f t="shared" si="25"/>
        <v>#REF!</v>
      </c>
      <c r="T47" s="17" t="e">
        <f t="shared" si="25"/>
        <v>#REF!</v>
      </c>
      <c r="U47" s="17" t="e">
        <f t="shared" si="25"/>
        <v>#REF!</v>
      </c>
    </row>
    <row r="48" spans="1:21" x14ac:dyDescent="0.2">
      <c r="A48" s="19">
        <v>2</v>
      </c>
      <c r="B48" s="17" t="e">
        <f t="shared" ref="B48" si="26">B23*0.75</f>
        <v>#REF!</v>
      </c>
      <c r="C48" s="17" t="e">
        <f t="shared" ref="C48:U48" si="27">C23*0.75</f>
        <v>#REF!</v>
      </c>
      <c r="D48" s="17" t="e">
        <f t="shared" si="27"/>
        <v>#REF!</v>
      </c>
      <c r="E48" s="17" t="e">
        <f t="shared" si="27"/>
        <v>#REF!</v>
      </c>
      <c r="F48" s="17" t="e">
        <f t="shared" si="27"/>
        <v>#REF!</v>
      </c>
      <c r="G48" s="17" t="e">
        <f t="shared" si="27"/>
        <v>#REF!</v>
      </c>
      <c r="H48" s="17" t="e">
        <f t="shared" si="27"/>
        <v>#REF!</v>
      </c>
      <c r="I48" s="17" t="e">
        <f t="shared" si="27"/>
        <v>#REF!</v>
      </c>
      <c r="J48" s="17" t="e">
        <f t="shared" si="27"/>
        <v>#REF!</v>
      </c>
      <c r="K48" s="17" t="e">
        <f t="shared" si="27"/>
        <v>#REF!</v>
      </c>
      <c r="L48" s="17" t="e">
        <f t="shared" si="27"/>
        <v>#REF!</v>
      </c>
      <c r="M48" s="17" t="e">
        <f t="shared" si="27"/>
        <v>#REF!</v>
      </c>
      <c r="N48" s="17" t="e">
        <f t="shared" si="27"/>
        <v>#REF!</v>
      </c>
      <c r="O48" s="17" t="e">
        <f t="shared" si="27"/>
        <v>#REF!</v>
      </c>
      <c r="P48" s="17" t="e">
        <f t="shared" si="27"/>
        <v>#REF!</v>
      </c>
      <c r="Q48" s="17" t="e">
        <f t="shared" si="27"/>
        <v>#REF!</v>
      </c>
      <c r="R48" s="17" t="e">
        <f t="shared" si="27"/>
        <v>#REF!</v>
      </c>
      <c r="S48" s="17" t="e">
        <f t="shared" si="27"/>
        <v>#REF!</v>
      </c>
      <c r="T48" s="17" t="e">
        <f t="shared" si="27"/>
        <v>#REF!</v>
      </c>
      <c r="U48" s="17" t="e">
        <f t="shared" si="27"/>
        <v>#REF!</v>
      </c>
    </row>
    <row r="49" spans="1:21" x14ac:dyDescent="0.2">
      <c r="A49" s="17" t="s">
        <v>6</v>
      </c>
      <c r="B49" s="17"/>
      <c r="C49" s="17"/>
      <c r="D49" s="17"/>
      <c r="E49" s="17"/>
      <c r="F49" s="17"/>
      <c r="G49" s="17"/>
      <c r="H49" s="17"/>
      <c r="I49" s="17"/>
      <c r="J49" s="17"/>
      <c r="K49" s="17"/>
      <c r="L49" s="17"/>
      <c r="M49" s="17"/>
      <c r="N49" s="17"/>
      <c r="O49" s="17"/>
      <c r="P49" s="17"/>
      <c r="Q49" s="17"/>
      <c r="R49" s="17"/>
      <c r="S49" s="17"/>
      <c r="T49" s="17"/>
      <c r="U49" s="17"/>
    </row>
    <row r="50" spans="1:21" x14ac:dyDescent="0.2">
      <c r="A50" s="19" t="s">
        <v>1</v>
      </c>
      <c r="B50" s="17" t="e">
        <f t="shared" ref="B50" si="28">B25*0.75</f>
        <v>#REF!</v>
      </c>
      <c r="C50" s="17" t="e">
        <f t="shared" ref="C50:U50" si="29">C25*0.75</f>
        <v>#REF!</v>
      </c>
      <c r="D50" s="17" t="e">
        <f t="shared" si="29"/>
        <v>#REF!</v>
      </c>
      <c r="E50" s="17" t="e">
        <f t="shared" si="29"/>
        <v>#REF!</v>
      </c>
      <c r="F50" s="17" t="e">
        <f t="shared" si="29"/>
        <v>#REF!</v>
      </c>
      <c r="G50" s="17" t="e">
        <f t="shared" si="29"/>
        <v>#REF!</v>
      </c>
      <c r="H50" s="17" t="e">
        <f t="shared" si="29"/>
        <v>#REF!</v>
      </c>
      <c r="I50" s="17" t="e">
        <f t="shared" si="29"/>
        <v>#REF!</v>
      </c>
      <c r="J50" s="17" t="e">
        <f t="shared" si="29"/>
        <v>#REF!</v>
      </c>
      <c r="K50" s="17" t="e">
        <f t="shared" si="29"/>
        <v>#REF!</v>
      </c>
      <c r="L50" s="17" t="e">
        <f t="shared" si="29"/>
        <v>#REF!</v>
      </c>
      <c r="M50" s="17" t="e">
        <f t="shared" si="29"/>
        <v>#REF!</v>
      </c>
      <c r="N50" s="17" t="e">
        <f t="shared" si="29"/>
        <v>#REF!</v>
      </c>
      <c r="O50" s="17" t="e">
        <f t="shared" si="29"/>
        <v>#REF!</v>
      </c>
      <c r="P50" s="17" t="e">
        <f t="shared" si="29"/>
        <v>#REF!</v>
      </c>
      <c r="Q50" s="17" t="e">
        <f t="shared" si="29"/>
        <v>#REF!</v>
      </c>
      <c r="R50" s="17" t="e">
        <f t="shared" si="29"/>
        <v>#REF!</v>
      </c>
      <c r="S50" s="17" t="e">
        <f t="shared" si="29"/>
        <v>#REF!</v>
      </c>
      <c r="T50" s="17" t="e">
        <f t="shared" si="29"/>
        <v>#REF!</v>
      </c>
      <c r="U50" s="17" t="e">
        <f t="shared" si="29"/>
        <v>#REF!</v>
      </c>
    </row>
    <row r="51" spans="1:21" ht="13.5" thickBot="1" x14ac:dyDescent="0.25">
      <c r="A51" s="41"/>
    </row>
    <row r="52" spans="1:21" ht="13.5" thickBot="1" x14ac:dyDescent="0.25">
      <c r="A52" s="156" t="s">
        <v>12</v>
      </c>
    </row>
    <row r="53" spans="1:21" x14ac:dyDescent="0.2">
      <c r="A53" s="22" t="s">
        <v>13</v>
      </c>
    </row>
    <row r="54" spans="1:21" x14ac:dyDescent="0.2">
      <c r="A54" s="22" t="s">
        <v>14</v>
      </c>
    </row>
    <row r="55" spans="1:21" ht="24" x14ac:dyDescent="0.2">
      <c r="A55" s="23" t="s">
        <v>18</v>
      </c>
    </row>
    <row r="56" spans="1:21" x14ac:dyDescent="0.2">
      <c r="A56" s="148" t="s">
        <v>122</v>
      </c>
    </row>
    <row r="57" spans="1:21" ht="13.5" thickBot="1" x14ac:dyDescent="0.25">
      <c r="A57" s="148"/>
    </row>
    <row r="58" spans="1:21" ht="13.5" thickBot="1" x14ac:dyDescent="0.25">
      <c r="A58" s="156" t="s">
        <v>97</v>
      </c>
    </row>
    <row r="59" spans="1:21" ht="13.5" thickBot="1" x14ac:dyDescent="0.25">
      <c r="A59" s="183" t="s">
        <v>208</v>
      </c>
    </row>
    <row r="60" spans="1:21" ht="13.5" thickBot="1" x14ac:dyDescent="0.25">
      <c r="A60" s="184" t="s">
        <v>209</v>
      </c>
    </row>
    <row r="61" spans="1:21" ht="13.5" hidden="1" thickBot="1" x14ac:dyDescent="0.25">
      <c r="A61" s="166" t="s">
        <v>210</v>
      </c>
    </row>
    <row r="62" spans="1:21" x14ac:dyDescent="0.2">
      <c r="A62" s="117" t="s">
        <v>16</v>
      </c>
    </row>
    <row r="63" spans="1:21" ht="48" x14ac:dyDescent="0.2">
      <c r="A63" s="89" t="s">
        <v>40</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25'!B4</f>
        <v>#REF!</v>
      </c>
      <c r="C4" s="24" t="e">
        <f>'AVIA 25'!C4</f>
        <v>#REF!</v>
      </c>
      <c r="D4" s="24" t="e">
        <f>'AVIA 25'!D4</f>
        <v>#REF!</v>
      </c>
      <c r="E4" s="24" t="e">
        <f>'AVIA 25'!E4</f>
        <v>#REF!</v>
      </c>
      <c r="F4" s="24" t="e">
        <f>'AVIA 25'!F4</f>
        <v>#REF!</v>
      </c>
      <c r="G4" s="24" t="e">
        <f>'AVIA 25'!G4</f>
        <v>#REF!</v>
      </c>
      <c r="H4" s="24" t="e">
        <f>'AVIA 25'!H4</f>
        <v>#REF!</v>
      </c>
      <c r="I4" s="24" t="e">
        <f>'AVIA 25'!I4</f>
        <v>#REF!</v>
      </c>
      <c r="J4" s="24" t="e">
        <f>'AVIA 25'!J4</f>
        <v>#REF!</v>
      </c>
      <c r="K4" s="24" t="e">
        <f>'AVIA 25'!K4</f>
        <v>#REF!</v>
      </c>
      <c r="L4" s="24" t="e">
        <f>'AVIA 25'!L4</f>
        <v>#REF!</v>
      </c>
      <c r="M4" s="24" t="e">
        <f>'AVIA 25'!M4</f>
        <v>#REF!</v>
      </c>
      <c r="N4" s="24" t="e">
        <f>'AVIA 25'!N4</f>
        <v>#REF!</v>
      </c>
      <c r="O4" s="24" t="e">
        <f>'AVIA 25'!O4</f>
        <v>#REF!</v>
      </c>
      <c r="P4" s="24" t="e">
        <f>'AVIA 25'!P4</f>
        <v>#REF!</v>
      </c>
      <c r="Q4" s="24" t="e">
        <f>'AVIA 25'!Q4</f>
        <v>#REF!</v>
      </c>
      <c r="R4" s="24" t="e">
        <f>'AVIA 25'!R4</f>
        <v>#REF!</v>
      </c>
      <c r="S4" s="24" t="e">
        <f>'AVIA 25'!S4</f>
        <v>#REF!</v>
      </c>
      <c r="T4" s="24" t="e">
        <f>'AVIA 25'!T4</f>
        <v>#REF!</v>
      </c>
      <c r="U4" s="24" t="e">
        <f>'AVIA 25'!U4</f>
        <v>#REF!</v>
      </c>
    </row>
    <row r="5" spans="1:21" x14ac:dyDescent="0.2">
      <c r="A5" s="20" t="s">
        <v>11</v>
      </c>
      <c r="B5" s="24" t="e">
        <f>'AVIA 25'!B5</f>
        <v>#REF!</v>
      </c>
      <c r="C5" s="24" t="e">
        <f>'AVIA 25'!C5</f>
        <v>#REF!</v>
      </c>
      <c r="D5" s="24" t="e">
        <f>'AVIA 25'!D5</f>
        <v>#REF!</v>
      </c>
      <c r="E5" s="24" t="e">
        <f>'AVIA 25'!E5</f>
        <v>#REF!</v>
      </c>
      <c r="F5" s="24" t="e">
        <f>'AVIA 25'!F5</f>
        <v>#REF!</v>
      </c>
      <c r="G5" s="24" t="e">
        <f>'AVIA 25'!G5</f>
        <v>#REF!</v>
      </c>
      <c r="H5" s="24" t="e">
        <f>'AVIA 25'!H5</f>
        <v>#REF!</v>
      </c>
      <c r="I5" s="24" t="e">
        <f>'AVIA 25'!I5</f>
        <v>#REF!</v>
      </c>
      <c r="J5" s="24" t="e">
        <f>'AVIA 25'!J5</f>
        <v>#REF!</v>
      </c>
      <c r="K5" s="24" t="e">
        <f>'AVIA 25'!K5</f>
        <v>#REF!</v>
      </c>
      <c r="L5" s="24" t="e">
        <f>'AVIA 25'!L5</f>
        <v>#REF!</v>
      </c>
      <c r="M5" s="24" t="e">
        <f>'AVIA 25'!M5</f>
        <v>#REF!</v>
      </c>
      <c r="N5" s="24" t="e">
        <f>'AVIA 25'!N5</f>
        <v>#REF!</v>
      </c>
      <c r="O5" s="24" t="e">
        <f>'AVIA 25'!O5</f>
        <v>#REF!</v>
      </c>
      <c r="P5" s="24" t="e">
        <f>'AVIA 25'!P5</f>
        <v>#REF!</v>
      </c>
      <c r="Q5" s="24" t="e">
        <f>'AVIA 25'!Q5</f>
        <v>#REF!</v>
      </c>
      <c r="R5" s="24" t="e">
        <f>'AVIA 25'!R5</f>
        <v>#REF!</v>
      </c>
      <c r="S5" s="24" t="e">
        <f>'AVIA 25'!S5</f>
        <v>#REF!</v>
      </c>
      <c r="T5" s="24" t="e">
        <f>'AVIA 25'!T5</f>
        <v>#REF!</v>
      </c>
      <c r="U5" s="24" t="e">
        <f>'AVIA 25'!U5</f>
        <v>#REF!</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25'!B7*0.88</f>
        <v>#REF!</v>
      </c>
      <c r="C7" s="17" t="e">
        <f>'AVIA 25'!C7*0.88</f>
        <v>#REF!</v>
      </c>
      <c r="D7" s="17" t="e">
        <f>'AVIA 25'!D7*0.88</f>
        <v>#REF!</v>
      </c>
      <c r="E7" s="17" t="e">
        <f>'AVIA 25'!E7*0.88</f>
        <v>#REF!</v>
      </c>
      <c r="F7" s="17" t="e">
        <f>'AVIA 25'!F7*0.88</f>
        <v>#REF!</v>
      </c>
      <c r="G7" s="17" t="e">
        <f>'AVIA 25'!G7*0.88</f>
        <v>#REF!</v>
      </c>
      <c r="H7" s="17" t="e">
        <f>'AVIA 25'!H7*0.88</f>
        <v>#REF!</v>
      </c>
      <c r="I7" s="17" t="e">
        <f>'AVIA 25'!I7*0.88</f>
        <v>#REF!</v>
      </c>
      <c r="J7" s="17" t="e">
        <f>'AVIA 25'!J7*0.88</f>
        <v>#REF!</v>
      </c>
      <c r="K7" s="17" t="e">
        <f>'AVIA 25'!K7*0.88</f>
        <v>#REF!</v>
      </c>
      <c r="L7" s="17" t="e">
        <f>'AVIA 25'!L7*0.88</f>
        <v>#REF!</v>
      </c>
      <c r="M7" s="17" t="e">
        <f>'AVIA 25'!M7*0.88</f>
        <v>#REF!</v>
      </c>
      <c r="N7" s="17" t="e">
        <f>'AVIA 25'!N7*0.88</f>
        <v>#REF!</v>
      </c>
      <c r="O7" s="17" t="e">
        <f>'AVIA 25'!O7*0.88</f>
        <v>#REF!</v>
      </c>
      <c r="P7" s="17" t="e">
        <f>'AVIA 25'!P7*0.88</f>
        <v>#REF!</v>
      </c>
      <c r="Q7" s="17" t="e">
        <f>'AVIA 25'!Q7*0.88</f>
        <v>#REF!</v>
      </c>
      <c r="R7" s="17" t="e">
        <f>'AVIA 25'!R7*0.88</f>
        <v>#REF!</v>
      </c>
      <c r="S7" s="17" t="e">
        <f>'AVIA 25'!S7*0.88</f>
        <v>#REF!</v>
      </c>
      <c r="T7" s="17" t="e">
        <f>'AVIA 25'!T7*0.88</f>
        <v>#REF!</v>
      </c>
      <c r="U7" s="17" t="e">
        <f>'AVIA 25'!U7*0.88</f>
        <v>#REF!</v>
      </c>
    </row>
    <row r="8" spans="1:21" x14ac:dyDescent="0.2">
      <c r="A8" s="19">
        <v>2</v>
      </c>
      <c r="B8" s="17" t="e">
        <f>'AVIA 25'!B8*0.88</f>
        <v>#REF!</v>
      </c>
      <c r="C8" s="17" t="e">
        <f>'AVIA 25'!C8*0.88</f>
        <v>#REF!</v>
      </c>
      <c r="D8" s="17" t="e">
        <f>'AVIA 25'!D8*0.88</f>
        <v>#REF!</v>
      </c>
      <c r="E8" s="17" t="e">
        <f>'AVIA 25'!E8*0.88</f>
        <v>#REF!</v>
      </c>
      <c r="F8" s="17" t="e">
        <f>'AVIA 25'!F8*0.88</f>
        <v>#REF!</v>
      </c>
      <c r="G8" s="17" t="e">
        <f>'AVIA 25'!G8*0.88</f>
        <v>#REF!</v>
      </c>
      <c r="H8" s="17" t="e">
        <f>'AVIA 25'!H8*0.88</f>
        <v>#REF!</v>
      </c>
      <c r="I8" s="17" t="e">
        <f>'AVIA 25'!I8*0.88</f>
        <v>#REF!</v>
      </c>
      <c r="J8" s="17" t="e">
        <f>'AVIA 25'!J8*0.88</f>
        <v>#REF!</v>
      </c>
      <c r="K8" s="17" t="e">
        <f>'AVIA 25'!K8*0.88</f>
        <v>#REF!</v>
      </c>
      <c r="L8" s="17" t="e">
        <f>'AVIA 25'!L8*0.88</f>
        <v>#REF!</v>
      </c>
      <c r="M8" s="17" t="e">
        <f>'AVIA 25'!M8*0.88</f>
        <v>#REF!</v>
      </c>
      <c r="N8" s="17" t="e">
        <f>'AVIA 25'!N8*0.88</f>
        <v>#REF!</v>
      </c>
      <c r="O8" s="17" t="e">
        <f>'AVIA 25'!O8*0.88</f>
        <v>#REF!</v>
      </c>
      <c r="P8" s="17" t="e">
        <f>'AVIA 25'!P8*0.88</f>
        <v>#REF!</v>
      </c>
      <c r="Q8" s="17" t="e">
        <f>'AVIA 25'!Q8*0.88</f>
        <v>#REF!</v>
      </c>
      <c r="R8" s="17" t="e">
        <f>'AVIA 25'!R8*0.88</f>
        <v>#REF!</v>
      </c>
      <c r="S8" s="17" t="e">
        <f>'AVIA 25'!S8*0.88</f>
        <v>#REF!</v>
      </c>
      <c r="T8" s="17" t="e">
        <f>'AVIA 25'!T8*0.88</f>
        <v>#REF!</v>
      </c>
      <c r="U8" s="17" t="e">
        <f>'AVIA 25'!U8*0.88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25'!B10*0.88</f>
        <v>#REF!</v>
      </c>
      <c r="C10" s="17" t="e">
        <f>'AVIA 25'!C10*0.88</f>
        <v>#REF!</v>
      </c>
      <c r="D10" s="17" t="e">
        <f>'AVIA 25'!D10*0.88</f>
        <v>#REF!</v>
      </c>
      <c r="E10" s="17" t="e">
        <f>'AVIA 25'!E10*0.88</f>
        <v>#REF!</v>
      </c>
      <c r="F10" s="17" t="e">
        <f>'AVIA 25'!F10*0.88</f>
        <v>#REF!</v>
      </c>
      <c r="G10" s="17" t="e">
        <f>'AVIA 25'!G10*0.88</f>
        <v>#REF!</v>
      </c>
      <c r="H10" s="17" t="e">
        <f>'AVIA 25'!H10*0.88</f>
        <v>#REF!</v>
      </c>
      <c r="I10" s="17" t="e">
        <f>'AVIA 25'!I10*0.88</f>
        <v>#REF!</v>
      </c>
      <c r="J10" s="17" t="e">
        <f>'AVIA 25'!J10*0.88</f>
        <v>#REF!</v>
      </c>
      <c r="K10" s="17" t="e">
        <f>'AVIA 25'!K10*0.88</f>
        <v>#REF!</v>
      </c>
      <c r="L10" s="17" t="e">
        <f>'AVIA 25'!L10*0.88</f>
        <v>#REF!</v>
      </c>
      <c r="M10" s="17" t="e">
        <f>'AVIA 25'!M10*0.88</f>
        <v>#REF!</v>
      </c>
      <c r="N10" s="17" t="e">
        <f>'AVIA 25'!N10*0.88</f>
        <v>#REF!</v>
      </c>
      <c r="O10" s="17" t="e">
        <f>'AVIA 25'!O10*0.88</f>
        <v>#REF!</v>
      </c>
      <c r="P10" s="17" t="e">
        <f>'AVIA 25'!P10*0.88</f>
        <v>#REF!</v>
      </c>
      <c r="Q10" s="17" t="e">
        <f>'AVIA 25'!Q10*0.88</f>
        <v>#REF!</v>
      </c>
      <c r="R10" s="17" t="e">
        <f>'AVIA 25'!R10*0.88</f>
        <v>#REF!</v>
      </c>
      <c r="S10" s="17" t="e">
        <f>'AVIA 25'!S10*0.88</f>
        <v>#REF!</v>
      </c>
      <c r="T10" s="17" t="e">
        <f>'AVIA 25'!T10*0.88</f>
        <v>#REF!</v>
      </c>
      <c r="U10" s="17" t="e">
        <f>'AVIA 25'!U10*0.88</f>
        <v>#REF!</v>
      </c>
    </row>
    <row r="11" spans="1:21" x14ac:dyDescent="0.2">
      <c r="A11" s="19">
        <v>2</v>
      </c>
      <c r="B11" s="17" t="e">
        <f>'AVIA 25'!B11*0.88</f>
        <v>#REF!</v>
      </c>
      <c r="C11" s="17" t="e">
        <f>'AVIA 25'!C11*0.88</f>
        <v>#REF!</v>
      </c>
      <c r="D11" s="17" t="e">
        <f>'AVIA 25'!D11*0.88</f>
        <v>#REF!</v>
      </c>
      <c r="E11" s="17" t="e">
        <f>'AVIA 25'!E11*0.88</f>
        <v>#REF!</v>
      </c>
      <c r="F11" s="17" t="e">
        <f>'AVIA 25'!F11*0.88</f>
        <v>#REF!</v>
      </c>
      <c r="G11" s="17" t="e">
        <f>'AVIA 25'!G11*0.88</f>
        <v>#REF!</v>
      </c>
      <c r="H11" s="17" t="e">
        <f>'AVIA 25'!H11*0.88</f>
        <v>#REF!</v>
      </c>
      <c r="I11" s="17" t="e">
        <f>'AVIA 25'!I11*0.88</f>
        <v>#REF!</v>
      </c>
      <c r="J11" s="17" t="e">
        <f>'AVIA 25'!J11*0.88</f>
        <v>#REF!</v>
      </c>
      <c r="K11" s="17" t="e">
        <f>'AVIA 25'!K11*0.88</f>
        <v>#REF!</v>
      </c>
      <c r="L11" s="17" t="e">
        <f>'AVIA 25'!L11*0.88</f>
        <v>#REF!</v>
      </c>
      <c r="M11" s="17" t="e">
        <f>'AVIA 25'!M11*0.88</f>
        <v>#REF!</v>
      </c>
      <c r="N11" s="17" t="e">
        <f>'AVIA 25'!N11*0.88</f>
        <v>#REF!</v>
      </c>
      <c r="O11" s="17" t="e">
        <f>'AVIA 25'!O11*0.88</f>
        <v>#REF!</v>
      </c>
      <c r="P11" s="17" t="e">
        <f>'AVIA 25'!P11*0.88</f>
        <v>#REF!</v>
      </c>
      <c r="Q11" s="17" t="e">
        <f>'AVIA 25'!Q11*0.88</f>
        <v>#REF!</v>
      </c>
      <c r="R11" s="17" t="e">
        <f>'AVIA 25'!R11*0.88</f>
        <v>#REF!</v>
      </c>
      <c r="S11" s="17" t="e">
        <f>'AVIA 25'!S11*0.88</f>
        <v>#REF!</v>
      </c>
      <c r="T11" s="17" t="e">
        <f>'AVIA 25'!T11*0.88</f>
        <v>#REF!</v>
      </c>
      <c r="U11" s="17" t="e">
        <f>'AVIA 25'!U11*0.88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25'!B13*0.88</f>
        <v>#REF!</v>
      </c>
      <c r="C13" s="17" t="e">
        <f>'AVIA 25'!C13*0.88</f>
        <v>#REF!</v>
      </c>
      <c r="D13" s="17" t="e">
        <f>'AVIA 25'!D13*0.88</f>
        <v>#REF!</v>
      </c>
      <c r="E13" s="17" t="e">
        <f>'AVIA 25'!E13*0.88</f>
        <v>#REF!</v>
      </c>
      <c r="F13" s="17" t="e">
        <f>'AVIA 25'!F13*0.88</f>
        <v>#REF!</v>
      </c>
      <c r="G13" s="17" t="e">
        <f>'AVIA 25'!G13*0.88</f>
        <v>#REF!</v>
      </c>
      <c r="H13" s="17" t="e">
        <f>'AVIA 25'!H13*0.88</f>
        <v>#REF!</v>
      </c>
      <c r="I13" s="17" t="e">
        <f>'AVIA 25'!I13*0.88</f>
        <v>#REF!</v>
      </c>
      <c r="J13" s="17" t="e">
        <f>'AVIA 25'!J13*0.88</f>
        <v>#REF!</v>
      </c>
      <c r="K13" s="17" t="e">
        <f>'AVIA 25'!K13*0.88</f>
        <v>#REF!</v>
      </c>
      <c r="L13" s="17" t="e">
        <f>'AVIA 25'!L13*0.88</f>
        <v>#REF!</v>
      </c>
      <c r="M13" s="17" t="e">
        <f>'AVIA 25'!M13*0.88</f>
        <v>#REF!</v>
      </c>
      <c r="N13" s="17" t="e">
        <f>'AVIA 25'!N13*0.88</f>
        <v>#REF!</v>
      </c>
      <c r="O13" s="17" t="e">
        <f>'AVIA 25'!O13*0.88</f>
        <v>#REF!</v>
      </c>
      <c r="P13" s="17" t="e">
        <f>'AVIA 25'!P13*0.88</f>
        <v>#REF!</v>
      </c>
      <c r="Q13" s="17" t="e">
        <f>'AVIA 25'!Q13*0.88</f>
        <v>#REF!</v>
      </c>
      <c r="R13" s="17" t="e">
        <f>'AVIA 25'!R13*0.88</f>
        <v>#REF!</v>
      </c>
      <c r="S13" s="17" t="e">
        <f>'AVIA 25'!S13*0.88</f>
        <v>#REF!</v>
      </c>
      <c r="T13" s="17" t="e">
        <f>'AVIA 25'!T13*0.88</f>
        <v>#REF!</v>
      </c>
      <c r="U13" s="17" t="e">
        <f>'AVIA 25'!U13*0.88</f>
        <v>#REF!</v>
      </c>
    </row>
    <row r="14" spans="1:21" x14ac:dyDescent="0.2">
      <c r="A14" s="19">
        <v>2</v>
      </c>
      <c r="B14" s="17" t="e">
        <f>'AVIA 25'!B14*0.88</f>
        <v>#REF!</v>
      </c>
      <c r="C14" s="17" t="e">
        <f>'AVIA 25'!C14*0.88</f>
        <v>#REF!</v>
      </c>
      <c r="D14" s="17" t="e">
        <f>'AVIA 25'!D14*0.88</f>
        <v>#REF!</v>
      </c>
      <c r="E14" s="17" t="e">
        <f>'AVIA 25'!E14*0.88</f>
        <v>#REF!</v>
      </c>
      <c r="F14" s="17" t="e">
        <f>'AVIA 25'!F14*0.88</f>
        <v>#REF!</v>
      </c>
      <c r="G14" s="17" t="e">
        <f>'AVIA 25'!G14*0.88</f>
        <v>#REF!</v>
      </c>
      <c r="H14" s="17" t="e">
        <f>'AVIA 25'!H14*0.88</f>
        <v>#REF!</v>
      </c>
      <c r="I14" s="17" t="e">
        <f>'AVIA 25'!I14*0.88</f>
        <v>#REF!</v>
      </c>
      <c r="J14" s="17" t="e">
        <f>'AVIA 25'!J14*0.88</f>
        <v>#REF!</v>
      </c>
      <c r="K14" s="17" t="e">
        <f>'AVIA 25'!K14*0.88</f>
        <v>#REF!</v>
      </c>
      <c r="L14" s="17" t="e">
        <f>'AVIA 25'!L14*0.88</f>
        <v>#REF!</v>
      </c>
      <c r="M14" s="17" t="e">
        <f>'AVIA 25'!M14*0.88</f>
        <v>#REF!</v>
      </c>
      <c r="N14" s="17" t="e">
        <f>'AVIA 25'!N14*0.88</f>
        <v>#REF!</v>
      </c>
      <c r="O14" s="17" t="e">
        <f>'AVIA 25'!O14*0.88</f>
        <v>#REF!</v>
      </c>
      <c r="P14" s="17" t="e">
        <f>'AVIA 25'!P14*0.88</f>
        <v>#REF!</v>
      </c>
      <c r="Q14" s="17" t="e">
        <f>'AVIA 25'!Q14*0.88</f>
        <v>#REF!</v>
      </c>
      <c r="R14" s="17" t="e">
        <f>'AVIA 25'!R14*0.88</f>
        <v>#REF!</v>
      </c>
      <c r="S14" s="17" t="e">
        <f>'AVIA 25'!S14*0.88</f>
        <v>#REF!</v>
      </c>
      <c r="T14" s="17" t="e">
        <f>'AVIA 25'!T14*0.88</f>
        <v>#REF!</v>
      </c>
      <c r="U14" s="17" t="e">
        <f>'AVIA 25'!U14*0.88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25'!B16*0.88</f>
        <v>#REF!</v>
      </c>
      <c r="C16" s="17" t="e">
        <f>'AVIA 25'!C16*0.88</f>
        <v>#REF!</v>
      </c>
      <c r="D16" s="17" t="e">
        <f>'AVIA 25'!D16*0.88</f>
        <v>#REF!</v>
      </c>
      <c r="E16" s="17" t="e">
        <f>'AVIA 25'!E16*0.88</f>
        <v>#REF!</v>
      </c>
      <c r="F16" s="17" t="e">
        <f>'AVIA 25'!F16*0.88</f>
        <v>#REF!</v>
      </c>
      <c r="G16" s="17" t="e">
        <f>'AVIA 25'!G16*0.88</f>
        <v>#REF!</v>
      </c>
      <c r="H16" s="17" t="e">
        <f>'AVIA 25'!H16*0.88</f>
        <v>#REF!</v>
      </c>
      <c r="I16" s="17" t="e">
        <f>'AVIA 25'!I16*0.88</f>
        <v>#REF!</v>
      </c>
      <c r="J16" s="17" t="e">
        <f>'AVIA 25'!J16*0.88</f>
        <v>#REF!</v>
      </c>
      <c r="K16" s="17" t="e">
        <f>'AVIA 25'!K16*0.88</f>
        <v>#REF!</v>
      </c>
      <c r="L16" s="17" t="e">
        <f>'AVIA 25'!L16*0.88</f>
        <v>#REF!</v>
      </c>
      <c r="M16" s="17" t="e">
        <f>'AVIA 25'!M16*0.88</f>
        <v>#REF!</v>
      </c>
      <c r="N16" s="17" t="e">
        <f>'AVIA 25'!N16*0.88</f>
        <v>#REF!</v>
      </c>
      <c r="O16" s="17" t="e">
        <f>'AVIA 25'!O16*0.88</f>
        <v>#REF!</v>
      </c>
      <c r="P16" s="17" t="e">
        <f>'AVIA 25'!P16*0.88</f>
        <v>#REF!</v>
      </c>
      <c r="Q16" s="17" t="e">
        <f>'AVIA 25'!Q16*0.88</f>
        <v>#REF!</v>
      </c>
      <c r="R16" s="17" t="e">
        <f>'AVIA 25'!R16*0.88</f>
        <v>#REF!</v>
      </c>
      <c r="S16" s="17" t="e">
        <f>'AVIA 25'!S16*0.88</f>
        <v>#REF!</v>
      </c>
      <c r="T16" s="17" t="e">
        <f>'AVIA 25'!T16*0.88</f>
        <v>#REF!</v>
      </c>
      <c r="U16" s="17" t="e">
        <f>'AVIA 25'!U16*0.88</f>
        <v>#REF!</v>
      </c>
    </row>
    <row r="17" spans="1:21" x14ac:dyDescent="0.2">
      <c r="A17" s="19">
        <v>2</v>
      </c>
      <c r="B17" s="17" t="e">
        <f>'AVIA 25'!B17*0.88</f>
        <v>#REF!</v>
      </c>
      <c r="C17" s="17" t="e">
        <f>'AVIA 25'!C17*0.88</f>
        <v>#REF!</v>
      </c>
      <c r="D17" s="17" t="e">
        <f>'AVIA 25'!D17*0.88</f>
        <v>#REF!</v>
      </c>
      <c r="E17" s="17" t="e">
        <f>'AVIA 25'!E17*0.88</f>
        <v>#REF!</v>
      </c>
      <c r="F17" s="17" t="e">
        <f>'AVIA 25'!F17*0.88</f>
        <v>#REF!</v>
      </c>
      <c r="G17" s="17" t="e">
        <f>'AVIA 25'!G17*0.88</f>
        <v>#REF!</v>
      </c>
      <c r="H17" s="17" t="e">
        <f>'AVIA 25'!H17*0.88</f>
        <v>#REF!</v>
      </c>
      <c r="I17" s="17" t="e">
        <f>'AVIA 25'!I17*0.88</f>
        <v>#REF!</v>
      </c>
      <c r="J17" s="17" t="e">
        <f>'AVIA 25'!J17*0.88</f>
        <v>#REF!</v>
      </c>
      <c r="K17" s="17" t="e">
        <f>'AVIA 25'!K17*0.88</f>
        <v>#REF!</v>
      </c>
      <c r="L17" s="17" t="e">
        <f>'AVIA 25'!L17*0.88</f>
        <v>#REF!</v>
      </c>
      <c r="M17" s="17" t="e">
        <f>'AVIA 25'!M17*0.88</f>
        <v>#REF!</v>
      </c>
      <c r="N17" s="17" t="e">
        <f>'AVIA 25'!N17*0.88</f>
        <v>#REF!</v>
      </c>
      <c r="O17" s="17" t="e">
        <f>'AVIA 25'!O17*0.88</f>
        <v>#REF!</v>
      </c>
      <c r="P17" s="17" t="e">
        <f>'AVIA 25'!P17*0.88</f>
        <v>#REF!</v>
      </c>
      <c r="Q17" s="17" t="e">
        <f>'AVIA 25'!Q17*0.88</f>
        <v>#REF!</v>
      </c>
      <c r="R17" s="17" t="e">
        <f>'AVIA 25'!R17*0.88</f>
        <v>#REF!</v>
      </c>
      <c r="S17" s="17" t="e">
        <f>'AVIA 25'!S17*0.88</f>
        <v>#REF!</v>
      </c>
      <c r="T17" s="17" t="e">
        <f>'AVIA 25'!T17*0.88</f>
        <v>#REF!</v>
      </c>
      <c r="U17" s="17" t="e">
        <f>'AVIA 25'!U17*0.88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25'!B19*0.88</f>
        <v>#REF!</v>
      </c>
      <c r="C19" s="17" t="e">
        <f>'AVIA 25'!C19*0.88</f>
        <v>#REF!</v>
      </c>
      <c r="D19" s="17" t="e">
        <f>'AVIA 25'!D19*0.88</f>
        <v>#REF!</v>
      </c>
      <c r="E19" s="17" t="e">
        <f>'AVIA 25'!E19*0.88</f>
        <v>#REF!</v>
      </c>
      <c r="F19" s="17" t="e">
        <f>'AVIA 25'!F19*0.88</f>
        <v>#REF!</v>
      </c>
      <c r="G19" s="17" t="e">
        <f>'AVIA 25'!G19*0.88</f>
        <v>#REF!</v>
      </c>
      <c r="H19" s="17" t="e">
        <f>'AVIA 25'!H19*0.88</f>
        <v>#REF!</v>
      </c>
      <c r="I19" s="17" t="e">
        <f>'AVIA 25'!I19*0.88</f>
        <v>#REF!</v>
      </c>
      <c r="J19" s="17" t="e">
        <f>'AVIA 25'!J19*0.88</f>
        <v>#REF!</v>
      </c>
      <c r="K19" s="17" t="e">
        <f>'AVIA 25'!K19*0.88</f>
        <v>#REF!</v>
      </c>
      <c r="L19" s="17" t="e">
        <f>'AVIA 25'!L19*0.88</f>
        <v>#REF!</v>
      </c>
      <c r="M19" s="17" t="e">
        <f>'AVIA 25'!M19*0.88</f>
        <v>#REF!</v>
      </c>
      <c r="N19" s="17" t="e">
        <f>'AVIA 25'!N19*0.88</f>
        <v>#REF!</v>
      </c>
      <c r="O19" s="17" t="e">
        <f>'AVIA 25'!O19*0.88</f>
        <v>#REF!</v>
      </c>
      <c r="P19" s="17" t="e">
        <f>'AVIA 25'!P19*0.88</f>
        <v>#REF!</v>
      </c>
      <c r="Q19" s="17" t="e">
        <f>'AVIA 25'!Q19*0.88</f>
        <v>#REF!</v>
      </c>
      <c r="R19" s="17" t="e">
        <f>'AVIA 25'!R19*0.88</f>
        <v>#REF!</v>
      </c>
      <c r="S19" s="17" t="e">
        <f>'AVIA 25'!S19*0.88</f>
        <v>#REF!</v>
      </c>
      <c r="T19" s="17" t="e">
        <f>'AVIA 25'!T19*0.88</f>
        <v>#REF!</v>
      </c>
      <c r="U19" s="17" t="e">
        <f>'AVIA 25'!U19*0.88</f>
        <v>#REF!</v>
      </c>
    </row>
    <row r="20" spans="1:21" x14ac:dyDescent="0.2">
      <c r="A20" s="19">
        <v>2</v>
      </c>
      <c r="B20" s="17" t="e">
        <f>'AVIA 25'!B20*0.88</f>
        <v>#REF!</v>
      </c>
      <c r="C20" s="17" t="e">
        <f>'AVIA 25'!C20*0.88</f>
        <v>#REF!</v>
      </c>
      <c r="D20" s="17" t="e">
        <f>'AVIA 25'!D20*0.88</f>
        <v>#REF!</v>
      </c>
      <c r="E20" s="17" t="e">
        <f>'AVIA 25'!E20*0.88</f>
        <v>#REF!</v>
      </c>
      <c r="F20" s="17" t="e">
        <f>'AVIA 25'!F20*0.88</f>
        <v>#REF!</v>
      </c>
      <c r="G20" s="17" t="e">
        <f>'AVIA 25'!G20*0.88</f>
        <v>#REF!</v>
      </c>
      <c r="H20" s="17" t="e">
        <f>'AVIA 25'!H20*0.88</f>
        <v>#REF!</v>
      </c>
      <c r="I20" s="17" t="e">
        <f>'AVIA 25'!I20*0.88</f>
        <v>#REF!</v>
      </c>
      <c r="J20" s="17" t="e">
        <f>'AVIA 25'!J20*0.88</f>
        <v>#REF!</v>
      </c>
      <c r="K20" s="17" t="e">
        <f>'AVIA 25'!K20*0.88</f>
        <v>#REF!</v>
      </c>
      <c r="L20" s="17" t="e">
        <f>'AVIA 25'!L20*0.88</f>
        <v>#REF!</v>
      </c>
      <c r="M20" s="17" t="e">
        <f>'AVIA 25'!M20*0.88</f>
        <v>#REF!</v>
      </c>
      <c r="N20" s="17" t="e">
        <f>'AVIA 25'!N20*0.88</f>
        <v>#REF!</v>
      </c>
      <c r="O20" s="17" t="e">
        <f>'AVIA 25'!O20*0.88</f>
        <v>#REF!</v>
      </c>
      <c r="P20" s="17" t="e">
        <f>'AVIA 25'!P20*0.88</f>
        <v>#REF!</v>
      </c>
      <c r="Q20" s="17" t="e">
        <f>'AVIA 25'!Q20*0.88</f>
        <v>#REF!</v>
      </c>
      <c r="R20" s="17" t="e">
        <f>'AVIA 25'!R20*0.88</f>
        <v>#REF!</v>
      </c>
      <c r="S20" s="17" t="e">
        <f>'AVIA 25'!S20*0.88</f>
        <v>#REF!</v>
      </c>
      <c r="T20" s="17" t="e">
        <f>'AVIA 25'!T20*0.88</f>
        <v>#REF!</v>
      </c>
      <c r="U20" s="17" t="e">
        <f>'AVIA 25'!U20*0.88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25'!B22*0.88</f>
        <v>#REF!</v>
      </c>
      <c r="C22" s="17" t="e">
        <f>'AVIA 25'!C22*0.88</f>
        <v>#REF!</v>
      </c>
      <c r="D22" s="17" t="e">
        <f>'AVIA 25'!D22*0.88</f>
        <v>#REF!</v>
      </c>
      <c r="E22" s="17" t="e">
        <f>'AVIA 25'!E22*0.88</f>
        <v>#REF!</v>
      </c>
      <c r="F22" s="17" t="e">
        <f>'AVIA 25'!F22*0.88</f>
        <v>#REF!</v>
      </c>
      <c r="G22" s="17" t="e">
        <f>'AVIA 25'!G22*0.88</f>
        <v>#REF!</v>
      </c>
      <c r="H22" s="17" t="e">
        <f>'AVIA 25'!H22*0.88</f>
        <v>#REF!</v>
      </c>
      <c r="I22" s="17" t="e">
        <f>'AVIA 25'!I22*0.88</f>
        <v>#REF!</v>
      </c>
      <c r="J22" s="17" t="e">
        <f>'AVIA 25'!J22*0.88</f>
        <v>#REF!</v>
      </c>
      <c r="K22" s="17" t="e">
        <f>'AVIA 25'!K22*0.88</f>
        <v>#REF!</v>
      </c>
      <c r="L22" s="17" t="e">
        <f>'AVIA 25'!L22*0.88</f>
        <v>#REF!</v>
      </c>
      <c r="M22" s="17" t="e">
        <f>'AVIA 25'!M22*0.88</f>
        <v>#REF!</v>
      </c>
      <c r="N22" s="17" t="e">
        <f>'AVIA 25'!N22*0.88</f>
        <v>#REF!</v>
      </c>
      <c r="O22" s="17" t="e">
        <f>'AVIA 25'!O22*0.88</f>
        <v>#REF!</v>
      </c>
      <c r="P22" s="17" t="e">
        <f>'AVIA 25'!P22*0.88</f>
        <v>#REF!</v>
      </c>
      <c r="Q22" s="17" t="e">
        <f>'AVIA 25'!Q22*0.88</f>
        <v>#REF!</v>
      </c>
      <c r="R22" s="17" t="e">
        <f>'AVIA 25'!R22*0.88</f>
        <v>#REF!</v>
      </c>
      <c r="S22" s="17" t="e">
        <f>'AVIA 25'!S22*0.88</f>
        <v>#REF!</v>
      </c>
      <c r="T22" s="17" t="e">
        <f>'AVIA 25'!T22*0.88</f>
        <v>#REF!</v>
      </c>
      <c r="U22" s="17" t="e">
        <f>'AVIA 25'!U22*0.88</f>
        <v>#REF!</v>
      </c>
    </row>
    <row r="23" spans="1:21" x14ac:dyDescent="0.2">
      <c r="A23" s="19">
        <v>2</v>
      </c>
      <c r="B23" s="17" t="e">
        <f>'AVIA 25'!B23*0.88</f>
        <v>#REF!</v>
      </c>
      <c r="C23" s="17" t="e">
        <f>'AVIA 25'!C23*0.88</f>
        <v>#REF!</v>
      </c>
      <c r="D23" s="17" t="e">
        <f>'AVIA 25'!D23*0.88</f>
        <v>#REF!</v>
      </c>
      <c r="E23" s="17" t="e">
        <f>'AVIA 25'!E23*0.88</f>
        <v>#REF!</v>
      </c>
      <c r="F23" s="17" t="e">
        <f>'AVIA 25'!F23*0.88</f>
        <v>#REF!</v>
      </c>
      <c r="G23" s="17" t="e">
        <f>'AVIA 25'!G23*0.88</f>
        <v>#REF!</v>
      </c>
      <c r="H23" s="17" t="e">
        <f>'AVIA 25'!H23*0.88</f>
        <v>#REF!</v>
      </c>
      <c r="I23" s="17" t="e">
        <f>'AVIA 25'!I23*0.88</f>
        <v>#REF!</v>
      </c>
      <c r="J23" s="17" t="e">
        <f>'AVIA 25'!J23*0.88</f>
        <v>#REF!</v>
      </c>
      <c r="K23" s="17" t="e">
        <f>'AVIA 25'!K23*0.88</f>
        <v>#REF!</v>
      </c>
      <c r="L23" s="17" t="e">
        <f>'AVIA 25'!L23*0.88</f>
        <v>#REF!</v>
      </c>
      <c r="M23" s="17" t="e">
        <f>'AVIA 25'!M23*0.88</f>
        <v>#REF!</v>
      </c>
      <c r="N23" s="17" t="e">
        <f>'AVIA 25'!N23*0.88</f>
        <v>#REF!</v>
      </c>
      <c r="O23" s="17" t="e">
        <f>'AVIA 25'!O23*0.88</f>
        <v>#REF!</v>
      </c>
      <c r="P23" s="17" t="e">
        <f>'AVIA 25'!P23*0.88</f>
        <v>#REF!</v>
      </c>
      <c r="Q23" s="17" t="e">
        <f>'AVIA 25'!Q23*0.88</f>
        <v>#REF!</v>
      </c>
      <c r="R23" s="17" t="e">
        <f>'AVIA 25'!R23*0.88</f>
        <v>#REF!</v>
      </c>
      <c r="S23" s="17" t="e">
        <f>'AVIA 25'!S23*0.88</f>
        <v>#REF!</v>
      </c>
      <c r="T23" s="17" t="e">
        <f>'AVIA 25'!T23*0.88</f>
        <v>#REF!</v>
      </c>
      <c r="U23" s="17" t="e">
        <f>'AVIA 25'!U23*0.88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25'!B25*0.88</f>
        <v>#REF!</v>
      </c>
      <c r="C25" s="17" t="e">
        <f>'AVIA 25'!C25*0.88</f>
        <v>#REF!</v>
      </c>
      <c r="D25" s="17" t="e">
        <f>'AVIA 25'!D25*0.88</f>
        <v>#REF!</v>
      </c>
      <c r="E25" s="17" t="e">
        <f>'AVIA 25'!E25*0.88</f>
        <v>#REF!</v>
      </c>
      <c r="F25" s="17" t="e">
        <f>'AVIA 25'!F25*0.88</f>
        <v>#REF!</v>
      </c>
      <c r="G25" s="17" t="e">
        <f>'AVIA 25'!G25*0.88</f>
        <v>#REF!</v>
      </c>
      <c r="H25" s="17" t="e">
        <f>'AVIA 25'!H25*0.88</f>
        <v>#REF!</v>
      </c>
      <c r="I25" s="17" t="e">
        <f>'AVIA 25'!I25*0.88</f>
        <v>#REF!</v>
      </c>
      <c r="J25" s="17" t="e">
        <f>'AVIA 25'!J25*0.88</f>
        <v>#REF!</v>
      </c>
      <c r="K25" s="17" t="e">
        <f>'AVIA 25'!K25*0.88</f>
        <v>#REF!</v>
      </c>
      <c r="L25" s="17" t="e">
        <f>'AVIA 25'!L25*0.88</f>
        <v>#REF!</v>
      </c>
      <c r="M25" s="17" t="e">
        <f>'AVIA 25'!M25*0.88</f>
        <v>#REF!</v>
      </c>
      <c r="N25" s="17" t="e">
        <f>'AVIA 25'!N25*0.88</f>
        <v>#REF!</v>
      </c>
      <c r="O25" s="17" t="e">
        <f>'AVIA 25'!O25*0.88</f>
        <v>#REF!</v>
      </c>
      <c r="P25" s="17" t="e">
        <f>'AVIA 25'!P25*0.88</f>
        <v>#REF!</v>
      </c>
      <c r="Q25" s="17" t="e">
        <f>'AVIA 25'!Q25*0.88</f>
        <v>#REF!</v>
      </c>
      <c r="R25" s="17" t="e">
        <f>'AVIA 25'!R25*0.88</f>
        <v>#REF!</v>
      </c>
      <c r="S25" s="17" t="e">
        <f>'AVIA 25'!S25*0.88</f>
        <v>#REF!</v>
      </c>
      <c r="T25" s="17" t="e">
        <f>'AVIA 25'!T25*0.88</f>
        <v>#REF!</v>
      </c>
      <c r="U25" s="17" t="e">
        <f>'AVIA 25'!U25*0.88</f>
        <v>#REF!</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3" t="s">
        <v>208</v>
      </c>
    </row>
    <row r="35" spans="1:1" ht="13.5" thickBot="1" x14ac:dyDescent="0.25">
      <c r="A35" s="184" t="s">
        <v>209</v>
      </c>
    </row>
    <row r="36" spans="1:1" ht="13.5" hidden="1" thickBot="1" x14ac:dyDescent="0.25">
      <c r="A36" s="166" t="s">
        <v>210</v>
      </c>
    </row>
    <row r="37" spans="1:1" x14ac:dyDescent="0.2">
      <c r="A37" s="117" t="s">
        <v>16</v>
      </c>
    </row>
    <row r="38" spans="1:1" ht="48" x14ac:dyDescent="0.2">
      <c r="A38" s="89" t="s">
        <v>40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2" t="s">
        <v>171</v>
      </c>
    </row>
    <row r="49" spans="1:1" s="151" customFormat="1" ht="13.5" thickBot="1" x14ac:dyDescent="0.25">
      <c r="A49" s="109" t="s">
        <v>24</v>
      </c>
    </row>
    <row r="50" spans="1:1" s="151" customFormat="1" ht="13.5" thickBot="1" x14ac:dyDescent="0.25">
      <c r="A50" s="180" t="s">
        <v>192</v>
      </c>
    </row>
    <row r="51" spans="1:1" s="151" customFormat="1" x14ac:dyDescent="0.2">
      <c r="A51" s="181"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2" t="s">
        <v>171</v>
      </c>
    </row>
    <row r="49" spans="1:1" ht="13.5" thickBot="1" x14ac:dyDescent="0.25">
      <c r="A49" s="109" t="s">
        <v>24</v>
      </c>
    </row>
    <row r="50" spans="1:1" ht="13.5" thickBot="1" x14ac:dyDescent="0.25">
      <c r="A50" s="180" t="s">
        <v>192</v>
      </c>
    </row>
    <row r="51" spans="1:1" x14ac:dyDescent="0.2">
      <c r="A51" s="181"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2"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2" t="s">
        <v>171</v>
      </c>
    </row>
    <row r="26" spans="1:11" ht="13.5" thickBot="1" x14ac:dyDescent="0.25">
      <c r="A26" s="109" t="s">
        <v>24</v>
      </c>
    </row>
    <row r="27" spans="1:11" ht="13.5" thickBot="1" x14ac:dyDescent="0.25">
      <c r="A27" s="180" t="s">
        <v>192</v>
      </c>
    </row>
    <row r="28" spans="1:11" x14ac:dyDescent="0.2">
      <c r="A28" s="181"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2"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7"/>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6"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78" t="s">
        <v>179</v>
      </c>
    </row>
    <row r="65" spans="1:1" ht="31.5" x14ac:dyDescent="0.2">
      <c r="A65" s="178" t="s">
        <v>180</v>
      </c>
    </row>
    <row r="66" spans="1:1" ht="31.5" x14ac:dyDescent="0.2">
      <c r="A66" s="178" t="s">
        <v>181</v>
      </c>
    </row>
    <row r="67" spans="1:1" ht="31.5" x14ac:dyDescent="0.2">
      <c r="A67" s="178" t="s">
        <v>182</v>
      </c>
    </row>
    <row r="68" spans="1:1" ht="42" x14ac:dyDescent="0.2">
      <c r="A68" s="178" t="s">
        <v>183</v>
      </c>
    </row>
    <row r="69" spans="1:1" ht="31.5" x14ac:dyDescent="0.2">
      <c r="A69" s="178" t="s">
        <v>184</v>
      </c>
    </row>
    <row r="70" spans="1:1" ht="34.5" x14ac:dyDescent="0.2">
      <c r="A70" s="178" t="s">
        <v>185</v>
      </c>
    </row>
    <row r="71" spans="1:1" ht="23.25" x14ac:dyDescent="0.2">
      <c r="A71" s="178" t="s">
        <v>186</v>
      </c>
    </row>
    <row r="72" spans="1:1" ht="42" x14ac:dyDescent="0.2">
      <c r="A72" s="178" t="s">
        <v>187</v>
      </c>
    </row>
    <row r="73" spans="1:1" ht="31.5" x14ac:dyDescent="0.2">
      <c r="A73" s="178"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7"/>
    </row>
    <row r="26" spans="1:2" x14ac:dyDescent="0.2">
      <c r="A26" s="41"/>
    </row>
    <row r="27" spans="1:2" ht="165" x14ac:dyDescent="0.2">
      <c r="A27" s="176"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78" t="s">
        <v>179</v>
      </c>
    </row>
    <row r="42" spans="1:1" ht="31.5" x14ac:dyDescent="0.2">
      <c r="A42" s="178" t="s">
        <v>180</v>
      </c>
    </row>
    <row r="43" spans="1:1" ht="31.5" x14ac:dyDescent="0.2">
      <c r="A43" s="178" t="s">
        <v>181</v>
      </c>
    </row>
    <row r="44" spans="1:1" ht="31.5" x14ac:dyDescent="0.2">
      <c r="A44" s="178" t="s">
        <v>182</v>
      </c>
    </row>
    <row r="45" spans="1:1" ht="42" x14ac:dyDescent="0.2">
      <c r="A45" s="178" t="s">
        <v>183</v>
      </c>
    </row>
    <row r="46" spans="1:1" ht="31.5" x14ac:dyDescent="0.2">
      <c r="A46" s="178" t="s">
        <v>184</v>
      </c>
    </row>
    <row r="47" spans="1:1" ht="34.5" x14ac:dyDescent="0.2">
      <c r="A47" s="178" t="s">
        <v>185</v>
      </c>
    </row>
    <row r="48" spans="1:1" ht="23.25" x14ac:dyDescent="0.2">
      <c r="A48" s="178" t="s">
        <v>186</v>
      </c>
    </row>
    <row r="49" spans="1:1" ht="42" x14ac:dyDescent="0.2">
      <c r="A49" s="178" t="s">
        <v>187</v>
      </c>
    </row>
    <row r="50" spans="1:1" ht="31.5" x14ac:dyDescent="0.2">
      <c r="A50" s="178"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7"/>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79"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78" t="s">
        <v>199</v>
      </c>
    </row>
    <row r="63" spans="1:1" x14ac:dyDescent="0.2">
      <c r="A63" s="178" t="s">
        <v>200</v>
      </c>
    </row>
    <row r="64" spans="1:1" ht="31.5" x14ac:dyDescent="0.2">
      <c r="A64" s="178" t="s">
        <v>201</v>
      </c>
    </row>
    <row r="65" spans="1:1" ht="21" x14ac:dyDescent="0.2">
      <c r="A65" s="178" t="s">
        <v>202</v>
      </c>
    </row>
    <row r="66" spans="1:1" ht="31.5" x14ac:dyDescent="0.2">
      <c r="A66" s="178"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79"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78" t="s">
        <v>199</v>
      </c>
    </row>
    <row r="38" spans="1:1" x14ac:dyDescent="0.2">
      <c r="A38" s="178" t="s">
        <v>200</v>
      </c>
    </row>
    <row r="39" spans="1:1" ht="31.5" x14ac:dyDescent="0.2">
      <c r="A39" s="178" t="s">
        <v>201</v>
      </c>
    </row>
    <row r="40" spans="1:1" ht="21" x14ac:dyDescent="0.2">
      <c r="A40" s="178" t="s">
        <v>202</v>
      </c>
    </row>
    <row r="41" spans="1:1" ht="31.5" x14ac:dyDescent="0.2">
      <c r="A41" s="178"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7"/>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7"/>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33.75"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7"/>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6"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88" t="s">
        <v>211</v>
      </c>
    </row>
    <row r="67" spans="1:1" ht="22.5" x14ac:dyDescent="0.2">
      <c r="A67" s="188" t="s">
        <v>212</v>
      </c>
    </row>
    <row r="68" spans="1:1" ht="76.5" customHeight="1" x14ac:dyDescent="0.2">
      <c r="A68" s="188" t="s">
        <v>216</v>
      </c>
    </row>
    <row r="69" spans="1:1" ht="22.5" x14ac:dyDescent="0.2">
      <c r="A69" s="188" t="s">
        <v>217</v>
      </c>
    </row>
    <row r="70" spans="1:1" ht="22.5" x14ac:dyDescent="0.2">
      <c r="A70" s="188" t="s">
        <v>218</v>
      </c>
    </row>
    <row r="71" spans="1:1" ht="33.75" x14ac:dyDescent="0.2">
      <c r="A71" s="188" t="s">
        <v>219</v>
      </c>
    </row>
    <row r="72" spans="1:1" ht="33.75" x14ac:dyDescent="0.2">
      <c r="A72" s="188"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6"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88" t="s">
        <v>211</v>
      </c>
    </row>
    <row r="42" spans="1:1" ht="22.5" x14ac:dyDescent="0.2">
      <c r="A42" s="188" t="s">
        <v>212</v>
      </c>
    </row>
    <row r="43" spans="1:1" ht="76.5" customHeight="1" x14ac:dyDescent="0.2">
      <c r="A43" s="188" t="s">
        <v>216</v>
      </c>
    </row>
    <row r="44" spans="1:1" ht="22.5" x14ac:dyDescent="0.2">
      <c r="A44" s="188" t="s">
        <v>217</v>
      </c>
    </row>
    <row r="45" spans="1:1" ht="22.5" x14ac:dyDescent="0.2">
      <c r="A45" s="188" t="s">
        <v>218</v>
      </c>
    </row>
    <row r="46" spans="1:1" ht="33.75" x14ac:dyDescent="0.2">
      <c r="A46" s="188" t="s">
        <v>219</v>
      </c>
    </row>
    <row r="47" spans="1:1" ht="33.75" x14ac:dyDescent="0.2">
      <c r="A47" s="188"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H46"/>
  <sheetViews>
    <sheetView zoomScale="90" zoomScaleNormal="90" workbookViewId="0">
      <pane xSplit="1" topLeftCell="B1" activePane="topRight" state="frozen"/>
      <selection activeCell="L7" sqref="L7"/>
      <selection pane="topRight" activeCell="L7" sqref="L7"/>
    </sheetView>
  </sheetViews>
  <sheetFormatPr defaultColWidth="9" defaultRowHeight="11.25" x14ac:dyDescent="0.2"/>
  <cols>
    <col min="1" max="1" width="67.85546875" style="203" customWidth="1"/>
    <col min="2" max="9" width="9" style="203"/>
    <col min="10" max="15" width="9" style="203" customWidth="1"/>
    <col min="16" max="16384" width="9" style="203"/>
  </cols>
  <sheetData>
    <row r="1" spans="1:60" x14ac:dyDescent="0.2">
      <c r="A1" s="206" t="s">
        <v>191</v>
      </c>
    </row>
    <row r="2" spans="1:60" x14ac:dyDescent="0.2">
      <c r="A2" s="207" t="s">
        <v>8</v>
      </c>
    </row>
    <row r="3" spans="1:60" x14ac:dyDescent="0.2">
      <c r="A3" s="208" t="s">
        <v>60</v>
      </c>
    </row>
    <row r="4" spans="1:60" s="205" customFormat="1" ht="23.45" customHeight="1" x14ac:dyDescent="0.2">
      <c r="A4" s="209" t="s">
        <v>11</v>
      </c>
      <c r="B4" s="200">
        <f>'нетто 18'!B28</f>
        <v>45824</v>
      </c>
      <c r="C4" s="200">
        <f>'нетто 18'!C28</f>
        <v>45827</v>
      </c>
      <c r="D4" s="200">
        <f>'нетто 18'!D28</f>
        <v>45828</v>
      </c>
      <c r="E4" s="200">
        <f>'нетто 18'!E28</f>
        <v>45829</v>
      </c>
      <c r="F4" s="200">
        <f>'нетто 18'!F28</f>
        <v>45830</v>
      </c>
      <c r="G4" s="200">
        <f>'нетто 18'!G28</f>
        <v>45831</v>
      </c>
      <c r="H4" s="200">
        <f>'нетто 18'!H28</f>
        <v>45832</v>
      </c>
      <c r="I4" s="200">
        <f>'нетто 18'!I28</f>
        <v>45835</v>
      </c>
      <c r="J4" s="200">
        <f>'нетто 18'!J28</f>
        <v>45836</v>
      </c>
      <c r="K4" s="200">
        <f>'нетто 18'!K28</f>
        <v>45838</v>
      </c>
      <c r="L4" s="200">
        <f>'нетто 18'!L28</f>
        <v>45839</v>
      </c>
      <c r="M4" s="200">
        <f>'нетто 18'!M28</f>
        <v>45842</v>
      </c>
      <c r="N4" s="200">
        <f>'нетто 18'!N28</f>
        <v>45845</v>
      </c>
      <c r="O4" s="200">
        <f>'нетто 18'!O28</f>
        <v>45847</v>
      </c>
      <c r="P4" s="200">
        <f>'нетто 18'!P28</f>
        <v>45849</v>
      </c>
      <c r="Q4" s="200">
        <f>'нетто 18'!Q28</f>
        <v>45851</v>
      </c>
      <c r="R4" s="200">
        <f>'нетто 18'!R28</f>
        <v>45856</v>
      </c>
      <c r="S4" s="200">
        <f>'нетто 18'!S28</f>
        <v>45858</v>
      </c>
      <c r="T4" s="200">
        <f>'нетто 18'!T28</f>
        <v>45859</v>
      </c>
      <c r="U4" s="200">
        <f>'нетто 18'!U28</f>
        <v>45861</v>
      </c>
      <c r="V4" s="200">
        <f>'нетто 18'!V28</f>
        <v>45863</v>
      </c>
      <c r="W4" s="200">
        <f>'нетто 18'!W28</f>
        <v>45865</v>
      </c>
      <c r="X4" s="200">
        <f>'нетто 18'!X28</f>
        <v>45867</v>
      </c>
      <c r="Y4" s="200">
        <f>'нетто 18'!Y28</f>
        <v>45870</v>
      </c>
      <c r="Z4" s="200">
        <f>'нетто 18'!Z28</f>
        <v>45872</v>
      </c>
      <c r="AA4" s="200">
        <f>'нетто 18'!AA28</f>
        <v>45874</v>
      </c>
      <c r="AB4" s="200">
        <f>'нетто 18'!AB28</f>
        <v>45883</v>
      </c>
      <c r="AC4" s="200">
        <f>'нетто 18'!AC28</f>
        <v>45886</v>
      </c>
      <c r="AD4" s="200">
        <f>'нетто 18'!AD28</f>
        <v>45888</v>
      </c>
      <c r="AE4" s="200">
        <f>'нетто 18'!AE28</f>
        <v>45890</v>
      </c>
      <c r="AF4" s="200">
        <f>'нетто 18'!AF28</f>
        <v>45893</v>
      </c>
      <c r="AG4" s="200">
        <f>'нетто 18'!AG28</f>
        <v>45896</v>
      </c>
      <c r="AH4" s="200">
        <f>'нетто 18'!AH28</f>
        <v>45898</v>
      </c>
      <c r="AI4" s="200">
        <f>'нетто 18'!AI28</f>
        <v>45901</v>
      </c>
      <c r="AJ4" s="200">
        <f>'нетто 18'!AJ28</f>
        <v>45905</v>
      </c>
      <c r="AK4" s="200">
        <f>'нетто 18'!AK28</f>
        <v>45908</v>
      </c>
      <c r="AL4" s="200">
        <f>'нетто 18'!AL28</f>
        <v>45911</v>
      </c>
      <c r="AM4" s="200">
        <f>'нетто 18'!AM28</f>
        <v>45912</v>
      </c>
      <c r="AN4" s="200">
        <f>'нетто 18'!AN28</f>
        <v>45914</v>
      </c>
      <c r="AO4" s="200">
        <f>'нетто 18'!AO28</f>
        <v>45919</v>
      </c>
      <c r="AP4" s="200">
        <f>'нетто 18'!AP28</f>
        <v>45921</v>
      </c>
      <c r="AQ4" s="200">
        <f>'нетто 18'!AQ28</f>
        <v>45926</v>
      </c>
      <c r="AR4" s="200">
        <f>'нетто 18'!AR28</f>
        <v>45928</v>
      </c>
      <c r="AS4" s="200">
        <f>'нетто 18'!AS28</f>
        <v>45931</v>
      </c>
      <c r="AT4" s="200">
        <f>'нетто 18'!AT28</f>
        <v>45933</v>
      </c>
      <c r="AU4" s="200">
        <f>'нетто 18'!AU28</f>
        <v>45933</v>
      </c>
      <c r="AV4" s="200">
        <f>'нетто 18'!AV28</f>
        <v>45935</v>
      </c>
      <c r="AW4" s="200">
        <f>'нетто 18'!AW28</f>
        <v>45940</v>
      </c>
      <c r="AX4" s="200">
        <f>'нетто 18'!AX28</f>
        <v>45942</v>
      </c>
      <c r="AY4" s="200">
        <f>'нетто 18'!AY28</f>
        <v>45947</v>
      </c>
      <c r="AZ4" s="200">
        <f>'нетто 18'!AZ28</f>
        <v>45949</v>
      </c>
      <c r="BA4" s="200">
        <f>'нетто 18'!BA28</f>
        <v>45954</v>
      </c>
      <c r="BB4" s="200">
        <f>'нетто 18'!BB28</f>
        <v>45956</v>
      </c>
      <c r="BC4" s="200">
        <f>'нетто 18'!BC28</f>
        <v>45961</v>
      </c>
      <c r="BD4" s="200">
        <f>'нетто 18'!BD28</f>
        <v>45962</v>
      </c>
      <c r="BE4" s="200">
        <f>'нетто 18'!BE28</f>
        <v>45965</v>
      </c>
      <c r="BF4" s="200">
        <f>'нетто 18'!BF28</f>
        <v>45966</v>
      </c>
      <c r="BG4" s="200">
        <f>'нетто 18'!BG28</f>
        <v>45992</v>
      </c>
      <c r="BH4" s="200">
        <f>'нетто 18'!BH28</f>
        <v>46003</v>
      </c>
    </row>
    <row r="5" spans="1:60" s="205" customFormat="1" ht="23.45" customHeight="1" x14ac:dyDescent="0.2">
      <c r="A5" s="209"/>
      <c r="B5" s="200">
        <f>'нетто 18'!B29</f>
        <v>45826</v>
      </c>
      <c r="C5" s="200">
        <f>'нетто 18'!C29</f>
        <v>45827</v>
      </c>
      <c r="D5" s="200">
        <f>'нетто 18'!D29</f>
        <v>45828</v>
      </c>
      <c r="E5" s="200">
        <f>'нетто 18'!E29</f>
        <v>45829</v>
      </c>
      <c r="F5" s="200">
        <f>'нетто 18'!F29</f>
        <v>45830</v>
      </c>
      <c r="G5" s="200">
        <f>'нетто 18'!G29</f>
        <v>45831</v>
      </c>
      <c r="H5" s="200">
        <f>'нетто 18'!H29</f>
        <v>45834</v>
      </c>
      <c r="I5" s="200">
        <f>'нетто 18'!I29</f>
        <v>45835</v>
      </c>
      <c r="J5" s="200">
        <f>'нетто 18'!J29</f>
        <v>45837</v>
      </c>
      <c r="K5" s="200">
        <f>'нетто 18'!K29</f>
        <v>45838</v>
      </c>
      <c r="L5" s="200">
        <f>'нетто 18'!L29</f>
        <v>45841</v>
      </c>
      <c r="M5" s="200">
        <f>'нетто 18'!M29</f>
        <v>45844</v>
      </c>
      <c r="N5" s="200">
        <f>'нетто 18'!N29</f>
        <v>45846</v>
      </c>
      <c r="O5" s="200">
        <f>'нетто 18'!O29</f>
        <v>45848</v>
      </c>
      <c r="P5" s="200">
        <f>'нетто 18'!P29</f>
        <v>45850</v>
      </c>
      <c r="Q5" s="200">
        <f>'нетто 18'!Q29</f>
        <v>45855</v>
      </c>
      <c r="R5" s="200">
        <f>'нетто 18'!R29</f>
        <v>45857</v>
      </c>
      <c r="S5" s="200">
        <f>'нетто 18'!S29</f>
        <v>45858</v>
      </c>
      <c r="T5" s="200">
        <f>'нетто 18'!T29</f>
        <v>45860</v>
      </c>
      <c r="U5" s="200">
        <f>'нетто 18'!U29</f>
        <v>45862</v>
      </c>
      <c r="V5" s="200">
        <f>'нетто 18'!V29</f>
        <v>45864</v>
      </c>
      <c r="W5" s="200">
        <f>'нетто 18'!W29</f>
        <v>45866</v>
      </c>
      <c r="X5" s="200">
        <f>'нетто 18'!X29</f>
        <v>45869</v>
      </c>
      <c r="Y5" s="200">
        <f>'нетто 18'!Y29</f>
        <v>45871</v>
      </c>
      <c r="Z5" s="200">
        <f>'нетто 18'!Z29</f>
        <v>45873</v>
      </c>
      <c r="AA5" s="200">
        <f>'нетто 18'!AA29</f>
        <v>45882</v>
      </c>
      <c r="AB5" s="200">
        <f>'нетто 18'!AB29</f>
        <v>45885</v>
      </c>
      <c r="AC5" s="200">
        <f>'нетто 18'!AC29</f>
        <v>45887</v>
      </c>
      <c r="AD5" s="200">
        <f>'нетто 18'!AD29</f>
        <v>45889</v>
      </c>
      <c r="AE5" s="200">
        <f>'нетто 18'!AE29</f>
        <v>45892</v>
      </c>
      <c r="AF5" s="200">
        <f>'нетто 18'!AF29</f>
        <v>45895</v>
      </c>
      <c r="AG5" s="200">
        <f>'нетто 18'!AG29</f>
        <v>45897</v>
      </c>
      <c r="AH5" s="200">
        <f>'нетто 18'!AH29</f>
        <v>45900</v>
      </c>
      <c r="AI5" s="200">
        <f>'нетто 18'!AI29</f>
        <v>45904</v>
      </c>
      <c r="AJ5" s="200">
        <f>'нетто 18'!AJ29</f>
        <v>45907</v>
      </c>
      <c r="AK5" s="200">
        <f>'нетто 18'!AK29</f>
        <v>45910</v>
      </c>
      <c r="AL5" s="200">
        <f>'нетто 18'!AL29</f>
        <v>45911</v>
      </c>
      <c r="AM5" s="200">
        <f>'нетто 18'!AM29</f>
        <v>45913</v>
      </c>
      <c r="AN5" s="200">
        <f>'нетто 18'!AN29</f>
        <v>45918</v>
      </c>
      <c r="AO5" s="200">
        <f>'нетто 18'!AO29</f>
        <v>45920</v>
      </c>
      <c r="AP5" s="200">
        <f>'нетто 18'!AP29</f>
        <v>45925</v>
      </c>
      <c r="AQ5" s="200">
        <f>'нетто 18'!AQ29</f>
        <v>45927</v>
      </c>
      <c r="AR5" s="200">
        <f>'нетто 18'!AR29</f>
        <v>45930</v>
      </c>
      <c r="AS5" s="200">
        <f>'нетто 18'!AS29</f>
        <v>45932</v>
      </c>
      <c r="AT5" s="200">
        <f>'нетто 18'!AT29</f>
        <v>45934</v>
      </c>
      <c r="AU5" s="200">
        <f>'нетто 18'!AU29</f>
        <v>45934</v>
      </c>
      <c r="AV5" s="200">
        <f>'нетто 18'!AV29</f>
        <v>45939</v>
      </c>
      <c r="AW5" s="200">
        <f>'нетто 18'!AW29</f>
        <v>45941</v>
      </c>
      <c r="AX5" s="200">
        <f>'нетто 18'!AX29</f>
        <v>45946</v>
      </c>
      <c r="AY5" s="200">
        <f>'нетто 18'!AY29</f>
        <v>45948</v>
      </c>
      <c r="AZ5" s="200">
        <f>'нетто 18'!AZ29</f>
        <v>45953</v>
      </c>
      <c r="BA5" s="200">
        <f>'нетто 18'!BA29</f>
        <v>45955</v>
      </c>
      <c r="BB5" s="200">
        <f>'нетто 18'!BB29</f>
        <v>45960</v>
      </c>
      <c r="BC5" s="200">
        <f>'нетто 18'!BC29</f>
        <v>45961</v>
      </c>
      <c r="BD5" s="200">
        <f>'нетто 18'!BD29</f>
        <v>45964</v>
      </c>
      <c r="BE5" s="200">
        <f>'нетто 18'!BE29</f>
        <v>45965</v>
      </c>
      <c r="BF5" s="200">
        <f>'нетто 18'!BF29</f>
        <v>45991</v>
      </c>
      <c r="BG5" s="200">
        <f>'нетто 18'!BG29</f>
        <v>46002</v>
      </c>
      <c r="BH5" s="200">
        <f>'нетто 18'!BH29</f>
        <v>46016</v>
      </c>
    </row>
    <row r="6" spans="1:60" s="201" customFormat="1" ht="11.1" customHeight="1" x14ac:dyDescent="0.2">
      <c r="A6" s="202" t="s">
        <v>142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row>
    <row r="7" spans="1:60" s="201" customFormat="1" ht="11.1" customHeight="1" x14ac:dyDescent="0.2">
      <c r="A7" s="210">
        <v>1</v>
      </c>
      <c r="B7" s="202">
        <f>'нетто 18'!B31+25</f>
        <v>11915</v>
      </c>
      <c r="C7" s="202">
        <f>'нетто 18'!C31+25</f>
        <v>13883</v>
      </c>
      <c r="D7" s="202">
        <f>'нетто 18'!D31+25</f>
        <v>13883</v>
      </c>
      <c r="E7" s="202">
        <f>'нетто 18'!E31+25</f>
        <v>12899</v>
      </c>
      <c r="F7" s="202">
        <f>'нетто 18'!F31+25</f>
        <v>12899</v>
      </c>
      <c r="G7" s="202">
        <f>'нетто 18'!G31+25</f>
        <v>15277</v>
      </c>
      <c r="H7" s="202">
        <f>'нетто 18'!H31+25</f>
        <v>18065</v>
      </c>
      <c r="I7" s="202">
        <f>'нетто 18'!I31+25</f>
        <v>15277</v>
      </c>
      <c r="J7" s="202">
        <f>'нетто 18'!J31+25</f>
        <v>11915</v>
      </c>
      <c r="K7" s="202">
        <f>'нетто 18'!K31+25</f>
        <v>10931</v>
      </c>
      <c r="L7" s="202">
        <f>'нетто 18'!L31+25</f>
        <v>13883</v>
      </c>
      <c r="M7" s="202">
        <f>'нетто 18'!M31+25</f>
        <v>13883</v>
      </c>
      <c r="N7" s="202">
        <f>'нетто 18'!N31+25</f>
        <v>12899</v>
      </c>
      <c r="O7" s="202">
        <f>'нетто 18'!O31+25</f>
        <v>13883</v>
      </c>
      <c r="P7" s="202">
        <f>'нетто 18'!P31+25</f>
        <v>15277</v>
      </c>
      <c r="Q7" s="202">
        <f>'нетто 18'!Q31+25</f>
        <v>15277</v>
      </c>
      <c r="R7" s="202">
        <f>'нетто 18'!R31+25</f>
        <v>15277</v>
      </c>
      <c r="S7" s="202">
        <f>'нетто 18'!S31+25</f>
        <v>15277</v>
      </c>
      <c r="T7" s="202">
        <f>'нетто 18'!T31+25</f>
        <v>13883</v>
      </c>
      <c r="U7" s="202">
        <f>'нетто 18'!U31+25</f>
        <v>13883</v>
      </c>
      <c r="V7" s="202">
        <f>'нетто 18'!V31+25</f>
        <v>18065</v>
      </c>
      <c r="W7" s="202">
        <f>'нетто 18'!W31+25</f>
        <v>16671</v>
      </c>
      <c r="X7" s="202">
        <f>'нетто 18'!X31+25</f>
        <v>18065</v>
      </c>
      <c r="Y7" s="202">
        <f>'нетто 18'!Y31+25</f>
        <v>15277</v>
      </c>
      <c r="Z7" s="202">
        <f>'нетто 18'!Z31+25</f>
        <v>15277</v>
      </c>
      <c r="AA7" s="202">
        <f>'нетто 18'!AA31+25</f>
        <v>16671</v>
      </c>
      <c r="AB7" s="202">
        <f>'нетто 18'!AB31+25</f>
        <v>15277</v>
      </c>
      <c r="AC7" s="202">
        <f>'нетто 18'!AC31+25</f>
        <v>16671</v>
      </c>
      <c r="AD7" s="202">
        <f>'нетто 18'!AD31+25</f>
        <v>13883</v>
      </c>
      <c r="AE7" s="202">
        <f>'нетто 18'!AE31+25</f>
        <v>12899</v>
      </c>
      <c r="AF7" s="202">
        <f>'нетто 18'!AF31+25</f>
        <v>11915</v>
      </c>
      <c r="AG7" s="202">
        <f>'нетто 18'!AG31+25</f>
        <v>10931</v>
      </c>
      <c r="AH7" s="202">
        <f>'нетто 18'!AH31+25</f>
        <v>9947</v>
      </c>
      <c r="AI7" s="202">
        <f>'нетто 18'!AI31+25</f>
        <v>9947</v>
      </c>
      <c r="AJ7" s="202">
        <f>'нетто 18'!AJ31+25</f>
        <v>10931</v>
      </c>
      <c r="AK7" s="202">
        <f>'нетто 18'!AK31+25</f>
        <v>11915</v>
      </c>
      <c r="AL7" s="202">
        <f>'нетто 18'!AL31+25</f>
        <v>10931</v>
      </c>
      <c r="AM7" s="202">
        <f>'нетто 18'!AM31+25</f>
        <v>11915</v>
      </c>
      <c r="AN7" s="202">
        <f>'нетто 18'!AN31+25</f>
        <v>10931</v>
      </c>
      <c r="AO7" s="202">
        <f>'нетто 18'!AO31+25</f>
        <v>10932</v>
      </c>
      <c r="AP7" s="202">
        <f>'нетто 18'!AP31+25</f>
        <v>9947</v>
      </c>
      <c r="AQ7" s="202">
        <f>'нетто 18'!AQ31+25</f>
        <v>11915</v>
      </c>
      <c r="AR7" s="202">
        <f>'нетто 18'!AR31+25</f>
        <v>9947</v>
      </c>
      <c r="AS7" s="202">
        <f>'нетто 18'!AS31+25</f>
        <v>9824</v>
      </c>
      <c r="AT7" s="202">
        <f>'нетто 18'!AT31+25</f>
        <v>10808</v>
      </c>
      <c r="AU7" s="202">
        <f>'нетто 18'!AU31+25</f>
        <v>10808</v>
      </c>
      <c r="AV7" s="202">
        <f>'нетто 18'!AV31+25</f>
        <v>9824</v>
      </c>
      <c r="AW7" s="202">
        <f>'нетто 18'!AW31+25</f>
        <v>10808</v>
      </c>
      <c r="AX7" s="202">
        <f>'нетто 18'!AX31+25</f>
        <v>8266</v>
      </c>
      <c r="AY7" s="202">
        <f>'нетто 18'!AY31+25</f>
        <v>8840</v>
      </c>
      <c r="AZ7" s="202">
        <f>'нетто 18'!AZ31+25</f>
        <v>8266</v>
      </c>
      <c r="BA7" s="202">
        <f>'нетто 18'!BA31+25</f>
        <v>8840</v>
      </c>
      <c r="BB7" s="202">
        <f>'нетто 18'!BB31+25</f>
        <v>8266</v>
      </c>
      <c r="BC7" s="202">
        <f>'нетто 18'!BC31+25</f>
        <v>8840</v>
      </c>
      <c r="BD7" s="202">
        <f>'нетто 18'!BD31+25</f>
        <v>8840</v>
      </c>
      <c r="BE7" s="202">
        <f>'нетто 18'!BE31+25</f>
        <v>8266</v>
      </c>
      <c r="BF7" s="202">
        <f>'нетто 18'!BF31+25</f>
        <v>7118</v>
      </c>
      <c r="BG7" s="202">
        <f>'нетто 18'!BG31+25</f>
        <v>7118</v>
      </c>
      <c r="BH7" s="202">
        <f>'нетто 18'!BH31+25</f>
        <v>8594</v>
      </c>
    </row>
    <row r="8" spans="1:60" s="201" customFormat="1" ht="11.1" customHeight="1" x14ac:dyDescent="0.2">
      <c r="A8" s="210">
        <v>2</v>
      </c>
      <c r="B8" s="202">
        <f>'нетто 18'!B32+25</f>
        <v>13760</v>
      </c>
      <c r="C8" s="202">
        <f>'нетто 18'!C32+25</f>
        <v>15728</v>
      </c>
      <c r="D8" s="202">
        <f>'нетто 18'!D32+25</f>
        <v>15728</v>
      </c>
      <c r="E8" s="202">
        <f>'нетто 18'!E32+25</f>
        <v>14744</v>
      </c>
      <c r="F8" s="202">
        <f>'нетто 18'!F32+25</f>
        <v>14744</v>
      </c>
      <c r="G8" s="202">
        <f>'нетто 18'!G32+25</f>
        <v>17122</v>
      </c>
      <c r="H8" s="202">
        <f>'нетто 18'!H32+25</f>
        <v>19910</v>
      </c>
      <c r="I8" s="202">
        <f>'нетто 18'!I32+25</f>
        <v>17122</v>
      </c>
      <c r="J8" s="202">
        <f>'нетто 18'!J32+25</f>
        <v>13760</v>
      </c>
      <c r="K8" s="202">
        <f>'нетто 18'!K32+25</f>
        <v>12776</v>
      </c>
      <c r="L8" s="202">
        <f>'нетто 18'!L32+25</f>
        <v>15728</v>
      </c>
      <c r="M8" s="202">
        <f>'нетто 18'!M32+25</f>
        <v>15728</v>
      </c>
      <c r="N8" s="202">
        <f>'нетто 18'!N32+25</f>
        <v>14744</v>
      </c>
      <c r="O8" s="202">
        <f>'нетто 18'!O32+25</f>
        <v>15728</v>
      </c>
      <c r="P8" s="202">
        <f>'нетто 18'!P32+25</f>
        <v>17122</v>
      </c>
      <c r="Q8" s="202">
        <f>'нетто 18'!Q32+25</f>
        <v>17122</v>
      </c>
      <c r="R8" s="202">
        <f>'нетто 18'!R32+25</f>
        <v>17122</v>
      </c>
      <c r="S8" s="202">
        <f>'нетто 18'!S32+25</f>
        <v>17122</v>
      </c>
      <c r="T8" s="202">
        <f>'нетто 18'!T32+25</f>
        <v>15728</v>
      </c>
      <c r="U8" s="202">
        <f>'нетто 18'!U32+25</f>
        <v>15728</v>
      </c>
      <c r="V8" s="202">
        <f>'нетто 18'!V32+25</f>
        <v>19910</v>
      </c>
      <c r="W8" s="202">
        <f>'нетто 18'!W32+25</f>
        <v>18516</v>
      </c>
      <c r="X8" s="202">
        <f>'нетто 18'!X32+25</f>
        <v>19910</v>
      </c>
      <c r="Y8" s="202">
        <f>'нетто 18'!Y32+25</f>
        <v>17122</v>
      </c>
      <c r="Z8" s="202">
        <f>'нетто 18'!Z32+25</f>
        <v>17122</v>
      </c>
      <c r="AA8" s="202">
        <f>'нетто 18'!AA32+25</f>
        <v>18516</v>
      </c>
      <c r="AB8" s="202">
        <f>'нетто 18'!AB32+25</f>
        <v>17122</v>
      </c>
      <c r="AC8" s="202">
        <f>'нетто 18'!AC32+25</f>
        <v>18516</v>
      </c>
      <c r="AD8" s="202">
        <f>'нетто 18'!AD32+25</f>
        <v>15728</v>
      </c>
      <c r="AE8" s="202">
        <f>'нетто 18'!AE32+25</f>
        <v>14744</v>
      </c>
      <c r="AF8" s="202">
        <f>'нетто 18'!AF32+25</f>
        <v>13760</v>
      </c>
      <c r="AG8" s="202">
        <f>'нетто 18'!AG32+25</f>
        <v>12776</v>
      </c>
      <c r="AH8" s="202">
        <f>'нетто 18'!AH32+25</f>
        <v>11792</v>
      </c>
      <c r="AI8" s="202">
        <f>'нетто 18'!AI32+25</f>
        <v>11792</v>
      </c>
      <c r="AJ8" s="202">
        <f>'нетто 18'!AJ32+25</f>
        <v>12776</v>
      </c>
      <c r="AK8" s="202">
        <f>'нетто 18'!AK32+25</f>
        <v>13760</v>
      </c>
      <c r="AL8" s="202">
        <f>'нетто 18'!AL32+25</f>
        <v>12776</v>
      </c>
      <c r="AM8" s="202">
        <f>'нетто 18'!AM32+25</f>
        <v>13760</v>
      </c>
      <c r="AN8" s="202">
        <f>'нетто 18'!AN32+25</f>
        <v>12776</v>
      </c>
      <c r="AO8" s="202">
        <f>'нетто 18'!AO32+25</f>
        <v>12777</v>
      </c>
      <c r="AP8" s="202">
        <f>'нетто 18'!AP32+25</f>
        <v>11792</v>
      </c>
      <c r="AQ8" s="202">
        <f>'нетто 18'!AQ32+25</f>
        <v>13760</v>
      </c>
      <c r="AR8" s="202">
        <f>'нетто 18'!AR32+25</f>
        <v>11792</v>
      </c>
      <c r="AS8" s="202">
        <f>'нетто 18'!AS32+25</f>
        <v>11669</v>
      </c>
      <c r="AT8" s="202">
        <f>'нетто 18'!AT32+25</f>
        <v>12653</v>
      </c>
      <c r="AU8" s="202">
        <f>'нетто 18'!AU32+25</f>
        <v>12653</v>
      </c>
      <c r="AV8" s="202">
        <f>'нетто 18'!AV32+25</f>
        <v>11669</v>
      </c>
      <c r="AW8" s="202">
        <f>'нетто 18'!AW32+25</f>
        <v>12653</v>
      </c>
      <c r="AX8" s="202">
        <f>'нетто 18'!AX32+25</f>
        <v>10111</v>
      </c>
      <c r="AY8" s="202">
        <f>'нетто 18'!AY32+25</f>
        <v>10685</v>
      </c>
      <c r="AZ8" s="202">
        <f>'нетто 18'!AZ32+25</f>
        <v>10111</v>
      </c>
      <c r="BA8" s="202">
        <f>'нетто 18'!BA32+25</f>
        <v>10685</v>
      </c>
      <c r="BB8" s="202">
        <f>'нетто 18'!BB32+25</f>
        <v>10111</v>
      </c>
      <c r="BC8" s="202">
        <f>'нетто 18'!BC32+25</f>
        <v>10685</v>
      </c>
      <c r="BD8" s="202">
        <f>'нетто 18'!BD32+25</f>
        <v>10685</v>
      </c>
      <c r="BE8" s="202">
        <f>'нетто 18'!BE32+25</f>
        <v>10111</v>
      </c>
      <c r="BF8" s="202">
        <f>'нетто 18'!BF32+25</f>
        <v>8963</v>
      </c>
      <c r="BG8" s="202">
        <f>'нетто 18'!BG32+25</f>
        <v>8963</v>
      </c>
      <c r="BH8" s="202">
        <f>'нетто 18'!BH32+25</f>
        <v>10439</v>
      </c>
    </row>
    <row r="9" spans="1:60" s="201" customFormat="1" ht="11.1"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row>
    <row r="10" spans="1:60" s="201" customFormat="1" ht="11.1" customHeight="1" x14ac:dyDescent="0.2">
      <c r="A10" s="210">
        <v>1</v>
      </c>
      <c r="B10" s="202">
        <f>'нетто 18'!B34+25</f>
        <v>12735</v>
      </c>
      <c r="C10" s="202">
        <f>'нетто 18'!C34+25</f>
        <v>14703</v>
      </c>
      <c r="D10" s="202">
        <f>'нетто 18'!D34+25</f>
        <v>14703</v>
      </c>
      <c r="E10" s="202">
        <f>'нетто 18'!E34+25</f>
        <v>13719</v>
      </c>
      <c r="F10" s="202">
        <f>'нетто 18'!F34+25</f>
        <v>13719</v>
      </c>
      <c r="G10" s="202">
        <f>'нетто 18'!G34+25</f>
        <v>16097</v>
      </c>
      <c r="H10" s="202">
        <f>'нетто 18'!H34+25</f>
        <v>18885</v>
      </c>
      <c r="I10" s="202">
        <f>'нетто 18'!I34+25</f>
        <v>16097</v>
      </c>
      <c r="J10" s="202">
        <f>'нетто 18'!J34+25</f>
        <v>12735</v>
      </c>
      <c r="K10" s="202">
        <f>'нетто 18'!K34+25</f>
        <v>11751</v>
      </c>
      <c r="L10" s="202">
        <f>'нетто 18'!L34+25</f>
        <v>14703</v>
      </c>
      <c r="M10" s="202">
        <f>'нетто 18'!M34+25</f>
        <v>14703</v>
      </c>
      <c r="N10" s="202">
        <f>'нетто 18'!N34+25</f>
        <v>13719</v>
      </c>
      <c r="O10" s="202">
        <f>'нетто 18'!O34+25</f>
        <v>14703</v>
      </c>
      <c r="P10" s="202">
        <f>'нетто 18'!P34+25</f>
        <v>16097</v>
      </c>
      <c r="Q10" s="202">
        <f>'нетто 18'!Q34+25</f>
        <v>16097</v>
      </c>
      <c r="R10" s="202">
        <f>'нетто 18'!R34+25</f>
        <v>16097</v>
      </c>
      <c r="S10" s="202">
        <f>'нетто 18'!S34+25</f>
        <v>16097</v>
      </c>
      <c r="T10" s="202">
        <f>'нетто 18'!T34+25</f>
        <v>14703</v>
      </c>
      <c r="U10" s="202">
        <f>'нетто 18'!U34+25</f>
        <v>14703</v>
      </c>
      <c r="V10" s="202">
        <f>'нетто 18'!V34+25</f>
        <v>18885</v>
      </c>
      <c r="W10" s="202">
        <f>'нетто 18'!W34+25</f>
        <v>17491</v>
      </c>
      <c r="X10" s="202">
        <f>'нетто 18'!X34+25</f>
        <v>18885</v>
      </c>
      <c r="Y10" s="202">
        <f>'нетто 18'!Y34+25</f>
        <v>16097</v>
      </c>
      <c r="Z10" s="202">
        <f>'нетто 18'!Z34+25</f>
        <v>16097</v>
      </c>
      <c r="AA10" s="202">
        <f>'нетто 18'!AA34+25</f>
        <v>17491</v>
      </c>
      <c r="AB10" s="202">
        <f>'нетто 18'!AB34+25</f>
        <v>16097</v>
      </c>
      <c r="AC10" s="202">
        <f>'нетто 18'!AC34+25</f>
        <v>17491</v>
      </c>
      <c r="AD10" s="202">
        <f>'нетто 18'!AD34+25</f>
        <v>14703</v>
      </c>
      <c r="AE10" s="202">
        <f>'нетто 18'!AE34+25</f>
        <v>13719</v>
      </c>
      <c r="AF10" s="202">
        <f>'нетто 18'!AF34+25</f>
        <v>12735</v>
      </c>
      <c r="AG10" s="202">
        <f>'нетто 18'!AG34+25</f>
        <v>11751</v>
      </c>
      <c r="AH10" s="202">
        <f>'нетто 18'!AH34+25</f>
        <v>10767</v>
      </c>
      <c r="AI10" s="202">
        <f>'нетто 18'!AI34+25</f>
        <v>10767</v>
      </c>
      <c r="AJ10" s="202">
        <f>'нетто 18'!AJ34+25</f>
        <v>11751</v>
      </c>
      <c r="AK10" s="202">
        <f>'нетто 18'!AK34+25</f>
        <v>12735</v>
      </c>
      <c r="AL10" s="202">
        <f>'нетто 18'!AL34+25</f>
        <v>11751</v>
      </c>
      <c r="AM10" s="202">
        <f>'нетто 18'!AM34+25</f>
        <v>12735</v>
      </c>
      <c r="AN10" s="202">
        <f>'нетто 18'!AN34+25</f>
        <v>11751</v>
      </c>
      <c r="AO10" s="202">
        <f>'нетто 18'!AO34+25</f>
        <v>11752</v>
      </c>
      <c r="AP10" s="202">
        <f>'нетто 18'!AP34+25</f>
        <v>10767</v>
      </c>
      <c r="AQ10" s="202">
        <f>'нетто 18'!AQ34+25</f>
        <v>12735</v>
      </c>
      <c r="AR10" s="202">
        <f>'нетто 18'!AR34+25</f>
        <v>10767</v>
      </c>
      <c r="AS10" s="202">
        <f>'нетто 18'!AS34+25</f>
        <v>10644</v>
      </c>
      <c r="AT10" s="202">
        <f>'нетто 18'!AT34+25</f>
        <v>11628</v>
      </c>
      <c r="AU10" s="202">
        <f>'нетто 18'!AU34+25</f>
        <v>11628</v>
      </c>
      <c r="AV10" s="202">
        <f>'нетто 18'!AV34+25</f>
        <v>10644</v>
      </c>
      <c r="AW10" s="202">
        <f>'нетто 18'!AW34+25</f>
        <v>11628</v>
      </c>
      <c r="AX10" s="202">
        <f>'нетто 18'!AX34+25</f>
        <v>9086</v>
      </c>
      <c r="AY10" s="202">
        <f>'нетто 18'!AY34+25</f>
        <v>9660</v>
      </c>
      <c r="AZ10" s="202">
        <f>'нетто 18'!AZ34+25</f>
        <v>9086</v>
      </c>
      <c r="BA10" s="202">
        <f>'нетто 18'!BA34+25</f>
        <v>9660</v>
      </c>
      <c r="BB10" s="202">
        <f>'нетто 18'!BB34+25</f>
        <v>9086</v>
      </c>
      <c r="BC10" s="202">
        <f>'нетто 18'!BC34+25</f>
        <v>9660</v>
      </c>
      <c r="BD10" s="202">
        <f>'нетто 18'!BD34+25</f>
        <v>9660</v>
      </c>
      <c r="BE10" s="202">
        <f>'нетто 18'!BE34+25</f>
        <v>9086</v>
      </c>
      <c r="BF10" s="202">
        <f>'нетто 18'!BF34+25</f>
        <v>7938</v>
      </c>
      <c r="BG10" s="202">
        <f>'нетто 18'!BG34+25</f>
        <v>7938</v>
      </c>
      <c r="BH10" s="202">
        <f>'нетто 18'!BH34+25</f>
        <v>9414</v>
      </c>
    </row>
    <row r="11" spans="1:60" s="201" customFormat="1" ht="11.1" customHeight="1" x14ac:dyDescent="0.2">
      <c r="A11" s="210">
        <v>2</v>
      </c>
      <c r="B11" s="202">
        <f>'нетто 18'!B35+25</f>
        <v>14580</v>
      </c>
      <c r="C11" s="202">
        <f>'нетто 18'!C35+25</f>
        <v>16548</v>
      </c>
      <c r="D11" s="202">
        <f>'нетто 18'!D35+25</f>
        <v>16548</v>
      </c>
      <c r="E11" s="202">
        <f>'нетто 18'!E35+25</f>
        <v>15564</v>
      </c>
      <c r="F11" s="202">
        <f>'нетто 18'!F35+25</f>
        <v>15564</v>
      </c>
      <c r="G11" s="202">
        <f>'нетто 18'!G35+25</f>
        <v>17942</v>
      </c>
      <c r="H11" s="202">
        <f>'нетто 18'!H35+25</f>
        <v>20730</v>
      </c>
      <c r="I11" s="202">
        <f>'нетто 18'!I35+25</f>
        <v>17942</v>
      </c>
      <c r="J11" s="202">
        <f>'нетто 18'!J35+25</f>
        <v>14580</v>
      </c>
      <c r="K11" s="202">
        <f>'нетто 18'!K35+25</f>
        <v>13596</v>
      </c>
      <c r="L11" s="202">
        <f>'нетто 18'!L35+25</f>
        <v>16548</v>
      </c>
      <c r="M11" s="202">
        <f>'нетто 18'!M35+25</f>
        <v>16548</v>
      </c>
      <c r="N11" s="202">
        <f>'нетто 18'!N35+25</f>
        <v>15564</v>
      </c>
      <c r="O11" s="202">
        <f>'нетто 18'!O35+25</f>
        <v>16548</v>
      </c>
      <c r="P11" s="202">
        <f>'нетто 18'!P35+25</f>
        <v>17942</v>
      </c>
      <c r="Q11" s="202">
        <f>'нетто 18'!Q35+25</f>
        <v>17942</v>
      </c>
      <c r="R11" s="202">
        <f>'нетто 18'!R35+25</f>
        <v>17942</v>
      </c>
      <c r="S11" s="202">
        <f>'нетто 18'!S35+25</f>
        <v>17942</v>
      </c>
      <c r="T11" s="202">
        <f>'нетто 18'!T35+25</f>
        <v>16548</v>
      </c>
      <c r="U11" s="202">
        <f>'нетто 18'!U35+25</f>
        <v>16548</v>
      </c>
      <c r="V11" s="202">
        <f>'нетто 18'!V35+25</f>
        <v>20730</v>
      </c>
      <c r="W11" s="202">
        <f>'нетто 18'!W35+25</f>
        <v>19336</v>
      </c>
      <c r="X11" s="202">
        <f>'нетто 18'!X35+25</f>
        <v>20730</v>
      </c>
      <c r="Y11" s="202">
        <f>'нетто 18'!Y35+25</f>
        <v>17942</v>
      </c>
      <c r="Z11" s="202">
        <f>'нетто 18'!Z35+25</f>
        <v>17942</v>
      </c>
      <c r="AA11" s="202">
        <f>'нетто 18'!AA35+25</f>
        <v>19336</v>
      </c>
      <c r="AB11" s="202">
        <f>'нетто 18'!AB35+25</f>
        <v>17942</v>
      </c>
      <c r="AC11" s="202">
        <f>'нетто 18'!AC35+25</f>
        <v>19336</v>
      </c>
      <c r="AD11" s="202">
        <f>'нетто 18'!AD35+25</f>
        <v>16548</v>
      </c>
      <c r="AE11" s="202">
        <f>'нетто 18'!AE35+25</f>
        <v>15564</v>
      </c>
      <c r="AF11" s="202">
        <f>'нетто 18'!AF35+25</f>
        <v>14580</v>
      </c>
      <c r="AG11" s="202">
        <f>'нетто 18'!AG35+25</f>
        <v>13596</v>
      </c>
      <c r="AH11" s="202">
        <f>'нетто 18'!AH35+25</f>
        <v>12612</v>
      </c>
      <c r="AI11" s="202">
        <f>'нетто 18'!AI35+25</f>
        <v>12612</v>
      </c>
      <c r="AJ11" s="202">
        <f>'нетто 18'!AJ35+25</f>
        <v>13596</v>
      </c>
      <c r="AK11" s="202">
        <f>'нетто 18'!AK35+25</f>
        <v>14580</v>
      </c>
      <c r="AL11" s="202">
        <f>'нетто 18'!AL35+25</f>
        <v>13596</v>
      </c>
      <c r="AM11" s="202">
        <f>'нетто 18'!AM35+25</f>
        <v>14580</v>
      </c>
      <c r="AN11" s="202">
        <f>'нетто 18'!AN35+25</f>
        <v>13596</v>
      </c>
      <c r="AO11" s="202">
        <f>'нетто 18'!AO35+25</f>
        <v>13597</v>
      </c>
      <c r="AP11" s="202">
        <f>'нетто 18'!AP35+25</f>
        <v>12612</v>
      </c>
      <c r="AQ11" s="202">
        <f>'нетто 18'!AQ35+25</f>
        <v>14580</v>
      </c>
      <c r="AR11" s="202">
        <f>'нетто 18'!AR35+25</f>
        <v>12612</v>
      </c>
      <c r="AS11" s="202">
        <f>'нетто 18'!AS35+25</f>
        <v>12489</v>
      </c>
      <c r="AT11" s="202">
        <f>'нетто 18'!AT35+25</f>
        <v>13473</v>
      </c>
      <c r="AU11" s="202">
        <f>'нетто 18'!AU35+25</f>
        <v>13473</v>
      </c>
      <c r="AV11" s="202">
        <f>'нетто 18'!AV35+25</f>
        <v>12489</v>
      </c>
      <c r="AW11" s="202">
        <f>'нетто 18'!AW35+25</f>
        <v>13473</v>
      </c>
      <c r="AX11" s="202">
        <f>'нетто 18'!AX35+25</f>
        <v>10931</v>
      </c>
      <c r="AY11" s="202">
        <f>'нетто 18'!AY35+25</f>
        <v>11505</v>
      </c>
      <c r="AZ11" s="202">
        <f>'нетто 18'!AZ35+25</f>
        <v>10931</v>
      </c>
      <c r="BA11" s="202">
        <f>'нетто 18'!BA35+25</f>
        <v>11505</v>
      </c>
      <c r="BB11" s="202">
        <f>'нетто 18'!BB35+25</f>
        <v>10931</v>
      </c>
      <c r="BC11" s="202">
        <f>'нетто 18'!BC35+25</f>
        <v>11505</v>
      </c>
      <c r="BD11" s="202">
        <f>'нетто 18'!BD35+25</f>
        <v>11505</v>
      </c>
      <c r="BE11" s="202">
        <f>'нетто 18'!BE35+25</f>
        <v>10931</v>
      </c>
      <c r="BF11" s="202">
        <f>'нетто 18'!BF35+25</f>
        <v>9783</v>
      </c>
      <c r="BG11" s="202">
        <f>'нетто 18'!BG35+25</f>
        <v>9783</v>
      </c>
      <c r="BH11" s="202">
        <f>'нетто 18'!BH35+25</f>
        <v>11259</v>
      </c>
    </row>
    <row r="12" spans="1:60" s="201" customFormat="1" ht="11.1"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row>
    <row r="13" spans="1:60" s="201" customFormat="1" ht="11.1" customHeight="1" x14ac:dyDescent="0.2">
      <c r="A13" s="210">
        <v>1</v>
      </c>
      <c r="B13" s="202">
        <f>'нетто 18'!B37+25</f>
        <v>13555</v>
      </c>
      <c r="C13" s="202">
        <f>'нетто 18'!C37+25</f>
        <v>15523</v>
      </c>
      <c r="D13" s="202">
        <f>'нетто 18'!D37+25</f>
        <v>15523</v>
      </c>
      <c r="E13" s="202">
        <f>'нетто 18'!E37+25</f>
        <v>14539</v>
      </c>
      <c r="F13" s="202">
        <f>'нетто 18'!F37+25</f>
        <v>14539</v>
      </c>
      <c r="G13" s="202">
        <f>'нетто 18'!G37+25</f>
        <v>16917</v>
      </c>
      <c r="H13" s="202">
        <f>'нетто 18'!H37+25</f>
        <v>19705</v>
      </c>
      <c r="I13" s="202">
        <f>'нетто 18'!I37+25</f>
        <v>16917</v>
      </c>
      <c r="J13" s="202">
        <f>'нетто 18'!J37+25</f>
        <v>13555</v>
      </c>
      <c r="K13" s="202">
        <f>'нетто 18'!K37+25</f>
        <v>12571</v>
      </c>
      <c r="L13" s="202">
        <f>'нетто 18'!L37+25</f>
        <v>15523</v>
      </c>
      <c r="M13" s="202">
        <f>'нетто 18'!M37+25</f>
        <v>15523</v>
      </c>
      <c r="N13" s="202">
        <f>'нетто 18'!N37+25</f>
        <v>14539</v>
      </c>
      <c r="O13" s="202">
        <f>'нетто 18'!O37+25</f>
        <v>15523</v>
      </c>
      <c r="P13" s="202">
        <f>'нетто 18'!P37+25</f>
        <v>16917</v>
      </c>
      <c r="Q13" s="202">
        <f>'нетто 18'!Q37+25</f>
        <v>16917</v>
      </c>
      <c r="R13" s="202">
        <f>'нетто 18'!R37+25</f>
        <v>16917</v>
      </c>
      <c r="S13" s="202">
        <f>'нетто 18'!S37+25</f>
        <v>16917</v>
      </c>
      <c r="T13" s="202">
        <f>'нетто 18'!T37+25</f>
        <v>15523</v>
      </c>
      <c r="U13" s="202">
        <f>'нетто 18'!U37+25</f>
        <v>15523</v>
      </c>
      <c r="V13" s="202">
        <f>'нетто 18'!V37+25</f>
        <v>19705</v>
      </c>
      <c r="W13" s="202">
        <f>'нетто 18'!W37+25</f>
        <v>18311</v>
      </c>
      <c r="X13" s="202">
        <f>'нетто 18'!X37+25</f>
        <v>19705</v>
      </c>
      <c r="Y13" s="202">
        <f>'нетто 18'!Y37+25</f>
        <v>16917</v>
      </c>
      <c r="Z13" s="202">
        <f>'нетто 18'!Z37+25</f>
        <v>16917</v>
      </c>
      <c r="AA13" s="202">
        <f>'нетто 18'!AA37+25</f>
        <v>18311</v>
      </c>
      <c r="AB13" s="202">
        <f>'нетто 18'!AB37+25</f>
        <v>16917</v>
      </c>
      <c r="AC13" s="202">
        <f>'нетто 18'!AC37+25</f>
        <v>18311</v>
      </c>
      <c r="AD13" s="202">
        <f>'нетто 18'!AD37+25</f>
        <v>15523</v>
      </c>
      <c r="AE13" s="202">
        <f>'нетто 18'!AE37+25</f>
        <v>14539</v>
      </c>
      <c r="AF13" s="202">
        <f>'нетто 18'!AF37+25</f>
        <v>13555</v>
      </c>
      <c r="AG13" s="202">
        <f>'нетто 18'!AG37+25</f>
        <v>12571</v>
      </c>
      <c r="AH13" s="202">
        <f>'нетто 18'!AH37+25</f>
        <v>11587</v>
      </c>
      <c r="AI13" s="202">
        <f>'нетто 18'!AI37+25</f>
        <v>11587</v>
      </c>
      <c r="AJ13" s="202">
        <f>'нетто 18'!AJ37+25</f>
        <v>12571</v>
      </c>
      <c r="AK13" s="202">
        <f>'нетто 18'!AK37+25</f>
        <v>13555</v>
      </c>
      <c r="AL13" s="202">
        <f>'нетто 18'!AL37+25</f>
        <v>12571</v>
      </c>
      <c r="AM13" s="202">
        <f>'нетто 18'!AM37+25</f>
        <v>13555</v>
      </c>
      <c r="AN13" s="202">
        <f>'нетто 18'!AN37+25</f>
        <v>12571</v>
      </c>
      <c r="AO13" s="202">
        <f>'нетто 18'!AO37+25</f>
        <v>12572</v>
      </c>
      <c r="AP13" s="202">
        <f>'нетто 18'!AP37+25</f>
        <v>11587</v>
      </c>
      <c r="AQ13" s="202">
        <f>'нетто 18'!AQ37+25</f>
        <v>13555</v>
      </c>
      <c r="AR13" s="202">
        <f>'нетто 18'!AR37+25</f>
        <v>11587</v>
      </c>
      <c r="AS13" s="202">
        <f>'нетто 18'!AS37+25</f>
        <v>11464</v>
      </c>
      <c r="AT13" s="202">
        <f>'нетто 18'!AT37+25</f>
        <v>12448</v>
      </c>
      <c r="AU13" s="202">
        <f>'нетто 18'!AU37+25</f>
        <v>12448</v>
      </c>
      <c r="AV13" s="202">
        <f>'нетто 18'!AV37+25</f>
        <v>11464</v>
      </c>
      <c r="AW13" s="202">
        <f>'нетто 18'!AW37+25</f>
        <v>12448</v>
      </c>
      <c r="AX13" s="202">
        <f>'нетто 18'!AX37+25</f>
        <v>9906</v>
      </c>
      <c r="AY13" s="202">
        <f>'нетто 18'!AY37+25</f>
        <v>10480</v>
      </c>
      <c r="AZ13" s="202">
        <f>'нетто 18'!AZ37+25</f>
        <v>9906</v>
      </c>
      <c r="BA13" s="202">
        <f>'нетто 18'!BA37+25</f>
        <v>10480</v>
      </c>
      <c r="BB13" s="202">
        <f>'нетто 18'!BB37+25</f>
        <v>9906</v>
      </c>
      <c r="BC13" s="202">
        <f>'нетто 18'!BC37+25</f>
        <v>10480</v>
      </c>
      <c r="BD13" s="202">
        <f>'нетто 18'!BD37+25</f>
        <v>10480</v>
      </c>
      <c r="BE13" s="202">
        <f>'нетто 18'!BE37+25</f>
        <v>9906</v>
      </c>
      <c r="BF13" s="202">
        <f>'нетто 18'!BF37+25</f>
        <v>8758</v>
      </c>
      <c r="BG13" s="202">
        <f>'нетто 18'!BG37+25</f>
        <v>8758</v>
      </c>
      <c r="BH13" s="202">
        <f>'нетто 18'!BH37+25</f>
        <v>10234</v>
      </c>
    </row>
    <row r="14" spans="1:60" s="201" customFormat="1" ht="11.1" customHeight="1" x14ac:dyDescent="0.2">
      <c r="A14" s="210">
        <v>2</v>
      </c>
      <c r="B14" s="202">
        <f>'нетто 18'!B38+25</f>
        <v>15400</v>
      </c>
      <c r="C14" s="202">
        <f>'нетто 18'!C38+25</f>
        <v>17368</v>
      </c>
      <c r="D14" s="202">
        <f>'нетто 18'!D38+25</f>
        <v>17368</v>
      </c>
      <c r="E14" s="202">
        <f>'нетто 18'!E38+25</f>
        <v>16384</v>
      </c>
      <c r="F14" s="202">
        <f>'нетто 18'!F38+25</f>
        <v>16384</v>
      </c>
      <c r="G14" s="202">
        <f>'нетто 18'!G38+25</f>
        <v>18762</v>
      </c>
      <c r="H14" s="202">
        <f>'нетто 18'!H38+25</f>
        <v>21550</v>
      </c>
      <c r="I14" s="202">
        <f>'нетто 18'!I38+25</f>
        <v>18762</v>
      </c>
      <c r="J14" s="202">
        <f>'нетто 18'!J38+25</f>
        <v>15400</v>
      </c>
      <c r="K14" s="202">
        <f>'нетто 18'!K38+25</f>
        <v>14416</v>
      </c>
      <c r="L14" s="202">
        <f>'нетто 18'!L38+25</f>
        <v>17368</v>
      </c>
      <c r="M14" s="202">
        <f>'нетто 18'!M38+25</f>
        <v>17368</v>
      </c>
      <c r="N14" s="202">
        <f>'нетто 18'!N38+25</f>
        <v>16384</v>
      </c>
      <c r="O14" s="202">
        <f>'нетто 18'!O38+25</f>
        <v>17368</v>
      </c>
      <c r="P14" s="202">
        <f>'нетто 18'!P38+25</f>
        <v>18762</v>
      </c>
      <c r="Q14" s="202">
        <f>'нетто 18'!Q38+25</f>
        <v>18762</v>
      </c>
      <c r="R14" s="202">
        <f>'нетто 18'!R38+25</f>
        <v>18762</v>
      </c>
      <c r="S14" s="202">
        <f>'нетто 18'!S38+25</f>
        <v>18762</v>
      </c>
      <c r="T14" s="202">
        <f>'нетто 18'!T38+25</f>
        <v>17368</v>
      </c>
      <c r="U14" s="202">
        <f>'нетто 18'!U38+25</f>
        <v>17368</v>
      </c>
      <c r="V14" s="202">
        <f>'нетто 18'!V38+25</f>
        <v>21550</v>
      </c>
      <c r="W14" s="202">
        <f>'нетто 18'!W38+25</f>
        <v>20156</v>
      </c>
      <c r="X14" s="202">
        <f>'нетто 18'!X38+25</f>
        <v>21550</v>
      </c>
      <c r="Y14" s="202">
        <f>'нетто 18'!Y38+25</f>
        <v>18762</v>
      </c>
      <c r="Z14" s="202">
        <f>'нетто 18'!Z38+25</f>
        <v>18762</v>
      </c>
      <c r="AA14" s="202">
        <f>'нетто 18'!AA38+25</f>
        <v>20156</v>
      </c>
      <c r="AB14" s="202">
        <f>'нетто 18'!AB38+25</f>
        <v>18762</v>
      </c>
      <c r="AC14" s="202">
        <f>'нетто 18'!AC38+25</f>
        <v>20156</v>
      </c>
      <c r="AD14" s="202">
        <f>'нетто 18'!AD38+25</f>
        <v>17368</v>
      </c>
      <c r="AE14" s="202">
        <f>'нетто 18'!AE38+25</f>
        <v>16384</v>
      </c>
      <c r="AF14" s="202">
        <f>'нетто 18'!AF38+25</f>
        <v>15400</v>
      </c>
      <c r="AG14" s="202">
        <f>'нетто 18'!AG38+25</f>
        <v>14416</v>
      </c>
      <c r="AH14" s="202">
        <f>'нетто 18'!AH38+25</f>
        <v>13432</v>
      </c>
      <c r="AI14" s="202">
        <f>'нетто 18'!AI38+25</f>
        <v>13432</v>
      </c>
      <c r="AJ14" s="202">
        <f>'нетто 18'!AJ38+25</f>
        <v>14416</v>
      </c>
      <c r="AK14" s="202">
        <f>'нетто 18'!AK38+25</f>
        <v>15400</v>
      </c>
      <c r="AL14" s="202">
        <f>'нетто 18'!AL38+25</f>
        <v>14416</v>
      </c>
      <c r="AM14" s="202">
        <f>'нетто 18'!AM38+25</f>
        <v>15400</v>
      </c>
      <c r="AN14" s="202">
        <f>'нетто 18'!AN38+25</f>
        <v>14416</v>
      </c>
      <c r="AO14" s="202">
        <f>'нетто 18'!AO38+25</f>
        <v>14417</v>
      </c>
      <c r="AP14" s="202">
        <f>'нетто 18'!AP38+25</f>
        <v>13432</v>
      </c>
      <c r="AQ14" s="202">
        <f>'нетто 18'!AQ38+25</f>
        <v>15400</v>
      </c>
      <c r="AR14" s="202">
        <f>'нетто 18'!AR38+25</f>
        <v>13432</v>
      </c>
      <c r="AS14" s="202">
        <f>'нетто 18'!AS38+25</f>
        <v>13309</v>
      </c>
      <c r="AT14" s="202">
        <f>'нетто 18'!AT38+25</f>
        <v>14293</v>
      </c>
      <c r="AU14" s="202">
        <f>'нетто 18'!AU38+25</f>
        <v>14293</v>
      </c>
      <c r="AV14" s="202">
        <f>'нетто 18'!AV38+25</f>
        <v>13309</v>
      </c>
      <c r="AW14" s="202">
        <f>'нетто 18'!AW38+25</f>
        <v>14293</v>
      </c>
      <c r="AX14" s="202">
        <f>'нетто 18'!AX38+25</f>
        <v>11751</v>
      </c>
      <c r="AY14" s="202">
        <f>'нетто 18'!AY38+25</f>
        <v>12325</v>
      </c>
      <c r="AZ14" s="202">
        <f>'нетто 18'!AZ38+25</f>
        <v>11751</v>
      </c>
      <c r="BA14" s="202">
        <f>'нетто 18'!BA38+25</f>
        <v>12325</v>
      </c>
      <c r="BB14" s="202">
        <f>'нетто 18'!BB38+25</f>
        <v>11751</v>
      </c>
      <c r="BC14" s="202">
        <f>'нетто 18'!BC38+25</f>
        <v>12325</v>
      </c>
      <c r="BD14" s="202">
        <f>'нетто 18'!BD38+25</f>
        <v>12325</v>
      </c>
      <c r="BE14" s="202">
        <f>'нетто 18'!BE38+25</f>
        <v>11751</v>
      </c>
      <c r="BF14" s="202">
        <f>'нетто 18'!BF38+25</f>
        <v>10603</v>
      </c>
      <c r="BG14" s="202">
        <f>'нетто 18'!BG38+25</f>
        <v>10603</v>
      </c>
      <c r="BH14" s="202">
        <f>'нетто 18'!BH38+25</f>
        <v>12079</v>
      </c>
    </row>
    <row r="15" spans="1:60" s="201" customFormat="1" ht="11.1"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row>
    <row r="16" spans="1:60" s="201" customFormat="1" ht="11.1" customHeight="1" x14ac:dyDescent="0.2">
      <c r="A16" s="210">
        <v>1</v>
      </c>
      <c r="B16" s="202">
        <f>'нетто 18'!B40+25</f>
        <v>14375</v>
      </c>
      <c r="C16" s="202">
        <f>'нетто 18'!C40+25</f>
        <v>16343</v>
      </c>
      <c r="D16" s="202">
        <f>'нетто 18'!D40+25</f>
        <v>16343</v>
      </c>
      <c r="E16" s="202">
        <f>'нетто 18'!E40+25</f>
        <v>15359</v>
      </c>
      <c r="F16" s="202">
        <f>'нетто 18'!F40+25</f>
        <v>15359</v>
      </c>
      <c r="G16" s="202">
        <f>'нетто 18'!G40+25</f>
        <v>17737</v>
      </c>
      <c r="H16" s="202">
        <f>'нетто 18'!H40+25</f>
        <v>20525</v>
      </c>
      <c r="I16" s="202">
        <f>'нетто 18'!I40+25</f>
        <v>17737</v>
      </c>
      <c r="J16" s="202">
        <f>'нетто 18'!J40+25</f>
        <v>14375</v>
      </c>
      <c r="K16" s="202">
        <f>'нетто 18'!K40+25</f>
        <v>13391</v>
      </c>
      <c r="L16" s="202">
        <f>'нетто 18'!L40+25</f>
        <v>16343</v>
      </c>
      <c r="M16" s="202">
        <f>'нетто 18'!M40+25</f>
        <v>16343</v>
      </c>
      <c r="N16" s="202">
        <f>'нетто 18'!N40+25</f>
        <v>15359</v>
      </c>
      <c r="O16" s="202">
        <f>'нетто 18'!O40+25</f>
        <v>16343</v>
      </c>
      <c r="P16" s="202">
        <f>'нетто 18'!P40+25</f>
        <v>17737</v>
      </c>
      <c r="Q16" s="202">
        <f>'нетто 18'!Q40+25</f>
        <v>17737</v>
      </c>
      <c r="R16" s="202">
        <f>'нетто 18'!R40+25</f>
        <v>17737</v>
      </c>
      <c r="S16" s="202">
        <f>'нетто 18'!S40+25</f>
        <v>17737</v>
      </c>
      <c r="T16" s="202">
        <f>'нетто 18'!T40+25</f>
        <v>16343</v>
      </c>
      <c r="U16" s="202">
        <f>'нетто 18'!U40+25</f>
        <v>16343</v>
      </c>
      <c r="V16" s="202">
        <f>'нетто 18'!V40+25</f>
        <v>20525</v>
      </c>
      <c r="W16" s="202">
        <f>'нетто 18'!W40+25</f>
        <v>19131</v>
      </c>
      <c r="X16" s="202">
        <f>'нетто 18'!X40+25</f>
        <v>20525</v>
      </c>
      <c r="Y16" s="202">
        <f>'нетто 18'!Y40+25</f>
        <v>17737</v>
      </c>
      <c r="Z16" s="202">
        <f>'нетто 18'!Z40+25</f>
        <v>17737</v>
      </c>
      <c r="AA16" s="202">
        <f>'нетто 18'!AA40+25</f>
        <v>19131</v>
      </c>
      <c r="AB16" s="202">
        <f>'нетто 18'!AB40+25</f>
        <v>17737</v>
      </c>
      <c r="AC16" s="202">
        <f>'нетто 18'!AC40+25</f>
        <v>19131</v>
      </c>
      <c r="AD16" s="202">
        <f>'нетто 18'!AD40+25</f>
        <v>16343</v>
      </c>
      <c r="AE16" s="202">
        <f>'нетто 18'!AE40+25</f>
        <v>15359</v>
      </c>
      <c r="AF16" s="202">
        <f>'нетто 18'!AF40+25</f>
        <v>14375</v>
      </c>
      <c r="AG16" s="202">
        <f>'нетто 18'!AG40+25</f>
        <v>13391</v>
      </c>
      <c r="AH16" s="202">
        <f>'нетто 18'!AH40+25</f>
        <v>12407</v>
      </c>
      <c r="AI16" s="202">
        <f>'нетто 18'!AI40+25</f>
        <v>12407</v>
      </c>
      <c r="AJ16" s="202">
        <f>'нетто 18'!AJ40+25</f>
        <v>13391</v>
      </c>
      <c r="AK16" s="202">
        <f>'нетто 18'!AK40+25</f>
        <v>14375</v>
      </c>
      <c r="AL16" s="202">
        <f>'нетто 18'!AL40+25</f>
        <v>13391</v>
      </c>
      <c r="AM16" s="202">
        <f>'нетто 18'!AM40+25</f>
        <v>14375</v>
      </c>
      <c r="AN16" s="202">
        <f>'нетто 18'!AN40+25</f>
        <v>13391</v>
      </c>
      <c r="AO16" s="202">
        <f>'нетто 18'!AO40+25</f>
        <v>13392</v>
      </c>
      <c r="AP16" s="202">
        <f>'нетто 18'!AP40+25</f>
        <v>12407</v>
      </c>
      <c r="AQ16" s="202">
        <f>'нетто 18'!AQ40+25</f>
        <v>14375</v>
      </c>
      <c r="AR16" s="202">
        <f>'нетто 18'!AR40+25</f>
        <v>12407</v>
      </c>
      <c r="AS16" s="202">
        <f>'нетто 18'!AS40+25</f>
        <v>12284</v>
      </c>
      <c r="AT16" s="202">
        <f>'нетто 18'!AT40+25</f>
        <v>13268</v>
      </c>
      <c r="AU16" s="202">
        <f>'нетто 18'!AU40+25</f>
        <v>13268</v>
      </c>
      <c r="AV16" s="202">
        <f>'нетто 18'!AV40+25</f>
        <v>12284</v>
      </c>
      <c r="AW16" s="202">
        <f>'нетто 18'!AW40+25</f>
        <v>13268</v>
      </c>
      <c r="AX16" s="202">
        <f>'нетто 18'!AX40+25</f>
        <v>10726</v>
      </c>
      <c r="AY16" s="202">
        <f>'нетто 18'!AY40+25</f>
        <v>11300</v>
      </c>
      <c r="AZ16" s="202">
        <f>'нетто 18'!AZ40+25</f>
        <v>10726</v>
      </c>
      <c r="BA16" s="202">
        <f>'нетто 18'!BA40+25</f>
        <v>11300</v>
      </c>
      <c r="BB16" s="202">
        <f>'нетто 18'!BB40+25</f>
        <v>10726</v>
      </c>
      <c r="BC16" s="202">
        <f>'нетто 18'!BC40+25</f>
        <v>11300</v>
      </c>
      <c r="BD16" s="202">
        <f>'нетто 18'!BD40+25</f>
        <v>11300</v>
      </c>
      <c r="BE16" s="202">
        <f>'нетто 18'!BE40+25</f>
        <v>10726</v>
      </c>
      <c r="BF16" s="202">
        <f>'нетто 18'!BF40+25</f>
        <v>9578</v>
      </c>
      <c r="BG16" s="202">
        <f>'нетто 18'!BG40+25</f>
        <v>9578</v>
      </c>
      <c r="BH16" s="202">
        <f>'нетто 18'!BH40+25</f>
        <v>11054</v>
      </c>
    </row>
    <row r="17" spans="1:60" s="201" customFormat="1" ht="11.1" customHeight="1" x14ac:dyDescent="0.2">
      <c r="A17" s="210">
        <v>2</v>
      </c>
      <c r="B17" s="202">
        <f>'нетто 18'!B41+25</f>
        <v>16220</v>
      </c>
      <c r="C17" s="202">
        <f>'нетто 18'!C41+25</f>
        <v>18188</v>
      </c>
      <c r="D17" s="202">
        <f>'нетто 18'!D41+25</f>
        <v>18188</v>
      </c>
      <c r="E17" s="202">
        <f>'нетто 18'!E41+25</f>
        <v>17204</v>
      </c>
      <c r="F17" s="202">
        <f>'нетто 18'!F41+25</f>
        <v>17204</v>
      </c>
      <c r="G17" s="202">
        <f>'нетто 18'!G41+25</f>
        <v>19582</v>
      </c>
      <c r="H17" s="202">
        <f>'нетто 18'!H41+25</f>
        <v>22370</v>
      </c>
      <c r="I17" s="202">
        <f>'нетто 18'!I41+25</f>
        <v>19582</v>
      </c>
      <c r="J17" s="202">
        <f>'нетто 18'!J41+25</f>
        <v>16220</v>
      </c>
      <c r="K17" s="202">
        <f>'нетто 18'!K41+25</f>
        <v>15236</v>
      </c>
      <c r="L17" s="202">
        <f>'нетто 18'!L41+25</f>
        <v>18188</v>
      </c>
      <c r="M17" s="202">
        <f>'нетто 18'!M41+25</f>
        <v>18188</v>
      </c>
      <c r="N17" s="202">
        <f>'нетто 18'!N41+25</f>
        <v>17204</v>
      </c>
      <c r="O17" s="202">
        <f>'нетто 18'!O41+25</f>
        <v>18188</v>
      </c>
      <c r="P17" s="202">
        <f>'нетто 18'!P41+25</f>
        <v>19582</v>
      </c>
      <c r="Q17" s="202">
        <f>'нетто 18'!Q41+25</f>
        <v>19582</v>
      </c>
      <c r="R17" s="202">
        <f>'нетто 18'!R41+25</f>
        <v>19582</v>
      </c>
      <c r="S17" s="202">
        <f>'нетто 18'!S41+25</f>
        <v>19582</v>
      </c>
      <c r="T17" s="202">
        <f>'нетто 18'!T41+25</f>
        <v>18188</v>
      </c>
      <c r="U17" s="202">
        <f>'нетто 18'!U41+25</f>
        <v>18188</v>
      </c>
      <c r="V17" s="202">
        <f>'нетто 18'!V41+25</f>
        <v>22370</v>
      </c>
      <c r="W17" s="202">
        <f>'нетто 18'!W41+25</f>
        <v>20976</v>
      </c>
      <c r="X17" s="202">
        <f>'нетто 18'!X41+25</f>
        <v>22370</v>
      </c>
      <c r="Y17" s="202">
        <f>'нетто 18'!Y41+25</f>
        <v>19582</v>
      </c>
      <c r="Z17" s="202">
        <f>'нетто 18'!Z41+25</f>
        <v>19582</v>
      </c>
      <c r="AA17" s="202">
        <f>'нетто 18'!AA41+25</f>
        <v>20976</v>
      </c>
      <c r="AB17" s="202">
        <f>'нетто 18'!AB41+25</f>
        <v>19582</v>
      </c>
      <c r="AC17" s="202">
        <f>'нетто 18'!AC41+25</f>
        <v>20976</v>
      </c>
      <c r="AD17" s="202">
        <f>'нетто 18'!AD41+25</f>
        <v>18188</v>
      </c>
      <c r="AE17" s="202">
        <f>'нетто 18'!AE41+25</f>
        <v>17204</v>
      </c>
      <c r="AF17" s="202">
        <f>'нетто 18'!AF41+25</f>
        <v>16220</v>
      </c>
      <c r="AG17" s="202">
        <f>'нетто 18'!AG41+25</f>
        <v>15236</v>
      </c>
      <c r="AH17" s="202">
        <f>'нетто 18'!AH41+25</f>
        <v>14252</v>
      </c>
      <c r="AI17" s="202">
        <f>'нетто 18'!AI41+25</f>
        <v>14252</v>
      </c>
      <c r="AJ17" s="202">
        <f>'нетто 18'!AJ41+25</f>
        <v>15236</v>
      </c>
      <c r="AK17" s="202">
        <f>'нетто 18'!AK41+25</f>
        <v>16220</v>
      </c>
      <c r="AL17" s="202">
        <f>'нетто 18'!AL41+25</f>
        <v>15236</v>
      </c>
      <c r="AM17" s="202">
        <f>'нетто 18'!AM41+25</f>
        <v>16220</v>
      </c>
      <c r="AN17" s="202">
        <f>'нетто 18'!AN41+25</f>
        <v>15236</v>
      </c>
      <c r="AO17" s="202">
        <f>'нетто 18'!AO41+25</f>
        <v>15237</v>
      </c>
      <c r="AP17" s="202">
        <f>'нетто 18'!AP41+25</f>
        <v>14252</v>
      </c>
      <c r="AQ17" s="202">
        <f>'нетто 18'!AQ41+25</f>
        <v>16220</v>
      </c>
      <c r="AR17" s="202">
        <f>'нетто 18'!AR41+25</f>
        <v>14252</v>
      </c>
      <c r="AS17" s="202">
        <f>'нетто 18'!AS41+25</f>
        <v>14129</v>
      </c>
      <c r="AT17" s="202">
        <f>'нетто 18'!AT41+25</f>
        <v>15113</v>
      </c>
      <c r="AU17" s="202">
        <f>'нетто 18'!AU41+25</f>
        <v>15113</v>
      </c>
      <c r="AV17" s="202">
        <f>'нетто 18'!AV41+25</f>
        <v>14129</v>
      </c>
      <c r="AW17" s="202">
        <f>'нетто 18'!AW41+25</f>
        <v>15113</v>
      </c>
      <c r="AX17" s="202">
        <f>'нетто 18'!AX41+25</f>
        <v>12571</v>
      </c>
      <c r="AY17" s="202">
        <f>'нетто 18'!AY41+25</f>
        <v>13145</v>
      </c>
      <c r="AZ17" s="202">
        <f>'нетто 18'!AZ41+25</f>
        <v>12571</v>
      </c>
      <c r="BA17" s="202">
        <f>'нетто 18'!BA41+25</f>
        <v>13145</v>
      </c>
      <c r="BB17" s="202">
        <f>'нетто 18'!BB41+25</f>
        <v>12571</v>
      </c>
      <c r="BC17" s="202">
        <f>'нетто 18'!BC41+25</f>
        <v>13145</v>
      </c>
      <c r="BD17" s="202">
        <f>'нетто 18'!BD41+25</f>
        <v>13145</v>
      </c>
      <c r="BE17" s="202">
        <f>'нетто 18'!BE41+25</f>
        <v>12571</v>
      </c>
      <c r="BF17" s="202">
        <f>'нетто 18'!BF41+25</f>
        <v>11423</v>
      </c>
      <c r="BG17" s="202">
        <f>'нетто 18'!BG41+25</f>
        <v>11423</v>
      </c>
      <c r="BH17" s="202">
        <f>'нетто 18'!BH41+25</f>
        <v>12899</v>
      </c>
    </row>
    <row r="18" spans="1:60" s="201" customFormat="1" ht="11.1"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60" s="201" customFormat="1" ht="11.1" customHeight="1" x14ac:dyDescent="0.2">
      <c r="A19" s="210">
        <v>1</v>
      </c>
      <c r="B19" s="202">
        <f>'нетто 18'!B43+25</f>
        <v>16015</v>
      </c>
      <c r="C19" s="202">
        <f>'нетто 18'!C43+25</f>
        <v>17983</v>
      </c>
      <c r="D19" s="202">
        <f>'нетто 18'!D43+25</f>
        <v>17983</v>
      </c>
      <c r="E19" s="202">
        <f>'нетто 18'!E43+25</f>
        <v>16999</v>
      </c>
      <c r="F19" s="202">
        <f>'нетто 18'!F43+25</f>
        <v>16999</v>
      </c>
      <c r="G19" s="202">
        <f>'нетто 18'!G43+25</f>
        <v>19377</v>
      </c>
      <c r="H19" s="202">
        <f>'нетто 18'!H43+25</f>
        <v>22165</v>
      </c>
      <c r="I19" s="202">
        <f>'нетто 18'!I43+25</f>
        <v>19377</v>
      </c>
      <c r="J19" s="202">
        <f>'нетто 18'!J43+25</f>
        <v>16015</v>
      </c>
      <c r="K19" s="202">
        <f>'нетто 18'!K43+25</f>
        <v>15031</v>
      </c>
      <c r="L19" s="202">
        <f>'нетто 18'!L43+25</f>
        <v>17983</v>
      </c>
      <c r="M19" s="202">
        <f>'нетто 18'!M43+25</f>
        <v>17983</v>
      </c>
      <c r="N19" s="202">
        <f>'нетто 18'!N43+25</f>
        <v>16999</v>
      </c>
      <c r="O19" s="202">
        <f>'нетто 18'!O43+25</f>
        <v>17983</v>
      </c>
      <c r="P19" s="202">
        <f>'нетто 18'!P43+25</f>
        <v>19377</v>
      </c>
      <c r="Q19" s="202">
        <f>'нетто 18'!Q43+25</f>
        <v>19377</v>
      </c>
      <c r="R19" s="202">
        <f>'нетто 18'!R43+25</f>
        <v>19377</v>
      </c>
      <c r="S19" s="202">
        <f>'нетто 18'!S43+25</f>
        <v>19377</v>
      </c>
      <c r="T19" s="202">
        <f>'нетто 18'!T43+25</f>
        <v>17983</v>
      </c>
      <c r="U19" s="202">
        <f>'нетто 18'!U43+25</f>
        <v>17983</v>
      </c>
      <c r="V19" s="202">
        <f>'нетто 18'!V43+25</f>
        <v>22165</v>
      </c>
      <c r="W19" s="202">
        <f>'нетто 18'!W43+25</f>
        <v>20771</v>
      </c>
      <c r="X19" s="202">
        <f>'нетто 18'!X43+25</f>
        <v>22165</v>
      </c>
      <c r="Y19" s="202">
        <f>'нетто 18'!Y43+25</f>
        <v>19377</v>
      </c>
      <c r="Z19" s="202">
        <f>'нетто 18'!Z43+25</f>
        <v>19377</v>
      </c>
      <c r="AA19" s="202">
        <f>'нетто 18'!AA43+25</f>
        <v>20771</v>
      </c>
      <c r="AB19" s="202">
        <f>'нетто 18'!AB43+25</f>
        <v>19377</v>
      </c>
      <c r="AC19" s="202">
        <f>'нетто 18'!AC43+25</f>
        <v>20771</v>
      </c>
      <c r="AD19" s="202">
        <f>'нетто 18'!AD43+25</f>
        <v>17983</v>
      </c>
      <c r="AE19" s="202">
        <f>'нетто 18'!AE43+25</f>
        <v>16999</v>
      </c>
      <c r="AF19" s="202">
        <f>'нетто 18'!AF43+25</f>
        <v>16015</v>
      </c>
      <c r="AG19" s="202">
        <f>'нетто 18'!AG43+25</f>
        <v>15031</v>
      </c>
      <c r="AH19" s="202">
        <f>'нетто 18'!AH43+25</f>
        <v>14047</v>
      </c>
      <c r="AI19" s="202">
        <f>'нетто 18'!AI43+25</f>
        <v>14047</v>
      </c>
      <c r="AJ19" s="202">
        <f>'нетто 18'!AJ43+25</f>
        <v>15031</v>
      </c>
      <c r="AK19" s="202">
        <f>'нетто 18'!AK43+25</f>
        <v>16015</v>
      </c>
      <c r="AL19" s="202">
        <f>'нетто 18'!AL43+25</f>
        <v>15031</v>
      </c>
      <c r="AM19" s="202">
        <f>'нетто 18'!AM43+25</f>
        <v>16015</v>
      </c>
      <c r="AN19" s="202">
        <f>'нетто 18'!AN43+25</f>
        <v>15031</v>
      </c>
      <c r="AO19" s="202">
        <f>'нетто 18'!AO43+25</f>
        <v>15032</v>
      </c>
      <c r="AP19" s="202">
        <f>'нетто 18'!AP43+25</f>
        <v>14047</v>
      </c>
      <c r="AQ19" s="202">
        <f>'нетто 18'!AQ43+25</f>
        <v>16015</v>
      </c>
      <c r="AR19" s="202">
        <f>'нетто 18'!AR43+25</f>
        <v>14047</v>
      </c>
      <c r="AS19" s="202">
        <f>'нетто 18'!AS43+25</f>
        <v>13104</v>
      </c>
      <c r="AT19" s="202">
        <f>'нетто 18'!AT43+25</f>
        <v>14088</v>
      </c>
      <c r="AU19" s="202">
        <f>'нетто 18'!AU43+25</f>
        <v>14088</v>
      </c>
      <c r="AV19" s="202">
        <f>'нетто 18'!AV43+25</f>
        <v>13104</v>
      </c>
      <c r="AW19" s="202">
        <f>'нетто 18'!AW43+25</f>
        <v>14088</v>
      </c>
      <c r="AX19" s="202">
        <f>'нетто 18'!AX43+25</f>
        <v>11546</v>
      </c>
      <c r="AY19" s="202">
        <f>'нетто 18'!AY43+25</f>
        <v>12120</v>
      </c>
      <c r="AZ19" s="202">
        <f>'нетто 18'!AZ43+25</f>
        <v>11546</v>
      </c>
      <c r="BA19" s="202">
        <f>'нетто 18'!BA43+25</f>
        <v>12120</v>
      </c>
      <c r="BB19" s="202">
        <f>'нетто 18'!BB43+25</f>
        <v>11546</v>
      </c>
      <c r="BC19" s="202">
        <f>'нетто 18'!BC43+25</f>
        <v>12120</v>
      </c>
      <c r="BD19" s="202">
        <f>'нетто 18'!BD43+25</f>
        <v>12120</v>
      </c>
      <c r="BE19" s="202">
        <f>'нетто 18'!BE43+25</f>
        <v>11546</v>
      </c>
      <c r="BF19" s="202">
        <f>'нетто 18'!BF43+25</f>
        <v>10398</v>
      </c>
      <c r="BG19" s="202">
        <f>'нетто 18'!BG43+25</f>
        <v>10398</v>
      </c>
      <c r="BH19" s="202">
        <f>'нетто 18'!BH43+25</f>
        <v>11874</v>
      </c>
    </row>
    <row r="20" spans="1:60" s="201" customFormat="1" ht="11.1" customHeight="1" x14ac:dyDescent="0.2">
      <c r="A20" s="210">
        <v>2</v>
      </c>
      <c r="B20" s="202">
        <f>'нетто 18'!B44+25</f>
        <v>17860</v>
      </c>
      <c r="C20" s="202">
        <f>'нетто 18'!C44+25</f>
        <v>19828</v>
      </c>
      <c r="D20" s="202">
        <f>'нетто 18'!D44+25</f>
        <v>19828</v>
      </c>
      <c r="E20" s="202">
        <f>'нетто 18'!E44+25</f>
        <v>18844</v>
      </c>
      <c r="F20" s="202">
        <f>'нетто 18'!F44+25</f>
        <v>18844</v>
      </c>
      <c r="G20" s="202">
        <f>'нетто 18'!G44+25</f>
        <v>21222</v>
      </c>
      <c r="H20" s="202">
        <f>'нетто 18'!H44+25</f>
        <v>24010</v>
      </c>
      <c r="I20" s="202">
        <f>'нетто 18'!I44+25</f>
        <v>21222</v>
      </c>
      <c r="J20" s="202">
        <f>'нетто 18'!J44+25</f>
        <v>17860</v>
      </c>
      <c r="K20" s="202">
        <f>'нетто 18'!K44+25</f>
        <v>16876</v>
      </c>
      <c r="L20" s="202">
        <f>'нетто 18'!L44+25</f>
        <v>19828</v>
      </c>
      <c r="M20" s="202">
        <f>'нетто 18'!M44+25</f>
        <v>19828</v>
      </c>
      <c r="N20" s="202">
        <f>'нетто 18'!N44+25</f>
        <v>18844</v>
      </c>
      <c r="O20" s="202">
        <f>'нетто 18'!O44+25</f>
        <v>19828</v>
      </c>
      <c r="P20" s="202">
        <f>'нетто 18'!P44+25</f>
        <v>21222</v>
      </c>
      <c r="Q20" s="202">
        <f>'нетто 18'!Q44+25</f>
        <v>21222</v>
      </c>
      <c r="R20" s="202">
        <f>'нетто 18'!R44+25</f>
        <v>21222</v>
      </c>
      <c r="S20" s="202">
        <f>'нетто 18'!S44+25</f>
        <v>21222</v>
      </c>
      <c r="T20" s="202">
        <f>'нетто 18'!T44+25</f>
        <v>19828</v>
      </c>
      <c r="U20" s="202">
        <f>'нетто 18'!U44+25</f>
        <v>19828</v>
      </c>
      <c r="V20" s="202">
        <f>'нетто 18'!V44+25</f>
        <v>24010</v>
      </c>
      <c r="W20" s="202">
        <f>'нетто 18'!W44+25</f>
        <v>22616</v>
      </c>
      <c r="X20" s="202">
        <f>'нетто 18'!X44+25</f>
        <v>24010</v>
      </c>
      <c r="Y20" s="202">
        <f>'нетто 18'!Y44+25</f>
        <v>21222</v>
      </c>
      <c r="Z20" s="202">
        <f>'нетто 18'!Z44+25</f>
        <v>21222</v>
      </c>
      <c r="AA20" s="202">
        <f>'нетто 18'!AA44+25</f>
        <v>22616</v>
      </c>
      <c r="AB20" s="202">
        <f>'нетто 18'!AB44+25</f>
        <v>21222</v>
      </c>
      <c r="AC20" s="202">
        <f>'нетто 18'!AC44+25</f>
        <v>22616</v>
      </c>
      <c r="AD20" s="202">
        <f>'нетто 18'!AD44+25</f>
        <v>19828</v>
      </c>
      <c r="AE20" s="202">
        <f>'нетто 18'!AE44+25</f>
        <v>18844</v>
      </c>
      <c r="AF20" s="202">
        <f>'нетто 18'!AF44+25</f>
        <v>17860</v>
      </c>
      <c r="AG20" s="202">
        <f>'нетто 18'!AG44+25</f>
        <v>16876</v>
      </c>
      <c r="AH20" s="202">
        <f>'нетто 18'!AH44+25</f>
        <v>15892</v>
      </c>
      <c r="AI20" s="202">
        <f>'нетто 18'!AI44+25</f>
        <v>15892</v>
      </c>
      <c r="AJ20" s="202">
        <f>'нетто 18'!AJ44+25</f>
        <v>16876</v>
      </c>
      <c r="AK20" s="202">
        <f>'нетто 18'!AK44+25</f>
        <v>17860</v>
      </c>
      <c r="AL20" s="202">
        <f>'нетто 18'!AL44+25</f>
        <v>16876</v>
      </c>
      <c r="AM20" s="202">
        <f>'нетто 18'!AM44+25</f>
        <v>17860</v>
      </c>
      <c r="AN20" s="202">
        <f>'нетто 18'!AN44+25</f>
        <v>16876</v>
      </c>
      <c r="AO20" s="202">
        <f>'нетто 18'!AO44+25</f>
        <v>16877</v>
      </c>
      <c r="AP20" s="202">
        <f>'нетто 18'!AP44+25</f>
        <v>15892</v>
      </c>
      <c r="AQ20" s="202">
        <f>'нетто 18'!AQ44+25</f>
        <v>17860</v>
      </c>
      <c r="AR20" s="202">
        <f>'нетто 18'!AR44+25</f>
        <v>15892</v>
      </c>
      <c r="AS20" s="202">
        <f>'нетто 18'!AS44+25</f>
        <v>14949</v>
      </c>
      <c r="AT20" s="202">
        <f>'нетто 18'!AT44+25</f>
        <v>15933</v>
      </c>
      <c r="AU20" s="202">
        <f>'нетто 18'!AU44+25</f>
        <v>15933</v>
      </c>
      <c r="AV20" s="202">
        <f>'нетто 18'!AV44+25</f>
        <v>14949</v>
      </c>
      <c r="AW20" s="202">
        <f>'нетто 18'!AW44+25</f>
        <v>15933</v>
      </c>
      <c r="AX20" s="202">
        <f>'нетто 18'!AX44+25</f>
        <v>13391</v>
      </c>
      <c r="AY20" s="202">
        <f>'нетто 18'!AY44+25</f>
        <v>13965</v>
      </c>
      <c r="AZ20" s="202">
        <f>'нетто 18'!AZ44+25</f>
        <v>13391</v>
      </c>
      <c r="BA20" s="202">
        <f>'нетто 18'!BA44+25</f>
        <v>13965</v>
      </c>
      <c r="BB20" s="202">
        <f>'нетто 18'!BB44+25</f>
        <v>13391</v>
      </c>
      <c r="BC20" s="202">
        <f>'нетто 18'!BC44+25</f>
        <v>13965</v>
      </c>
      <c r="BD20" s="202">
        <f>'нетто 18'!BD44+25</f>
        <v>13965</v>
      </c>
      <c r="BE20" s="202">
        <f>'нетто 18'!BE44+25</f>
        <v>13391</v>
      </c>
      <c r="BF20" s="202">
        <f>'нетто 18'!BF44+25</f>
        <v>12243</v>
      </c>
      <c r="BG20" s="202">
        <f>'нетто 18'!BG44+25</f>
        <v>12243</v>
      </c>
      <c r="BH20" s="202">
        <f>'нетто 18'!BH44+25</f>
        <v>13719</v>
      </c>
    </row>
    <row r="21" spans="1:60" s="201" customFormat="1" ht="11.1"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row>
    <row r="22" spans="1:60" s="201" customFormat="1" ht="11.1" customHeight="1" x14ac:dyDescent="0.2">
      <c r="A22" s="210">
        <v>1</v>
      </c>
      <c r="B22" s="202">
        <f>'нетто 18'!B46+25</f>
        <v>24215</v>
      </c>
      <c r="C22" s="202">
        <f>'нетто 18'!C46+25</f>
        <v>26183</v>
      </c>
      <c r="D22" s="202">
        <f>'нетто 18'!D46+25</f>
        <v>26183</v>
      </c>
      <c r="E22" s="202">
        <f>'нетто 18'!E46+25</f>
        <v>25199</v>
      </c>
      <c r="F22" s="202">
        <f>'нетто 18'!F46+25</f>
        <v>25199</v>
      </c>
      <c r="G22" s="202">
        <f>'нетто 18'!G46+25</f>
        <v>27577</v>
      </c>
      <c r="H22" s="202">
        <f>'нетто 18'!H46+25</f>
        <v>30365</v>
      </c>
      <c r="I22" s="202">
        <f>'нетто 18'!I46+25</f>
        <v>27577</v>
      </c>
      <c r="J22" s="202">
        <f>'нетто 18'!J46+25</f>
        <v>24215</v>
      </c>
      <c r="K22" s="202">
        <f>'нетто 18'!K46+25</f>
        <v>23231</v>
      </c>
      <c r="L22" s="202">
        <f>'нетто 18'!L46+25</f>
        <v>26183</v>
      </c>
      <c r="M22" s="202">
        <f>'нетто 18'!M46+25</f>
        <v>26183</v>
      </c>
      <c r="N22" s="202">
        <f>'нетто 18'!N46+25</f>
        <v>25199</v>
      </c>
      <c r="O22" s="202">
        <f>'нетто 18'!O46+25</f>
        <v>26183</v>
      </c>
      <c r="P22" s="202">
        <f>'нетто 18'!P46+25</f>
        <v>27577</v>
      </c>
      <c r="Q22" s="202">
        <f>'нетто 18'!Q46+25</f>
        <v>27577</v>
      </c>
      <c r="R22" s="202">
        <f>'нетто 18'!R46+25</f>
        <v>27577</v>
      </c>
      <c r="S22" s="202">
        <f>'нетто 18'!S46+25</f>
        <v>27577</v>
      </c>
      <c r="T22" s="202">
        <f>'нетто 18'!T46+25</f>
        <v>26183</v>
      </c>
      <c r="U22" s="202">
        <f>'нетто 18'!U46+25</f>
        <v>26183</v>
      </c>
      <c r="V22" s="202">
        <f>'нетто 18'!V46+25</f>
        <v>30365</v>
      </c>
      <c r="W22" s="202">
        <f>'нетто 18'!W46+25</f>
        <v>28971</v>
      </c>
      <c r="X22" s="202">
        <f>'нетто 18'!X46+25</f>
        <v>30365</v>
      </c>
      <c r="Y22" s="202">
        <f>'нетто 18'!Y46+25</f>
        <v>27577</v>
      </c>
      <c r="Z22" s="202">
        <f>'нетто 18'!Z46+25</f>
        <v>27577</v>
      </c>
      <c r="AA22" s="202">
        <f>'нетто 18'!AA46+25</f>
        <v>28971</v>
      </c>
      <c r="AB22" s="202">
        <f>'нетто 18'!AB46+25</f>
        <v>27577</v>
      </c>
      <c r="AC22" s="202">
        <f>'нетто 18'!AC46+25</f>
        <v>28971</v>
      </c>
      <c r="AD22" s="202">
        <f>'нетто 18'!AD46+25</f>
        <v>26183</v>
      </c>
      <c r="AE22" s="202">
        <f>'нетто 18'!AE46+25</f>
        <v>25199</v>
      </c>
      <c r="AF22" s="202">
        <f>'нетто 18'!AF46+25</f>
        <v>24215</v>
      </c>
      <c r="AG22" s="202">
        <f>'нетто 18'!AG46+25</f>
        <v>23231</v>
      </c>
      <c r="AH22" s="202">
        <f>'нетто 18'!AH46+25</f>
        <v>22247</v>
      </c>
      <c r="AI22" s="202">
        <f>'нетто 18'!AI46+25</f>
        <v>22247</v>
      </c>
      <c r="AJ22" s="202">
        <f>'нетто 18'!AJ46+25</f>
        <v>23231</v>
      </c>
      <c r="AK22" s="202">
        <f>'нетто 18'!AK46+25</f>
        <v>24215</v>
      </c>
      <c r="AL22" s="202">
        <f>'нетто 18'!AL46+25</f>
        <v>23231</v>
      </c>
      <c r="AM22" s="202">
        <f>'нетто 18'!AM46+25</f>
        <v>24215</v>
      </c>
      <c r="AN22" s="202">
        <f>'нетто 18'!AN46+25</f>
        <v>23231</v>
      </c>
      <c r="AO22" s="202">
        <f>'нетто 18'!AO46+25</f>
        <v>23232</v>
      </c>
      <c r="AP22" s="202">
        <f>'нетто 18'!AP46+25</f>
        <v>22247</v>
      </c>
      <c r="AQ22" s="202">
        <f>'нетто 18'!AQ46+25</f>
        <v>24215</v>
      </c>
      <c r="AR22" s="202">
        <f>'нетто 18'!AR46+25</f>
        <v>22247</v>
      </c>
      <c r="AS22" s="202">
        <f>'нетто 18'!AS46+25</f>
        <v>16794</v>
      </c>
      <c r="AT22" s="202">
        <f>'нетто 18'!AT46+25</f>
        <v>17778</v>
      </c>
      <c r="AU22" s="202">
        <f>'нетто 18'!AU46+25</f>
        <v>17778</v>
      </c>
      <c r="AV22" s="202">
        <f>'нетто 18'!AV46+25</f>
        <v>16794</v>
      </c>
      <c r="AW22" s="202">
        <f>'нетто 18'!AW46+25</f>
        <v>17778</v>
      </c>
      <c r="AX22" s="202">
        <f>'нетто 18'!AX46+25</f>
        <v>15236</v>
      </c>
      <c r="AY22" s="202">
        <f>'нетто 18'!AY46+25</f>
        <v>15810</v>
      </c>
      <c r="AZ22" s="202">
        <f>'нетто 18'!AZ46+25</f>
        <v>15236</v>
      </c>
      <c r="BA22" s="202">
        <f>'нетто 18'!BA46+25</f>
        <v>15810</v>
      </c>
      <c r="BB22" s="202">
        <f>'нетто 18'!BB46+25</f>
        <v>15236</v>
      </c>
      <c r="BC22" s="202">
        <f>'нетто 18'!BC46+25</f>
        <v>15810</v>
      </c>
      <c r="BD22" s="202">
        <f>'нетто 18'!BD46+25</f>
        <v>15810</v>
      </c>
      <c r="BE22" s="202">
        <f>'нетто 18'!BE46+25</f>
        <v>15236</v>
      </c>
      <c r="BF22" s="202">
        <f>'нетто 18'!BF46+25</f>
        <v>14088</v>
      </c>
      <c r="BG22" s="202">
        <f>'нетто 18'!BG46+25</f>
        <v>19418</v>
      </c>
      <c r="BH22" s="202">
        <f>'нетто 18'!BH46+25</f>
        <v>20894</v>
      </c>
    </row>
    <row r="23" spans="1:60" s="201" customFormat="1" ht="11.1" customHeight="1" x14ac:dyDescent="0.2">
      <c r="A23" s="210">
        <v>2</v>
      </c>
      <c r="B23" s="202">
        <f>'нетто 18'!B47+25</f>
        <v>26060</v>
      </c>
      <c r="C23" s="202">
        <f>'нетто 18'!C47+25</f>
        <v>28028</v>
      </c>
      <c r="D23" s="202">
        <f>'нетто 18'!D47+25</f>
        <v>28028</v>
      </c>
      <c r="E23" s="202">
        <f>'нетто 18'!E47+25</f>
        <v>27044</v>
      </c>
      <c r="F23" s="202">
        <f>'нетто 18'!F47+25</f>
        <v>27044</v>
      </c>
      <c r="G23" s="202">
        <f>'нетто 18'!G47+25</f>
        <v>29422</v>
      </c>
      <c r="H23" s="202">
        <f>'нетто 18'!H47+25</f>
        <v>32210</v>
      </c>
      <c r="I23" s="202">
        <f>'нетто 18'!I47+25</f>
        <v>29422</v>
      </c>
      <c r="J23" s="202">
        <f>'нетто 18'!J47+25</f>
        <v>26060</v>
      </c>
      <c r="K23" s="202">
        <f>'нетто 18'!K47+25</f>
        <v>25076</v>
      </c>
      <c r="L23" s="202">
        <f>'нетто 18'!L47+25</f>
        <v>28028</v>
      </c>
      <c r="M23" s="202">
        <f>'нетто 18'!M47+25</f>
        <v>28028</v>
      </c>
      <c r="N23" s="202">
        <f>'нетто 18'!N47+25</f>
        <v>27044</v>
      </c>
      <c r="O23" s="202">
        <f>'нетто 18'!O47+25</f>
        <v>28028</v>
      </c>
      <c r="P23" s="202">
        <f>'нетто 18'!P47+25</f>
        <v>29422</v>
      </c>
      <c r="Q23" s="202">
        <f>'нетто 18'!Q47+25</f>
        <v>29422</v>
      </c>
      <c r="R23" s="202">
        <f>'нетто 18'!R47+25</f>
        <v>29422</v>
      </c>
      <c r="S23" s="202">
        <f>'нетто 18'!S47+25</f>
        <v>29422</v>
      </c>
      <c r="T23" s="202">
        <f>'нетто 18'!T47+25</f>
        <v>28028</v>
      </c>
      <c r="U23" s="202">
        <f>'нетто 18'!U47+25</f>
        <v>28028</v>
      </c>
      <c r="V23" s="202">
        <f>'нетто 18'!V47+25</f>
        <v>32210</v>
      </c>
      <c r="W23" s="202">
        <f>'нетто 18'!W47+25</f>
        <v>30816</v>
      </c>
      <c r="X23" s="202">
        <f>'нетто 18'!X47+25</f>
        <v>32210</v>
      </c>
      <c r="Y23" s="202">
        <f>'нетто 18'!Y47+25</f>
        <v>29422</v>
      </c>
      <c r="Z23" s="202">
        <f>'нетто 18'!Z47+25</f>
        <v>29422</v>
      </c>
      <c r="AA23" s="202">
        <f>'нетто 18'!AA47+25</f>
        <v>30816</v>
      </c>
      <c r="AB23" s="202">
        <f>'нетто 18'!AB47+25</f>
        <v>29422</v>
      </c>
      <c r="AC23" s="202">
        <f>'нетто 18'!AC47+25</f>
        <v>30816</v>
      </c>
      <c r="AD23" s="202">
        <f>'нетто 18'!AD47+25</f>
        <v>28028</v>
      </c>
      <c r="AE23" s="202">
        <f>'нетто 18'!AE47+25</f>
        <v>27044</v>
      </c>
      <c r="AF23" s="202">
        <f>'нетто 18'!AF47+25</f>
        <v>26060</v>
      </c>
      <c r="AG23" s="202">
        <f>'нетто 18'!AG47+25</f>
        <v>25076</v>
      </c>
      <c r="AH23" s="202">
        <f>'нетто 18'!AH47+25</f>
        <v>24092</v>
      </c>
      <c r="AI23" s="202">
        <f>'нетто 18'!AI47+25</f>
        <v>24092</v>
      </c>
      <c r="AJ23" s="202">
        <f>'нетто 18'!AJ47+25</f>
        <v>25076</v>
      </c>
      <c r="AK23" s="202">
        <f>'нетто 18'!AK47+25</f>
        <v>26060</v>
      </c>
      <c r="AL23" s="202">
        <f>'нетто 18'!AL47+25</f>
        <v>25076</v>
      </c>
      <c r="AM23" s="202">
        <f>'нетто 18'!AM47+25</f>
        <v>26060</v>
      </c>
      <c r="AN23" s="202">
        <f>'нетто 18'!AN47+25</f>
        <v>25076</v>
      </c>
      <c r="AO23" s="202">
        <f>'нетто 18'!AO47+25</f>
        <v>25077</v>
      </c>
      <c r="AP23" s="202">
        <f>'нетто 18'!AP47+25</f>
        <v>24092</v>
      </c>
      <c r="AQ23" s="202">
        <f>'нетто 18'!AQ47+25</f>
        <v>26060</v>
      </c>
      <c r="AR23" s="202">
        <f>'нетто 18'!AR47+25</f>
        <v>24092</v>
      </c>
      <c r="AS23" s="202">
        <f>'нетто 18'!AS47+25</f>
        <v>18639</v>
      </c>
      <c r="AT23" s="202">
        <f>'нетто 18'!AT47+25</f>
        <v>19623</v>
      </c>
      <c r="AU23" s="202">
        <f>'нетто 18'!AU47+25</f>
        <v>19623</v>
      </c>
      <c r="AV23" s="202">
        <f>'нетто 18'!AV47+25</f>
        <v>18639</v>
      </c>
      <c r="AW23" s="202">
        <f>'нетто 18'!AW47+25</f>
        <v>19623</v>
      </c>
      <c r="AX23" s="202">
        <f>'нетто 18'!AX47+25</f>
        <v>17081</v>
      </c>
      <c r="AY23" s="202">
        <f>'нетто 18'!AY47+25</f>
        <v>17655</v>
      </c>
      <c r="AZ23" s="202">
        <f>'нетто 18'!AZ47+25</f>
        <v>17081</v>
      </c>
      <c r="BA23" s="202">
        <f>'нетто 18'!BA47+25</f>
        <v>17655</v>
      </c>
      <c r="BB23" s="202">
        <f>'нетто 18'!BB47+25</f>
        <v>17081</v>
      </c>
      <c r="BC23" s="202">
        <f>'нетто 18'!BC47+25</f>
        <v>17655</v>
      </c>
      <c r="BD23" s="202">
        <f>'нетто 18'!BD47+25</f>
        <v>17655</v>
      </c>
      <c r="BE23" s="202">
        <f>'нетто 18'!BE47+25</f>
        <v>17081</v>
      </c>
      <c r="BF23" s="202">
        <f>'нетто 18'!BF47+25</f>
        <v>15933</v>
      </c>
      <c r="BG23" s="202">
        <f>'нетто 18'!BG47+25</f>
        <v>21263</v>
      </c>
      <c r="BH23" s="202">
        <f>'нетто 18'!BH47+25</f>
        <v>22739</v>
      </c>
    </row>
    <row r="24" spans="1:60" s="201" customFormat="1" ht="11.1"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row>
    <row r="25" spans="1:60" s="201" customFormat="1" ht="11.1" customHeight="1" x14ac:dyDescent="0.2">
      <c r="A25" s="210" t="s">
        <v>1</v>
      </c>
      <c r="B25" s="202">
        <f>'нетто 18'!B49+25</f>
        <v>102525</v>
      </c>
      <c r="C25" s="202">
        <f>'нетто 18'!C49+25</f>
        <v>102525</v>
      </c>
      <c r="D25" s="202">
        <f>'нетто 18'!D49+25</f>
        <v>102525</v>
      </c>
      <c r="E25" s="202">
        <f>'нетто 18'!E49+25</f>
        <v>102525</v>
      </c>
      <c r="F25" s="202">
        <f>'нетто 18'!F49+25</f>
        <v>102525</v>
      </c>
      <c r="G25" s="202">
        <f>'нетто 18'!G49+25</f>
        <v>102525</v>
      </c>
      <c r="H25" s="202">
        <f>'нетто 18'!H49+25</f>
        <v>102525</v>
      </c>
      <c r="I25" s="202">
        <f>'нетто 18'!I49+25</f>
        <v>102525</v>
      </c>
      <c r="J25" s="202">
        <f>'нетто 18'!J49+25</f>
        <v>102525</v>
      </c>
      <c r="K25" s="202">
        <f>'нетто 18'!K49+25</f>
        <v>102525</v>
      </c>
      <c r="L25" s="202">
        <f>'нетто 18'!L49+25</f>
        <v>102525</v>
      </c>
      <c r="M25" s="202">
        <f>'нетто 18'!M49+25</f>
        <v>102525</v>
      </c>
      <c r="N25" s="202">
        <f>'нетто 18'!N49+25</f>
        <v>102525</v>
      </c>
      <c r="O25" s="202">
        <f>'нетто 18'!O49+25</f>
        <v>102525</v>
      </c>
      <c r="P25" s="202">
        <f>'нетто 18'!P49+25</f>
        <v>102525</v>
      </c>
      <c r="Q25" s="202">
        <f>'нетто 18'!Q49+25</f>
        <v>102525</v>
      </c>
      <c r="R25" s="202">
        <f>'нетто 18'!R49+25</f>
        <v>102525</v>
      </c>
      <c r="S25" s="202">
        <f>'нетто 18'!S49+25</f>
        <v>102525</v>
      </c>
      <c r="T25" s="202">
        <f>'нетто 18'!T49+25</f>
        <v>102525</v>
      </c>
      <c r="U25" s="202">
        <f>'нетто 18'!U49+25</f>
        <v>102525</v>
      </c>
      <c r="V25" s="202">
        <f>'нетто 18'!V49+25</f>
        <v>102525</v>
      </c>
      <c r="W25" s="202">
        <f>'нетто 18'!W49+25</f>
        <v>102525</v>
      </c>
      <c r="X25" s="202">
        <f>'нетто 18'!X49+25</f>
        <v>102525</v>
      </c>
      <c r="Y25" s="202">
        <f>'нетто 18'!Y49+25</f>
        <v>102525</v>
      </c>
      <c r="Z25" s="202">
        <f>'нетто 18'!Z49+25</f>
        <v>102525</v>
      </c>
      <c r="AA25" s="202">
        <f>'нетто 18'!AA49+25</f>
        <v>102525</v>
      </c>
      <c r="AB25" s="202">
        <f>'нетто 18'!AB49+25</f>
        <v>102525</v>
      </c>
      <c r="AC25" s="202">
        <f>'нетто 18'!AC49+25</f>
        <v>102525</v>
      </c>
      <c r="AD25" s="202">
        <f>'нетто 18'!AD49+25</f>
        <v>102525</v>
      </c>
      <c r="AE25" s="202">
        <f>'нетто 18'!AE49+25</f>
        <v>102525</v>
      </c>
      <c r="AF25" s="202">
        <f>'нетто 18'!AF49+25</f>
        <v>102525</v>
      </c>
      <c r="AG25" s="202">
        <f>'нетто 18'!AG49+25</f>
        <v>102525</v>
      </c>
      <c r="AH25" s="202">
        <f>'нетто 18'!AH49+25</f>
        <v>102525</v>
      </c>
      <c r="AI25" s="202">
        <f>'нетто 18'!AI49+25</f>
        <v>102525</v>
      </c>
      <c r="AJ25" s="202">
        <f>'нетто 18'!AJ49+25</f>
        <v>102525</v>
      </c>
      <c r="AK25" s="202">
        <f>'нетто 18'!AK49+25</f>
        <v>102525</v>
      </c>
      <c r="AL25" s="202">
        <f>'нетто 18'!AL49+25</f>
        <v>102525</v>
      </c>
      <c r="AM25" s="202">
        <f>'нетто 18'!AM49+25</f>
        <v>102525</v>
      </c>
      <c r="AN25" s="202">
        <f>'нетто 18'!AN49+25</f>
        <v>102525</v>
      </c>
      <c r="AO25" s="202">
        <f>'нетто 18'!AO49+25</f>
        <v>102525</v>
      </c>
      <c r="AP25" s="202">
        <f>'нетто 18'!AP49+25</f>
        <v>102525</v>
      </c>
      <c r="AQ25" s="202">
        <f>'нетто 18'!AQ49+25</f>
        <v>102525</v>
      </c>
      <c r="AR25" s="202">
        <f>'нетто 18'!AR49+25</f>
        <v>102525</v>
      </c>
      <c r="AS25" s="202">
        <f>'нетто 18'!AS49+25</f>
        <v>90225</v>
      </c>
      <c r="AT25" s="202">
        <f>'нетто 18'!AT49+25</f>
        <v>90225</v>
      </c>
      <c r="AU25" s="202">
        <f>'нетто 18'!AU49+25</f>
        <v>90225</v>
      </c>
      <c r="AV25" s="202">
        <f>'нетто 18'!AV49+25</f>
        <v>90225</v>
      </c>
      <c r="AW25" s="202">
        <f>'нетто 18'!AW49+25</f>
        <v>90225</v>
      </c>
      <c r="AX25" s="202">
        <f>'нетто 18'!AX49+25</f>
        <v>90225</v>
      </c>
      <c r="AY25" s="202">
        <f>'нетто 18'!AY49+25</f>
        <v>90225</v>
      </c>
      <c r="AZ25" s="202">
        <f>'нетто 18'!AZ49+25</f>
        <v>90225</v>
      </c>
      <c r="BA25" s="202">
        <f>'нетто 18'!BA49+25</f>
        <v>90225</v>
      </c>
      <c r="BB25" s="202">
        <f>'нетто 18'!BB49+25</f>
        <v>90225</v>
      </c>
      <c r="BC25" s="202">
        <f>'нетто 18'!BC49+25</f>
        <v>90225</v>
      </c>
      <c r="BD25" s="202">
        <f>'нетто 18'!BD49+25</f>
        <v>90225</v>
      </c>
      <c r="BE25" s="202">
        <f>'нетто 18'!BE49+25</f>
        <v>90225</v>
      </c>
      <c r="BF25" s="202">
        <f>'нетто 18'!BF49+25</f>
        <v>90225</v>
      </c>
      <c r="BG25" s="202">
        <f>'нетто 18'!BG49+25</f>
        <v>90225</v>
      </c>
      <c r="BH25" s="202">
        <f>'нетто 18'!BH49+25</f>
        <v>90225</v>
      </c>
    </row>
    <row r="26" spans="1:60" ht="22.5" x14ac:dyDescent="0.2">
      <c r="A26" s="211" t="s">
        <v>121</v>
      </c>
    </row>
    <row r="27" spans="1:60" ht="12" hidden="1" thickBot="1" x14ac:dyDescent="0.25">
      <c r="A27" s="212" t="s">
        <v>147</v>
      </c>
    </row>
    <row r="28" spans="1:60" hidden="1" x14ac:dyDescent="0.2">
      <c r="A28" s="213" t="s">
        <v>146</v>
      </c>
    </row>
    <row r="29" spans="1:60" ht="21.75" hidden="1" x14ac:dyDescent="0.2">
      <c r="A29" s="214" t="s">
        <v>149</v>
      </c>
    </row>
    <row r="30" spans="1:60" ht="21.75" hidden="1" x14ac:dyDescent="0.2">
      <c r="A30" s="215" t="s">
        <v>150</v>
      </c>
    </row>
    <row r="31" spans="1:60" hidden="1" x14ac:dyDescent="0.2">
      <c r="A31" s="214" t="s">
        <v>148</v>
      </c>
    </row>
    <row r="32" spans="1:60" hidden="1" x14ac:dyDescent="0.2">
      <c r="A32" s="216" t="s">
        <v>170</v>
      </c>
    </row>
    <row r="33" spans="1:1" x14ac:dyDescent="0.2">
      <c r="A33" s="217" t="s">
        <v>12</v>
      </c>
    </row>
    <row r="34" spans="1:1" x14ac:dyDescent="0.2">
      <c r="A34" s="218" t="s">
        <v>13</v>
      </c>
    </row>
    <row r="35" spans="1:1" x14ac:dyDescent="0.2">
      <c r="A35" s="218" t="s">
        <v>14</v>
      </c>
    </row>
    <row r="36" spans="1:1" ht="22.5" x14ac:dyDescent="0.2">
      <c r="A36" s="219" t="s">
        <v>18</v>
      </c>
    </row>
    <row r="37" spans="1:1" x14ac:dyDescent="0.2">
      <c r="A37" s="220" t="s">
        <v>122</v>
      </c>
    </row>
    <row r="38" spans="1:1" x14ac:dyDescent="0.2">
      <c r="A38" s="218"/>
    </row>
    <row r="39" spans="1:1" hidden="1" x14ac:dyDescent="0.2">
      <c r="A39" s="221" t="s">
        <v>16</v>
      </c>
    </row>
    <row r="40" spans="1:1" ht="67.5" hidden="1" x14ac:dyDescent="0.2">
      <c r="A40" s="222" t="s">
        <v>255</v>
      </c>
    </row>
    <row r="41" spans="1:1" hidden="1" x14ac:dyDescent="0.2"/>
    <row r="42" spans="1:1" hidden="1" x14ac:dyDescent="0.2">
      <c r="A42" s="223" t="s">
        <v>24</v>
      </c>
    </row>
    <row r="43" spans="1:1" hidden="1" x14ac:dyDescent="0.2">
      <c r="A43" s="224" t="s">
        <v>256</v>
      </c>
    </row>
    <row r="44" spans="1:1" hidden="1" x14ac:dyDescent="0.2">
      <c r="A44" s="225" t="s">
        <v>257</v>
      </c>
    </row>
    <row r="45" spans="1:1" ht="21.75" customHeight="1" thickBot="1" x14ac:dyDescent="0.25">
      <c r="A45" s="221" t="s">
        <v>16</v>
      </c>
    </row>
    <row r="46" spans="1:1" ht="159" customHeight="1" thickBot="1" x14ac:dyDescent="0.25">
      <c r="A46" s="226" t="s">
        <v>258</v>
      </c>
    </row>
  </sheetData>
  <pageMargins left="0.25" right="0.25" top="0.75" bottom="0.75" header="0.3" footer="0.3"/>
  <pageSetup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70"/>
  <sheetViews>
    <sheetView zoomScale="90" zoomScaleNormal="90" workbookViewId="0">
      <pane xSplit="1" topLeftCell="B1" activePane="topRight" state="frozen"/>
      <selection activeCell="L7" sqref="L7"/>
      <selection pane="topRight" activeCell="L7" sqref="L7"/>
    </sheetView>
  </sheetViews>
  <sheetFormatPr defaultColWidth="9" defaultRowHeight="11.25" x14ac:dyDescent="0.2"/>
  <cols>
    <col min="1" max="1" width="67.85546875" style="203" customWidth="1"/>
    <col min="2" max="9" width="9" style="203"/>
    <col min="10" max="15" width="9" style="203" customWidth="1"/>
    <col min="16" max="16384" width="9" style="203"/>
  </cols>
  <sheetData>
    <row r="1" spans="1:60" x14ac:dyDescent="0.2">
      <c r="A1" s="206" t="s">
        <v>191</v>
      </c>
    </row>
    <row r="2" spans="1:60" x14ac:dyDescent="0.2">
      <c r="A2" s="207" t="s">
        <v>8</v>
      </c>
    </row>
    <row r="3" spans="1:60" x14ac:dyDescent="0.2">
      <c r="A3" s="206"/>
    </row>
    <row r="4" spans="1:60" ht="26.1" customHeight="1" x14ac:dyDescent="0.2">
      <c r="A4" s="227" t="s">
        <v>9</v>
      </c>
      <c r="B4" s="200">
        <f>'C завтраками| Bed and breakfast'!B4</f>
        <v>45824</v>
      </c>
      <c r="C4" s="200">
        <f>'C завтраками| Bed and breakfast'!C4</f>
        <v>45827</v>
      </c>
      <c r="D4" s="200">
        <f>'C завтраками| Bed and breakfast'!D4</f>
        <v>45828</v>
      </c>
      <c r="E4" s="200">
        <f>'C завтраками| Bed and breakfast'!E4</f>
        <v>45829</v>
      </c>
      <c r="F4" s="200">
        <f>'C завтраками| Bed and breakfast'!F4</f>
        <v>45830</v>
      </c>
      <c r="G4" s="200">
        <f>'C завтраками| Bed and breakfast'!G4</f>
        <v>45831</v>
      </c>
      <c r="H4" s="200">
        <f>'C завтраками| Bed and breakfast'!H4</f>
        <v>45832</v>
      </c>
      <c r="I4" s="200">
        <f>'C завтраками| Bed and breakfast'!I4</f>
        <v>45835</v>
      </c>
      <c r="J4" s="200">
        <f>'C завтраками| Bed and breakfast'!J4</f>
        <v>45836</v>
      </c>
      <c r="K4" s="200">
        <f>'C завтраками| Bed and breakfast'!K4</f>
        <v>45838</v>
      </c>
      <c r="L4" s="200">
        <f>'C завтраками| Bed and breakfast'!L4</f>
        <v>45839</v>
      </c>
      <c r="M4" s="200">
        <f>'C завтраками| Bed and breakfast'!M4</f>
        <v>45842</v>
      </c>
      <c r="N4" s="200">
        <f>'C завтраками| Bed and breakfast'!N4</f>
        <v>45845</v>
      </c>
      <c r="O4" s="200">
        <f>'C завтраками| Bed and breakfast'!O4</f>
        <v>45847</v>
      </c>
      <c r="P4" s="200">
        <f>'C завтраками| Bed and breakfast'!P4</f>
        <v>45849</v>
      </c>
      <c r="Q4" s="200">
        <f>'C завтраками| Bed and breakfast'!Q4</f>
        <v>45851</v>
      </c>
      <c r="R4" s="200">
        <f>'C завтраками| Bed and breakfast'!R4</f>
        <v>45856</v>
      </c>
      <c r="S4" s="200">
        <f>'C завтраками| Bed and breakfast'!S4</f>
        <v>45858</v>
      </c>
      <c r="T4" s="200">
        <f>'C завтраками| Bed and breakfast'!T4</f>
        <v>45859</v>
      </c>
      <c r="U4" s="200">
        <f>'C завтраками| Bed and breakfast'!U4</f>
        <v>45861</v>
      </c>
      <c r="V4" s="200">
        <f>'C завтраками| Bed and breakfast'!V4</f>
        <v>45863</v>
      </c>
      <c r="W4" s="200">
        <f>'C завтраками| Bed and breakfast'!W4</f>
        <v>45865</v>
      </c>
      <c r="X4" s="200">
        <f>'C завтраками| Bed and breakfast'!X4</f>
        <v>45867</v>
      </c>
      <c r="Y4" s="200">
        <f>'C завтраками| Bed and breakfast'!Y4</f>
        <v>45870</v>
      </c>
      <c r="Z4" s="200">
        <f>'C завтраками| Bed and breakfast'!Z4</f>
        <v>45872</v>
      </c>
      <c r="AA4" s="200">
        <f>'C завтраками| Bed and breakfast'!AA4</f>
        <v>45874</v>
      </c>
      <c r="AB4" s="200">
        <f>'C завтраками| Bed and breakfast'!AB4</f>
        <v>45883</v>
      </c>
      <c r="AC4" s="200">
        <f>'C завтраками| Bed and breakfast'!AC4</f>
        <v>45886</v>
      </c>
      <c r="AD4" s="200">
        <f>'C завтраками| Bed and breakfast'!AD4</f>
        <v>45888</v>
      </c>
      <c r="AE4" s="200">
        <f>'C завтраками| Bed and breakfast'!AE4</f>
        <v>45890</v>
      </c>
      <c r="AF4" s="200">
        <f>'C завтраками| Bed and breakfast'!AF4</f>
        <v>45893</v>
      </c>
      <c r="AG4" s="200">
        <f>'C завтраками| Bed and breakfast'!AG4</f>
        <v>45896</v>
      </c>
      <c r="AH4" s="200">
        <f>'C завтраками| Bed and breakfast'!AH4</f>
        <v>45898</v>
      </c>
      <c r="AI4" s="200">
        <f>'C завтраками| Bed and breakfast'!AI4</f>
        <v>45901</v>
      </c>
      <c r="AJ4" s="200">
        <f>'C завтраками| Bed and breakfast'!AJ4</f>
        <v>45905</v>
      </c>
      <c r="AK4" s="200">
        <f>'C завтраками| Bed and breakfast'!AK4</f>
        <v>45908</v>
      </c>
      <c r="AL4" s="200">
        <f>'C завтраками| Bed and breakfast'!AL4</f>
        <v>45911</v>
      </c>
      <c r="AM4" s="200">
        <f>'C завтраками| Bed and breakfast'!AM4</f>
        <v>45912</v>
      </c>
      <c r="AN4" s="200">
        <f>'C завтраками| Bed and breakfast'!AN4</f>
        <v>45914</v>
      </c>
      <c r="AO4" s="200">
        <f>'C завтраками| Bed and breakfast'!AO4</f>
        <v>45919</v>
      </c>
      <c r="AP4" s="200">
        <f>'C завтраками| Bed and breakfast'!AP4</f>
        <v>45921</v>
      </c>
      <c r="AQ4" s="200">
        <f>'C завтраками| Bed and breakfast'!AQ4</f>
        <v>45926</v>
      </c>
      <c r="AR4" s="200">
        <f>'C завтраками| Bed and breakfast'!AR4</f>
        <v>45928</v>
      </c>
      <c r="AS4" s="200">
        <f>'C завтраками| Bed and breakfast'!AS4</f>
        <v>45931</v>
      </c>
      <c r="AT4" s="200">
        <f>'C завтраками| Bed and breakfast'!AT4</f>
        <v>45933</v>
      </c>
      <c r="AU4" s="200">
        <f>'C завтраками| Bed and breakfast'!AU4</f>
        <v>45933</v>
      </c>
      <c r="AV4" s="200">
        <f>'C завтраками| Bed and breakfast'!AV4</f>
        <v>45935</v>
      </c>
      <c r="AW4" s="200">
        <f>'C завтраками| Bed and breakfast'!AW4</f>
        <v>45940</v>
      </c>
      <c r="AX4" s="200">
        <f>'C завтраками| Bed and breakfast'!AX4</f>
        <v>45942</v>
      </c>
      <c r="AY4" s="200">
        <f>'C завтраками| Bed and breakfast'!AY4</f>
        <v>45947</v>
      </c>
      <c r="AZ4" s="200">
        <f>'C завтраками| Bed and breakfast'!AZ4</f>
        <v>45949</v>
      </c>
      <c r="BA4" s="200">
        <f>'C завтраками| Bed and breakfast'!BA4</f>
        <v>45954</v>
      </c>
      <c r="BB4" s="200">
        <f>'C завтраками| Bed and breakfast'!BB4</f>
        <v>45956</v>
      </c>
      <c r="BC4" s="200">
        <f>'C завтраками| Bed and breakfast'!BC4</f>
        <v>45961</v>
      </c>
      <c r="BD4" s="200">
        <f>'C завтраками| Bed and breakfast'!BD4</f>
        <v>45962</v>
      </c>
      <c r="BE4" s="200">
        <f>'C завтраками| Bed and breakfast'!BE4</f>
        <v>45965</v>
      </c>
      <c r="BF4" s="200">
        <f>'C завтраками| Bed and breakfast'!BF4</f>
        <v>45966</v>
      </c>
      <c r="BG4" s="200">
        <f>'C завтраками| Bed and breakfast'!BG4</f>
        <v>45992</v>
      </c>
      <c r="BH4" s="200">
        <f>'C завтраками| Bed and breakfast'!BH4</f>
        <v>46003</v>
      </c>
    </row>
    <row r="5" spans="1:60" s="205" customFormat="1" ht="22.35" customHeight="1" x14ac:dyDescent="0.2">
      <c r="A5" s="209" t="s">
        <v>11</v>
      </c>
      <c r="B5" s="200">
        <f>'C завтраками| Bed and breakfast'!B5</f>
        <v>45826</v>
      </c>
      <c r="C5" s="200">
        <f>'C завтраками| Bed and breakfast'!C5</f>
        <v>45827</v>
      </c>
      <c r="D5" s="200">
        <f>'C завтраками| Bed and breakfast'!D5</f>
        <v>45828</v>
      </c>
      <c r="E5" s="200">
        <f>'C завтраками| Bed and breakfast'!E5</f>
        <v>45829</v>
      </c>
      <c r="F5" s="200">
        <f>'C завтраками| Bed and breakfast'!F5</f>
        <v>45830</v>
      </c>
      <c r="G5" s="200">
        <f>'C завтраками| Bed and breakfast'!G5</f>
        <v>45831</v>
      </c>
      <c r="H5" s="200">
        <f>'C завтраками| Bed and breakfast'!H5</f>
        <v>45834</v>
      </c>
      <c r="I5" s="200">
        <f>'C завтраками| Bed and breakfast'!I5</f>
        <v>45835</v>
      </c>
      <c r="J5" s="200">
        <f>'C завтраками| Bed and breakfast'!J5</f>
        <v>45837</v>
      </c>
      <c r="K5" s="200">
        <f>'C завтраками| Bed and breakfast'!K5</f>
        <v>45838</v>
      </c>
      <c r="L5" s="200">
        <f>'C завтраками| Bed and breakfast'!L5</f>
        <v>45841</v>
      </c>
      <c r="M5" s="200">
        <f>'C завтраками| Bed and breakfast'!M5</f>
        <v>45844</v>
      </c>
      <c r="N5" s="200">
        <f>'C завтраками| Bed and breakfast'!N5</f>
        <v>45846</v>
      </c>
      <c r="O5" s="200">
        <f>'C завтраками| Bed and breakfast'!O5</f>
        <v>45848</v>
      </c>
      <c r="P5" s="200">
        <f>'C завтраками| Bed and breakfast'!P5</f>
        <v>45850</v>
      </c>
      <c r="Q5" s="200">
        <f>'C завтраками| Bed and breakfast'!Q5</f>
        <v>45855</v>
      </c>
      <c r="R5" s="200">
        <f>'C завтраками| Bed and breakfast'!R5</f>
        <v>45857</v>
      </c>
      <c r="S5" s="200">
        <f>'C завтраками| Bed and breakfast'!S5</f>
        <v>45858</v>
      </c>
      <c r="T5" s="200">
        <f>'C завтраками| Bed and breakfast'!T5</f>
        <v>45860</v>
      </c>
      <c r="U5" s="200">
        <f>'C завтраками| Bed and breakfast'!U5</f>
        <v>45862</v>
      </c>
      <c r="V5" s="200">
        <f>'C завтраками| Bed and breakfast'!V5</f>
        <v>45864</v>
      </c>
      <c r="W5" s="200">
        <f>'C завтраками| Bed and breakfast'!W5</f>
        <v>45866</v>
      </c>
      <c r="X5" s="200">
        <f>'C завтраками| Bed and breakfast'!X5</f>
        <v>45869</v>
      </c>
      <c r="Y5" s="200">
        <f>'C завтраками| Bed and breakfast'!Y5</f>
        <v>45871</v>
      </c>
      <c r="Z5" s="200">
        <f>'C завтраками| Bed and breakfast'!Z5</f>
        <v>45873</v>
      </c>
      <c r="AA5" s="200">
        <f>'C завтраками| Bed and breakfast'!AA5</f>
        <v>45882</v>
      </c>
      <c r="AB5" s="200">
        <f>'C завтраками| Bed and breakfast'!AB5</f>
        <v>45885</v>
      </c>
      <c r="AC5" s="200">
        <f>'C завтраками| Bed and breakfast'!AC5</f>
        <v>45887</v>
      </c>
      <c r="AD5" s="200">
        <f>'C завтраками| Bed and breakfast'!AD5</f>
        <v>45889</v>
      </c>
      <c r="AE5" s="200">
        <f>'C завтраками| Bed and breakfast'!AE5</f>
        <v>45892</v>
      </c>
      <c r="AF5" s="200">
        <f>'C завтраками| Bed and breakfast'!AF5</f>
        <v>45895</v>
      </c>
      <c r="AG5" s="200">
        <f>'C завтраками| Bed and breakfast'!AG5</f>
        <v>45897</v>
      </c>
      <c r="AH5" s="200">
        <f>'C завтраками| Bed and breakfast'!AH5</f>
        <v>45900</v>
      </c>
      <c r="AI5" s="200">
        <f>'C завтраками| Bed and breakfast'!AI5</f>
        <v>45904</v>
      </c>
      <c r="AJ5" s="200">
        <f>'C завтраками| Bed and breakfast'!AJ5</f>
        <v>45907</v>
      </c>
      <c r="AK5" s="200">
        <f>'C завтраками| Bed and breakfast'!AK5</f>
        <v>45910</v>
      </c>
      <c r="AL5" s="200">
        <f>'C завтраками| Bed and breakfast'!AL5</f>
        <v>45911</v>
      </c>
      <c r="AM5" s="200">
        <f>'C завтраками| Bed and breakfast'!AM5</f>
        <v>45913</v>
      </c>
      <c r="AN5" s="200">
        <f>'C завтраками| Bed and breakfast'!AN5</f>
        <v>45918</v>
      </c>
      <c r="AO5" s="200">
        <f>'C завтраками| Bed and breakfast'!AO5</f>
        <v>45920</v>
      </c>
      <c r="AP5" s="200">
        <f>'C завтраками| Bed and breakfast'!AP5</f>
        <v>45925</v>
      </c>
      <c r="AQ5" s="200">
        <f>'C завтраками| Bed and breakfast'!AQ5</f>
        <v>45927</v>
      </c>
      <c r="AR5" s="200">
        <f>'C завтраками| Bed and breakfast'!AR5</f>
        <v>45930</v>
      </c>
      <c r="AS5" s="200">
        <f>'C завтраками| Bed and breakfast'!AS5</f>
        <v>45932</v>
      </c>
      <c r="AT5" s="200">
        <f>'C завтраками| Bed and breakfast'!AT5</f>
        <v>45934</v>
      </c>
      <c r="AU5" s="200">
        <f>'C завтраками| Bed and breakfast'!AU5</f>
        <v>45934</v>
      </c>
      <c r="AV5" s="200">
        <f>'C завтраками| Bed and breakfast'!AV5</f>
        <v>45939</v>
      </c>
      <c r="AW5" s="200">
        <f>'C завтраками| Bed and breakfast'!AW5</f>
        <v>45941</v>
      </c>
      <c r="AX5" s="200">
        <f>'C завтраками| Bed and breakfast'!AX5</f>
        <v>45946</v>
      </c>
      <c r="AY5" s="200">
        <f>'C завтраками| Bed and breakfast'!AY5</f>
        <v>45948</v>
      </c>
      <c r="AZ5" s="200">
        <f>'C завтраками| Bed and breakfast'!AZ5</f>
        <v>45953</v>
      </c>
      <c r="BA5" s="200">
        <f>'C завтраками| Bed and breakfast'!BA5</f>
        <v>45955</v>
      </c>
      <c r="BB5" s="200">
        <f>'C завтраками| Bed and breakfast'!BB5</f>
        <v>45960</v>
      </c>
      <c r="BC5" s="200">
        <f>'C завтраками| Bed and breakfast'!BC5</f>
        <v>45961</v>
      </c>
      <c r="BD5" s="200">
        <f>'C завтраками| Bed and breakfast'!BD5</f>
        <v>45964</v>
      </c>
      <c r="BE5" s="200">
        <f>'C завтраками| Bed and breakfast'!BE5</f>
        <v>45965</v>
      </c>
      <c r="BF5" s="200">
        <f>'C завтраками| Bed and breakfast'!BF5</f>
        <v>45991</v>
      </c>
      <c r="BG5" s="200">
        <f>'C завтраками| Bed and breakfast'!BG5</f>
        <v>46002</v>
      </c>
      <c r="BH5" s="200">
        <f>'C завтраками| Bed and breakfast'!BH5</f>
        <v>46016</v>
      </c>
    </row>
    <row r="6" spans="1:60" s="201" customFormat="1" ht="10.35" customHeight="1" x14ac:dyDescent="0.2">
      <c r="A6" s="202" t="s">
        <v>142</v>
      </c>
    </row>
    <row r="7" spans="1:60" s="201" customFormat="1" ht="10.35" customHeight="1" x14ac:dyDescent="0.2">
      <c r="A7" s="210">
        <v>1</v>
      </c>
      <c r="B7" s="202">
        <f>'C завтраками| Bed and breakfast'!B7</f>
        <v>14500</v>
      </c>
      <c r="C7" s="202">
        <f>'C завтраками| Bed and breakfast'!C7</f>
        <v>16900</v>
      </c>
      <c r="D7" s="202">
        <f>'C завтраками| Bed and breakfast'!D7</f>
        <v>16900</v>
      </c>
      <c r="E7" s="202">
        <f>'C завтраками| Bed and breakfast'!E7</f>
        <v>15700</v>
      </c>
      <c r="F7" s="202">
        <f>'C завтраками| Bed and breakfast'!F7</f>
        <v>15700</v>
      </c>
      <c r="G7" s="202">
        <f>'C завтраками| Bed and breakfast'!G7</f>
        <v>18600</v>
      </c>
      <c r="H7" s="202">
        <f>'C завтраками| Bed and breakfast'!H7</f>
        <v>22000</v>
      </c>
      <c r="I7" s="202">
        <f>'C завтраками| Bed and breakfast'!I7</f>
        <v>18600</v>
      </c>
      <c r="J7" s="202">
        <f>'C завтраками| Bed and breakfast'!J7</f>
        <v>14500</v>
      </c>
      <c r="K7" s="202">
        <f>'C завтраками| Bed and breakfast'!K7</f>
        <v>13300</v>
      </c>
      <c r="L7" s="202">
        <f>'C завтраками| Bed and breakfast'!L7</f>
        <v>16900</v>
      </c>
      <c r="M7" s="202">
        <f>'C завтраками| Bed and breakfast'!M7</f>
        <v>16900</v>
      </c>
      <c r="N7" s="202">
        <f>'C завтраками| Bed and breakfast'!N7</f>
        <v>15700</v>
      </c>
      <c r="O7" s="202">
        <f>'C завтраками| Bed and breakfast'!O7</f>
        <v>16900</v>
      </c>
      <c r="P7" s="202">
        <f>'C завтраками| Bed and breakfast'!P7</f>
        <v>18600</v>
      </c>
      <c r="Q7" s="202">
        <f>'C завтраками| Bed and breakfast'!Q7</f>
        <v>18600</v>
      </c>
      <c r="R7" s="202">
        <f>'C завтраками| Bed and breakfast'!R7</f>
        <v>18600</v>
      </c>
      <c r="S7" s="202">
        <f>'C завтраками| Bed and breakfast'!S7</f>
        <v>18600</v>
      </c>
      <c r="T7" s="202">
        <f>'C завтраками| Bed and breakfast'!T7</f>
        <v>16900</v>
      </c>
      <c r="U7" s="202">
        <f>'C завтраками| Bed and breakfast'!U7</f>
        <v>16900</v>
      </c>
      <c r="V7" s="202">
        <f>'C завтраками| Bed and breakfast'!V7</f>
        <v>22000</v>
      </c>
      <c r="W7" s="202">
        <f>'C завтраками| Bed and breakfast'!W7</f>
        <v>20300</v>
      </c>
      <c r="X7" s="202">
        <f>'C завтраками| Bed and breakfast'!X7</f>
        <v>22000</v>
      </c>
      <c r="Y7" s="202">
        <f>'C завтраками| Bed and breakfast'!Y7</f>
        <v>18600</v>
      </c>
      <c r="Z7" s="202">
        <f>'C завтраками| Bed and breakfast'!Z7</f>
        <v>18600</v>
      </c>
      <c r="AA7" s="202">
        <f>'C завтраками| Bed and breakfast'!AA7</f>
        <v>20300</v>
      </c>
      <c r="AB7" s="202">
        <f>'C завтраками| Bed and breakfast'!AB7</f>
        <v>18600</v>
      </c>
      <c r="AC7" s="202">
        <f>'C завтраками| Bed and breakfast'!AC7</f>
        <v>20300</v>
      </c>
      <c r="AD7" s="202">
        <f>'C завтраками| Bed and breakfast'!AD7</f>
        <v>16900</v>
      </c>
      <c r="AE7" s="202">
        <f>'C завтраками| Bed and breakfast'!AE7</f>
        <v>15700</v>
      </c>
      <c r="AF7" s="202">
        <f>'C завтраками| Bed and breakfast'!AF7</f>
        <v>14500</v>
      </c>
      <c r="AG7" s="202">
        <f>'C завтраками| Bed and breakfast'!AG7</f>
        <v>13300</v>
      </c>
      <c r="AH7" s="202">
        <f>'C завтраками| Bed and breakfast'!AH7</f>
        <v>12100</v>
      </c>
      <c r="AI7" s="202">
        <f>'C завтраками| Bed and breakfast'!AI7</f>
        <v>12100</v>
      </c>
      <c r="AJ7" s="202">
        <f>'C завтраками| Bed and breakfast'!AJ7</f>
        <v>13300</v>
      </c>
      <c r="AK7" s="202">
        <f>'C завтраками| Bed and breakfast'!AK7</f>
        <v>14500</v>
      </c>
      <c r="AL7" s="202">
        <f>'C завтраками| Bed and breakfast'!AL7</f>
        <v>13300</v>
      </c>
      <c r="AM7" s="202">
        <f>'C завтраками| Bed and breakfast'!AM7</f>
        <v>14500</v>
      </c>
      <c r="AN7" s="202">
        <f>'C завтраками| Bed and breakfast'!AN7</f>
        <v>13300</v>
      </c>
      <c r="AO7" s="202">
        <f>'C завтраками| Bed and breakfast'!AO7</f>
        <v>13301</v>
      </c>
      <c r="AP7" s="202">
        <f>'C завтраками| Bed and breakfast'!AP7</f>
        <v>12100</v>
      </c>
      <c r="AQ7" s="202">
        <f>'C завтраками| Bed and breakfast'!AQ7</f>
        <v>14500</v>
      </c>
      <c r="AR7" s="202">
        <f>'C завтраками| Bed and breakfast'!AR7</f>
        <v>12100</v>
      </c>
      <c r="AS7" s="202">
        <f>'C завтраками| Bed and breakfast'!AS7</f>
        <v>11950</v>
      </c>
      <c r="AT7" s="202">
        <f>'C завтраками| Bed and breakfast'!AT7</f>
        <v>13150</v>
      </c>
      <c r="AU7" s="202">
        <f>'C завтраками| Bed and breakfast'!AU7</f>
        <v>13150</v>
      </c>
      <c r="AV7" s="202">
        <f>'C завтраками| Bed and breakfast'!AV7</f>
        <v>11950</v>
      </c>
      <c r="AW7" s="202">
        <f>'C завтраками| Bed and breakfast'!AW7</f>
        <v>13150</v>
      </c>
      <c r="AX7" s="202">
        <f>'C завтраками| Bed and breakfast'!AX7</f>
        <v>10050</v>
      </c>
      <c r="AY7" s="202">
        <f>'C завтраками| Bed and breakfast'!AY7</f>
        <v>10750</v>
      </c>
      <c r="AZ7" s="202">
        <f>'C завтраками| Bed and breakfast'!AZ7</f>
        <v>10050</v>
      </c>
      <c r="BA7" s="202">
        <f>'C завтраками| Bed and breakfast'!BA7</f>
        <v>10750</v>
      </c>
      <c r="BB7" s="202">
        <f>'C завтраками| Bed and breakfast'!BB7</f>
        <v>10050</v>
      </c>
      <c r="BC7" s="202">
        <f>'C завтраками| Bed and breakfast'!BC7</f>
        <v>10750</v>
      </c>
      <c r="BD7" s="202">
        <f>'C завтраками| Bed and breakfast'!BD7</f>
        <v>10750</v>
      </c>
      <c r="BE7" s="202">
        <f>'C завтраками| Bed and breakfast'!BE7</f>
        <v>10050</v>
      </c>
      <c r="BF7" s="202">
        <f>'C завтраками| Bed and breakfast'!BF7</f>
        <v>8650</v>
      </c>
      <c r="BG7" s="202">
        <f>'C завтраками| Bed and breakfast'!BG7</f>
        <v>8650</v>
      </c>
      <c r="BH7" s="202">
        <f>'C завтраками| Bed and breakfast'!BH7</f>
        <v>10450</v>
      </c>
    </row>
    <row r="8" spans="1:60" s="201" customFormat="1" ht="10.35" customHeight="1" x14ac:dyDescent="0.2">
      <c r="A8" s="210">
        <v>2</v>
      </c>
      <c r="B8" s="202">
        <f>'C завтраками| Bed and breakfast'!B8</f>
        <v>16750</v>
      </c>
      <c r="C8" s="202">
        <f>'C завтраками| Bed and breakfast'!C8</f>
        <v>19150</v>
      </c>
      <c r="D8" s="202">
        <f>'C завтраками| Bed and breakfast'!D8</f>
        <v>19150</v>
      </c>
      <c r="E8" s="202">
        <f>'C завтраками| Bed and breakfast'!E8</f>
        <v>17950</v>
      </c>
      <c r="F8" s="202">
        <f>'C завтраками| Bed and breakfast'!F8</f>
        <v>17950</v>
      </c>
      <c r="G8" s="202">
        <f>'C завтраками| Bed and breakfast'!G8</f>
        <v>20850</v>
      </c>
      <c r="H8" s="202">
        <f>'C завтраками| Bed and breakfast'!H8</f>
        <v>24250</v>
      </c>
      <c r="I8" s="202">
        <f>'C завтраками| Bed and breakfast'!I8</f>
        <v>20850</v>
      </c>
      <c r="J8" s="202">
        <f>'C завтраками| Bed and breakfast'!J8</f>
        <v>16750</v>
      </c>
      <c r="K8" s="202">
        <f>'C завтраками| Bed and breakfast'!K8</f>
        <v>15550</v>
      </c>
      <c r="L8" s="202">
        <f>'C завтраками| Bed and breakfast'!L8</f>
        <v>19150</v>
      </c>
      <c r="M8" s="202">
        <f>'C завтраками| Bed and breakfast'!M8</f>
        <v>19150</v>
      </c>
      <c r="N8" s="202">
        <f>'C завтраками| Bed and breakfast'!N8</f>
        <v>17950</v>
      </c>
      <c r="O8" s="202">
        <f>'C завтраками| Bed and breakfast'!O8</f>
        <v>19150</v>
      </c>
      <c r="P8" s="202">
        <f>'C завтраками| Bed and breakfast'!P8</f>
        <v>20850</v>
      </c>
      <c r="Q8" s="202">
        <f>'C завтраками| Bed and breakfast'!Q8</f>
        <v>20850</v>
      </c>
      <c r="R8" s="202">
        <f>'C завтраками| Bed and breakfast'!R8</f>
        <v>20850</v>
      </c>
      <c r="S8" s="202">
        <f>'C завтраками| Bed and breakfast'!S8</f>
        <v>20850</v>
      </c>
      <c r="T8" s="202">
        <f>'C завтраками| Bed and breakfast'!T8</f>
        <v>19150</v>
      </c>
      <c r="U8" s="202">
        <f>'C завтраками| Bed and breakfast'!U8</f>
        <v>19150</v>
      </c>
      <c r="V8" s="202">
        <f>'C завтраками| Bed and breakfast'!V8</f>
        <v>24250</v>
      </c>
      <c r="W8" s="202">
        <f>'C завтраками| Bed and breakfast'!W8</f>
        <v>22550</v>
      </c>
      <c r="X8" s="202">
        <f>'C завтраками| Bed and breakfast'!X8</f>
        <v>24250</v>
      </c>
      <c r="Y8" s="202">
        <f>'C завтраками| Bed and breakfast'!Y8</f>
        <v>20850</v>
      </c>
      <c r="Z8" s="202">
        <f>'C завтраками| Bed and breakfast'!Z8</f>
        <v>20850</v>
      </c>
      <c r="AA8" s="202">
        <f>'C завтраками| Bed and breakfast'!AA8</f>
        <v>22550</v>
      </c>
      <c r="AB8" s="202">
        <f>'C завтраками| Bed and breakfast'!AB8</f>
        <v>20850</v>
      </c>
      <c r="AC8" s="202">
        <f>'C завтраками| Bed and breakfast'!AC8</f>
        <v>22550</v>
      </c>
      <c r="AD8" s="202">
        <f>'C завтраками| Bed and breakfast'!AD8</f>
        <v>19150</v>
      </c>
      <c r="AE8" s="202">
        <f>'C завтраками| Bed and breakfast'!AE8</f>
        <v>17950</v>
      </c>
      <c r="AF8" s="202">
        <f>'C завтраками| Bed and breakfast'!AF8</f>
        <v>16750</v>
      </c>
      <c r="AG8" s="202">
        <f>'C завтраками| Bed and breakfast'!AG8</f>
        <v>15550</v>
      </c>
      <c r="AH8" s="202">
        <f>'C завтраками| Bed and breakfast'!AH8</f>
        <v>14350</v>
      </c>
      <c r="AI8" s="202">
        <f>'C завтраками| Bed and breakfast'!AI8</f>
        <v>14350</v>
      </c>
      <c r="AJ8" s="202">
        <f>'C завтраками| Bed and breakfast'!AJ8</f>
        <v>15550</v>
      </c>
      <c r="AK8" s="202">
        <f>'C завтраками| Bed and breakfast'!AK8</f>
        <v>16750</v>
      </c>
      <c r="AL8" s="202">
        <f>'C завтраками| Bed and breakfast'!AL8</f>
        <v>15550</v>
      </c>
      <c r="AM8" s="202">
        <f>'C завтраками| Bed and breakfast'!AM8</f>
        <v>16750</v>
      </c>
      <c r="AN8" s="202">
        <f>'C завтраками| Bed and breakfast'!AN8</f>
        <v>15550</v>
      </c>
      <c r="AO8" s="202">
        <f>'C завтраками| Bed and breakfast'!AO8</f>
        <v>15551</v>
      </c>
      <c r="AP8" s="202">
        <f>'C завтраками| Bed and breakfast'!AP8</f>
        <v>14350</v>
      </c>
      <c r="AQ8" s="202">
        <f>'C завтраками| Bed and breakfast'!AQ8</f>
        <v>16750</v>
      </c>
      <c r="AR8" s="202">
        <f>'C завтраками| Bed and breakfast'!AR8</f>
        <v>14350</v>
      </c>
      <c r="AS8" s="202">
        <f>'C завтраками| Bed and breakfast'!AS8</f>
        <v>14200</v>
      </c>
      <c r="AT8" s="202">
        <f>'C завтраками| Bed and breakfast'!AT8</f>
        <v>15400</v>
      </c>
      <c r="AU8" s="202">
        <f>'C завтраками| Bed and breakfast'!AU8</f>
        <v>15400</v>
      </c>
      <c r="AV8" s="202">
        <f>'C завтраками| Bed and breakfast'!AV8</f>
        <v>14200</v>
      </c>
      <c r="AW8" s="202">
        <f>'C завтраками| Bed and breakfast'!AW8</f>
        <v>15400</v>
      </c>
      <c r="AX8" s="202">
        <f>'C завтраками| Bed and breakfast'!AX8</f>
        <v>12300</v>
      </c>
      <c r="AY8" s="202">
        <f>'C завтраками| Bed and breakfast'!AY8</f>
        <v>13000</v>
      </c>
      <c r="AZ8" s="202">
        <f>'C завтраками| Bed and breakfast'!AZ8</f>
        <v>12300</v>
      </c>
      <c r="BA8" s="202">
        <f>'C завтраками| Bed and breakfast'!BA8</f>
        <v>13000</v>
      </c>
      <c r="BB8" s="202">
        <f>'C завтраками| Bed and breakfast'!BB8</f>
        <v>12300</v>
      </c>
      <c r="BC8" s="202">
        <f>'C завтраками| Bed and breakfast'!BC8</f>
        <v>13000</v>
      </c>
      <c r="BD8" s="202">
        <f>'C завтраками| Bed and breakfast'!BD8</f>
        <v>13000</v>
      </c>
      <c r="BE8" s="202">
        <f>'C завтраками| Bed and breakfast'!BE8</f>
        <v>12300</v>
      </c>
      <c r="BF8" s="202">
        <f>'C завтраками| Bed and breakfast'!BF8</f>
        <v>10900</v>
      </c>
      <c r="BG8" s="202">
        <f>'C завтраками| Bed and breakfast'!BG8</f>
        <v>10900</v>
      </c>
      <c r="BH8" s="202">
        <f>'C завтраками| Bed and breakfast'!BH8</f>
        <v>12700</v>
      </c>
    </row>
    <row r="9" spans="1:60" s="201" customFormat="1" ht="10.35" customHeight="1" x14ac:dyDescent="0.2">
      <c r="A9" s="202" t="s">
        <v>143</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row>
    <row r="10" spans="1:60" s="201" customFormat="1" ht="10.35" customHeight="1" x14ac:dyDescent="0.2">
      <c r="A10" s="210">
        <v>1</v>
      </c>
      <c r="B10" s="202">
        <f>'C завтраками| Bed and breakfast'!B10</f>
        <v>15500</v>
      </c>
      <c r="C10" s="202">
        <f>'C завтраками| Bed and breakfast'!C10</f>
        <v>17900</v>
      </c>
      <c r="D10" s="202">
        <f>'C завтраками| Bed and breakfast'!D10</f>
        <v>17900</v>
      </c>
      <c r="E10" s="202">
        <f>'C завтраками| Bed and breakfast'!E10</f>
        <v>16700</v>
      </c>
      <c r="F10" s="202">
        <f>'C завтраками| Bed and breakfast'!F10</f>
        <v>16700</v>
      </c>
      <c r="G10" s="202">
        <f>'C завтраками| Bed and breakfast'!G10</f>
        <v>19600</v>
      </c>
      <c r="H10" s="202">
        <f>'C завтраками| Bed and breakfast'!H10</f>
        <v>23000</v>
      </c>
      <c r="I10" s="202">
        <f>'C завтраками| Bed and breakfast'!I10</f>
        <v>19600</v>
      </c>
      <c r="J10" s="202">
        <f>'C завтраками| Bed and breakfast'!J10</f>
        <v>15500</v>
      </c>
      <c r="K10" s="202">
        <f>'C завтраками| Bed and breakfast'!K10</f>
        <v>14300</v>
      </c>
      <c r="L10" s="202">
        <f>'C завтраками| Bed and breakfast'!L10</f>
        <v>17900</v>
      </c>
      <c r="M10" s="202">
        <f>'C завтраками| Bed and breakfast'!M10</f>
        <v>17900</v>
      </c>
      <c r="N10" s="202">
        <f>'C завтраками| Bed and breakfast'!N10</f>
        <v>16700</v>
      </c>
      <c r="O10" s="202">
        <f>'C завтраками| Bed and breakfast'!O10</f>
        <v>17900</v>
      </c>
      <c r="P10" s="202">
        <f>'C завтраками| Bed and breakfast'!P10</f>
        <v>19600</v>
      </c>
      <c r="Q10" s="202">
        <f>'C завтраками| Bed and breakfast'!Q10</f>
        <v>19600</v>
      </c>
      <c r="R10" s="202">
        <f>'C завтраками| Bed and breakfast'!R10</f>
        <v>19600</v>
      </c>
      <c r="S10" s="202">
        <f>'C завтраками| Bed and breakfast'!S10</f>
        <v>19600</v>
      </c>
      <c r="T10" s="202">
        <f>'C завтраками| Bed and breakfast'!T10</f>
        <v>17900</v>
      </c>
      <c r="U10" s="202">
        <f>'C завтраками| Bed and breakfast'!U10</f>
        <v>17900</v>
      </c>
      <c r="V10" s="202">
        <f>'C завтраками| Bed and breakfast'!V10</f>
        <v>23000</v>
      </c>
      <c r="W10" s="202">
        <f>'C завтраками| Bed and breakfast'!W10</f>
        <v>21300</v>
      </c>
      <c r="X10" s="202">
        <f>'C завтраками| Bed and breakfast'!X10</f>
        <v>23000</v>
      </c>
      <c r="Y10" s="202">
        <f>'C завтраками| Bed and breakfast'!Y10</f>
        <v>19600</v>
      </c>
      <c r="Z10" s="202">
        <f>'C завтраками| Bed and breakfast'!Z10</f>
        <v>19600</v>
      </c>
      <c r="AA10" s="202">
        <f>'C завтраками| Bed and breakfast'!AA10</f>
        <v>21300</v>
      </c>
      <c r="AB10" s="202">
        <f>'C завтраками| Bed and breakfast'!AB10</f>
        <v>19600</v>
      </c>
      <c r="AC10" s="202">
        <f>'C завтраками| Bed and breakfast'!AC10</f>
        <v>21300</v>
      </c>
      <c r="AD10" s="202">
        <f>'C завтраками| Bed and breakfast'!AD10</f>
        <v>17900</v>
      </c>
      <c r="AE10" s="202">
        <f>'C завтраками| Bed and breakfast'!AE10</f>
        <v>16700</v>
      </c>
      <c r="AF10" s="202">
        <f>'C завтраками| Bed and breakfast'!AF10</f>
        <v>15500</v>
      </c>
      <c r="AG10" s="202">
        <f>'C завтраками| Bed and breakfast'!AG10</f>
        <v>14300</v>
      </c>
      <c r="AH10" s="202">
        <f>'C завтраками| Bed and breakfast'!AH10</f>
        <v>13100</v>
      </c>
      <c r="AI10" s="202">
        <f>'C завтраками| Bed and breakfast'!AI10</f>
        <v>13100</v>
      </c>
      <c r="AJ10" s="202">
        <f>'C завтраками| Bed and breakfast'!AJ10</f>
        <v>14300</v>
      </c>
      <c r="AK10" s="202">
        <f>'C завтраками| Bed and breakfast'!AK10</f>
        <v>15500</v>
      </c>
      <c r="AL10" s="202">
        <f>'C завтраками| Bed and breakfast'!AL10</f>
        <v>14300</v>
      </c>
      <c r="AM10" s="202">
        <f>'C завтраками| Bed and breakfast'!AM10</f>
        <v>15500</v>
      </c>
      <c r="AN10" s="202">
        <f>'C завтраками| Bed and breakfast'!AN10</f>
        <v>14300</v>
      </c>
      <c r="AO10" s="202">
        <f>'C завтраками| Bed and breakfast'!AO10</f>
        <v>14301</v>
      </c>
      <c r="AP10" s="202">
        <f>'C завтраками| Bed and breakfast'!AP10</f>
        <v>13100</v>
      </c>
      <c r="AQ10" s="202">
        <f>'C завтраками| Bed and breakfast'!AQ10</f>
        <v>15500</v>
      </c>
      <c r="AR10" s="202">
        <f>'C завтраками| Bed and breakfast'!AR10</f>
        <v>13100</v>
      </c>
      <c r="AS10" s="202">
        <f>'C завтраками| Bed and breakfast'!AS10</f>
        <v>12950</v>
      </c>
      <c r="AT10" s="202">
        <f>'C завтраками| Bed and breakfast'!AT10</f>
        <v>14150</v>
      </c>
      <c r="AU10" s="202">
        <f>'C завтраками| Bed and breakfast'!AU10</f>
        <v>14150</v>
      </c>
      <c r="AV10" s="202">
        <f>'C завтраками| Bed and breakfast'!AV10</f>
        <v>12950</v>
      </c>
      <c r="AW10" s="202">
        <f>'C завтраками| Bed and breakfast'!AW10</f>
        <v>14150</v>
      </c>
      <c r="AX10" s="202">
        <f>'C завтраками| Bed and breakfast'!AX10</f>
        <v>11050</v>
      </c>
      <c r="AY10" s="202">
        <f>'C завтраками| Bed and breakfast'!AY10</f>
        <v>11750</v>
      </c>
      <c r="AZ10" s="202">
        <f>'C завтраками| Bed and breakfast'!AZ10</f>
        <v>11050</v>
      </c>
      <c r="BA10" s="202">
        <f>'C завтраками| Bed and breakfast'!BA10</f>
        <v>11750</v>
      </c>
      <c r="BB10" s="202">
        <f>'C завтраками| Bed and breakfast'!BB10</f>
        <v>11050</v>
      </c>
      <c r="BC10" s="202">
        <f>'C завтраками| Bed and breakfast'!BC10</f>
        <v>11750</v>
      </c>
      <c r="BD10" s="202">
        <f>'C завтраками| Bed and breakfast'!BD10</f>
        <v>11750</v>
      </c>
      <c r="BE10" s="202">
        <f>'C завтраками| Bed and breakfast'!BE10</f>
        <v>11050</v>
      </c>
      <c r="BF10" s="202">
        <f>'C завтраками| Bed and breakfast'!BF10</f>
        <v>9650</v>
      </c>
      <c r="BG10" s="202">
        <f>'C завтраками| Bed and breakfast'!BG10</f>
        <v>9650</v>
      </c>
      <c r="BH10" s="202">
        <f>'C завтраками| Bed and breakfast'!BH10</f>
        <v>11450</v>
      </c>
    </row>
    <row r="11" spans="1:60" s="201" customFormat="1" x14ac:dyDescent="0.2">
      <c r="A11" s="210">
        <v>2</v>
      </c>
      <c r="B11" s="202">
        <f>'C завтраками| Bed and breakfast'!B11</f>
        <v>17750</v>
      </c>
      <c r="C11" s="202">
        <f>'C завтраками| Bed and breakfast'!C11</f>
        <v>20150</v>
      </c>
      <c r="D11" s="202">
        <f>'C завтраками| Bed and breakfast'!D11</f>
        <v>20150</v>
      </c>
      <c r="E11" s="202">
        <f>'C завтраками| Bed and breakfast'!E11</f>
        <v>18950</v>
      </c>
      <c r="F11" s="202">
        <f>'C завтраками| Bed and breakfast'!F11</f>
        <v>18950</v>
      </c>
      <c r="G11" s="202">
        <f>'C завтраками| Bed and breakfast'!G11</f>
        <v>21850</v>
      </c>
      <c r="H11" s="202">
        <f>'C завтраками| Bed and breakfast'!H11</f>
        <v>25250</v>
      </c>
      <c r="I11" s="202">
        <f>'C завтраками| Bed and breakfast'!I11</f>
        <v>21850</v>
      </c>
      <c r="J11" s="202">
        <f>'C завтраками| Bed and breakfast'!J11</f>
        <v>17750</v>
      </c>
      <c r="K11" s="202">
        <f>'C завтраками| Bed and breakfast'!K11</f>
        <v>16550</v>
      </c>
      <c r="L11" s="202">
        <f>'C завтраками| Bed and breakfast'!L11</f>
        <v>20150</v>
      </c>
      <c r="M11" s="202">
        <f>'C завтраками| Bed and breakfast'!M11</f>
        <v>20150</v>
      </c>
      <c r="N11" s="202">
        <f>'C завтраками| Bed and breakfast'!N11</f>
        <v>18950</v>
      </c>
      <c r="O11" s="202">
        <f>'C завтраками| Bed and breakfast'!O11</f>
        <v>20150</v>
      </c>
      <c r="P11" s="202">
        <f>'C завтраками| Bed and breakfast'!P11</f>
        <v>21850</v>
      </c>
      <c r="Q11" s="202">
        <f>'C завтраками| Bed and breakfast'!Q11</f>
        <v>21850</v>
      </c>
      <c r="R11" s="202">
        <f>'C завтраками| Bed and breakfast'!R11</f>
        <v>21850</v>
      </c>
      <c r="S11" s="202">
        <f>'C завтраками| Bed and breakfast'!S11</f>
        <v>21850</v>
      </c>
      <c r="T11" s="202">
        <f>'C завтраками| Bed and breakfast'!T11</f>
        <v>20150</v>
      </c>
      <c r="U11" s="202">
        <f>'C завтраками| Bed and breakfast'!U11</f>
        <v>20150</v>
      </c>
      <c r="V11" s="202">
        <f>'C завтраками| Bed and breakfast'!V11</f>
        <v>25250</v>
      </c>
      <c r="W11" s="202">
        <f>'C завтраками| Bed and breakfast'!W11</f>
        <v>23550</v>
      </c>
      <c r="X11" s="202">
        <f>'C завтраками| Bed and breakfast'!X11</f>
        <v>25250</v>
      </c>
      <c r="Y11" s="202">
        <f>'C завтраками| Bed and breakfast'!Y11</f>
        <v>21850</v>
      </c>
      <c r="Z11" s="202">
        <f>'C завтраками| Bed and breakfast'!Z11</f>
        <v>21850</v>
      </c>
      <c r="AA11" s="202">
        <f>'C завтраками| Bed and breakfast'!AA11</f>
        <v>23550</v>
      </c>
      <c r="AB11" s="202">
        <f>'C завтраками| Bed and breakfast'!AB11</f>
        <v>21850</v>
      </c>
      <c r="AC11" s="202">
        <f>'C завтраками| Bed and breakfast'!AC11</f>
        <v>23550</v>
      </c>
      <c r="AD11" s="202">
        <f>'C завтраками| Bed and breakfast'!AD11</f>
        <v>20150</v>
      </c>
      <c r="AE11" s="202">
        <f>'C завтраками| Bed and breakfast'!AE11</f>
        <v>18950</v>
      </c>
      <c r="AF11" s="202">
        <f>'C завтраками| Bed and breakfast'!AF11</f>
        <v>17750</v>
      </c>
      <c r="AG11" s="202">
        <f>'C завтраками| Bed and breakfast'!AG11</f>
        <v>16550</v>
      </c>
      <c r="AH11" s="202">
        <f>'C завтраками| Bed and breakfast'!AH11</f>
        <v>15350</v>
      </c>
      <c r="AI11" s="202">
        <f>'C завтраками| Bed and breakfast'!AI11</f>
        <v>15350</v>
      </c>
      <c r="AJ11" s="202">
        <f>'C завтраками| Bed and breakfast'!AJ11</f>
        <v>16550</v>
      </c>
      <c r="AK11" s="202">
        <f>'C завтраками| Bed and breakfast'!AK11</f>
        <v>17750</v>
      </c>
      <c r="AL11" s="202">
        <f>'C завтраками| Bed and breakfast'!AL11</f>
        <v>16550</v>
      </c>
      <c r="AM11" s="202">
        <f>'C завтраками| Bed and breakfast'!AM11</f>
        <v>17750</v>
      </c>
      <c r="AN11" s="202">
        <f>'C завтраками| Bed and breakfast'!AN11</f>
        <v>16550</v>
      </c>
      <c r="AO11" s="202">
        <f>'C завтраками| Bed and breakfast'!AO11</f>
        <v>16551</v>
      </c>
      <c r="AP11" s="202">
        <f>'C завтраками| Bed and breakfast'!AP11</f>
        <v>15350</v>
      </c>
      <c r="AQ11" s="202">
        <f>'C завтраками| Bed and breakfast'!AQ11</f>
        <v>17750</v>
      </c>
      <c r="AR11" s="202">
        <f>'C завтраками| Bed and breakfast'!AR11</f>
        <v>15350</v>
      </c>
      <c r="AS11" s="202">
        <f>'C завтраками| Bed and breakfast'!AS11</f>
        <v>15200</v>
      </c>
      <c r="AT11" s="202">
        <f>'C завтраками| Bed and breakfast'!AT11</f>
        <v>16400</v>
      </c>
      <c r="AU11" s="202">
        <f>'C завтраками| Bed and breakfast'!AU11</f>
        <v>16400</v>
      </c>
      <c r="AV11" s="202">
        <f>'C завтраками| Bed and breakfast'!AV11</f>
        <v>15200</v>
      </c>
      <c r="AW11" s="202">
        <f>'C завтраками| Bed and breakfast'!AW11</f>
        <v>16400</v>
      </c>
      <c r="AX11" s="202">
        <f>'C завтраками| Bed and breakfast'!AX11</f>
        <v>13300</v>
      </c>
      <c r="AY11" s="202">
        <f>'C завтраками| Bed and breakfast'!AY11</f>
        <v>14000</v>
      </c>
      <c r="AZ11" s="202">
        <f>'C завтраками| Bed and breakfast'!AZ11</f>
        <v>13300</v>
      </c>
      <c r="BA11" s="202">
        <f>'C завтраками| Bed and breakfast'!BA11</f>
        <v>14000</v>
      </c>
      <c r="BB11" s="202">
        <f>'C завтраками| Bed and breakfast'!BB11</f>
        <v>13300</v>
      </c>
      <c r="BC11" s="202">
        <f>'C завтраками| Bed and breakfast'!BC11</f>
        <v>14000</v>
      </c>
      <c r="BD11" s="202">
        <f>'C завтраками| Bed and breakfast'!BD11</f>
        <v>14000</v>
      </c>
      <c r="BE11" s="202">
        <f>'C завтраками| Bed and breakfast'!BE11</f>
        <v>13300</v>
      </c>
      <c r="BF11" s="202">
        <f>'C завтраками| Bed and breakfast'!BF11</f>
        <v>11900</v>
      </c>
      <c r="BG11" s="202">
        <f>'C завтраками| Bed and breakfast'!BG11</f>
        <v>11900</v>
      </c>
      <c r="BH11" s="202">
        <f>'C завтраками| Bed and breakfast'!BH11</f>
        <v>13700</v>
      </c>
    </row>
    <row r="12" spans="1:60" s="201" customFormat="1" ht="10.9" customHeight="1" x14ac:dyDescent="0.2">
      <c r="A12" s="202" t="s">
        <v>144</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row>
    <row r="13" spans="1:60" s="201" customFormat="1" ht="11.45" customHeight="1" x14ac:dyDescent="0.2">
      <c r="A13" s="210">
        <v>1</v>
      </c>
      <c r="B13" s="202">
        <f>'C завтраками| Bed and breakfast'!B13</f>
        <v>16500</v>
      </c>
      <c r="C13" s="202">
        <f>'C завтраками| Bed and breakfast'!C13</f>
        <v>18900</v>
      </c>
      <c r="D13" s="202">
        <f>'C завтраками| Bed and breakfast'!D13</f>
        <v>18900</v>
      </c>
      <c r="E13" s="202">
        <f>'C завтраками| Bed and breakfast'!E13</f>
        <v>17700</v>
      </c>
      <c r="F13" s="202">
        <f>'C завтраками| Bed and breakfast'!F13</f>
        <v>17700</v>
      </c>
      <c r="G13" s="202">
        <f>'C завтраками| Bed and breakfast'!G13</f>
        <v>20600</v>
      </c>
      <c r="H13" s="202">
        <f>'C завтраками| Bed and breakfast'!H13</f>
        <v>24000</v>
      </c>
      <c r="I13" s="202">
        <f>'C завтраками| Bed and breakfast'!I13</f>
        <v>20600</v>
      </c>
      <c r="J13" s="202">
        <f>'C завтраками| Bed and breakfast'!J13</f>
        <v>16500</v>
      </c>
      <c r="K13" s="202">
        <f>'C завтраками| Bed and breakfast'!K13</f>
        <v>15300</v>
      </c>
      <c r="L13" s="202">
        <f>'C завтраками| Bed and breakfast'!L13</f>
        <v>18900</v>
      </c>
      <c r="M13" s="202">
        <f>'C завтраками| Bed and breakfast'!M13</f>
        <v>18900</v>
      </c>
      <c r="N13" s="202">
        <f>'C завтраками| Bed and breakfast'!N13</f>
        <v>17700</v>
      </c>
      <c r="O13" s="202">
        <f>'C завтраками| Bed and breakfast'!O13</f>
        <v>18900</v>
      </c>
      <c r="P13" s="202">
        <f>'C завтраками| Bed and breakfast'!P13</f>
        <v>20600</v>
      </c>
      <c r="Q13" s="202">
        <f>'C завтраками| Bed and breakfast'!Q13</f>
        <v>20600</v>
      </c>
      <c r="R13" s="202">
        <f>'C завтраками| Bed and breakfast'!R13</f>
        <v>20600</v>
      </c>
      <c r="S13" s="202">
        <f>'C завтраками| Bed and breakfast'!S13</f>
        <v>20600</v>
      </c>
      <c r="T13" s="202">
        <f>'C завтраками| Bed and breakfast'!T13</f>
        <v>18900</v>
      </c>
      <c r="U13" s="202">
        <f>'C завтраками| Bed and breakfast'!U13</f>
        <v>18900</v>
      </c>
      <c r="V13" s="202">
        <f>'C завтраками| Bed and breakfast'!V13</f>
        <v>24000</v>
      </c>
      <c r="W13" s="202">
        <f>'C завтраками| Bed and breakfast'!W13</f>
        <v>22300</v>
      </c>
      <c r="X13" s="202">
        <f>'C завтраками| Bed and breakfast'!X13</f>
        <v>24000</v>
      </c>
      <c r="Y13" s="202">
        <f>'C завтраками| Bed and breakfast'!Y13</f>
        <v>20600</v>
      </c>
      <c r="Z13" s="202">
        <f>'C завтраками| Bed and breakfast'!Z13</f>
        <v>20600</v>
      </c>
      <c r="AA13" s="202">
        <f>'C завтраками| Bed and breakfast'!AA13</f>
        <v>22300</v>
      </c>
      <c r="AB13" s="202">
        <f>'C завтраками| Bed and breakfast'!AB13</f>
        <v>20600</v>
      </c>
      <c r="AC13" s="202">
        <f>'C завтраками| Bed and breakfast'!AC13</f>
        <v>22300</v>
      </c>
      <c r="AD13" s="202">
        <f>'C завтраками| Bed and breakfast'!AD13</f>
        <v>18900</v>
      </c>
      <c r="AE13" s="202">
        <f>'C завтраками| Bed and breakfast'!AE13</f>
        <v>17700</v>
      </c>
      <c r="AF13" s="202">
        <f>'C завтраками| Bed and breakfast'!AF13</f>
        <v>16500</v>
      </c>
      <c r="AG13" s="202">
        <f>'C завтраками| Bed and breakfast'!AG13</f>
        <v>15300</v>
      </c>
      <c r="AH13" s="202">
        <f>'C завтраками| Bed and breakfast'!AH13</f>
        <v>14100</v>
      </c>
      <c r="AI13" s="202">
        <f>'C завтраками| Bed and breakfast'!AI13</f>
        <v>14100</v>
      </c>
      <c r="AJ13" s="202">
        <f>'C завтраками| Bed and breakfast'!AJ13</f>
        <v>15300</v>
      </c>
      <c r="AK13" s="202">
        <f>'C завтраками| Bed and breakfast'!AK13</f>
        <v>16500</v>
      </c>
      <c r="AL13" s="202">
        <f>'C завтраками| Bed and breakfast'!AL13</f>
        <v>15300</v>
      </c>
      <c r="AM13" s="202">
        <f>'C завтраками| Bed and breakfast'!AM13</f>
        <v>16500</v>
      </c>
      <c r="AN13" s="202">
        <f>'C завтраками| Bed and breakfast'!AN13</f>
        <v>15300</v>
      </c>
      <c r="AO13" s="202">
        <f>'C завтраками| Bed and breakfast'!AO13</f>
        <v>15301</v>
      </c>
      <c r="AP13" s="202">
        <f>'C завтраками| Bed and breakfast'!AP13</f>
        <v>14100</v>
      </c>
      <c r="AQ13" s="202">
        <f>'C завтраками| Bed and breakfast'!AQ13</f>
        <v>16500</v>
      </c>
      <c r="AR13" s="202">
        <f>'C завтраками| Bed and breakfast'!AR13</f>
        <v>14100</v>
      </c>
      <c r="AS13" s="202">
        <f>'C завтраками| Bed and breakfast'!AS13</f>
        <v>13950</v>
      </c>
      <c r="AT13" s="202">
        <f>'C завтраками| Bed and breakfast'!AT13</f>
        <v>15150</v>
      </c>
      <c r="AU13" s="202">
        <f>'C завтраками| Bed and breakfast'!AU13</f>
        <v>15150</v>
      </c>
      <c r="AV13" s="202">
        <f>'C завтраками| Bed and breakfast'!AV13</f>
        <v>13950</v>
      </c>
      <c r="AW13" s="202">
        <f>'C завтраками| Bed and breakfast'!AW13</f>
        <v>15150</v>
      </c>
      <c r="AX13" s="202">
        <f>'C завтраками| Bed and breakfast'!AX13</f>
        <v>12050</v>
      </c>
      <c r="AY13" s="202">
        <f>'C завтраками| Bed and breakfast'!AY13</f>
        <v>12750</v>
      </c>
      <c r="AZ13" s="202">
        <f>'C завтраками| Bed and breakfast'!AZ13</f>
        <v>12050</v>
      </c>
      <c r="BA13" s="202">
        <f>'C завтраками| Bed and breakfast'!BA13</f>
        <v>12750</v>
      </c>
      <c r="BB13" s="202">
        <f>'C завтраками| Bed and breakfast'!BB13</f>
        <v>12050</v>
      </c>
      <c r="BC13" s="202">
        <f>'C завтраками| Bed and breakfast'!BC13</f>
        <v>12750</v>
      </c>
      <c r="BD13" s="202">
        <f>'C завтраками| Bed and breakfast'!BD13</f>
        <v>12750</v>
      </c>
      <c r="BE13" s="202">
        <f>'C завтраками| Bed and breakfast'!BE13</f>
        <v>12050</v>
      </c>
      <c r="BF13" s="202">
        <f>'C завтраками| Bed and breakfast'!BF13</f>
        <v>10650</v>
      </c>
      <c r="BG13" s="202">
        <f>'C завтраками| Bed and breakfast'!BG13</f>
        <v>10650</v>
      </c>
      <c r="BH13" s="202">
        <f>'C завтраками| Bed and breakfast'!BH13</f>
        <v>12450</v>
      </c>
    </row>
    <row r="14" spans="1:60" s="201" customFormat="1" x14ac:dyDescent="0.2">
      <c r="A14" s="210">
        <v>2</v>
      </c>
      <c r="B14" s="202">
        <f>'C завтраками| Bed and breakfast'!B14</f>
        <v>18750</v>
      </c>
      <c r="C14" s="202">
        <f>'C завтраками| Bed and breakfast'!C14</f>
        <v>21150</v>
      </c>
      <c r="D14" s="202">
        <f>'C завтраками| Bed and breakfast'!D14</f>
        <v>21150</v>
      </c>
      <c r="E14" s="202">
        <f>'C завтраками| Bed and breakfast'!E14</f>
        <v>19950</v>
      </c>
      <c r="F14" s="202">
        <f>'C завтраками| Bed and breakfast'!F14</f>
        <v>19950</v>
      </c>
      <c r="G14" s="202">
        <f>'C завтраками| Bed and breakfast'!G14</f>
        <v>22850</v>
      </c>
      <c r="H14" s="202">
        <f>'C завтраками| Bed and breakfast'!H14</f>
        <v>26250</v>
      </c>
      <c r="I14" s="202">
        <f>'C завтраками| Bed and breakfast'!I14</f>
        <v>22850</v>
      </c>
      <c r="J14" s="202">
        <f>'C завтраками| Bed and breakfast'!J14</f>
        <v>18750</v>
      </c>
      <c r="K14" s="202">
        <f>'C завтраками| Bed and breakfast'!K14</f>
        <v>17550</v>
      </c>
      <c r="L14" s="202">
        <f>'C завтраками| Bed and breakfast'!L14</f>
        <v>21150</v>
      </c>
      <c r="M14" s="202">
        <f>'C завтраками| Bed and breakfast'!M14</f>
        <v>21150</v>
      </c>
      <c r="N14" s="202">
        <f>'C завтраками| Bed and breakfast'!N14</f>
        <v>19950</v>
      </c>
      <c r="O14" s="202">
        <f>'C завтраками| Bed and breakfast'!O14</f>
        <v>21150</v>
      </c>
      <c r="P14" s="202">
        <f>'C завтраками| Bed and breakfast'!P14</f>
        <v>22850</v>
      </c>
      <c r="Q14" s="202">
        <f>'C завтраками| Bed and breakfast'!Q14</f>
        <v>22850</v>
      </c>
      <c r="R14" s="202">
        <f>'C завтраками| Bed and breakfast'!R14</f>
        <v>22850</v>
      </c>
      <c r="S14" s="202">
        <f>'C завтраками| Bed and breakfast'!S14</f>
        <v>22850</v>
      </c>
      <c r="T14" s="202">
        <f>'C завтраками| Bed and breakfast'!T14</f>
        <v>21150</v>
      </c>
      <c r="U14" s="202">
        <f>'C завтраками| Bed and breakfast'!U14</f>
        <v>21150</v>
      </c>
      <c r="V14" s="202">
        <f>'C завтраками| Bed and breakfast'!V14</f>
        <v>26250</v>
      </c>
      <c r="W14" s="202">
        <f>'C завтраками| Bed and breakfast'!W14</f>
        <v>24550</v>
      </c>
      <c r="X14" s="202">
        <f>'C завтраками| Bed and breakfast'!X14</f>
        <v>26250</v>
      </c>
      <c r="Y14" s="202">
        <f>'C завтраками| Bed and breakfast'!Y14</f>
        <v>22850</v>
      </c>
      <c r="Z14" s="202">
        <f>'C завтраками| Bed and breakfast'!Z14</f>
        <v>22850</v>
      </c>
      <c r="AA14" s="202">
        <f>'C завтраками| Bed and breakfast'!AA14</f>
        <v>24550</v>
      </c>
      <c r="AB14" s="202">
        <f>'C завтраками| Bed and breakfast'!AB14</f>
        <v>22850</v>
      </c>
      <c r="AC14" s="202">
        <f>'C завтраками| Bed and breakfast'!AC14</f>
        <v>24550</v>
      </c>
      <c r="AD14" s="202">
        <f>'C завтраками| Bed and breakfast'!AD14</f>
        <v>21150</v>
      </c>
      <c r="AE14" s="202">
        <f>'C завтраками| Bed and breakfast'!AE14</f>
        <v>19950</v>
      </c>
      <c r="AF14" s="202">
        <f>'C завтраками| Bed and breakfast'!AF14</f>
        <v>18750</v>
      </c>
      <c r="AG14" s="202">
        <f>'C завтраками| Bed and breakfast'!AG14</f>
        <v>17550</v>
      </c>
      <c r="AH14" s="202">
        <f>'C завтраками| Bed and breakfast'!AH14</f>
        <v>16350</v>
      </c>
      <c r="AI14" s="202">
        <f>'C завтраками| Bed and breakfast'!AI14</f>
        <v>16350</v>
      </c>
      <c r="AJ14" s="202">
        <f>'C завтраками| Bed and breakfast'!AJ14</f>
        <v>17550</v>
      </c>
      <c r="AK14" s="202">
        <f>'C завтраками| Bed and breakfast'!AK14</f>
        <v>18750</v>
      </c>
      <c r="AL14" s="202">
        <f>'C завтраками| Bed and breakfast'!AL14</f>
        <v>17550</v>
      </c>
      <c r="AM14" s="202">
        <f>'C завтраками| Bed and breakfast'!AM14</f>
        <v>18750</v>
      </c>
      <c r="AN14" s="202">
        <f>'C завтраками| Bed and breakfast'!AN14</f>
        <v>17550</v>
      </c>
      <c r="AO14" s="202">
        <f>'C завтраками| Bed and breakfast'!AO14</f>
        <v>17551</v>
      </c>
      <c r="AP14" s="202">
        <f>'C завтраками| Bed and breakfast'!AP14</f>
        <v>16350</v>
      </c>
      <c r="AQ14" s="202">
        <f>'C завтраками| Bed and breakfast'!AQ14</f>
        <v>18750</v>
      </c>
      <c r="AR14" s="202">
        <f>'C завтраками| Bed and breakfast'!AR14</f>
        <v>16350</v>
      </c>
      <c r="AS14" s="202">
        <f>'C завтраками| Bed and breakfast'!AS14</f>
        <v>16200</v>
      </c>
      <c r="AT14" s="202">
        <f>'C завтраками| Bed and breakfast'!AT14</f>
        <v>17400</v>
      </c>
      <c r="AU14" s="202">
        <f>'C завтраками| Bed and breakfast'!AU14</f>
        <v>17400</v>
      </c>
      <c r="AV14" s="202">
        <f>'C завтраками| Bed and breakfast'!AV14</f>
        <v>16200</v>
      </c>
      <c r="AW14" s="202">
        <f>'C завтраками| Bed and breakfast'!AW14</f>
        <v>17400</v>
      </c>
      <c r="AX14" s="202">
        <f>'C завтраками| Bed and breakfast'!AX14</f>
        <v>14300</v>
      </c>
      <c r="AY14" s="202">
        <f>'C завтраками| Bed and breakfast'!AY14</f>
        <v>15000</v>
      </c>
      <c r="AZ14" s="202">
        <f>'C завтраками| Bed and breakfast'!AZ14</f>
        <v>14300</v>
      </c>
      <c r="BA14" s="202">
        <f>'C завтраками| Bed and breakfast'!BA14</f>
        <v>15000</v>
      </c>
      <c r="BB14" s="202">
        <f>'C завтраками| Bed and breakfast'!BB14</f>
        <v>14300</v>
      </c>
      <c r="BC14" s="202">
        <f>'C завтраками| Bed and breakfast'!BC14</f>
        <v>15000</v>
      </c>
      <c r="BD14" s="202">
        <f>'C завтраками| Bed and breakfast'!BD14</f>
        <v>15000</v>
      </c>
      <c r="BE14" s="202">
        <f>'C завтраками| Bed and breakfast'!BE14</f>
        <v>14300</v>
      </c>
      <c r="BF14" s="202">
        <f>'C завтраками| Bed and breakfast'!BF14</f>
        <v>12900</v>
      </c>
      <c r="BG14" s="202">
        <f>'C завтраками| Bed and breakfast'!BG14</f>
        <v>12900</v>
      </c>
      <c r="BH14" s="202">
        <f>'C завтраками| Bed and breakfast'!BH14</f>
        <v>14700</v>
      </c>
    </row>
    <row r="15" spans="1:60" s="201" customFormat="1" ht="10.35" customHeight="1" x14ac:dyDescent="0.2">
      <c r="A15" s="202" t="s">
        <v>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row>
    <row r="16" spans="1:60" s="201" customFormat="1" ht="10.35" customHeight="1" x14ac:dyDescent="0.2">
      <c r="A16" s="210">
        <v>1</v>
      </c>
      <c r="B16" s="202">
        <f>'C завтраками| Bed and breakfast'!B16</f>
        <v>17500</v>
      </c>
      <c r="C16" s="202">
        <f>'C завтраками| Bed and breakfast'!C16</f>
        <v>19900</v>
      </c>
      <c r="D16" s="202">
        <f>'C завтраками| Bed and breakfast'!D16</f>
        <v>19900</v>
      </c>
      <c r="E16" s="202">
        <f>'C завтраками| Bed and breakfast'!E16</f>
        <v>18700</v>
      </c>
      <c r="F16" s="202">
        <f>'C завтраками| Bed and breakfast'!F16</f>
        <v>18700</v>
      </c>
      <c r="G16" s="202">
        <f>'C завтраками| Bed and breakfast'!G16</f>
        <v>21600</v>
      </c>
      <c r="H16" s="202">
        <f>'C завтраками| Bed and breakfast'!H16</f>
        <v>25000</v>
      </c>
      <c r="I16" s="202">
        <f>'C завтраками| Bed and breakfast'!I16</f>
        <v>21600</v>
      </c>
      <c r="J16" s="202">
        <f>'C завтраками| Bed and breakfast'!J16</f>
        <v>17500</v>
      </c>
      <c r="K16" s="202">
        <f>'C завтраками| Bed and breakfast'!K16</f>
        <v>16300</v>
      </c>
      <c r="L16" s="202">
        <f>'C завтраками| Bed and breakfast'!L16</f>
        <v>19900</v>
      </c>
      <c r="M16" s="202">
        <f>'C завтраками| Bed and breakfast'!M16</f>
        <v>19900</v>
      </c>
      <c r="N16" s="202">
        <f>'C завтраками| Bed and breakfast'!N16</f>
        <v>18700</v>
      </c>
      <c r="O16" s="202">
        <f>'C завтраками| Bed and breakfast'!O16</f>
        <v>19900</v>
      </c>
      <c r="P16" s="202">
        <f>'C завтраками| Bed and breakfast'!P16</f>
        <v>21600</v>
      </c>
      <c r="Q16" s="202">
        <f>'C завтраками| Bed and breakfast'!Q16</f>
        <v>21600</v>
      </c>
      <c r="R16" s="202">
        <f>'C завтраками| Bed and breakfast'!R16</f>
        <v>21600</v>
      </c>
      <c r="S16" s="202">
        <f>'C завтраками| Bed and breakfast'!S16</f>
        <v>21600</v>
      </c>
      <c r="T16" s="202">
        <f>'C завтраками| Bed and breakfast'!T16</f>
        <v>19900</v>
      </c>
      <c r="U16" s="202">
        <f>'C завтраками| Bed and breakfast'!U16</f>
        <v>19900</v>
      </c>
      <c r="V16" s="202">
        <f>'C завтраками| Bed and breakfast'!V16</f>
        <v>25000</v>
      </c>
      <c r="W16" s="202">
        <f>'C завтраками| Bed and breakfast'!W16</f>
        <v>23300</v>
      </c>
      <c r="X16" s="202">
        <f>'C завтраками| Bed and breakfast'!X16</f>
        <v>25000</v>
      </c>
      <c r="Y16" s="202">
        <f>'C завтраками| Bed and breakfast'!Y16</f>
        <v>21600</v>
      </c>
      <c r="Z16" s="202">
        <f>'C завтраками| Bed and breakfast'!Z16</f>
        <v>21600</v>
      </c>
      <c r="AA16" s="202">
        <f>'C завтраками| Bed and breakfast'!AA16</f>
        <v>23300</v>
      </c>
      <c r="AB16" s="202">
        <f>'C завтраками| Bed and breakfast'!AB16</f>
        <v>21600</v>
      </c>
      <c r="AC16" s="202">
        <f>'C завтраками| Bed and breakfast'!AC16</f>
        <v>23300</v>
      </c>
      <c r="AD16" s="202">
        <f>'C завтраками| Bed and breakfast'!AD16</f>
        <v>19900</v>
      </c>
      <c r="AE16" s="202">
        <f>'C завтраками| Bed and breakfast'!AE16</f>
        <v>18700</v>
      </c>
      <c r="AF16" s="202">
        <f>'C завтраками| Bed and breakfast'!AF16</f>
        <v>17500</v>
      </c>
      <c r="AG16" s="202">
        <f>'C завтраками| Bed and breakfast'!AG16</f>
        <v>16300</v>
      </c>
      <c r="AH16" s="202">
        <f>'C завтраками| Bed and breakfast'!AH16</f>
        <v>15100</v>
      </c>
      <c r="AI16" s="202">
        <f>'C завтраками| Bed and breakfast'!AI16</f>
        <v>15100</v>
      </c>
      <c r="AJ16" s="202">
        <f>'C завтраками| Bed and breakfast'!AJ16</f>
        <v>16300</v>
      </c>
      <c r="AK16" s="202">
        <f>'C завтраками| Bed and breakfast'!AK16</f>
        <v>17500</v>
      </c>
      <c r="AL16" s="202">
        <f>'C завтраками| Bed and breakfast'!AL16</f>
        <v>16300</v>
      </c>
      <c r="AM16" s="202">
        <f>'C завтраками| Bed and breakfast'!AM16</f>
        <v>17500</v>
      </c>
      <c r="AN16" s="202">
        <f>'C завтраками| Bed and breakfast'!AN16</f>
        <v>16300</v>
      </c>
      <c r="AO16" s="202">
        <f>'C завтраками| Bed and breakfast'!AO16</f>
        <v>16301</v>
      </c>
      <c r="AP16" s="202">
        <f>'C завтраками| Bed and breakfast'!AP16</f>
        <v>15100</v>
      </c>
      <c r="AQ16" s="202">
        <f>'C завтраками| Bed and breakfast'!AQ16</f>
        <v>17500</v>
      </c>
      <c r="AR16" s="202">
        <f>'C завтраками| Bed and breakfast'!AR16</f>
        <v>15100</v>
      </c>
      <c r="AS16" s="202">
        <f>'C завтраками| Bed and breakfast'!AS16</f>
        <v>14950</v>
      </c>
      <c r="AT16" s="202">
        <f>'C завтраками| Bed and breakfast'!AT16</f>
        <v>16150</v>
      </c>
      <c r="AU16" s="202">
        <f>'C завтраками| Bed and breakfast'!AU16</f>
        <v>16150</v>
      </c>
      <c r="AV16" s="202">
        <f>'C завтраками| Bed and breakfast'!AV16</f>
        <v>14950</v>
      </c>
      <c r="AW16" s="202">
        <f>'C завтраками| Bed and breakfast'!AW16</f>
        <v>16150</v>
      </c>
      <c r="AX16" s="202">
        <f>'C завтраками| Bed and breakfast'!AX16</f>
        <v>13050</v>
      </c>
      <c r="AY16" s="202">
        <f>'C завтраками| Bed and breakfast'!AY16</f>
        <v>13750</v>
      </c>
      <c r="AZ16" s="202">
        <f>'C завтраками| Bed and breakfast'!AZ16</f>
        <v>13050</v>
      </c>
      <c r="BA16" s="202">
        <f>'C завтраками| Bed and breakfast'!BA16</f>
        <v>13750</v>
      </c>
      <c r="BB16" s="202">
        <f>'C завтраками| Bed and breakfast'!BB16</f>
        <v>13050</v>
      </c>
      <c r="BC16" s="202">
        <f>'C завтраками| Bed and breakfast'!BC16</f>
        <v>13750</v>
      </c>
      <c r="BD16" s="202">
        <f>'C завтраками| Bed and breakfast'!BD16</f>
        <v>13750</v>
      </c>
      <c r="BE16" s="202">
        <f>'C завтраками| Bed and breakfast'!BE16</f>
        <v>13050</v>
      </c>
      <c r="BF16" s="202">
        <f>'C завтраками| Bed and breakfast'!BF16</f>
        <v>11650</v>
      </c>
      <c r="BG16" s="202">
        <f>'C завтраками| Bed and breakfast'!BG16</f>
        <v>11650</v>
      </c>
      <c r="BH16" s="202">
        <f>'C завтраками| Bed and breakfast'!BH16</f>
        <v>13450</v>
      </c>
    </row>
    <row r="17" spans="1:60" s="201" customFormat="1" ht="10.35" customHeight="1" x14ac:dyDescent="0.2">
      <c r="A17" s="210">
        <v>2</v>
      </c>
      <c r="B17" s="202">
        <f>'C завтраками| Bed and breakfast'!B17</f>
        <v>19750</v>
      </c>
      <c r="C17" s="202">
        <f>'C завтраками| Bed and breakfast'!C17</f>
        <v>22150</v>
      </c>
      <c r="D17" s="202">
        <f>'C завтраками| Bed and breakfast'!D17</f>
        <v>22150</v>
      </c>
      <c r="E17" s="202">
        <f>'C завтраками| Bed and breakfast'!E17</f>
        <v>20950</v>
      </c>
      <c r="F17" s="202">
        <f>'C завтраками| Bed and breakfast'!F17</f>
        <v>20950</v>
      </c>
      <c r="G17" s="202">
        <f>'C завтраками| Bed and breakfast'!G17</f>
        <v>23850</v>
      </c>
      <c r="H17" s="202">
        <f>'C завтраками| Bed and breakfast'!H17</f>
        <v>27250</v>
      </c>
      <c r="I17" s="202">
        <f>'C завтраками| Bed and breakfast'!I17</f>
        <v>23850</v>
      </c>
      <c r="J17" s="202">
        <f>'C завтраками| Bed and breakfast'!J17</f>
        <v>19750</v>
      </c>
      <c r="K17" s="202">
        <f>'C завтраками| Bed and breakfast'!K17</f>
        <v>18550</v>
      </c>
      <c r="L17" s="202">
        <f>'C завтраками| Bed and breakfast'!L17</f>
        <v>22150</v>
      </c>
      <c r="M17" s="202">
        <f>'C завтраками| Bed and breakfast'!M17</f>
        <v>22150</v>
      </c>
      <c r="N17" s="202">
        <f>'C завтраками| Bed and breakfast'!N17</f>
        <v>20950</v>
      </c>
      <c r="O17" s="202">
        <f>'C завтраками| Bed and breakfast'!O17</f>
        <v>22150</v>
      </c>
      <c r="P17" s="202">
        <f>'C завтраками| Bed and breakfast'!P17</f>
        <v>23850</v>
      </c>
      <c r="Q17" s="202">
        <f>'C завтраками| Bed and breakfast'!Q17</f>
        <v>23850</v>
      </c>
      <c r="R17" s="202">
        <f>'C завтраками| Bed and breakfast'!R17</f>
        <v>23850</v>
      </c>
      <c r="S17" s="202">
        <f>'C завтраками| Bed and breakfast'!S17</f>
        <v>23850</v>
      </c>
      <c r="T17" s="202">
        <f>'C завтраками| Bed and breakfast'!T17</f>
        <v>22150</v>
      </c>
      <c r="U17" s="202">
        <f>'C завтраками| Bed and breakfast'!U17</f>
        <v>22150</v>
      </c>
      <c r="V17" s="202">
        <f>'C завтраками| Bed and breakfast'!V17</f>
        <v>27250</v>
      </c>
      <c r="W17" s="202">
        <f>'C завтраками| Bed and breakfast'!W17</f>
        <v>25550</v>
      </c>
      <c r="X17" s="202">
        <f>'C завтраками| Bed and breakfast'!X17</f>
        <v>27250</v>
      </c>
      <c r="Y17" s="202">
        <f>'C завтраками| Bed and breakfast'!Y17</f>
        <v>23850</v>
      </c>
      <c r="Z17" s="202">
        <f>'C завтраками| Bed and breakfast'!Z17</f>
        <v>23850</v>
      </c>
      <c r="AA17" s="202">
        <f>'C завтраками| Bed and breakfast'!AA17</f>
        <v>25550</v>
      </c>
      <c r="AB17" s="202">
        <f>'C завтраками| Bed and breakfast'!AB17</f>
        <v>23850</v>
      </c>
      <c r="AC17" s="202">
        <f>'C завтраками| Bed and breakfast'!AC17</f>
        <v>25550</v>
      </c>
      <c r="AD17" s="202">
        <f>'C завтраками| Bed and breakfast'!AD17</f>
        <v>22150</v>
      </c>
      <c r="AE17" s="202">
        <f>'C завтраками| Bed and breakfast'!AE17</f>
        <v>20950</v>
      </c>
      <c r="AF17" s="202">
        <f>'C завтраками| Bed and breakfast'!AF17</f>
        <v>19750</v>
      </c>
      <c r="AG17" s="202">
        <f>'C завтраками| Bed and breakfast'!AG17</f>
        <v>18550</v>
      </c>
      <c r="AH17" s="202">
        <f>'C завтраками| Bed and breakfast'!AH17</f>
        <v>17350</v>
      </c>
      <c r="AI17" s="202">
        <f>'C завтраками| Bed and breakfast'!AI17</f>
        <v>17350</v>
      </c>
      <c r="AJ17" s="202">
        <f>'C завтраками| Bed and breakfast'!AJ17</f>
        <v>18550</v>
      </c>
      <c r="AK17" s="202">
        <f>'C завтраками| Bed and breakfast'!AK17</f>
        <v>19750</v>
      </c>
      <c r="AL17" s="202">
        <f>'C завтраками| Bed and breakfast'!AL17</f>
        <v>18550</v>
      </c>
      <c r="AM17" s="202">
        <f>'C завтраками| Bed and breakfast'!AM17</f>
        <v>19750</v>
      </c>
      <c r="AN17" s="202">
        <f>'C завтраками| Bed and breakfast'!AN17</f>
        <v>18550</v>
      </c>
      <c r="AO17" s="202">
        <f>'C завтраками| Bed and breakfast'!AO17</f>
        <v>18551</v>
      </c>
      <c r="AP17" s="202">
        <f>'C завтраками| Bed and breakfast'!AP17</f>
        <v>17350</v>
      </c>
      <c r="AQ17" s="202">
        <f>'C завтраками| Bed and breakfast'!AQ17</f>
        <v>19750</v>
      </c>
      <c r="AR17" s="202">
        <f>'C завтраками| Bed and breakfast'!AR17</f>
        <v>17350</v>
      </c>
      <c r="AS17" s="202">
        <f>'C завтраками| Bed and breakfast'!AS17</f>
        <v>17200</v>
      </c>
      <c r="AT17" s="202">
        <f>'C завтраками| Bed and breakfast'!AT17</f>
        <v>18400</v>
      </c>
      <c r="AU17" s="202">
        <f>'C завтраками| Bed and breakfast'!AU17</f>
        <v>18400</v>
      </c>
      <c r="AV17" s="202">
        <f>'C завтраками| Bed and breakfast'!AV17</f>
        <v>17200</v>
      </c>
      <c r="AW17" s="202">
        <f>'C завтраками| Bed and breakfast'!AW17</f>
        <v>18400</v>
      </c>
      <c r="AX17" s="202">
        <f>'C завтраками| Bed and breakfast'!AX17</f>
        <v>15300</v>
      </c>
      <c r="AY17" s="202">
        <f>'C завтраками| Bed and breakfast'!AY17</f>
        <v>16000</v>
      </c>
      <c r="AZ17" s="202">
        <f>'C завтраками| Bed and breakfast'!AZ17</f>
        <v>15300</v>
      </c>
      <c r="BA17" s="202">
        <f>'C завтраками| Bed and breakfast'!BA17</f>
        <v>16000</v>
      </c>
      <c r="BB17" s="202">
        <f>'C завтраками| Bed and breakfast'!BB17</f>
        <v>15300</v>
      </c>
      <c r="BC17" s="202">
        <f>'C завтраками| Bed and breakfast'!BC17</f>
        <v>16000</v>
      </c>
      <c r="BD17" s="202">
        <f>'C завтраками| Bed and breakfast'!BD17</f>
        <v>16000</v>
      </c>
      <c r="BE17" s="202">
        <f>'C завтраками| Bed and breakfast'!BE17</f>
        <v>15300</v>
      </c>
      <c r="BF17" s="202">
        <f>'C завтраками| Bed and breakfast'!BF17</f>
        <v>13900</v>
      </c>
      <c r="BG17" s="202">
        <f>'C завтраками| Bed and breakfast'!BG17</f>
        <v>13900</v>
      </c>
      <c r="BH17" s="202">
        <f>'C завтраками| Bed and breakfast'!BH17</f>
        <v>15700</v>
      </c>
    </row>
    <row r="18" spans="1:60" s="201" customFormat="1" ht="10.35" customHeight="1" x14ac:dyDescent="0.2">
      <c r="A18" s="202" t="s">
        <v>145</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row>
    <row r="19" spans="1:60" s="201" customFormat="1" ht="10.35" customHeight="1" x14ac:dyDescent="0.2">
      <c r="A19" s="210">
        <v>1</v>
      </c>
      <c r="B19" s="202">
        <f>'C завтраками| Bed and breakfast'!B19</f>
        <v>19500</v>
      </c>
      <c r="C19" s="202">
        <f>'C завтраками| Bed and breakfast'!C19</f>
        <v>21900</v>
      </c>
      <c r="D19" s="202">
        <f>'C завтраками| Bed and breakfast'!D19</f>
        <v>21900</v>
      </c>
      <c r="E19" s="202">
        <f>'C завтраками| Bed and breakfast'!E19</f>
        <v>20700</v>
      </c>
      <c r="F19" s="202">
        <f>'C завтраками| Bed and breakfast'!F19</f>
        <v>20700</v>
      </c>
      <c r="G19" s="202">
        <f>'C завтраками| Bed and breakfast'!G19</f>
        <v>23600</v>
      </c>
      <c r="H19" s="202">
        <f>'C завтраками| Bed and breakfast'!H19</f>
        <v>27000</v>
      </c>
      <c r="I19" s="202">
        <f>'C завтраками| Bed and breakfast'!I19</f>
        <v>23600</v>
      </c>
      <c r="J19" s="202">
        <f>'C завтраками| Bed and breakfast'!J19</f>
        <v>19500</v>
      </c>
      <c r="K19" s="202">
        <f>'C завтраками| Bed and breakfast'!K19</f>
        <v>18300</v>
      </c>
      <c r="L19" s="202">
        <f>'C завтраками| Bed and breakfast'!L19</f>
        <v>21900</v>
      </c>
      <c r="M19" s="202">
        <f>'C завтраками| Bed and breakfast'!M19</f>
        <v>21900</v>
      </c>
      <c r="N19" s="202">
        <f>'C завтраками| Bed and breakfast'!N19</f>
        <v>20700</v>
      </c>
      <c r="O19" s="202">
        <f>'C завтраками| Bed and breakfast'!O19</f>
        <v>21900</v>
      </c>
      <c r="P19" s="202">
        <f>'C завтраками| Bed and breakfast'!P19</f>
        <v>23600</v>
      </c>
      <c r="Q19" s="202">
        <f>'C завтраками| Bed and breakfast'!Q19</f>
        <v>23600</v>
      </c>
      <c r="R19" s="202">
        <f>'C завтраками| Bed and breakfast'!R19</f>
        <v>23600</v>
      </c>
      <c r="S19" s="202">
        <f>'C завтраками| Bed and breakfast'!S19</f>
        <v>23600</v>
      </c>
      <c r="T19" s="202">
        <f>'C завтраками| Bed and breakfast'!T19</f>
        <v>21900</v>
      </c>
      <c r="U19" s="202">
        <f>'C завтраками| Bed and breakfast'!U19</f>
        <v>21900</v>
      </c>
      <c r="V19" s="202">
        <f>'C завтраками| Bed and breakfast'!V19</f>
        <v>27000</v>
      </c>
      <c r="W19" s="202">
        <f>'C завтраками| Bed and breakfast'!W19</f>
        <v>25300</v>
      </c>
      <c r="X19" s="202">
        <f>'C завтраками| Bed and breakfast'!X19</f>
        <v>27000</v>
      </c>
      <c r="Y19" s="202">
        <f>'C завтраками| Bed and breakfast'!Y19</f>
        <v>23600</v>
      </c>
      <c r="Z19" s="202">
        <f>'C завтраками| Bed and breakfast'!Z19</f>
        <v>23600</v>
      </c>
      <c r="AA19" s="202">
        <f>'C завтраками| Bed and breakfast'!AA19</f>
        <v>25300</v>
      </c>
      <c r="AB19" s="202">
        <f>'C завтраками| Bed and breakfast'!AB19</f>
        <v>23600</v>
      </c>
      <c r="AC19" s="202">
        <f>'C завтраками| Bed and breakfast'!AC19</f>
        <v>25300</v>
      </c>
      <c r="AD19" s="202">
        <f>'C завтраками| Bed and breakfast'!AD19</f>
        <v>21900</v>
      </c>
      <c r="AE19" s="202">
        <f>'C завтраками| Bed and breakfast'!AE19</f>
        <v>20700</v>
      </c>
      <c r="AF19" s="202">
        <f>'C завтраками| Bed and breakfast'!AF19</f>
        <v>19500</v>
      </c>
      <c r="AG19" s="202">
        <f>'C завтраками| Bed and breakfast'!AG19</f>
        <v>18300</v>
      </c>
      <c r="AH19" s="202">
        <f>'C завтраками| Bed and breakfast'!AH19</f>
        <v>17100</v>
      </c>
      <c r="AI19" s="202">
        <f>'C завтраками| Bed and breakfast'!AI19</f>
        <v>17100</v>
      </c>
      <c r="AJ19" s="202">
        <f>'C завтраками| Bed and breakfast'!AJ19</f>
        <v>18300</v>
      </c>
      <c r="AK19" s="202">
        <f>'C завтраками| Bed and breakfast'!AK19</f>
        <v>19500</v>
      </c>
      <c r="AL19" s="202">
        <f>'C завтраками| Bed and breakfast'!AL19</f>
        <v>18300</v>
      </c>
      <c r="AM19" s="202">
        <f>'C завтраками| Bed and breakfast'!AM19</f>
        <v>19500</v>
      </c>
      <c r="AN19" s="202">
        <f>'C завтраками| Bed and breakfast'!AN19</f>
        <v>18300</v>
      </c>
      <c r="AO19" s="202">
        <f>'C завтраками| Bed and breakfast'!AO19</f>
        <v>18301</v>
      </c>
      <c r="AP19" s="202">
        <f>'C завтраками| Bed and breakfast'!AP19</f>
        <v>17100</v>
      </c>
      <c r="AQ19" s="202">
        <f>'C завтраками| Bed and breakfast'!AQ19</f>
        <v>19500</v>
      </c>
      <c r="AR19" s="202">
        <f>'C завтраками| Bed and breakfast'!AR19</f>
        <v>17100</v>
      </c>
      <c r="AS19" s="202">
        <f>'C завтраками| Bed and breakfast'!AS19</f>
        <v>15950</v>
      </c>
      <c r="AT19" s="202">
        <f>'C завтраками| Bed and breakfast'!AT19</f>
        <v>17150</v>
      </c>
      <c r="AU19" s="202">
        <f>'C завтраками| Bed and breakfast'!AU19</f>
        <v>17150</v>
      </c>
      <c r="AV19" s="202">
        <f>'C завтраками| Bed and breakfast'!AV19</f>
        <v>15950</v>
      </c>
      <c r="AW19" s="202">
        <f>'C завтраками| Bed and breakfast'!AW19</f>
        <v>17150</v>
      </c>
      <c r="AX19" s="202">
        <f>'C завтраками| Bed and breakfast'!AX19</f>
        <v>14050</v>
      </c>
      <c r="AY19" s="202">
        <f>'C завтраками| Bed and breakfast'!AY19</f>
        <v>14750</v>
      </c>
      <c r="AZ19" s="202">
        <f>'C завтраками| Bed and breakfast'!AZ19</f>
        <v>14050</v>
      </c>
      <c r="BA19" s="202">
        <f>'C завтраками| Bed and breakfast'!BA19</f>
        <v>14750</v>
      </c>
      <c r="BB19" s="202">
        <f>'C завтраками| Bed and breakfast'!BB19</f>
        <v>14050</v>
      </c>
      <c r="BC19" s="202">
        <f>'C завтраками| Bed and breakfast'!BC19</f>
        <v>14750</v>
      </c>
      <c r="BD19" s="202">
        <f>'C завтраками| Bed and breakfast'!BD19</f>
        <v>14750</v>
      </c>
      <c r="BE19" s="202">
        <f>'C завтраками| Bed and breakfast'!BE19</f>
        <v>14050</v>
      </c>
      <c r="BF19" s="202">
        <f>'C завтраками| Bed and breakfast'!BF19</f>
        <v>12650</v>
      </c>
      <c r="BG19" s="202">
        <f>'C завтраками| Bed and breakfast'!BG19</f>
        <v>12650</v>
      </c>
      <c r="BH19" s="202">
        <f>'C завтраками| Bed and breakfast'!BH19</f>
        <v>14450</v>
      </c>
    </row>
    <row r="20" spans="1:60" s="201" customFormat="1" ht="10.35" customHeight="1" x14ac:dyDescent="0.2">
      <c r="A20" s="210">
        <v>2</v>
      </c>
      <c r="B20" s="202">
        <f>'C завтраками| Bed and breakfast'!B20</f>
        <v>21750</v>
      </c>
      <c r="C20" s="202">
        <f>'C завтраками| Bed and breakfast'!C20</f>
        <v>24150</v>
      </c>
      <c r="D20" s="202">
        <f>'C завтраками| Bed and breakfast'!D20</f>
        <v>24150</v>
      </c>
      <c r="E20" s="202">
        <f>'C завтраками| Bed and breakfast'!E20</f>
        <v>22950</v>
      </c>
      <c r="F20" s="202">
        <f>'C завтраками| Bed and breakfast'!F20</f>
        <v>22950</v>
      </c>
      <c r="G20" s="202">
        <f>'C завтраками| Bed and breakfast'!G20</f>
        <v>25850</v>
      </c>
      <c r="H20" s="202">
        <f>'C завтраками| Bed and breakfast'!H20</f>
        <v>29250</v>
      </c>
      <c r="I20" s="202">
        <f>'C завтраками| Bed and breakfast'!I20</f>
        <v>25850</v>
      </c>
      <c r="J20" s="202">
        <f>'C завтраками| Bed and breakfast'!J20</f>
        <v>21750</v>
      </c>
      <c r="K20" s="202">
        <f>'C завтраками| Bed and breakfast'!K20</f>
        <v>20550</v>
      </c>
      <c r="L20" s="202">
        <f>'C завтраками| Bed and breakfast'!L20</f>
        <v>24150</v>
      </c>
      <c r="M20" s="202">
        <f>'C завтраками| Bed and breakfast'!M20</f>
        <v>24150</v>
      </c>
      <c r="N20" s="202">
        <f>'C завтраками| Bed and breakfast'!N20</f>
        <v>22950</v>
      </c>
      <c r="O20" s="202">
        <f>'C завтраками| Bed and breakfast'!O20</f>
        <v>24150</v>
      </c>
      <c r="P20" s="202">
        <f>'C завтраками| Bed and breakfast'!P20</f>
        <v>25850</v>
      </c>
      <c r="Q20" s="202">
        <f>'C завтраками| Bed and breakfast'!Q20</f>
        <v>25850</v>
      </c>
      <c r="R20" s="202">
        <f>'C завтраками| Bed and breakfast'!R20</f>
        <v>25850</v>
      </c>
      <c r="S20" s="202">
        <f>'C завтраками| Bed and breakfast'!S20</f>
        <v>25850</v>
      </c>
      <c r="T20" s="202">
        <f>'C завтраками| Bed and breakfast'!T20</f>
        <v>24150</v>
      </c>
      <c r="U20" s="202">
        <f>'C завтраками| Bed and breakfast'!U20</f>
        <v>24150</v>
      </c>
      <c r="V20" s="202">
        <f>'C завтраками| Bed and breakfast'!V20</f>
        <v>29250</v>
      </c>
      <c r="W20" s="202">
        <f>'C завтраками| Bed and breakfast'!W20</f>
        <v>27550</v>
      </c>
      <c r="X20" s="202">
        <f>'C завтраками| Bed and breakfast'!X20</f>
        <v>29250</v>
      </c>
      <c r="Y20" s="202">
        <f>'C завтраками| Bed and breakfast'!Y20</f>
        <v>25850</v>
      </c>
      <c r="Z20" s="202">
        <f>'C завтраками| Bed and breakfast'!Z20</f>
        <v>25850</v>
      </c>
      <c r="AA20" s="202">
        <f>'C завтраками| Bed and breakfast'!AA20</f>
        <v>27550</v>
      </c>
      <c r="AB20" s="202">
        <f>'C завтраками| Bed and breakfast'!AB20</f>
        <v>25850</v>
      </c>
      <c r="AC20" s="202">
        <f>'C завтраками| Bed and breakfast'!AC20</f>
        <v>27550</v>
      </c>
      <c r="AD20" s="202">
        <f>'C завтраками| Bed and breakfast'!AD20</f>
        <v>24150</v>
      </c>
      <c r="AE20" s="202">
        <f>'C завтраками| Bed and breakfast'!AE20</f>
        <v>22950</v>
      </c>
      <c r="AF20" s="202">
        <f>'C завтраками| Bed and breakfast'!AF20</f>
        <v>21750</v>
      </c>
      <c r="AG20" s="202">
        <f>'C завтраками| Bed and breakfast'!AG20</f>
        <v>20550</v>
      </c>
      <c r="AH20" s="202">
        <f>'C завтраками| Bed and breakfast'!AH20</f>
        <v>19350</v>
      </c>
      <c r="AI20" s="202">
        <f>'C завтраками| Bed and breakfast'!AI20</f>
        <v>19350</v>
      </c>
      <c r="AJ20" s="202">
        <f>'C завтраками| Bed and breakfast'!AJ20</f>
        <v>20550</v>
      </c>
      <c r="AK20" s="202">
        <f>'C завтраками| Bed and breakfast'!AK20</f>
        <v>21750</v>
      </c>
      <c r="AL20" s="202">
        <f>'C завтраками| Bed and breakfast'!AL20</f>
        <v>20550</v>
      </c>
      <c r="AM20" s="202">
        <f>'C завтраками| Bed and breakfast'!AM20</f>
        <v>21750</v>
      </c>
      <c r="AN20" s="202">
        <f>'C завтраками| Bed and breakfast'!AN20</f>
        <v>20550</v>
      </c>
      <c r="AO20" s="202">
        <f>'C завтраками| Bed and breakfast'!AO20</f>
        <v>20551</v>
      </c>
      <c r="AP20" s="202">
        <f>'C завтраками| Bed and breakfast'!AP20</f>
        <v>19350</v>
      </c>
      <c r="AQ20" s="202">
        <f>'C завтраками| Bed and breakfast'!AQ20</f>
        <v>21750</v>
      </c>
      <c r="AR20" s="202">
        <f>'C завтраками| Bed and breakfast'!AR20</f>
        <v>19350</v>
      </c>
      <c r="AS20" s="202">
        <f>'C завтраками| Bed and breakfast'!AS20</f>
        <v>18200</v>
      </c>
      <c r="AT20" s="202">
        <f>'C завтраками| Bed and breakfast'!AT20</f>
        <v>19400</v>
      </c>
      <c r="AU20" s="202">
        <f>'C завтраками| Bed and breakfast'!AU20</f>
        <v>19400</v>
      </c>
      <c r="AV20" s="202">
        <f>'C завтраками| Bed and breakfast'!AV20</f>
        <v>18200</v>
      </c>
      <c r="AW20" s="202">
        <f>'C завтраками| Bed and breakfast'!AW20</f>
        <v>19400</v>
      </c>
      <c r="AX20" s="202">
        <f>'C завтраками| Bed and breakfast'!AX20</f>
        <v>16300</v>
      </c>
      <c r="AY20" s="202">
        <f>'C завтраками| Bed and breakfast'!AY20</f>
        <v>17000</v>
      </c>
      <c r="AZ20" s="202">
        <f>'C завтраками| Bed and breakfast'!AZ20</f>
        <v>16300</v>
      </c>
      <c r="BA20" s="202">
        <f>'C завтраками| Bed and breakfast'!BA20</f>
        <v>17000</v>
      </c>
      <c r="BB20" s="202">
        <f>'C завтраками| Bed and breakfast'!BB20</f>
        <v>16300</v>
      </c>
      <c r="BC20" s="202">
        <f>'C завтраками| Bed and breakfast'!BC20</f>
        <v>17000</v>
      </c>
      <c r="BD20" s="202">
        <f>'C завтраками| Bed and breakfast'!BD20</f>
        <v>17000</v>
      </c>
      <c r="BE20" s="202">
        <f>'C завтраками| Bed and breakfast'!BE20</f>
        <v>16300</v>
      </c>
      <c r="BF20" s="202">
        <f>'C завтраками| Bed and breakfast'!BF20</f>
        <v>14900</v>
      </c>
      <c r="BG20" s="202">
        <f>'C завтраками| Bed and breakfast'!BG20</f>
        <v>14900</v>
      </c>
      <c r="BH20" s="202">
        <f>'C завтраками| Bed and breakfast'!BH20</f>
        <v>16700</v>
      </c>
    </row>
    <row r="21" spans="1:60" s="201" customFormat="1" ht="10.35" customHeight="1" x14ac:dyDescent="0.2">
      <c r="A21" s="202" t="s">
        <v>5</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row>
    <row r="22" spans="1:60" s="201" customFormat="1" ht="10.35" customHeight="1" x14ac:dyDescent="0.2">
      <c r="A22" s="210">
        <v>1</v>
      </c>
      <c r="B22" s="202">
        <f>'C завтраками| Bed and breakfast'!B22</f>
        <v>29500</v>
      </c>
      <c r="C22" s="202">
        <f>'C завтраками| Bed and breakfast'!C22</f>
        <v>31900</v>
      </c>
      <c r="D22" s="202">
        <f>'C завтраками| Bed and breakfast'!D22</f>
        <v>31900</v>
      </c>
      <c r="E22" s="202">
        <f>'C завтраками| Bed and breakfast'!E22</f>
        <v>30700</v>
      </c>
      <c r="F22" s="202">
        <f>'C завтраками| Bed and breakfast'!F22</f>
        <v>30700</v>
      </c>
      <c r="G22" s="202">
        <f>'C завтраками| Bed and breakfast'!G22</f>
        <v>33600</v>
      </c>
      <c r="H22" s="202">
        <f>'C завтраками| Bed and breakfast'!H22</f>
        <v>37000</v>
      </c>
      <c r="I22" s="202">
        <f>'C завтраками| Bed and breakfast'!I22</f>
        <v>33600</v>
      </c>
      <c r="J22" s="202">
        <f>'C завтраками| Bed and breakfast'!J22</f>
        <v>29500</v>
      </c>
      <c r="K22" s="202">
        <f>'C завтраками| Bed and breakfast'!K22</f>
        <v>28300</v>
      </c>
      <c r="L22" s="202">
        <f>'C завтраками| Bed and breakfast'!L22</f>
        <v>31900</v>
      </c>
      <c r="M22" s="202">
        <f>'C завтраками| Bed and breakfast'!M22</f>
        <v>31900</v>
      </c>
      <c r="N22" s="202">
        <f>'C завтраками| Bed and breakfast'!N22</f>
        <v>30700</v>
      </c>
      <c r="O22" s="202">
        <f>'C завтраками| Bed and breakfast'!O22</f>
        <v>31900</v>
      </c>
      <c r="P22" s="202">
        <f>'C завтраками| Bed and breakfast'!P22</f>
        <v>33600</v>
      </c>
      <c r="Q22" s="202">
        <f>'C завтраками| Bed and breakfast'!Q22</f>
        <v>33600</v>
      </c>
      <c r="R22" s="202">
        <f>'C завтраками| Bed and breakfast'!R22</f>
        <v>33600</v>
      </c>
      <c r="S22" s="202">
        <f>'C завтраками| Bed and breakfast'!S22</f>
        <v>33600</v>
      </c>
      <c r="T22" s="202">
        <f>'C завтраками| Bed and breakfast'!T22</f>
        <v>31900</v>
      </c>
      <c r="U22" s="202">
        <f>'C завтраками| Bed and breakfast'!U22</f>
        <v>31900</v>
      </c>
      <c r="V22" s="202">
        <f>'C завтраками| Bed and breakfast'!V22</f>
        <v>37000</v>
      </c>
      <c r="W22" s="202">
        <f>'C завтраками| Bed and breakfast'!W22</f>
        <v>35300</v>
      </c>
      <c r="X22" s="202">
        <f>'C завтраками| Bed and breakfast'!X22</f>
        <v>37000</v>
      </c>
      <c r="Y22" s="202">
        <f>'C завтраками| Bed and breakfast'!Y22</f>
        <v>33600</v>
      </c>
      <c r="Z22" s="202">
        <f>'C завтраками| Bed and breakfast'!Z22</f>
        <v>33600</v>
      </c>
      <c r="AA22" s="202">
        <f>'C завтраками| Bed and breakfast'!AA22</f>
        <v>35300</v>
      </c>
      <c r="AB22" s="202">
        <f>'C завтраками| Bed and breakfast'!AB22</f>
        <v>33600</v>
      </c>
      <c r="AC22" s="202">
        <f>'C завтраками| Bed and breakfast'!AC22</f>
        <v>35300</v>
      </c>
      <c r="AD22" s="202">
        <f>'C завтраками| Bed and breakfast'!AD22</f>
        <v>31900</v>
      </c>
      <c r="AE22" s="202">
        <f>'C завтраками| Bed and breakfast'!AE22</f>
        <v>30700</v>
      </c>
      <c r="AF22" s="202">
        <f>'C завтраками| Bed and breakfast'!AF22</f>
        <v>29500</v>
      </c>
      <c r="AG22" s="202">
        <f>'C завтраками| Bed and breakfast'!AG22</f>
        <v>28300</v>
      </c>
      <c r="AH22" s="202">
        <f>'C завтраками| Bed and breakfast'!AH22</f>
        <v>27100</v>
      </c>
      <c r="AI22" s="202">
        <f>'C завтраками| Bed and breakfast'!AI22</f>
        <v>27100</v>
      </c>
      <c r="AJ22" s="202">
        <f>'C завтраками| Bed and breakfast'!AJ22</f>
        <v>28300</v>
      </c>
      <c r="AK22" s="202">
        <f>'C завтраками| Bed and breakfast'!AK22</f>
        <v>29500</v>
      </c>
      <c r="AL22" s="202">
        <f>'C завтраками| Bed and breakfast'!AL22</f>
        <v>28300</v>
      </c>
      <c r="AM22" s="202">
        <f>'C завтраками| Bed and breakfast'!AM22</f>
        <v>29500</v>
      </c>
      <c r="AN22" s="202">
        <f>'C завтраками| Bed and breakfast'!AN22</f>
        <v>28300</v>
      </c>
      <c r="AO22" s="202">
        <f>'C завтраками| Bed and breakfast'!AO22</f>
        <v>28301</v>
      </c>
      <c r="AP22" s="202">
        <f>'C завтраками| Bed and breakfast'!AP22</f>
        <v>27100</v>
      </c>
      <c r="AQ22" s="202">
        <f>'C завтраками| Bed and breakfast'!AQ22</f>
        <v>29500</v>
      </c>
      <c r="AR22" s="202">
        <f>'C завтраками| Bed and breakfast'!AR22</f>
        <v>27100</v>
      </c>
      <c r="AS22" s="202">
        <f>'C завтраками| Bed and breakfast'!AS22</f>
        <v>20450</v>
      </c>
      <c r="AT22" s="202">
        <f>'C завтраками| Bed and breakfast'!AT22</f>
        <v>21650</v>
      </c>
      <c r="AU22" s="202">
        <f>'C завтраками| Bed and breakfast'!AU22</f>
        <v>21650</v>
      </c>
      <c r="AV22" s="202">
        <f>'C завтраками| Bed and breakfast'!AV22</f>
        <v>20450</v>
      </c>
      <c r="AW22" s="202">
        <f>'C завтраками| Bed and breakfast'!AW22</f>
        <v>21650</v>
      </c>
      <c r="AX22" s="202">
        <f>'C завтраками| Bed and breakfast'!AX22</f>
        <v>18550</v>
      </c>
      <c r="AY22" s="202">
        <f>'C завтраками| Bed and breakfast'!AY22</f>
        <v>19250</v>
      </c>
      <c r="AZ22" s="202">
        <f>'C завтраками| Bed and breakfast'!AZ22</f>
        <v>18550</v>
      </c>
      <c r="BA22" s="202">
        <f>'C завтраками| Bed and breakfast'!BA22</f>
        <v>19250</v>
      </c>
      <c r="BB22" s="202">
        <f>'C завтраками| Bed and breakfast'!BB22</f>
        <v>18550</v>
      </c>
      <c r="BC22" s="202">
        <f>'C завтраками| Bed and breakfast'!BC22</f>
        <v>19250</v>
      </c>
      <c r="BD22" s="202">
        <f>'C завтраками| Bed and breakfast'!BD22</f>
        <v>19250</v>
      </c>
      <c r="BE22" s="202">
        <f>'C завтраками| Bed and breakfast'!BE22</f>
        <v>18550</v>
      </c>
      <c r="BF22" s="202">
        <f>'C завтраками| Bed and breakfast'!BF22</f>
        <v>17150</v>
      </c>
      <c r="BG22" s="202">
        <f>'C завтраками| Bed and breakfast'!BG22</f>
        <v>23650</v>
      </c>
      <c r="BH22" s="202">
        <f>'C завтраками| Bed and breakfast'!BH22</f>
        <v>25450</v>
      </c>
    </row>
    <row r="23" spans="1:60" s="201" customFormat="1" ht="10.35" customHeight="1" x14ac:dyDescent="0.2">
      <c r="A23" s="210">
        <v>2</v>
      </c>
      <c r="B23" s="202">
        <f>'C завтраками| Bed and breakfast'!B23</f>
        <v>31750</v>
      </c>
      <c r="C23" s="202">
        <f>'C завтраками| Bed and breakfast'!C23</f>
        <v>34150</v>
      </c>
      <c r="D23" s="202">
        <f>'C завтраками| Bed and breakfast'!D23</f>
        <v>34150</v>
      </c>
      <c r="E23" s="202">
        <f>'C завтраками| Bed and breakfast'!E23</f>
        <v>32950</v>
      </c>
      <c r="F23" s="202">
        <f>'C завтраками| Bed and breakfast'!F23</f>
        <v>32950</v>
      </c>
      <c r="G23" s="202">
        <f>'C завтраками| Bed and breakfast'!G23</f>
        <v>35850</v>
      </c>
      <c r="H23" s="202">
        <f>'C завтраками| Bed and breakfast'!H23</f>
        <v>39250</v>
      </c>
      <c r="I23" s="202">
        <f>'C завтраками| Bed and breakfast'!I23</f>
        <v>35850</v>
      </c>
      <c r="J23" s="202">
        <f>'C завтраками| Bed and breakfast'!J23</f>
        <v>31750</v>
      </c>
      <c r="K23" s="202">
        <f>'C завтраками| Bed and breakfast'!K23</f>
        <v>30550</v>
      </c>
      <c r="L23" s="202">
        <f>'C завтраками| Bed and breakfast'!L23</f>
        <v>34150</v>
      </c>
      <c r="M23" s="202">
        <f>'C завтраками| Bed and breakfast'!M23</f>
        <v>34150</v>
      </c>
      <c r="N23" s="202">
        <f>'C завтраками| Bed and breakfast'!N23</f>
        <v>32950</v>
      </c>
      <c r="O23" s="202">
        <f>'C завтраками| Bed and breakfast'!O23</f>
        <v>34150</v>
      </c>
      <c r="P23" s="202">
        <f>'C завтраками| Bed and breakfast'!P23</f>
        <v>35850</v>
      </c>
      <c r="Q23" s="202">
        <f>'C завтраками| Bed and breakfast'!Q23</f>
        <v>35850</v>
      </c>
      <c r="R23" s="202">
        <f>'C завтраками| Bed and breakfast'!R23</f>
        <v>35850</v>
      </c>
      <c r="S23" s="202">
        <f>'C завтраками| Bed and breakfast'!S23</f>
        <v>35850</v>
      </c>
      <c r="T23" s="202">
        <f>'C завтраками| Bed and breakfast'!T23</f>
        <v>34150</v>
      </c>
      <c r="U23" s="202">
        <f>'C завтраками| Bed and breakfast'!U23</f>
        <v>34150</v>
      </c>
      <c r="V23" s="202">
        <f>'C завтраками| Bed and breakfast'!V23</f>
        <v>39250</v>
      </c>
      <c r="W23" s="202">
        <f>'C завтраками| Bed and breakfast'!W23</f>
        <v>37550</v>
      </c>
      <c r="X23" s="202">
        <f>'C завтраками| Bed and breakfast'!X23</f>
        <v>39250</v>
      </c>
      <c r="Y23" s="202">
        <f>'C завтраками| Bed and breakfast'!Y23</f>
        <v>35850</v>
      </c>
      <c r="Z23" s="202">
        <f>'C завтраками| Bed and breakfast'!Z23</f>
        <v>35850</v>
      </c>
      <c r="AA23" s="202">
        <f>'C завтраками| Bed and breakfast'!AA23</f>
        <v>37550</v>
      </c>
      <c r="AB23" s="202">
        <f>'C завтраками| Bed and breakfast'!AB23</f>
        <v>35850</v>
      </c>
      <c r="AC23" s="202">
        <f>'C завтраками| Bed and breakfast'!AC23</f>
        <v>37550</v>
      </c>
      <c r="AD23" s="202">
        <f>'C завтраками| Bed and breakfast'!AD23</f>
        <v>34150</v>
      </c>
      <c r="AE23" s="202">
        <f>'C завтраками| Bed and breakfast'!AE23</f>
        <v>32950</v>
      </c>
      <c r="AF23" s="202">
        <f>'C завтраками| Bed and breakfast'!AF23</f>
        <v>31750</v>
      </c>
      <c r="AG23" s="202">
        <f>'C завтраками| Bed and breakfast'!AG23</f>
        <v>30550</v>
      </c>
      <c r="AH23" s="202">
        <f>'C завтраками| Bed and breakfast'!AH23</f>
        <v>29350</v>
      </c>
      <c r="AI23" s="202">
        <f>'C завтраками| Bed and breakfast'!AI23</f>
        <v>29350</v>
      </c>
      <c r="AJ23" s="202">
        <f>'C завтраками| Bed and breakfast'!AJ23</f>
        <v>30550</v>
      </c>
      <c r="AK23" s="202">
        <f>'C завтраками| Bed and breakfast'!AK23</f>
        <v>31750</v>
      </c>
      <c r="AL23" s="202">
        <f>'C завтраками| Bed and breakfast'!AL23</f>
        <v>30550</v>
      </c>
      <c r="AM23" s="202">
        <f>'C завтраками| Bed and breakfast'!AM23</f>
        <v>31750</v>
      </c>
      <c r="AN23" s="202">
        <f>'C завтраками| Bed and breakfast'!AN23</f>
        <v>30550</v>
      </c>
      <c r="AO23" s="202">
        <f>'C завтраками| Bed and breakfast'!AO23</f>
        <v>30551</v>
      </c>
      <c r="AP23" s="202">
        <f>'C завтраками| Bed and breakfast'!AP23</f>
        <v>29350</v>
      </c>
      <c r="AQ23" s="202">
        <f>'C завтраками| Bed and breakfast'!AQ23</f>
        <v>31750</v>
      </c>
      <c r="AR23" s="202">
        <f>'C завтраками| Bed and breakfast'!AR23</f>
        <v>29350</v>
      </c>
      <c r="AS23" s="202">
        <f>'C завтраками| Bed and breakfast'!AS23</f>
        <v>22700</v>
      </c>
      <c r="AT23" s="202">
        <f>'C завтраками| Bed and breakfast'!AT23</f>
        <v>23900</v>
      </c>
      <c r="AU23" s="202">
        <f>'C завтраками| Bed and breakfast'!AU23</f>
        <v>23900</v>
      </c>
      <c r="AV23" s="202">
        <f>'C завтраками| Bed and breakfast'!AV23</f>
        <v>22700</v>
      </c>
      <c r="AW23" s="202">
        <f>'C завтраками| Bed and breakfast'!AW23</f>
        <v>23900</v>
      </c>
      <c r="AX23" s="202">
        <f>'C завтраками| Bed and breakfast'!AX23</f>
        <v>20800</v>
      </c>
      <c r="AY23" s="202">
        <f>'C завтраками| Bed and breakfast'!AY23</f>
        <v>21500</v>
      </c>
      <c r="AZ23" s="202">
        <f>'C завтраками| Bed and breakfast'!AZ23</f>
        <v>20800</v>
      </c>
      <c r="BA23" s="202">
        <f>'C завтраками| Bed and breakfast'!BA23</f>
        <v>21500</v>
      </c>
      <c r="BB23" s="202">
        <f>'C завтраками| Bed and breakfast'!BB23</f>
        <v>20800</v>
      </c>
      <c r="BC23" s="202">
        <f>'C завтраками| Bed and breakfast'!BC23</f>
        <v>21500</v>
      </c>
      <c r="BD23" s="202">
        <f>'C завтраками| Bed and breakfast'!BD23</f>
        <v>21500</v>
      </c>
      <c r="BE23" s="202">
        <f>'C завтраками| Bed and breakfast'!BE23</f>
        <v>20800</v>
      </c>
      <c r="BF23" s="202">
        <f>'C завтраками| Bed and breakfast'!BF23</f>
        <v>19400</v>
      </c>
      <c r="BG23" s="202">
        <f>'C завтраками| Bed and breakfast'!BG23</f>
        <v>25900</v>
      </c>
      <c r="BH23" s="202">
        <f>'C завтраками| Bed and breakfast'!BH23</f>
        <v>27700</v>
      </c>
    </row>
    <row r="24" spans="1:60" s="201" customFormat="1" ht="10.35" customHeight="1" x14ac:dyDescent="0.2">
      <c r="A24" s="202" t="s">
        <v>6</v>
      </c>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row>
    <row r="25" spans="1:60" s="201" customFormat="1" ht="10.35" customHeight="1" x14ac:dyDescent="0.2">
      <c r="A25" s="210" t="s">
        <v>1</v>
      </c>
      <c r="B25" s="202">
        <f>'C завтраками| Bed and breakfast'!B25</f>
        <v>125000</v>
      </c>
      <c r="C25" s="202">
        <f>'C завтраками| Bed and breakfast'!C25</f>
        <v>125000</v>
      </c>
      <c r="D25" s="202">
        <f>'C завтраками| Bed and breakfast'!D25</f>
        <v>125000</v>
      </c>
      <c r="E25" s="202">
        <f>'C завтраками| Bed and breakfast'!E25</f>
        <v>125000</v>
      </c>
      <c r="F25" s="202">
        <f>'C завтраками| Bed and breakfast'!F25</f>
        <v>125000</v>
      </c>
      <c r="G25" s="202">
        <f>'C завтраками| Bed and breakfast'!G25</f>
        <v>125000</v>
      </c>
      <c r="H25" s="202">
        <f>'C завтраками| Bed and breakfast'!H25</f>
        <v>125000</v>
      </c>
      <c r="I25" s="202">
        <f>'C завтраками| Bed and breakfast'!I25</f>
        <v>125000</v>
      </c>
      <c r="J25" s="202">
        <f>'C завтраками| Bed and breakfast'!J25</f>
        <v>125000</v>
      </c>
      <c r="K25" s="202">
        <f>'C завтраками| Bed and breakfast'!K25</f>
        <v>125000</v>
      </c>
      <c r="L25" s="202">
        <f>'C завтраками| Bed and breakfast'!L25</f>
        <v>125000</v>
      </c>
      <c r="M25" s="202">
        <f>'C завтраками| Bed and breakfast'!M25</f>
        <v>125000</v>
      </c>
      <c r="N25" s="202">
        <f>'C завтраками| Bed and breakfast'!N25</f>
        <v>125000</v>
      </c>
      <c r="O25" s="202">
        <f>'C завтраками| Bed and breakfast'!O25</f>
        <v>125000</v>
      </c>
      <c r="P25" s="202">
        <f>'C завтраками| Bed and breakfast'!P25</f>
        <v>125000</v>
      </c>
      <c r="Q25" s="202">
        <f>'C завтраками| Bed and breakfast'!Q25</f>
        <v>125000</v>
      </c>
      <c r="R25" s="202">
        <f>'C завтраками| Bed and breakfast'!R25</f>
        <v>125000</v>
      </c>
      <c r="S25" s="202">
        <f>'C завтраками| Bed and breakfast'!S25</f>
        <v>125000</v>
      </c>
      <c r="T25" s="202">
        <f>'C завтраками| Bed and breakfast'!T25</f>
        <v>125000</v>
      </c>
      <c r="U25" s="202">
        <f>'C завтраками| Bed and breakfast'!U25</f>
        <v>125000</v>
      </c>
      <c r="V25" s="202">
        <f>'C завтраками| Bed and breakfast'!V25</f>
        <v>125000</v>
      </c>
      <c r="W25" s="202">
        <f>'C завтраками| Bed and breakfast'!W25</f>
        <v>125000</v>
      </c>
      <c r="X25" s="202">
        <f>'C завтраками| Bed and breakfast'!X25</f>
        <v>125000</v>
      </c>
      <c r="Y25" s="202">
        <f>'C завтраками| Bed and breakfast'!Y25</f>
        <v>125000</v>
      </c>
      <c r="Z25" s="202">
        <f>'C завтраками| Bed and breakfast'!Z25</f>
        <v>125000</v>
      </c>
      <c r="AA25" s="202">
        <f>'C завтраками| Bed and breakfast'!AA25</f>
        <v>125000</v>
      </c>
      <c r="AB25" s="202">
        <f>'C завтраками| Bed and breakfast'!AB25</f>
        <v>125000</v>
      </c>
      <c r="AC25" s="202">
        <f>'C завтраками| Bed and breakfast'!AC25</f>
        <v>125000</v>
      </c>
      <c r="AD25" s="202">
        <f>'C завтраками| Bed and breakfast'!AD25</f>
        <v>125000</v>
      </c>
      <c r="AE25" s="202">
        <f>'C завтраками| Bed and breakfast'!AE25</f>
        <v>125000</v>
      </c>
      <c r="AF25" s="202">
        <f>'C завтраками| Bed and breakfast'!AF25</f>
        <v>125000</v>
      </c>
      <c r="AG25" s="202">
        <f>'C завтраками| Bed and breakfast'!AG25</f>
        <v>125000</v>
      </c>
      <c r="AH25" s="202">
        <f>'C завтраками| Bed and breakfast'!AH25</f>
        <v>125000</v>
      </c>
      <c r="AI25" s="202">
        <f>'C завтраками| Bed and breakfast'!AI25</f>
        <v>125000</v>
      </c>
      <c r="AJ25" s="202">
        <f>'C завтраками| Bed and breakfast'!AJ25</f>
        <v>125000</v>
      </c>
      <c r="AK25" s="202">
        <f>'C завтраками| Bed and breakfast'!AK25</f>
        <v>125000</v>
      </c>
      <c r="AL25" s="202">
        <f>'C завтраками| Bed and breakfast'!AL25</f>
        <v>125000</v>
      </c>
      <c r="AM25" s="202">
        <f>'C завтраками| Bed and breakfast'!AM25</f>
        <v>125000</v>
      </c>
      <c r="AN25" s="202">
        <f>'C завтраками| Bed and breakfast'!AN25</f>
        <v>125000</v>
      </c>
      <c r="AO25" s="202">
        <f>'C завтраками| Bed and breakfast'!AO25</f>
        <v>125000</v>
      </c>
      <c r="AP25" s="202">
        <f>'C завтраками| Bed and breakfast'!AP25</f>
        <v>125000</v>
      </c>
      <c r="AQ25" s="202">
        <f>'C завтраками| Bed and breakfast'!AQ25</f>
        <v>125000</v>
      </c>
      <c r="AR25" s="202">
        <f>'C завтраками| Bed and breakfast'!AR25</f>
        <v>125000</v>
      </c>
      <c r="AS25" s="202">
        <f>'C завтраками| Bed and breakfast'!AS25</f>
        <v>110000</v>
      </c>
      <c r="AT25" s="202">
        <f>'C завтраками| Bed and breakfast'!AT25</f>
        <v>110000</v>
      </c>
      <c r="AU25" s="202">
        <f>'C завтраками| Bed and breakfast'!AU25</f>
        <v>110000</v>
      </c>
      <c r="AV25" s="202">
        <f>'C завтраками| Bed and breakfast'!AV25</f>
        <v>110000</v>
      </c>
      <c r="AW25" s="202">
        <f>'C завтраками| Bed and breakfast'!AW25</f>
        <v>110000</v>
      </c>
      <c r="AX25" s="202">
        <f>'C завтраками| Bed and breakfast'!AX25</f>
        <v>110000</v>
      </c>
      <c r="AY25" s="202">
        <f>'C завтраками| Bed and breakfast'!AY25</f>
        <v>110000</v>
      </c>
      <c r="AZ25" s="202">
        <f>'C завтраками| Bed and breakfast'!AZ25</f>
        <v>110000</v>
      </c>
      <c r="BA25" s="202">
        <f>'C завтраками| Bed and breakfast'!BA25</f>
        <v>110000</v>
      </c>
      <c r="BB25" s="202">
        <f>'C завтраками| Bed and breakfast'!BB25</f>
        <v>110000</v>
      </c>
      <c r="BC25" s="202">
        <f>'C завтраками| Bed and breakfast'!BC25</f>
        <v>110000</v>
      </c>
      <c r="BD25" s="202">
        <f>'C завтраками| Bed and breakfast'!BD25</f>
        <v>110000</v>
      </c>
      <c r="BE25" s="202">
        <f>'C завтраками| Bed and breakfast'!BE25</f>
        <v>110000</v>
      </c>
      <c r="BF25" s="202">
        <f>'C завтраками| Bed and breakfast'!BF25</f>
        <v>110000</v>
      </c>
      <c r="BG25" s="202">
        <f>'C завтраками| Bed and breakfast'!BG25</f>
        <v>110000</v>
      </c>
      <c r="BH25" s="202">
        <f>'C завтраками| Bed and breakfast'!BH25</f>
        <v>110000</v>
      </c>
    </row>
    <row r="26" spans="1:60" ht="10.35" customHeight="1" x14ac:dyDescent="0.2"/>
    <row r="27" spans="1:60" x14ac:dyDescent="0.2">
      <c r="A27" s="208" t="s">
        <v>60</v>
      </c>
    </row>
    <row r="28" spans="1:60" s="205" customFormat="1" ht="23.45" customHeight="1" x14ac:dyDescent="0.2">
      <c r="A28" s="209" t="s">
        <v>11</v>
      </c>
      <c r="B28" s="200">
        <f t="shared" ref="B28" si="0">B4</f>
        <v>45824</v>
      </c>
      <c r="C28" s="200">
        <f t="shared" ref="C28:BH28" si="1">C4</f>
        <v>45827</v>
      </c>
      <c r="D28" s="200">
        <f t="shared" si="1"/>
        <v>45828</v>
      </c>
      <c r="E28" s="200">
        <f t="shared" si="1"/>
        <v>45829</v>
      </c>
      <c r="F28" s="200">
        <f t="shared" si="1"/>
        <v>45830</v>
      </c>
      <c r="G28" s="200">
        <f t="shared" si="1"/>
        <v>45831</v>
      </c>
      <c r="H28" s="200">
        <f t="shared" si="1"/>
        <v>45832</v>
      </c>
      <c r="I28" s="200">
        <f t="shared" si="1"/>
        <v>45835</v>
      </c>
      <c r="J28" s="200">
        <f t="shared" si="1"/>
        <v>45836</v>
      </c>
      <c r="K28" s="200">
        <f t="shared" si="1"/>
        <v>45838</v>
      </c>
      <c r="L28" s="200">
        <f t="shared" si="1"/>
        <v>45839</v>
      </c>
      <c r="M28" s="200">
        <f t="shared" si="1"/>
        <v>45842</v>
      </c>
      <c r="N28" s="200">
        <f t="shared" si="1"/>
        <v>45845</v>
      </c>
      <c r="O28" s="200">
        <f t="shared" si="1"/>
        <v>45847</v>
      </c>
      <c r="P28" s="200">
        <f t="shared" si="1"/>
        <v>45849</v>
      </c>
      <c r="Q28" s="200">
        <f t="shared" si="1"/>
        <v>45851</v>
      </c>
      <c r="R28" s="200">
        <f t="shared" si="1"/>
        <v>45856</v>
      </c>
      <c r="S28" s="200">
        <f t="shared" si="1"/>
        <v>45858</v>
      </c>
      <c r="T28" s="200">
        <f t="shared" si="1"/>
        <v>45859</v>
      </c>
      <c r="U28" s="200">
        <f t="shared" si="1"/>
        <v>45861</v>
      </c>
      <c r="V28" s="200">
        <f t="shared" si="1"/>
        <v>45863</v>
      </c>
      <c r="W28" s="200">
        <f t="shared" si="1"/>
        <v>45865</v>
      </c>
      <c r="X28" s="200">
        <f t="shared" si="1"/>
        <v>45867</v>
      </c>
      <c r="Y28" s="200">
        <f t="shared" si="1"/>
        <v>45870</v>
      </c>
      <c r="Z28" s="200">
        <f t="shared" si="1"/>
        <v>45872</v>
      </c>
      <c r="AA28" s="200">
        <f t="shared" si="1"/>
        <v>45874</v>
      </c>
      <c r="AB28" s="200">
        <f t="shared" si="1"/>
        <v>45883</v>
      </c>
      <c r="AC28" s="200">
        <f t="shared" si="1"/>
        <v>45886</v>
      </c>
      <c r="AD28" s="200">
        <f t="shared" si="1"/>
        <v>45888</v>
      </c>
      <c r="AE28" s="200">
        <f t="shared" si="1"/>
        <v>45890</v>
      </c>
      <c r="AF28" s="200">
        <f t="shared" si="1"/>
        <v>45893</v>
      </c>
      <c r="AG28" s="200">
        <f t="shared" si="1"/>
        <v>45896</v>
      </c>
      <c r="AH28" s="200">
        <f t="shared" si="1"/>
        <v>45898</v>
      </c>
      <c r="AI28" s="200">
        <f t="shared" si="1"/>
        <v>45901</v>
      </c>
      <c r="AJ28" s="200">
        <f t="shared" si="1"/>
        <v>45905</v>
      </c>
      <c r="AK28" s="200">
        <f t="shared" si="1"/>
        <v>45908</v>
      </c>
      <c r="AL28" s="200">
        <f t="shared" si="1"/>
        <v>45911</v>
      </c>
      <c r="AM28" s="200">
        <f t="shared" si="1"/>
        <v>45912</v>
      </c>
      <c r="AN28" s="200">
        <f t="shared" si="1"/>
        <v>45914</v>
      </c>
      <c r="AO28" s="200">
        <f t="shared" si="1"/>
        <v>45919</v>
      </c>
      <c r="AP28" s="200">
        <f t="shared" si="1"/>
        <v>45921</v>
      </c>
      <c r="AQ28" s="200">
        <f t="shared" si="1"/>
        <v>45926</v>
      </c>
      <c r="AR28" s="200">
        <f t="shared" si="1"/>
        <v>45928</v>
      </c>
      <c r="AS28" s="200">
        <f t="shared" si="1"/>
        <v>45931</v>
      </c>
      <c r="AT28" s="200">
        <f t="shared" si="1"/>
        <v>45933</v>
      </c>
      <c r="AU28" s="200">
        <f t="shared" si="1"/>
        <v>45933</v>
      </c>
      <c r="AV28" s="200">
        <f t="shared" si="1"/>
        <v>45935</v>
      </c>
      <c r="AW28" s="200">
        <f t="shared" si="1"/>
        <v>45940</v>
      </c>
      <c r="AX28" s="200">
        <f t="shared" si="1"/>
        <v>45942</v>
      </c>
      <c r="AY28" s="200">
        <f t="shared" si="1"/>
        <v>45947</v>
      </c>
      <c r="AZ28" s="200">
        <f t="shared" si="1"/>
        <v>45949</v>
      </c>
      <c r="BA28" s="200">
        <f t="shared" si="1"/>
        <v>45954</v>
      </c>
      <c r="BB28" s="200">
        <f t="shared" si="1"/>
        <v>45956</v>
      </c>
      <c r="BC28" s="200">
        <f t="shared" si="1"/>
        <v>45961</v>
      </c>
      <c r="BD28" s="200">
        <f t="shared" si="1"/>
        <v>45962</v>
      </c>
      <c r="BE28" s="200">
        <f t="shared" si="1"/>
        <v>45965</v>
      </c>
      <c r="BF28" s="200">
        <f t="shared" si="1"/>
        <v>45966</v>
      </c>
      <c r="BG28" s="200">
        <f t="shared" si="1"/>
        <v>45992</v>
      </c>
      <c r="BH28" s="200">
        <f t="shared" si="1"/>
        <v>46003</v>
      </c>
    </row>
    <row r="29" spans="1:60" s="205" customFormat="1" ht="23.45" customHeight="1" x14ac:dyDescent="0.2">
      <c r="A29" s="209"/>
      <c r="B29" s="200">
        <f t="shared" ref="B29" si="2">B5</f>
        <v>45826</v>
      </c>
      <c r="C29" s="200">
        <f t="shared" ref="C29:BH29" si="3">C5</f>
        <v>45827</v>
      </c>
      <c r="D29" s="200">
        <f t="shared" si="3"/>
        <v>45828</v>
      </c>
      <c r="E29" s="200">
        <f t="shared" si="3"/>
        <v>45829</v>
      </c>
      <c r="F29" s="200">
        <f t="shared" si="3"/>
        <v>45830</v>
      </c>
      <c r="G29" s="200">
        <f t="shared" si="3"/>
        <v>45831</v>
      </c>
      <c r="H29" s="200">
        <f t="shared" si="3"/>
        <v>45834</v>
      </c>
      <c r="I29" s="200">
        <f t="shared" si="3"/>
        <v>45835</v>
      </c>
      <c r="J29" s="200">
        <f t="shared" si="3"/>
        <v>45837</v>
      </c>
      <c r="K29" s="200">
        <f t="shared" si="3"/>
        <v>45838</v>
      </c>
      <c r="L29" s="200">
        <f t="shared" si="3"/>
        <v>45841</v>
      </c>
      <c r="M29" s="200">
        <f t="shared" si="3"/>
        <v>45844</v>
      </c>
      <c r="N29" s="200">
        <f t="shared" si="3"/>
        <v>45846</v>
      </c>
      <c r="O29" s="200">
        <f t="shared" si="3"/>
        <v>45848</v>
      </c>
      <c r="P29" s="200">
        <f t="shared" si="3"/>
        <v>45850</v>
      </c>
      <c r="Q29" s="200">
        <f t="shared" si="3"/>
        <v>45855</v>
      </c>
      <c r="R29" s="200">
        <f t="shared" si="3"/>
        <v>45857</v>
      </c>
      <c r="S29" s="200">
        <f t="shared" si="3"/>
        <v>45858</v>
      </c>
      <c r="T29" s="200">
        <f t="shared" si="3"/>
        <v>45860</v>
      </c>
      <c r="U29" s="200">
        <f t="shared" si="3"/>
        <v>45862</v>
      </c>
      <c r="V29" s="200">
        <f t="shared" si="3"/>
        <v>45864</v>
      </c>
      <c r="W29" s="200">
        <f t="shared" si="3"/>
        <v>45866</v>
      </c>
      <c r="X29" s="200">
        <f t="shared" si="3"/>
        <v>45869</v>
      </c>
      <c r="Y29" s="200">
        <f t="shared" si="3"/>
        <v>45871</v>
      </c>
      <c r="Z29" s="200">
        <f t="shared" si="3"/>
        <v>45873</v>
      </c>
      <c r="AA29" s="200">
        <f t="shared" si="3"/>
        <v>45882</v>
      </c>
      <c r="AB29" s="200">
        <f t="shared" si="3"/>
        <v>45885</v>
      </c>
      <c r="AC29" s="200">
        <f t="shared" si="3"/>
        <v>45887</v>
      </c>
      <c r="AD29" s="200">
        <f t="shared" si="3"/>
        <v>45889</v>
      </c>
      <c r="AE29" s="200">
        <f t="shared" si="3"/>
        <v>45892</v>
      </c>
      <c r="AF29" s="200">
        <f t="shared" si="3"/>
        <v>45895</v>
      </c>
      <c r="AG29" s="200">
        <f t="shared" si="3"/>
        <v>45897</v>
      </c>
      <c r="AH29" s="200">
        <f t="shared" si="3"/>
        <v>45900</v>
      </c>
      <c r="AI29" s="200">
        <f t="shared" si="3"/>
        <v>45904</v>
      </c>
      <c r="AJ29" s="200">
        <f t="shared" si="3"/>
        <v>45907</v>
      </c>
      <c r="AK29" s="200">
        <f t="shared" si="3"/>
        <v>45910</v>
      </c>
      <c r="AL29" s="200">
        <f t="shared" si="3"/>
        <v>45911</v>
      </c>
      <c r="AM29" s="200">
        <f t="shared" si="3"/>
        <v>45913</v>
      </c>
      <c r="AN29" s="200">
        <f t="shared" si="3"/>
        <v>45918</v>
      </c>
      <c r="AO29" s="200">
        <f t="shared" si="3"/>
        <v>45920</v>
      </c>
      <c r="AP29" s="200">
        <f t="shared" si="3"/>
        <v>45925</v>
      </c>
      <c r="AQ29" s="200">
        <f t="shared" si="3"/>
        <v>45927</v>
      </c>
      <c r="AR29" s="200">
        <f t="shared" si="3"/>
        <v>45930</v>
      </c>
      <c r="AS29" s="200">
        <f t="shared" si="3"/>
        <v>45932</v>
      </c>
      <c r="AT29" s="200">
        <f t="shared" si="3"/>
        <v>45934</v>
      </c>
      <c r="AU29" s="200">
        <f t="shared" si="3"/>
        <v>45934</v>
      </c>
      <c r="AV29" s="200">
        <f t="shared" si="3"/>
        <v>45939</v>
      </c>
      <c r="AW29" s="200">
        <f t="shared" si="3"/>
        <v>45941</v>
      </c>
      <c r="AX29" s="200">
        <f t="shared" si="3"/>
        <v>45946</v>
      </c>
      <c r="AY29" s="200">
        <f t="shared" si="3"/>
        <v>45948</v>
      </c>
      <c r="AZ29" s="200">
        <f t="shared" si="3"/>
        <v>45953</v>
      </c>
      <c r="BA29" s="200">
        <f t="shared" si="3"/>
        <v>45955</v>
      </c>
      <c r="BB29" s="200">
        <f t="shared" si="3"/>
        <v>45960</v>
      </c>
      <c r="BC29" s="200">
        <f t="shared" si="3"/>
        <v>45961</v>
      </c>
      <c r="BD29" s="200">
        <f t="shared" si="3"/>
        <v>45964</v>
      </c>
      <c r="BE29" s="200">
        <f t="shared" si="3"/>
        <v>45965</v>
      </c>
      <c r="BF29" s="200">
        <f t="shared" si="3"/>
        <v>45991</v>
      </c>
      <c r="BG29" s="200">
        <f t="shared" si="3"/>
        <v>46002</v>
      </c>
      <c r="BH29" s="200">
        <f t="shared" si="3"/>
        <v>46016</v>
      </c>
    </row>
    <row r="30" spans="1:60" s="201" customFormat="1" ht="11.1"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s="201" customFormat="1" ht="11.1" customHeight="1" x14ac:dyDescent="0.2">
      <c r="A31" s="210">
        <v>1</v>
      </c>
      <c r="B31" s="202">
        <f t="shared" ref="B31" si="4">ROUNDUP(B7*0.8,)</f>
        <v>11600</v>
      </c>
      <c r="C31" s="202">
        <f t="shared" ref="C31:BH31" si="5">ROUNDUP(C7*0.8,)</f>
        <v>13520</v>
      </c>
      <c r="D31" s="202">
        <f t="shared" si="5"/>
        <v>13520</v>
      </c>
      <c r="E31" s="202">
        <f t="shared" si="5"/>
        <v>12560</v>
      </c>
      <c r="F31" s="202">
        <f t="shared" si="5"/>
        <v>12560</v>
      </c>
      <c r="G31" s="202">
        <f t="shared" si="5"/>
        <v>14880</v>
      </c>
      <c r="H31" s="202">
        <f t="shared" si="5"/>
        <v>17600</v>
      </c>
      <c r="I31" s="202">
        <f t="shared" si="5"/>
        <v>14880</v>
      </c>
      <c r="J31" s="202">
        <f t="shared" si="5"/>
        <v>11600</v>
      </c>
      <c r="K31" s="202">
        <f t="shared" si="5"/>
        <v>10640</v>
      </c>
      <c r="L31" s="202">
        <f t="shared" si="5"/>
        <v>13520</v>
      </c>
      <c r="M31" s="202">
        <f t="shared" si="5"/>
        <v>13520</v>
      </c>
      <c r="N31" s="202">
        <f t="shared" si="5"/>
        <v>12560</v>
      </c>
      <c r="O31" s="202">
        <f t="shared" si="5"/>
        <v>13520</v>
      </c>
      <c r="P31" s="202">
        <f t="shared" si="5"/>
        <v>14880</v>
      </c>
      <c r="Q31" s="202">
        <f t="shared" si="5"/>
        <v>14880</v>
      </c>
      <c r="R31" s="202">
        <f t="shared" si="5"/>
        <v>14880</v>
      </c>
      <c r="S31" s="202">
        <f t="shared" si="5"/>
        <v>14880</v>
      </c>
      <c r="T31" s="202">
        <f t="shared" si="5"/>
        <v>13520</v>
      </c>
      <c r="U31" s="202">
        <f t="shared" si="5"/>
        <v>13520</v>
      </c>
      <c r="V31" s="202">
        <f t="shared" si="5"/>
        <v>17600</v>
      </c>
      <c r="W31" s="202">
        <f t="shared" si="5"/>
        <v>16240</v>
      </c>
      <c r="X31" s="202">
        <f t="shared" si="5"/>
        <v>17600</v>
      </c>
      <c r="Y31" s="202">
        <f t="shared" si="5"/>
        <v>14880</v>
      </c>
      <c r="Z31" s="202">
        <f t="shared" si="5"/>
        <v>14880</v>
      </c>
      <c r="AA31" s="202">
        <f t="shared" si="5"/>
        <v>16240</v>
      </c>
      <c r="AB31" s="202">
        <f t="shared" si="5"/>
        <v>14880</v>
      </c>
      <c r="AC31" s="202">
        <f t="shared" si="5"/>
        <v>16240</v>
      </c>
      <c r="AD31" s="202">
        <f t="shared" si="5"/>
        <v>13520</v>
      </c>
      <c r="AE31" s="202">
        <f t="shared" si="5"/>
        <v>12560</v>
      </c>
      <c r="AF31" s="202">
        <f t="shared" si="5"/>
        <v>11600</v>
      </c>
      <c r="AG31" s="202">
        <f t="shared" si="5"/>
        <v>10640</v>
      </c>
      <c r="AH31" s="202">
        <f t="shared" si="5"/>
        <v>9680</v>
      </c>
      <c r="AI31" s="202">
        <f t="shared" si="5"/>
        <v>9680</v>
      </c>
      <c r="AJ31" s="202">
        <f t="shared" si="5"/>
        <v>10640</v>
      </c>
      <c r="AK31" s="202">
        <f t="shared" si="5"/>
        <v>11600</v>
      </c>
      <c r="AL31" s="202">
        <f t="shared" si="5"/>
        <v>10640</v>
      </c>
      <c r="AM31" s="202">
        <f t="shared" si="5"/>
        <v>11600</v>
      </c>
      <c r="AN31" s="202">
        <f t="shared" si="5"/>
        <v>10640</v>
      </c>
      <c r="AO31" s="202">
        <f t="shared" si="5"/>
        <v>10641</v>
      </c>
      <c r="AP31" s="202">
        <f t="shared" si="5"/>
        <v>9680</v>
      </c>
      <c r="AQ31" s="202">
        <f t="shared" si="5"/>
        <v>11600</v>
      </c>
      <c r="AR31" s="202">
        <f t="shared" si="5"/>
        <v>9680</v>
      </c>
      <c r="AS31" s="202">
        <f t="shared" si="5"/>
        <v>9560</v>
      </c>
      <c r="AT31" s="202">
        <f t="shared" si="5"/>
        <v>10520</v>
      </c>
      <c r="AU31" s="202">
        <f t="shared" si="5"/>
        <v>10520</v>
      </c>
      <c r="AV31" s="202">
        <f t="shared" si="5"/>
        <v>9560</v>
      </c>
      <c r="AW31" s="202">
        <f t="shared" si="5"/>
        <v>10520</v>
      </c>
      <c r="AX31" s="202">
        <f t="shared" si="5"/>
        <v>8040</v>
      </c>
      <c r="AY31" s="202">
        <f t="shared" si="5"/>
        <v>8600</v>
      </c>
      <c r="AZ31" s="202">
        <f t="shared" si="5"/>
        <v>8040</v>
      </c>
      <c r="BA31" s="202">
        <f t="shared" si="5"/>
        <v>8600</v>
      </c>
      <c r="BB31" s="202">
        <f t="shared" si="5"/>
        <v>8040</v>
      </c>
      <c r="BC31" s="202">
        <f t="shared" si="5"/>
        <v>8600</v>
      </c>
      <c r="BD31" s="202">
        <f t="shared" si="5"/>
        <v>8600</v>
      </c>
      <c r="BE31" s="202">
        <f t="shared" si="5"/>
        <v>8040</v>
      </c>
      <c r="BF31" s="202">
        <f t="shared" si="5"/>
        <v>6920</v>
      </c>
      <c r="BG31" s="202">
        <f t="shared" si="5"/>
        <v>6920</v>
      </c>
      <c r="BH31" s="202">
        <f t="shared" si="5"/>
        <v>8360</v>
      </c>
    </row>
    <row r="32" spans="1:60" s="201" customFormat="1" ht="11.1" customHeight="1" x14ac:dyDescent="0.2">
      <c r="A32" s="210">
        <v>2</v>
      </c>
      <c r="B32" s="202">
        <f t="shared" ref="B32" si="6">ROUNDUP(B8*0.8,)</f>
        <v>13400</v>
      </c>
      <c r="C32" s="202">
        <f t="shared" ref="C32:BH32" si="7">ROUNDUP(C8*0.8,)</f>
        <v>15320</v>
      </c>
      <c r="D32" s="202">
        <f t="shared" si="7"/>
        <v>15320</v>
      </c>
      <c r="E32" s="202">
        <f t="shared" si="7"/>
        <v>14360</v>
      </c>
      <c r="F32" s="202">
        <f t="shared" si="7"/>
        <v>14360</v>
      </c>
      <c r="G32" s="202">
        <f t="shared" si="7"/>
        <v>16680</v>
      </c>
      <c r="H32" s="202">
        <f t="shared" si="7"/>
        <v>19400</v>
      </c>
      <c r="I32" s="202">
        <f t="shared" si="7"/>
        <v>16680</v>
      </c>
      <c r="J32" s="202">
        <f t="shared" si="7"/>
        <v>13400</v>
      </c>
      <c r="K32" s="202">
        <f t="shared" si="7"/>
        <v>12440</v>
      </c>
      <c r="L32" s="202">
        <f t="shared" si="7"/>
        <v>15320</v>
      </c>
      <c r="M32" s="202">
        <f t="shared" si="7"/>
        <v>15320</v>
      </c>
      <c r="N32" s="202">
        <f t="shared" si="7"/>
        <v>14360</v>
      </c>
      <c r="O32" s="202">
        <f t="shared" si="7"/>
        <v>15320</v>
      </c>
      <c r="P32" s="202">
        <f t="shared" si="7"/>
        <v>16680</v>
      </c>
      <c r="Q32" s="202">
        <f t="shared" si="7"/>
        <v>16680</v>
      </c>
      <c r="R32" s="202">
        <f t="shared" si="7"/>
        <v>16680</v>
      </c>
      <c r="S32" s="202">
        <f t="shared" si="7"/>
        <v>16680</v>
      </c>
      <c r="T32" s="202">
        <f t="shared" si="7"/>
        <v>15320</v>
      </c>
      <c r="U32" s="202">
        <f t="shared" si="7"/>
        <v>15320</v>
      </c>
      <c r="V32" s="202">
        <f t="shared" si="7"/>
        <v>19400</v>
      </c>
      <c r="W32" s="202">
        <f t="shared" si="7"/>
        <v>18040</v>
      </c>
      <c r="X32" s="202">
        <f t="shared" si="7"/>
        <v>19400</v>
      </c>
      <c r="Y32" s="202">
        <f t="shared" si="7"/>
        <v>16680</v>
      </c>
      <c r="Z32" s="202">
        <f t="shared" si="7"/>
        <v>16680</v>
      </c>
      <c r="AA32" s="202">
        <f t="shared" si="7"/>
        <v>18040</v>
      </c>
      <c r="AB32" s="202">
        <f t="shared" si="7"/>
        <v>16680</v>
      </c>
      <c r="AC32" s="202">
        <f t="shared" si="7"/>
        <v>18040</v>
      </c>
      <c r="AD32" s="202">
        <f t="shared" si="7"/>
        <v>15320</v>
      </c>
      <c r="AE32" s="202">
        <f t="shared" si="7"/>
        <v>14360</v>
      </c>
      <c r="AF32" s="202">
        <f t="shared" si="7"/>
        <v>13400</v>
      </c>
      <c r="AG32" s="202">
        <f t="shared" si="7"/>
        <v>12440</v>
      </c>
      <c r="AH32" s="202">
        <f t="shared" si="7"/>
        <v>11480</v>
      </c>
      <c r="AI32" s="202">
        <f t="shared" si="7"/>
        <v>11480</v>
      </c>
      <c r="AJ32" s="202">
        <f t="shared" si="7"/>
        <v>12440</v>
      </c>
      <c r="AK32" s="202">
        <f t="shared" si="7"/>
        <v>13400</v>
      </c>
      <c r="AL32" s="202">
        <f t="shared" si="7"/>
        <v>12440</v>
      </c>
      <c r="AM32" s="202">
        <f t="shared" si="7"/>
        <v>13400</v>
      </c>
      <c r="AN32" s="202">
        <f t="shared" si="7"/>
        <v>12440</v>
      </c>
      <c r="AO32" s="202">
        <f t="shared" si="7"/>
        <v>12441</v>
      </c>
      <c r="AP32" s="202">
        <f t="shared" si="7"/>
        <v>11480</v>
      </c>
      <c r="AQ32" s="202">
        <f t="shared" si="7"/>
        <v>13400</v>
      </c>
      <c r="AR32" s="202">
        <f t="shared" si="7"/>
        <v>11480</v>
      </c>
      <c r="AS32" s="202">
        <f t="shared" si="7"/>
        <v>11360</v>
      </c>
      <c r="AT32" s="202">
        <f t="shared" si="7"/>
        <v>12320</v>
      </c>
      <c r="AU32" s="202">
        <f t="shared" si="7"/>
        <v>12320</v>
      </c>
      <c r="AV32" s="202">
        <f t="shared" si="7"/>
        <v>11360</v>
      </c>
      <c r="AW32" s="202">
        <f t="shared" si="7"/>
        <v>12320</v>
      </c>
      <c r="AX32" s="202">
        <f t="shared" si="7"/>
        <v>9840</v>
      </c>
      <c r="AY32" s="202">
        <f t="shared" si="7"/>
        <v>10400</v>
      </c>
      <c r="AZ32" s="202">
        <f t="shared" si="7"/>
        <v>9840</v>
      </c>
      <c r="BA32" s="202">
        <f t="shared" si="7"/>
        <v>10400</v>
      </c>
      <c r="BB32" s="202">
        <f t="shared" si="7"/>
        <v>9840</v>
      </c>
      <c r="BC32" s="202">
        <f t="shared" si="7"/>
        <v>10400</v>
      </c>
      <c r="BD32" s="202">
        <f t="shared" si="7"/>
        <v>10400</v>
      </c>
      <c r="BE32" s="202">
        <f t="shared" si="7"/>
        <v>9840</v>
      </c>
      <c r="BF32" s="202">
        <f t="shared" si="7"/>
        <v>8720</v>
      </c>
      <c r="BG32" s="202">
        <f t="shared" si="7"/>
        <v>8720</v>
      </c>
      <c r="BH32" s="202">
        <f t="shared" si="7"/>
        <v>10160</v>
      </c>
    </row>
    <row r="33" spans="1:60" s="201" customFormat="1" ht="11.1"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row>
    <row r="34" spans="1:60" s="201" customFormat="1" ht="11.1" customHeight="1" x14ac:dyDescent="0.2">
      <c r="A34" s="210">
        <v>1</v>
      </c>
      <c r="B34" s="202">
        <f t="shared" ref="B34" si="8">ROUNDUP(B10*0.8,)</f>
        <v>12400</v>
      </c>
      <c r="C34" s="202">
        <f t="shared" ref="C34:BH34" si="9">ROUNDUP(C10*0.8,)</f>
        <v>14320</v>
      </c>
      <c r="D34" s="202">
        <f t="shared" si="9"/>
        <v>14320</v>
      </c>
      <c r="E34" s="202">
        <f t="shared" si="9"/>
        <v>13360</v>
      </c>
      <c r="F34" s="202">
        <f t="shared" si="9"/>
        <v>13360</v>
      </c>
      <c r="G34" s="202">
        <f t="shared" si="9"/>
        <v>15680</v>
      </c>
      <c r="H34" s="202">
        <f t="shared" si="9"/>
        <v>18400</v>
      </c>
      <c r="I34" s="202">
        <f t="shared" si="9"/>
        <v>15680</v>
      </c>
      <c r="J34" s="202">
        <f t="shared" si="9"/>
        <v>12400</v>
      </c>
      <c r="K34" s="202">
        <f t="shared" si="9"/>
        <v>11440</v>
      </c>
      <c r="L34" s="202">
        <f t="shared" si="9"/>
        <v>14320</v>
      </c>
      <c r="M34" s="202">
        <f t="shared" si="9"/>
        <v>14320</v>
      </c>
      <c r="N34" s="202">
        <f t="shared" si="9"/>
        <v>13360</v>
      </c>
      <c r="O34" s="202">
        <f t="shared" si="9"/>
        <v>14320</v>
      </c>
      <c r="P34" s="202">
        <f t="shared" si="9"/>
        <v>15680</v>
      </c>
      <c r="Q34" s="202">
        <f t="shared" si="9"/>
        <v>15680</v>
      </c>
      <c r="R34" s="202">
        <f t="shared" si="9"/>
        <v>15680</v>
      </c>
      <c r="S34" s="202">
        <f t="shared" si="9"/>
        <v>15680</v>
      </c>
      <c r="T34" s="202">
        <f t="shared" si="9"/>
        <v>14320</v>
      </c>
      <c r="U34" s="202">
        <f t="shared" si="9"/>
        <v>14320</v>
      </c>
      <c r="V34" s="202">
        <f t="shared" si="9"/>
        <v>18400</v>
      </c>
      <c r="W34" s="202">
        <f t="shared" si="9"/>
        <v>17040</v>
      </c>
      <c r="X34" s="202">
        <f t="shared" si="9"/>
        <v>18400</v>
      </c>
      <c r="Y34" s="202">
        <f t="shared" si="9"/>
        <v>15680</v>
      </c>
      <c r="Z34" s="202">
        <f t="shared" si="9"/>
        <v>15680</v>
      </c>
      <c r="AA34" s="202">
        <f t="shared" si="9"/>
        <v>17040</v>
      </c>
      <c r="AB34" s="202">
        <f t="shared" si="9"/>
        <v>15680</v>
      </c>
      <c r="AC34" s="202">
        <f t="shared" si="9"/>
        <v>17040</v>
      </c>
      <c r="AD34" s="202">
        <f t="shared" si="9"/>
        <v>14320</v>
      </c>
      <c r="AE34" s="202">
        <f t="shared" si="9"/>
        <v>13360</v>
      </c>
      <c r="AF34" s="202">
        <f t="shared" si="9"/>
        <v>12400</v>
      </c>
      <c r="AG34" s="202">
        <f t="shared" si="9"/>
        <v>11440</v>
      </c>
      <c r="AH34" s="202">
        <f t="shared" si="9"/>
        <v>10480</v>
      </c>
      <c r="AI34" s="202">
        <f t="shared" si="9"/>
        <v>10480</v>
      </c>
      <c r="AJ34" s="202">
        <f t="shared" si="9"/>
        <v>11440</v>
      </c>
      <c r="AK34" s="202">
        <f t="shared" si="9"/>
        <v>12400</v>
      </c>
      <c r="AL34" s="202">
        <f t="shared" si="9"/>
        <v>11440</v>
      </c>
      <c r="AM34" s="202">
        <f t="shared" si="9"/>
        <v>12400</v>
      </c>
      <c r="AN34" s="202">
        <f t="shared" si="9"/>
        <v>11440</v>
      </c>
      <c r="AO34" s="202">
        <f t="shared" si="9"/>
        <v>11441</v>
      </c>
      <c r="AP34" s="202">
        <f t="shared" si="9"/>
        <v>10480</v>
      </c>
      <c r="AQ34" s="202">
        <f t="shared" si="9"/>
        <v>12400</v>
      </c>
      <c r="AR34" s="202">
        <f t="shared" si="9"/>
        <v>10480</v>
      </c>
      <c r="AS34" s="202">
        <f t="shared" si="9"/>
        <v>10360</v>
      </c>
      <c r="AT34" s="202">
        <f t="shared" si="9"/>
        <v>11320</v>
      </c>
      <c r="AU34" s="202">
        <f t="shared" si="9"/>
        <v>11320</v>
      </c>
      <c r="AV34" s="202">
        <f t="shared" si="9"/>
        <v>10360</v>
      </c>
      <c r="AW34" s="202">
        <f t="shared" si="9"/>
        <v>11320</v>
      </c>
      <c r="AX34" s="202">
        <f t="shared" si="9"/>
        <v>8840</v>
      </c>
      <c r="AY34" s="202">
        <f t="shared" si="9"/>
        <v>9400</v>
      </c>
      <c r="AZ34" s="202">
        <f t="shared" si="9"/>
        <v>8840</v>
      </c>
      <c r="BA34" s="202">
        <f t="shared" si="9"/>
        <v>9400</v>
      </c>
      <c r="BB34" s="202">
        <f t="shared" si="9"/>
        <v>8840</v>
      </c>
      <c r="BC34" s="202">
        <f t="shared" si="9"/>
        <v>9400</v>
      </c>
      <c r="BD34" s="202">
        <f t="shared" si="9"/>
        <v>9400</v>
      </c>
      <c r="BE34" s="202">
        <f t="shared" si="9"/>
        <v>8840</v>
      </c>
      <c r="BF34" s="202">
        <f t="shared" si="9"/>
        <v>7720</v>
      </c>
      <c r="BG34" s="202">
        <f t="shared" si="9"/>
        <v>7720</v>
      </c>
      <c r="BH34" s="202">
        <f t="shared" si="9"/>
        <v>9160</v>
      </c>
    </row>
    <row r="35" spans="1:60" s="201" customFormat="1" ht="11.1" customHeight="1" x14ac:dyDescent="0.2">
      <c r="A35" s="210">
        <v>2</v>
      </c>
      <c r="B35" s="202">
        <f t="shared" ref="B35" si="10">ROUNDUP(B11*0.8,)</f>
        <v>14200</v>
      </c>
      <c r="C35" s="202">
        <f t="shared" ref="C35:BH35" si="11">ROUNDUP(C11*0.8,)</f>
        <v>16120</v>
      </c>
      <c r="D35" s="202">
        <f t="shared" si="11"/>
        <v>16120</v>
      </c>
      <c r="E35" s="202">
        <f t="shared" si="11"/>
        <v>15160</v>
      </c>
      <c r="F35" s="202">
        <f t="shared" si="11"/>
        <v>15160</v>
      </c>
      <c r="G35" s="202">
        <f t="shared" si="11"/>
        <v>17480</v>
      </c>
      <c r="H35" s="202">
        <f t="shared" si="11"/>
        <v>20200</v>
      </c>
      <c r="I35" s="202">
        <f t="shared" si="11"/>
        <v>17480</v>
      </c>
      <c r="J35" s="202">
        <f t="shared" si="11"/>
        <v>14200</v>
      </c>
      <c r="K35" s="202">
        <f t="shared" si="11"/>
        <v>13240</v>
      </c>
      <c r="L35" s="202">
        <f t="shared" si="11"/>
        <v>16120</v>
      </c>
      <c r="M35" s="202">
        <f t="shared" si="11"/>
        <v>16120</v>
      </c>
      <c r="N35" s="202">
        <f t="shared" si="11"/>
        <v>15160</v>
      </c>
      <c r="O35" s="202">
        <f t="shared" si="11"/>
        <v>16120</v>
      </c>
      <c r="P35" s="202">
        <f t="shared" si="11"/>
        <v>17480</v>
      </c>
      <c r="Q35" s="202">
        <f t="shared" si="11"/>
        <v>17480</v>
      </c>
      <c r="R35" s="202">
        <f t="shared" si="11"/>
        <v>17480</v>
      </c>
      <c r="S35" s="202">
        <f t="shared" si="11"/>
        <v>17480</v>
      </c>
      <c r="T35" s="202">
        <f t="shared" si="11"/>
        <v>16120</v>
      </c>
      <c r="U35" s="202">
        <f t="shared" si="11"/>
        <v>16120</v>
      </c>
      <c r="V35" s="202">
        <f t="shared" si="11"/>
        <v>20200</v>
      </c>
      <c r="W35" s="202">
        <f t="shared" si="11"/>
        <v>18840</v>
      </c>
      <c r="X35" s="202">
        <f t="shared" si="11"/>
        <v>20200</v>
      </c>
      <c r="Y35" s="202">
        <f t="shared" si="11"/>
        <v>17480</v>
      </c>
      <c r="Z35" s="202">
        <f t="shared" si="11"/>
        <v>17480</v>
      </c>
      <c r="AA35" s="202">
        <f t="shared" si="11"/>
        <v>18840</v>
      </c>
      <c r="AB35" s="202">
        <f t="shared" si="11"/>
        <v>17480</v>
      </c>
      <c r="AC35" s="202">
        <f t="shared" si="11"/>
        <v>18840</v>
      </c>
      <c r="AD35" s="202">
        <f t="shared" si="11"/>
        <v>16120</v>
      </c>
      <c r="AE35" s="202">
        <f t="shared" si="11"/>
        <v>15160</v>
      </c>
      <c r="AF35" s="202">
        <f t="shared" si="11"/>
        <v>14200</v>
      </c>
      <c r="AG35" s="202">
        <f t="shared" si="11"/>
        <v>13240</v>
      </c>
      <c r="AH35" s="202">
        <f t="shared" si="11"/>
        <v>12280</v>
      </c>
      <c r="AI35" s="202">
        <f t="shared" si="11"/>
        <v>12280</v>
      </c>
      <c r="AJ35" s="202">
        <f t="shared" si="11"/>
        <v>13240</v>
      </c>
      <c r="AK35" s="202">
        <f t="shared" si="11"/>
        <v>14200</v>
      </c>
      <c r="AL35" s="202">
        <f t="shared" si="11"/>
        <v>13240</v>
      </c>
      <c r="AM35" s="202">
        <f t="shared" si="11"/>
        <v>14200</v>
      </c>
      <c r="AN35" s="202">
        <f t="shared" si="11"/>
        <v>13240</v>
      </c>
      <c r="AO35" s="202">
        <f t="shared" si="11"/>
        <v>13241</v>
      </c>
      <c r="AP35" s="202">
        <f t="shared" si="11"/>
        <v>12280</v>
      </c>
      <c r="AQ35" s="202">
        <f t="shared" si="11"/>
        <v>14200</v>
      </c>
      <c r="AR35" s="202">
        <f t="shared" si="11"/>
        <v>12280</v>
      </c>
      <c r="AS35" s="202">
        <f t="shared" si="11"/>
        <v>12160</v>
      </c>
      <c r="AT35" s="202">
        <f t="shared" si="11"/>
        <v>13120</v>
      </c>
      <c r="AU35" s="202">
        <f t="shared" si="11"/>
        <v>13120</v>
      </c>
      <c r="AV35" s="202">
        <f t="shared" si="11"/>
        <v>12160</v>
      </c>
      <c r="AW35" s="202">
        <f t="shared" si="11"/>
        <v>13120</v>
      </c>
      <c r="AX35" s="202">
        <f t="shared" si="11"/>
        <v>10640</v>
      </c>
      <c r="AY35" s="202">
        <f t="shared" si="11"/>
        <v>11200</v>
      </c>
      <c r="AZ35" s="202">
        <f t="shared" si="11"/>
        <v>10640</v>
      </c>
      <c r="BA35" s="202">
        <f t="shared" si="11"/>
        <v>11200</v>
      </c>
      <c r="BB35" s="202">
        <f t="shared" si="11"/>
        <v>10640</v>
      </c>
      <c r="BC35" s="202">
        <f t="shared" si="11"/>
        <v>11200</v>
      </c>
      <c r="BD35" s="202">
        <f t="shared" si="11"/>
        <v>11200</v>
      </c>
      <c r="BE35" s="202">
        <f t="shared" si="11"/>
        <v>10640</v>
      </c>
      <c r="BF35" s="202">
        <f t="shared" si="11"/>
        <v>9520</v>
      </c>
      <c r="BG35" s="202">
        <f t="shared" si="11"/>
        <v>9520</v>
      </c>
      <c r="BH35" s="202">
        <f t="shared" si="11"/>
        <v>10960</v>
      </c>
    </row>
    <row r="36" spans="1:60" s="201" customFormat="1" ht="11.1"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row>
    <row r="37" spans="1:60" s="201" customFormat="1" ht="11.1" customHeight="1" x14ac:dyDescent="0.2">
      <c r="A37" s="210">
        <v>1</v>
      </c>
      <c r="B37" s="202">
        <f t="shared" ref="B37" si="12">ROUNDUP(B13*0.8,)</f>
        <v>13200</v>
      </c>
      <c r="C37" s="202">
        <f t="shared" ref="C37:BH37" si="13">ROUNDUP(C13*0.8,)</f>
        <v>15120</v>
      </c>
      <c r="D37" s="202">
        <f t="shared" si="13"/>
        <v>15120</v>
      </c>
      <c r="E37" s="202">
        <f t="shared" si="13"/>
        <v>14160</v>
      </c>
      <c r="F37" s="202">
        <f t="shared" si="13"/>
        <v>14160</v>
      </c>
      <c r="G37" s="202">
        <f t="shared" si="13"/>
        <v>16480</v>
      </c>
      <c r="H37" s="202">
        <f t="shared" si="13"/>
        <v>19200</v>
      </c>
      <c r="I37" s="202">
        <f t="shared" si="13"/>
        <v>16480</v>
      </c>
      <c r="J37" s="202">
        <f t="shared" si="13"/>
        <v>13200</v>
      </c>
      <c r="K37" s="202">
        <f t="shared" si="13"/>
        <v>12240</v>
      </c>
      <c r="L37" s="202">
        <f t="shared" si="13"/>
        <v>15120</v>
      </c>
      <c r="M37" s="202">
        <f t="shared" si="13"/>
        <v>15120</v>
      </c>
      <c r="N37" s="202">
        <f t="shared" si="13"/>
        <v>14160</v>
      </c>
      <c r="O37" s="202">
        <f t="shared" si="13"/>
        <v>15120</v>
      </c>
      <c r="P37" s="202">
        <f t="shared" si="13"/>
        <v>16480</v>
      </c>
      <c r="Q37" s="202">
        <f t="shared" si="13"/>
        <v>16480</v>
      </c>
      <c r="R37" s="202">
        <f t="shared" si="13"/>
        <v>16480</v>
      </c>
      <c r="S37" s="202">
        <f t="shared" si="13"/>
        <v>16480</v>
      </c>
      <c r="T37" s="202">
        <f t="shared" si="13"/>
        <v>15120</v>
      </c>
      <c r="U37" s="202">
        <f t="shared" si="13"/>
        <v>15120</v>
      </c>
      <c r="V37" s="202">
        <f t="shared" si="13"/>
        <v>19200</v>
      </c>
      <c r="W37" s="202">
        <f t="shared" si="13"/>
        <v>17840</v>
      </c>
      <c r="X37" s="202">
        <f t="shared" si="13"/>
        <v>19200</v>
      </c>
      <c r="Y37" s="202">
        <f t="shared" si="13"/>
        <v>16480</v>
      </c>
      <c r="Z37" s="202">
        <f t="shared" si="13"/>
        <v>16480</v>
      </c>
      <c r="AA37" s="202">
        <f t="shared" si="13"/>
        <v>17840</v>
      </c>
      <c r="AB37" s="202">
        <f t="shared" si="13"/>
        <v>16480</v>
      </c>
      <c r="AC37" s="202">
        <f t="shared" si="13"/>
        <v>17840</v>
      </c>
      <c r="AD37" s="202">
        <f t="shared" si="13"/>
        <v>15120</v>
      </c>
      <c r="AE37" s="202">
        <f t="shared" si="13"/>
        <v>14160</v>
      </c>
      <c r="AF37" s="202">
        <f t="shared" si="13"/>
        <v>13200</v>
      </c>
      <c r="AG37" s="202">
        <f t="shared" si="13"/>
        <v>12240</v>
      </c>
      <c r="AH37" s="202">
        <f t="shared" si="13"/>
        <v>11280</v>
      </c>
      <c r="AI37" s="202">
        <f t="shared" si="13"/>
        <v>11280</v>
      </c>
      <c r="AJ37" s="202">
        <f t="shared" si="13"/>
        <v>12240</v>
      </c>
      <c r="AK37" s="202">
        <f t="shared" si="13"/>
        <v>13200</v>
      </c>
      <c r="AL37" s="202">
        <f t="shared" si="13"/>
        <v>12240</v>
      </c>
      <c r="AM37" s="202">
        <f t="shared" si="13"/>
        <v>13200</v>
      </c>
      <c r="AN37" s="202">
        <f t="shared" si="13"/>
        <v>12240</v>
      </c>
      <c r="AO37" s="202">
        <f t="shared" si="13"/>
        <v>12241</v>
      </c>
      <c r="AP37" s="202">
        <f t="shared" si="13"/>
        <v>11280</v>
      </c>
      <c r="AQ37" s="202">
        <f t="shared" si="13"/>
        <v>13200</v>
      </c>
      <c r="AR37" s="202">
        <f t="shared" si="13"/>
        <v>11280</v>
      </c>
      <c r="AS37" s="202">
        <f t="shared" si="13"/>
        <v>11160</v>
      </c>
      <c r="AT37" s="202">
        <f t="shared" si="13"/>
        <v>12120</v>
      </c>
      <c r="AU37" s="202">
        <f t="shared" si="13"/>
        <v>12120</v>
      </c>
      <c r="AV37" s="202">
        <f t="shared" si="13"/>
        <v>11160</v>
      </c>
      <c r="AW37" s="202">
        <f t="shared" si="13"/>
        <v>12120</v>
      </c>
      <c r="AX37" s="202">
        <f t="shared" si="13"/>
        <v>9640</v>
      </c>
      <c r="AY37" s="202">
        <f t="shared" si="13"/>
        <v>10200</v>
      </c>
      <c r="AZ37" s="202">
        <f t="shared" si="13"/>
        <v>9640</v>
      </c>
      <c r="BA37" s="202">
        <f t="shared" si="13"/>
        <v>10200</v>
      </c>
      <c r="BB37" s="202">
        <f t="shared" si="13"/>
        <v>9640</v>
      </c>
      <c r="BC37" s="202">
        <f t="shared" si="13"/>
        <v>10200</v>
      </c>
      <c r="BD37" s="202">
        <f t="shared" si="13"/>
        <v>10200</v>
      </c>
      <c r="BE37" s="202">
        <f t="shared" si="13"/>
        <v>9640</v>
      </c>
      <c r="BF37" s="202">
        <f t="shared" si="13"/>
        <v>8520</v>
      </c>
      <c r="BG37" s="202">
        <f t="shared" si="13"/>
        <v>8520</v>
      </c>
      <c r="BH37" s="202">
        <f t="shared" si="13"/>
        <v>9960</v>
      </c>
    </row>
    <row r="38" spans="1:60" s="201" customFormat="1" ht="11.1" customHeight="1" x14ac:dyDescent="0.2">
      <c r="A38" s="210">
        <v>2</v>
      </c>
      <c r="B38" s="202">
        <f t="shared" ref="B38" si="14">ROUNDUP(B14*0.8,)</f>
        <v>15000</v>
      </c>
      <c r="C38" s="202">
        <f t="shared" ref="C38:BH38" si="15">ROUNDUP(C14*0.8,)</f>
        <v>16920</v>
      </c>
      <c r="D38" s="202">
        <f t="shared" si="15"/>
        <v>16920</v>
      </c>
      <c r="E38" s="202">
        <f t="shared" si="15"/>
        <v>15960</v>
      </c>
      <c r="F38" s="202">
        <f t="shared" si="15"/>
        <v>15960</v>
      </c>
      <c r="G38" s="202">
        <f t="shared" si="15"/>
        <v>18280</v>
      </c>
      <c r="H38" s="202">
        <f t="shared" si="15"/>
        <v>21000</v>
      </c>
      <c r="I38" s="202">
        <f t="shared" si="15"/>
        <v>18280</v>
      </c>
      <c r="J38" s="202">
        <f t="shared" si="15"/>
        <v>15000</v>
      </c>
      <c r="K38" s="202">
        <f t="shared" si="15"/>
        <v>14040</v>
      </c>
      <c r="L38" s="202">
        <f t="shared" si="15"/>
        <v>16920</v>
      </c>
      <c r="M38" s="202">
        <f t="shared" si="15"/>
        <v>16920</v>
      </c>
      <c r="N38" s="202">
        <f t="shared" si="15"/>
        <v>15960</v>
      </c>
      <c r="O38" s="202">
        <f t="shared" si="15"/>
        <v>16920</v>
      </c>
      <c r="P38" s="202">
        <f t="shared" si="15"/>
        <v>18280</v>
      </c>
      <c r="Q38" s="202">
        <f t="shared" si="15"/>
        <v>18280</v>
      </c>
      <c r="R38" s="202">
        <f t="shared" si="15"/>
        <v>18280</v>
      </c>
      <c r="S38" s="202">
        <f t="shared" si="15"/>
        <v>18280</v>
      </c>
      <c r="T38" s="202">
        <f t="shared" si="15"/>
        <v>16920</v>
      </c>
      <c r="U38" s="202">
        <f t="shared" si="15"/>
        <v>16920</v>
      </c>
      <c r="V38" s="202">
        <f t="shared" si="15"/>
        <v>21000</v>
      </c>
      <c r="W38" s="202">
        <f t="shared" si="15"/>
        <v>19640</v>
      </c>
      <c r="X38" s="202">
        <f t="shared" si="15"/>
        <v>21000</v>
      </c>
      <c r="Y38" s="202">
        <f t="shared" si="15"/>
        <v>18280</v>
      </c>
      <c r="Z38" s="202">
        <f t="shared" si="15"/>
        <v>18280</v>
      </c>
      <c r="AA38" s="202">
        <f t="shared" si="15"/>
        <v>19640</v>
      </c>
      <c r="AB38" s="202">
        <f t="shared" si="15"/>
        <v>18280</v>
      </c>
      <c r="AC38" s="202">
        <f t="shared" si="15"/>
        <v>19640</v>
      </c>
      <c r="AD38" s="202">
        <f t="shared" si="15"/>
        <v>16920</v>
      </c>
      <c r="AE38" s="202">
        <f t="shared" si="15"/>
        <v>15960</v>
      </c>
      <c r="AF38" s="202">
        <f t="shared" si="15"/>
        <v>15000</v>
      </c>
      <c r="AG38" s="202">
        <f t="shared" si="15"/>
        <v>14040</v>
      </c>
      <c r="AH38" s="202">
        <f t="shared" si="15"/>
        <v>13080</v>
      </c>
      <c r="AI38" s="202">
        <f t="shared" si="15"/>
        <v>13080</v>
      </c>
      <c r="AJ38" s="202">
        <f t="shared" si="15"/>
        <v>14040</v>
      </c>
      <c r="AK38" s="202">
        <f t="shared" si="15"/>
        <v>15000</v>
      </c>
      <c r="AL38" s="202">
        <f t="shared" si="15"/>
        <v>14040</v>
      </c>
      <c r="AM38" s="202">
        <f t="shared" si="15"/>
        <v>15000</v>
      </c>
      <c r="AN38" s="202">
        <f t="shared" si="15"/>
        <v>14040</v>
      </c>
      <c r="AO38" s="202">
        <f t="shared" si="15"/>
        <v>14041</v>
      </c>
      <c r="AP38" s="202">
        <f t="shared" si="15"/>
        <v>13080</v>
      </c>
      <c r="AQ38" s="202">
        <f t="shared" si="15"/>
        <v>15000</v>
      </c>
      <c r="AR38" s="202">
        <f t="shared" si="15"/>
        <v>13080</v>
      </c>
      <c r="AS38" s="202">
        <f t="shared" si="15"/>
        <v>12960</v>
      </c>
      <c r="AT38" s="202">
        <f t="shared" si="15"/>
        <v>13920</v>
      </c>
      <c r="AU38" s="202">
        <f t="shared" si="15"/>
        <v>13920</v>
      </c>
      <c r="AV38" s="202">
        <f t="shared" si="15"/>
        <v>12960</v>
      </c>
      <c r="AW38" s="202">
        <f t="shared" si="15"/>
        <v>13920</v>
      </c>
      <c r="AX38" s="202">
        <f t="shared" si="15"/>
        <v>11440</v>
      </c>
      <c r="AY38" s="202">
        <f t="shared" si="15"/>
        <v>12000</v>
      </c>
      <c r="AZ38" s="202">
        <f t="shared" si="15"/>
        <v>11440</v>
      </c>
      <c r="BA38" s="202">
        <f t="shared" si="15"/>
        <v>12000</v>
      </c>
      <c r="BB38" s="202">
        <f t="shared" si="15"/>
        <v>11440</v>
      </c>
      <c r="BC38" s="202">
        <f t="shared" si="15"/>
        <v>12000</v>
      </c>
      <c r="BD38" s="202">
        <f t="shared" si="15"/>
        <v>12000</v>
      </c>
      <c r="BE38" s="202">
        <f t="shared" si="15"/>
        <v>11440</v>
      </c>
      <c r="BF38" s="202">
        <f t="shared" si="15"/>
        <v>10320</v>
      </c>
      <c r="BG38" s="202">
        <f t="shared" si="15"/>
        <v>10320</v>
      </c>
      <c r="BH38" s="202">
        <f t="shared" si="15"/>
        <v>11760</v>
      </c>
    </row>
    <row r="39" spans="1:60" s="201" customFormat="1" ht="11.1"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s="201" customFormat="1" ht="11.1" customHeight="1" x14ac:dyDescent="0.2">
      <c r="A40" s="210">
        <v>1</v>
      </c>
      <c r="B40" s="202">
        <f t="shared" ref="B40" si="16">ROUNDUP(B16*0.8,)</f>
        <v>14000</v>
      </c>
      <c r="C40" s="202">
        <f t="shared" ref="C40:BH40" si="17">ROUNDUP(C16*0.8,)</f>
        <v>15920</v>
      </c>
      <c r="D40" s="202">
        <f t="shared" si="17"/>
        <v>15920</v>
      </c>
      <c r="E40" s="202">
        <f t="shared" si="17"/>
        <v>14960</v>
      </c>
      <c r="F40" s="202">
        <f t="shared" si="17"/>
        <v>14960</v>
      </c>
      <c r="G40" s="202">
        <f t="shared" si="17"/>
        <v>17280</v>
      </c>
      <c r="H40" s="202">
        <f t="shared" si="17"/>
        <v>20000</v>
      </c>
      <c r="I40" s="202">
        <f t="shared" si="17"/>
        <v>17280</v>
      </c>
      <c r="J40" s="202">
        <f t="shared" si="17"/>
        <v>14000</v>
      </c>
      <c r="K40" s="202">
        <f t="shared" si="17"/>
        <v>13040</v>
      </c>
      <c r="L40" s="202">
        <f t="shared" si="17"/>
        <v>15920</v>
      </c>
      <c r="M40" s="202">
        <f t="shared" si="17"/>
        <v>15920</v>
      </c>
      <c r="N40" s="202">
        <f t="shared" si="17"/>
        <v>14960</v>
      </c>
      <c r="O40" s="202">
        <f t="shared" si="17"/>
        <v>15920</v>
      </c>
      <c r="P40" s="202">
        <f t="shared" si="17"/>
        <v>17280</v>
      </c>
      <c r="Q40" s="202">
        <f t="shared" si="17"/>
        <v>17280</v>
      </c>
      <c r="R40" s="202">
        <f t="shared" si="17"/>
        <v>17280</v>
      </c>
      <c r="S40" s="202">
        <f t="shared" si="17"/>
        <v>17280</v>
      </c>
      <c r="T40" s="202">
        <f t="shared" si="17"/>
        <v>15920</v>
      </c>
      <c r="U40" s="202">
        <f t="shared" si="17"/>
        <v>15920</v>
      </c>
      <c r="V40" s="202">
        <f t="shared" si="17"/>
        <v>20000</v>
      </c>
      <c r="W40" s="202">
        <f t="shared" si="17"/>
        <v>18640</v>
      </c>
      <c r="X40" s="202">
        <f t="shared" si="17"/>
        <v>20000</v>
      </c>
      <c r="Y40" s="202">
        <f t="shared" si="17"/>
        <v>17280</v>
      </c>
      <c r="Z40" s="202">
        <f t="shared" si="17"/>
        <v>17280</v>
      </c>
      <c r="AA40" s="202">
        <f t="shared" si="17"/>
        <v>18640</v>
      </c>
      <c r="AB40" s="202">
        <f t="shared" si="17"/>
        <v>17280</v>
      </c>
      <c r="AC40" s="202">
        <f t="shared" si="17"/>
        <v>18640</v>
      </c>
      <c r="AD40" s="202">
        <f t="shared" si="17"/>
        <v>15920</v>
      </c>
      <c r="AE40" s="202">
        <f t="shared" si="17"/>
        <v>14960</v>
      </c>
      <c r="AF40" s="202">
        <f t="shared" si="17"/>
        <v>14000</v>
      </c>
      <c r="AG40" s="202">
        <f t="shared" si="17"/>
        <v>13040</v>
      </c>
      <c r="AH40" s="202">
        <f t="shared" si="17"/>
        <v>12080</v>
      </c>
      <c r="AI40" s="202">
        <f t="shared" si="17"/>
        <v>12080</v>
      </c>
      <c r="AJ40" s="202">
        <f t="shared" si="17"/>
        <v>13040</v>
      </c>
      <c r="AK40" s="202">
        <f t="shared" si="17"/>
        <v>14000</v>
      </c>
      <c r="AL40" s="202">
        <f t="shared" si="17"/>
        <v>13040</v>
      </c>
      <c r="AM40" s="202">
        <f t="shared" si="17"/>
        <v>14000</v>
      </c>
      <c r="AN40" s="202">
        <f t="shared" si="17"/>
        <v>13040</v>
      </c>
      <c r="AO40" s="202">
        <f t="shared" si="17"/>
        <v>13041</v>
      </c>
      <c r="AP40" s="202">
        <f t="shared" si="17"/>
        <v>12080</v>
      </c>
      <c r="AQ40" s="202">
        <f t="shared" si="17"/>
        <v>14000</v>
      </c>
      <c r="AR40" s="202">
        <f t="shared" si="17"/>
        <v>12080</v>
      </c>
      <c r="AS40" s="202">
        <f t="shared" si="17"/>
        <v>11960</v>
      </c>
      <c r="AT40" s="202">
        <f t="shared" si="17"/>
        <v>12920</v>
      </c>
      <c r="AU40" s="202">
        <f t="shared" si="17"/>
        <v>12920</v>
      </c>
      <c r="AV40" s="202">
        <f t="shared" si="17"/>
        <v>11960</v>
      </c>
      <c r="AW40" s="202">
        <f t="shared" si="17"/>
        <v>12920</v>
      </c>
      <c r="AX40" s="202">
        <f t="shared" si="17"/>
        <v>10440</v>
      </c>
      <c r="AY40" s="202">
        <f t="shared" si="17"/>
        <v>11000</v>
      </c>
      <c r="AZ40" s="202">
        <f t="shared" si="17"/>
        <v>10440</v>
      </c>
      <c r="BA40" s="202">
        <f t="shared" si="17"/>
        <v>11000</v>
      </c>
      <c r="BB40" s="202">
        <f t="shared" si="17"/>
        <v>10440</v>
      </c>
      <c r="BC40" s="202">
        <f t="shared" si="17"/>
        <v>11000</v>
      </c>
      <c r="BD40" s="202">
        <f t="shared" si="17"/>
        <v>11000</v>
      </c>
      <c r="BE40" s="202">
        <f t="shared" si="17"/>
        <v>10440</v>
      </c>
      <c r="BF40" s="202">
        <f t="shared" si="17"/>
        <v>9320</v>
      </c>
      <c r="BG40" s="202">
        <f t="shared" si="17"/>
        <v>9320</v>
      </c>
      <c r="BH40" s="202">
        <f t="shared" si="17"/>
        <v>10760</v>
      </c>
    </row>
    <row r="41" spans="1:60" s="201" customFormat="1" ht="11.1" customHeight="1" x14ac:dyDescent="0.2">
      <c r="A41" s="210">
        <v>2</v>
      </c>
      <c r="B41" s="202">
        <f t="shared" ref="B41" si="18">ROUNDUP(B17*0.8,)</f>
        <v>15800</v>
      </c>
      <c r="C41" s="202">
        <f t="shared" ref="C41:BH41" si="19">ROUNDUP(C17*0.8,)</f>
        <v>17720</v>
      </c>
      <c r="D41" s="202">
        <f t="shared" si="19"/>
        <v>17720</v>
      </c>
      <c r="E41" s="202">
        <f t="shared" si="19"/>
        <v>16760</v>
      </c>
      <c r="F41" s="202">
        <f t="shared" si="19"/>
        <v>16760</v>
      </c>
      <c r="G41" s="202">
        <f t="shared" si="19"/>
        <v>19080</v>
      </c>
      <c r="H41" s="202">
        <f t="shared" si="19"/>
        <v>21800</v>
      </c>
      <c r="I41" s="202">
        <f t="shared" si="19"/>
        <v>19080</v>
      </c>
      <c r="J41" s="202">
        <f t="shared" si="19"/>
        <v>15800</v>
      </c>
      <c r="K41" s="202">
        <f t="shared" si="19"/>
        <v>14840</v>
      </c>
      <c r="L41" s="202">
        <f t="shared" si="19"/>
        <v>17720</v>
      </c>
      <c r="M41" s="202">
        <f t="shared" si="19"/>
        <v>17720</v>
      </c>
      <c r="N41" s="202">
        <f t="shared" si="19"/>
        <v>16760</v>
      </c>
      <c r="O41" s="202">
        <f t="shared" si="19"/>
        <v>17720</v>
      </c>
      <c r="P41" s="202">
        <f t="shared" si="19"/>
        <v>19080</v>
      </c>
      <c r="Q41" s="202">
        <f t="shared" si="19"/>
        <v>19080</v>
      </c>
      <c r="R41" s="202">
        <f t="shared" si="19"/>
        <v>19080</v>
      </c>
      <c r="S41" s="202">
        <f t="shared" si="19"/>
        <v>19080</v>
      </c>
      <c r="T41" s="202">
        <f t="shared" si="19"/>
        <v>17720</v>
      </c>
      <c r="U41" s="202">
        <f t="shared" si="19"/>
        <v>17720</v>
      </c>
      <c r="V41" s="202">
        <f t="shared" si="19"/>
        <v>21800</v>
      </c>
      <c r="W41" s="202">
        <f t="shared" si="19"/>
        <v>20440</v>
      </c>
      <c r="X41" s="202">
        <f t="shared" si="19"/>
        <v>21800</v>
      </c>
      <c r="Y41" s="202">
        <f t="shared" si="19"/>
        <v>19080</v>
      </c>
      <c r="Z41" s="202">
        <f t="shared" si="19"/>
        <v>19080</v>
      </c>
      <c r="AA41" s="202">
        <f t="shared" si="19"/>
        <v>20440</v>
      </c>
      <c r="AB41" s="202">
        <f t="shared" si="19"/>
        <v>19080</v>
      </c>
      <c r="AC41" s="202">
        <f t="shared" si="19"/>
        <v>20440</v>
      </c>
      <c r="AD41" s="202">
        <f t="shared" si="19"/>
        <v>17720</v>
      </c>
      <c r="AE41" s="202">
        <f t="shared" si="19"/>
        <v>16760</v>
      </c>
      <c r="AF41" s="202">
        <f t="shared" si="19"/>
        <v>15800</v>
      </c>
      <c r="AG41" s="202">
        <f t="shared" si="19"/>
        <v>14840</v>
      </c>
      <c r="AH41" s="202">
        <f t="shared" si="19"/>
        <v>13880</v>
      </c>
      <c r="AI41" s="202">
        <f t="shared" si="19"/>
        <v>13880</v>
      </c>
      <c r="AJ41" s="202">
        <f t="shared" si="19"/>
        <v>14840</v>
      </c>
      <c r="AK41" s="202">
        <f t="shared" si="19"/>
        <v>15800</v>
      </c>
      <c r="AL41" s="202">
        <f t="shared" si="19"/>
        <v>14840</v>
      </c>
      <c r="AM41" s="202">
        <f t="shared" si="19"/>
        <v>15800</v>
      </c>
      <c r="AN41" s="202">
        <f t="shared" si="19"/>
        <v>14840</v>
      </c>
      <c r="AO41" s="202">
        <f t="shared" si="19"/>
        <v>14841</v>
      </c>
      <c r="AP41" s="202">
        <f t="shared" si="19"/>
        <v>13880</v>
      </c>
      <c r="AQ41" s="202">
        <f t="shared" si="19"/>
        <v>15800</v>
      </c>
      <c r="AR41" s="202">
        <f t="shared" si="19"/>
        <v>13880</v>
      </c>
      <c r="AS41" s="202">
        <f t="shared" si="19"/>
        <v>13760</v>
      </c>
      <c r="AT41" s="202">
        <f t="shared" si="19"/>
        <v>14720</v>
      </c>
      <c r="AU41" s="202">
        <f t="shared" si="19"/>
        <v>14720</v>
      </c>
      <c r="AV41" s="202">
        <f t="shared" si="19"/>
        <v>13760</v>
      </c>
      <c r="AW41" s="202">
        <f t="shared" si="19"/>
        <v>14720</v>
      </c>
      <c r="AX41" s="202">
        <f t="shared" si="19"/>
        <v>12240</v>
      </c>
      <c r="AY41" s="202">
        <f t="shared" si="19"/>
        <v>12800</v>
      </c>
      <c r="AZ41" s="202">
        <f t="shared" si="19"/>
        <v>12240</v>
      </c>
      <c r="BA41" s="202">
        <f t="shared" si="19"/>
        <v>12800</v>
      </c>
      <c r="BB41" s="202">
        <f t="shared" si="19"/>
        <v>12240</v>
      </c>
      <c r="BC41" s="202">
        <f t="shared" si="19"/>
        <v>12800</v>
      </c>
      <c r="BD41" s="202">
        <f t="shared" si="19"/>
        <v>12800</v>
      </c>
      <c r="BE41" s="202">
        <f t="shared" si="19"/>
        <v>12240</v>
      </c>
      <c r="BF41" s="202">
        <f t="shared" si="19"/>
        <v>11120</v>
      </c>
      <c r="BG41" s="202">
        <f t="shared" si="19"/>
        <v>11120</v>
      </c>
      <c r="BH41" s="202">
        <f t="shared" si="19"/>
        <v>12560</v>
      </c>
    </row>
    <row r="42" spans="1:60" s="201" customFormat="1" ht="11.1"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row>
    <row r="43" spans="1:60" s="201" customFormat="1" ht="11.1" customHeight="1" x14ac:dyDescent="0.2">
      <c r="A43" s="210">
        <v>1</v>
      </c>
      <c r="B43" s="202">
        <f t="shared" ref="B43" si="20">ROUNDUP(B19*0.8,)</f>
        <v>15600</v>
      </c>
      <c r="C43" s="202">
        <f t="shared" ref="C43:BH43" si="21">ROUNDUP(C19*0.8,)</f>
        <v>17520</v>
      </c>
      <c r="D43" s="202">
        <f t="shared" si="21"/>
        <v>17520</v>
      </c>
      <c r="E43" s="202">
        <f t="shared" si="21"/>
        <v>16560</v>
      </c>
      <c r="F43" s="202">
        <f t="shared" si="21"/>
        <v>16560</v>
      </c>
      <c r="G43" s="202">
        <f t="shared" si="21"/>
        <v>18880</v>
      </c>
      <c r="H43" s="202">
        <f t="shared" si="21"/>
        <v>21600</v>
      </c>
      <c r="I43" s="202">
        <f t="shared" si="21"/>
        <v>18880</v>
      </c>
      <c r="J43" s="202">
        <f t="shared" si="21"/>
        <v>15600</v>
      </c>
      <c r="K43" s="202">
        <f t="shared" si="21"/>
        <v>14640</v>
      </c>
      <c r="L43" s="202">
        <f t="shared" si="21"/>
        <v>17520</v>
      </c>
      <c r="M43" s="202">
        <f t="shared" si="21"/>
        <v>17520</v>
      </c>
      <c r="N43" s="202">
        <f t="shared" si="21"/>
        <v>16560</v>
      </c>
      <c r="O43" s="202">
        <f t="shared" si="21"/>
        <v>17520</v>
      </c>
      <c r="P43" s="202">
        <f t="shared" si="21"/>
        <v>18880</v>
      </c>
      <c r="Q43" s="202">
        <f t="shared" si="21"/>
        <v>18880</v>
      </c>
      <c r="R43" s="202">
        <f t="shared" si="21"/>
        <v>18880</v>
      </c>
      <c r="S43" s="202">
        <f t="shared" si="21"/>
        <v>18880</v>
      </c>
      <c r="T43" s="202">
        <f t="shared" si="21"/>
        <v>17520</v>
      </c>
      <c r="U43" s="202">
        <f t="shared" si="21"/>
        <v>17520</v>
      </c>
      <c r="V43" s="202">
        <f t="shared" si="21"/>
        <v>21600</v>
      </c>
      <c r="W43" s="202">
        <f t="shared" si="21"/>
        <v>20240</v>
      </c>
      <c r="X43" s="202">
        <f t="shared" si="21"/>
        <v>21600</v>
      </c>
      <c r="Y43" s="202">
        <f t="shared" si="21"/>
        <v>18880</v>
      </c>
      <c r="Z43" s="202">
        <f t="shared" si="21"/>
        <v>18880</v>
      </c>
      <c r="AA43" s="202">
        <f t="shared" si="21"/>
        <v>20240</v>
      </c>
      <c r="AB43" s="202">
        <f t="shared" si="21"/>
        <v>18880</v>
      </c>
      <c r="AC43" s="202">
        <f t="shared" si="21"/>
        <v>20240</v>
      </c>
      <c r="AD43" s="202">
        <f t="shared" si="21"/>
        <v>17520</v>
      </c>
      <c r="AE43" s="202">
        <f t="shared" si="21"/>
        <v>16560</v>
      </c>
      <c r="AF43" s="202">
        <f t="shared" si="21"/>
        <v>15600</v>
      </c>
      <c r="AG43" s="202">
        <f t="shared" si="21"/>
        <v>14640</v>
      </c>
      <c r="AH43" s="202">
        <f t="shared" si="21"/>
        <v>13680</v>
      </c>
      <c r="AI43" s="202">
        <f t="shared" si="21"/>
        <v>13680</v>
      </c>
      <c r="AJ43" s="202">
        <f t="shared" si="21"/>
        <v>14640</v>
      </c>
      <c r="AK43" s="202">
        <f t="shared" si="21"/>
        <v>15600</v>
      </c>
      <c r="AL43" s="202">
        <f t="shared" si="21"/>
        <v>14640</v>
      </c>
      <c r="AM43" s="202">
        <f t="shared" si="21"/>
        <v>15600</v>
      </c>
      <c r="AN43" s="202">
        <f t="shared" si="21"/>
        <v>14640</v>
      </c>
      <c r="AO43" s="202">
        <f t="shared" si="21"/>
        <v>14641</v>
      </c>
      <c r="AP43" s="202">
        <f t="shared" si="21"/>
        <v>13680</v>
      </c>
      <c r="AQ43" s="202">
        <f t="shared" si="21"/>
        <v>15600</v>
      </c>
      <c r="AR43" s="202">
        <f t="shared" si="21"/>
        <v>13680</v>
      </c>
      <c r="AS43" s="202">
        <f t="shared" si="21"/>
        <v>12760</v>
      </c>
      <c r="AT43" s="202">
        <f t="shared" si="21"/>
        <v>13720</v>
      </c>
      <c r="AU43" s="202">
        <f t="shared" si="21"/>
        <v>13720</v>
      </c>
      <c r="AV43" s="202">
        <f t="shared" si="21"/>
        <v>12760</v>
      </c>
      <c r="AW43" s="202">
        <f t="shared" si="21"/>
        <v>13720</v>
      </c>
      <c r="AX43" s="202">
        <f t="shared" si="21"/>
        <v>11240</v>
      </c>
      <c r="AY43" s="202">
        <f t="shared" si="21"/>
        <v>11800</v>
      </c>
      <c r="AZ43" s="202">
        <f t="shared" si="21"/>
        <v>11240</v>
      </c>
      <c r="BA43" s="202">
        <f t="shared" si="21"/>
        <v>11800</v>
      </c>
      <c r="BB43" s="202">
        <f t="shared" si="21"/>
        <v>11240</v>
      </c>
      <c r="BC43" s="202">
        <f t="shared" si="21"/>
        <v>11800</v>
      </c>
      <c r="BD43" s="202">
        <f t="shared" si="21"/>
        <v>11800</v>
      </c>
      <c r="BE43" s="202">
        <f t="shared" si="21"/>
        <v>11240</v>
      </c>
      <c r="BF43" s="202">
        <f t="shared" si="21"/>
        <v>10120</v>
      </c>
      <c r="BG43" s="202">
        <f t="shared" si="21"/>
        <v>10120</v>
      </c>
      <c r="BH43" s="202">
        <f t="shared" si="21"/>
        <v>11560</v>
      </c>
    </row>
    <row r="44" spans="1:60" s="201" customFormat="1" ht="11.1" customHeight="1" x14ac:dyDescent="0.2">
      <c r="A44" s="210">
        <v>2</v>
      </c>
      <c r="B44" s="202">
        <f t="shared" ref="B44" si="22">ROUNDUP(B20*0.8,)</f>
        <v>17400</v>
      </c>
      <c r="C44" s="202">
        <f t="shared" ref="C44:BH44" si="23">ROUNDUP(C20*0.8,)</f>
        <v>19320</v>
      </c>
      <c r="D44" s="202">
        <f t="shared" si="23"/>
        <v>19320</v>
      </c>
      <c r="E44" s="202">
        <f t="shared" si="23"/>
        <v>18360</v>
      </c>
      <c r="F44" s="202">
        <f t="shared" si="23"/>
        <v>18360</v>
      </c>
      <c r="G44" s="202">
        <f t="shared" si="23"/>
        <v>20680</v>
      </c>
      <c r="H44" s="202">
        <f t="shared" si="23"/>
        <v>23400</v>
      </c>
      <c r="I44" s="202">
        <f t="shared" si="23"/>
        <v>20680</v>
      </c>
      <c r="J44" s="202">
        <f t="shared" si="23"/>
        <v>17400</v>
      </c>
      <c r="K44" s="202">
        <f t="shared" si="23"/>
        <v>16440</v>
      </c>
      <c r="L44" s="202">
        <f t="shared" si="23"/>
        <v>19320</v>
      </c>
      <c r="M44" s="202">
        <f t="shared" si="23"/>
        <v>19320</v>
      </c>
      <c r="N44" s="202">
        <f t="shared" si="23"/>
        <v>18360</v>
      </c>
      <c r="O44" s="202">
        <f t="shared" si="23"/>
        <v>19320</v>
      </c>
      <c r="P44" s="202">
        <f t="shared" si="23"/>
        <v>20680</v>
      </c>
      <c r="Q44" s="202">
        <f t="shared" si="23"/>
        <v>20680</v>
      </c>
      <c r="R44" s="202">
        <f t="shared" si="23"/>
        <v>20680</v>
      </c>
      <c r="S44" s="202">
        <f t="shared" si="23"/>
        <v>20680</v>
      </c>
      <c r="T44" s="202">
        <f t="shared" si="23"/>
        <v>19320</v>
      </c>
      <c r="U44" s="202">
        <f t="shared" si="23"/>
        <v>19320</v>
      </c>
      <c r="V44" s="202">
        <f t="shared" si="23"/>
        <v>23400</v>
      </c>
      <c r="W44" s="202">
        <f t="shared" si="23"/>
        <v>22040</v>
      </c>
      <c r="X44" s="202">
        <f t="shared" si="23"/>
        <v>23400</v>
      </c>
      <c r="Y44" s="202">
        <f t="shared" si="23"/>
        <v>20680</v>
      </c>
      <c r="Z44" s="202">
        <f t="shared" si="23"/>
        <v>20680</v>
      </c>
      <c r="AA44" s="202">
        <f t="shared" si="23"/>
        <v>22040</v>
      </c>
      <c r="AB44" s="202">
        <f t="shared" si="23"/>
        <v>20680</v>
      </c>
      <c r="AC44" s="202">
        <f t="shared" si="23"/>
        <v>22040</v>
      </c>
      <c r="AD44" s="202">
        <f t="shared" si="23"/>
        <v>19320</v>
      </c>
      <c r="AE44" s="202">
        <f t="shared" si="23"/>
        <v>18360</v>
      </c>
      <c r="AF44" s="202">
        <f t="shared" si="23"/>
        <v>17400</v>
      </c>
      <c r="AG44" s="202">
        <f t="shared" si="23"/>
        <v>16440</v>
      </c>
      <c r="AH44" s="202">
        <f t="shared" si="23"/>
        <v>15480</v>
      </c>
      <c r="AI44" s="202">
        <f t="shared" si="23"/>
        <v>15480</v>
      </c>
      <c r="AJ44" s="202">
        <f t="shared" si="23"/>
        <v>16440</v>
      </c>
      <c r="AK44" s="202">
        <f t="shared" si="23"/>
        <v>17400</v>
      </c>
      <c r="AL44" s="202">
        <f t="shared" si="23"/>
        <v>16440</v>
      </c>
      <c r="AM44" s="202">
        <f t="shared" si="23"/>
        <v>17400</v>
      </c>
      <c r="AN44" s="202">
        <f t="shared" si="23"/>
        <v>16440</v>
      </c>
      <c r="AO44" s="202">
        <f t="shared" si="23"/>
        <v>16441</v>
      </c>
      <c r="AP44" s="202">
        <f t="shared" si="23"/>
        <v>15480</v>
      </c>
      <c r="AQ44" s="202">
        <f t="shared" si="23"/>
        <v>17400</v>
      </c>
      <c r="AR44" s="202">
        <f t="shared" si="23"/>
        <v>15480</v>
      </c>
      <c r="AS44" s="202">
        <f t="shared" si="23"/>
        <v>14560</v>
      </c>
      <c r="AT44" s="202">
        <f t="shared" si="23"/>
        <v>15520</v>
      </c>
      <c r="AU44" s="202">
        <f t="shared" si="23"/>
        <v>15520</v>
      </c>
      <c r="AV44" s="202">
        <f t="shared" si="23"/>
        <v>14560</v>
      </c>
      <c r="AW44" s="202">
        <f t="shared" si="23"/>
        <v>15520</v>
      </c>
      <c r="AX44" s="202">
        <f t="shared" si="23"/>
        <v>13040</v>
      </c>
      <c r="AY44" s="202">
        <f t="shared" si="23"/>
        <v>13600</v>
      </c>
      <c r="AZ44" s="202">
        <f t="shared" si="23"/>
        <v>13040</v>
      </c>
      <c r="BA44" s="202">
        <f t="shared" si="23"/>
        <v>13600</v>
      </c>
      <c r="BB44" s="202">
        <f t="shared" si="23"/>
        <v>13040</v>
      </c>
      <c r="BC44" s="202">
        <f t="shared" si="23"/>
        <v>13600</v>
      </c>
      <c r="BD44" s="202">
        <f t="shared" si="23"/>
        <v>13600</v>
      </c>
      <c r="BE44" s="202">
        <f t="shared" si="23"/>
        <v>13040</v>
      </c>
      <c r="BF44" s="202">
        <f t="shared" si="23"/>
        <v>11920</v>
      </c>
      <c r="BG44" s="202">
        <f t="shared" si="23"/>
        <v>11920</v>
      </c>
      <c r="BH44" s="202">
        <f t="shared" si="23"/>
        <v>13360</v>
      </c>
    </row>
    <row r="45" spans="1:60" s="201" customFormat="1" ht="11.1"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row>
    <row r="46" spans="1:60" s="201" customFormat="1" ht="11.1" customHeight="1" x14ac:dyDescent="0.2">
      <c r="A46" s="210">
        <v>1</v>
      </c>
      <c r="B46" s="202">
        <f t="shared" ref="B46" si="24">ROUNDUP(B22*0.8,)</f>
        <v>23600</v>
      </c>
      <c r="C46" s="202">
        <f t="shared" ref="C46:BH46" si="25">ROUNDUP(C22*0.8,)</f>
        <v>25520</v>
      </c>
      <c r="D46" s="202">
        <f t="shared" si="25"/>
        <v>25520</v>
      </c>
      <c r="E46" s="202">
        <f t="shared" si="25"/>
        <v>24560</v>
      </c>
      <c r="F46" s="202">
        <f t="shared" si="25"/>
        <v>24560</v>
      </c>
      <c r="G46" s="202">
        <f t="shared" si="25"/>
        <v>26880</v>
      </c>
      <c r="H46" s="202">
        <f t="shared" si="25"/>
        <v>29600</v>
      </c>
      <c r="I46" s="202">
        <f t="shared" si="25"/>
        <v>26880</v>
      </c>
      <c r="J46" s="202">
        <f t="shared" si="25"/>
        <v>23600</v>
      </c>
      <c r="K46" s="202">
        <f t="shared" si="25"/>
        <v>22640</v>
      </c>
      <c r="L46" s="202">
        <f t="shared" si="25"/>
        <v>25520</v>
      </c>
      <c r="M46" s="202">
        <f t="shared" si="25"/>
        <v>25520</v>
      </c>
      <c r="N46" s="202">
        <f t="shared" si="25"/>
        <v>24560</v>
      </c>
      <c r="O46" s="202">
        <f t="shared" si="25"/>
        <v>25520</v>
      </c>
      <c r="P46" s="202">
        <f t="shared" si="25"/>
        <v>26880</v>
      </c>
      <c r="Q46" s="202">
        <f t="shared" si="25"/>
        <v>26880</v>
      </c>
      <c r="R46" s="202">
        <f t="shared" si="25"/>
        <v>26880</v>
      </c>
      <c r="S46" s="202">
        <f t="shared" si="25"/>
        <v>26880</v>
      </c>
      <c r="T46" s="202">
        <f t="shared" si="25"/>
        <v>25520</v>
      </c>
      <c r="U46" s="202">
        <f t="shared" si="25"/>
        <v>25520</v>
      </c>
      <c r="V46" s="202">
        <f t="shared" si="25"/>
        <v>29600</v>
      </c>
      <c r="W46" s="202">
        <f t="shared" si="25"/>
        <v>28240</v>
      </c>
      <c r="X46" s="202">
        <f t="shared" si="25"/>
        <v>29600</v>
      </c>
      <c r="Y46" s="202">
        <f t="shared" si="25"/>
        <v>26880</v>
      </c>
      <c r="Z46" s="202">
        <f t="shared" si="25"/>
        <v>26880</v>
      </c>
      <c r="AA46" s="202">
        <f t="shared" si="25"/>
        <v>28240</v>
      </c>
      <c r="AB46" s="202">
        <f t="shared" si="25"/>
        <v>26880</v>
      </c>
      <c r="AC46" s="202">
        <f t="shared" si="25"/>
        <v>28240</v>
      </c>
      <c r="AD46" s="202">
        <f t="shared" si="25"/>
        <v>25520</v>
      </c>
      <c r="AE46" s="202">
        <f t="shared" si="25"/>
        <v>24560</v>
      </c>
      <c r="AF46" s="202">
        <f t="shared" si="25"/>
        <v>23600</v>
      </c>
      <c r="AG46" s="202">
        <f t="shared" si="25"/>
        <v>22640</v>
      </c>
      <c r="AH46" s="202">
        <f t="shared" si="25"/>
        <v>21680</v>
      </c>
      <c r="AI46" s="202">
        <f t="shared" si="25"/>
        <v>21680</v>
      </c>
      <c r="AJ46" s="202">
        <f t="shared" si="25"/>
        <v>22640</v>
      </c>
      <c r="AK46" s="202">
        <f t="shared" si="25"/>
        <v>23600</v>
      </c>
      <c r="AL46" s="202">
        <f t="shared" si="25"/>
        <v>22640</v>
      </c>
      <c r="AM46" s="202">
        <f t="shared" si="25"/>
        <v>23600</v>
      </c>
      <c r="AN46" s="202">
        <f t="shared" si="25"/>
        <v>22640</v>
      </c>
      <c r="AO46" s="202">
        <f t="shared" si="25"/>
        <v>22641</v>
      </c>
      <c r="AP46" s="202">
        <f t="shared" si="25"/>
        <v>21680</v>
      </c>
      <c r="AQ46" s="202">
        <f t="shared" si="25"/>
        <v>23600</v>
      </c>
      <c r="AR46" s="202">
        <f t="shared" si="25"/>
        <v>21680</v>
      </c>
      <c r="AS46" s="202">
        <f t="shared" si="25"/>
        <v>16360</v>
      </c>
      <c r="AT46" s="202">
        <f t="shared" si="25"/>
        <v>17320</v>
      </c>
      <c r="AU46" s="202">
        <f t="shared" si="25"/>
        <v>17320</v>
      </c>
      <c r="AV46" s="202">
        <f t="shared" si="25"/>
        <v>16360</v>
      </c>
      <c r="AW46" s="202">
        <f t="shared" si="25"/>
        <v>17320</v>
      </c>
      <c r="AX46" s="202">
        <f t="shared" si="25"/>
        <v>14840</v>
      </c>
      <c r="AY46" s="202">
        <f t="shared" si="25"/>
        <v>15400</v>
      </c>
      <c r="AZ46" s="202">
        <f t="shared" si="25"/>
        <v>14840</v>
      </c>
      <c r="BA46" s="202">
        <f t="shared" si="25"/>
        <v>15400</v>
      </c>
      <c r="BB46" s="202">
        <f t="shared" si="25"/>
        <v>14840</v>
      </c>
      <c r="BC46" s="202">
        <f t="shared" si="25"/>
        <v>15400</v>
      </c>
      <c r="BD46" s="202">
        <f t="shared" si="25"/>
        <v>15400</v>
      </c>
      <c r="BE46" s="202">
        <f t="shared" si="25"/>
        <v>14840</v>
      </c>
      <c r="BF46" s="202">
        <f t="shared" si="25"/>
        <v>13720</v>
      </c>
      <c r="BG46" s="202">
        <f t="shared" si="25"/>
        <v>18920</v>
      </c>
      <c r="BH46" s="202">
        <f t="shared" si="25"/>
        <v>20360</v>
      </c>
    </row>
    <row r="47" spans="1:60" s="201" customFormat="1" ht="11.1" customHeight="1" x14ac:dyDescent="0.2">
      <c r="A47" s="210">
        <v>2</v>
      </c>
      <c r="B47" s="202">
        <f t="shared" ref="B47" si="26">ROUNDUP(B23*0.8,)</f>
        <v>25400</v>
      </c>
      <c r="C47" s="202">
        <f t="shared" ref="C47:BH47" si="27">ROUNDUP(C23*0.8,)</f>
        <v>27320</v>
      </c>
      <c r="D47" s="202">
        <f t="shared" si="27"/>
        <v>27320</v>
      </c>
      <c r="E47" s="202">
        <f t="shared" si="27"/>
        <v>26360</v>
      </c>
      <c r="F47" s="202">
        <f t="shared" si="27"/>
        <v>26360</v>
      </c>
      <c r="G47" s="202">
        <f t="shared" si="27"/>
        <v>28680</v>
      </c>
      <c r="H47" s="202">
        <f t="shared" si="27"/>
        <v>31400</v>
      </c>
      <c r="I47" s="202">
        <f t="shared" si="27"/>
        <v>28680</v>
      </c>
      <c r="J47" s="202">
        <f t="shared" si="27"/>
        <v>25400</v>
      </c>
      <c r="K47" s="202">
        <f t="shared" si="27"/>
        <v>24440</v>
      </c>
      <c r="L47" s="202">
        <f t="shared" si="27"/>
        <v>27320</v>
      </c>
      <c r="M47" s="202">
        <f t="shared" si="27"/>
        <v>27320</v>
      </c>
      <c r="N47" s="202">
        <f t="shared" si="27"/>
        <v>26360</v>
      </c>
      <c r="O47" s="202">
        <f t="shared" si="27"/>
        <v>27320</v>
      </c>
      <c r="P47" s="202">
        <f t="shared" si="27"/>
        <v>28680</v>
      </c>
      <c r="Q47" s="202">
        <f t="shared" si="27"/>
        <v>28680</v>
      </c>
      <c r="R47" s="202">
        <f t="shared" si="27"/>
        <v>28680</v>
      </c>
      <c r="S47" s="202">
        <f t="shared" si="27"/>
        <v>28680</v>
      </c>
      <c r="T47" s="202">
        <f t="shared" si="27"/>
        <v>27320</v>
      </c>
      <c r="U47" s="202">
        <f t="shared" si="27"/>
        <v>27320</v>
      </c>
      <c r="V47" s="202">
        <f t="shared" si="27"/>
        <v>31400</v>
      </c>
      <c r="W47" s="202">
        <f t="shared" si="27"/>
        <v>30040</v>
      </c>
      <c r="X47" s="202">
        <f t="shared" si="27"/>
        <v>31400</v>
      </c>
      <c r="Y47" s="202">
        <f t="shared" si="27"/>
        <v>28680</v>
      </c>
      <c r="Z47" s="202">
        <f t="shared" si="27"/>
        <v>28680</v>
      </c>
      <c r="AA47" s="202">
        <f t="shared" si="27"/>
        <v>30040</v>
      </c>
      <c r="AB47" s="202">
        <f t="shared" si="27"/>
        <v>28680</v>
      </c>
      <c r="AC47" s="202">
        <f t="shared" si="27"/>
        <v>30040</v>
      </c>
      <c r="AD47" s="202">
        <f t="shared" si="27"/>
        <v>27320</v>
      </c>
      <c r="AE47" s="202">
        <f t="shared" si="27"/>
        <v>26360</v>
      </c>
      <c r="AF47" s="202">
        <f t="shared" si="27"/>
        <v>25400</v>
      </c>
      <c r="AG47" s="202">
        <f t="shared" si="27"/>
        <v>24440</v>
      </c>
      <c r="AH47" s="202">
        <f t="shared" si="27"/>
        <v>23480</v>
      </c>
      <c r="AI47" s="202">
        <f t="shared" si="27"/>
        <v>23480</v>
      </c>
      <c r="AJ47" s="202">
        <f t="shared" si="27"/>
        <v>24440</v>
      </c>
      <c r="AK47" s="202">
        <f t="shared" si="27"/>
        <v>25400</v>
      </c>
      <c r="AL47" s="202">
        <f t="shared" si="27"/>
        <v>24440</v>
      </c>
      <c r="AM47" s="202">
        <f t="shared" si="27"/>
        <v>25400</v>
      </c>
      <c r="AN47" s="202">
        <f t="shared" si="27"/>
        <v>24440</v>
      </c>
      <c r="AO47" s="202">
        <f t="shared" si="27"/>
        <v>24441</v>
      </c>
      <c r="AP47" s="202">
        <f t="shared" si="27"/>
        <v>23480</v>
      </c>
      <c r="AQ47" s="202">
        <f t="shared" si="27"/>
        <v>25400</v>
      </c>
      <c r="AR47" s="202">
        <f t="shared" si="27"/>
        <v>23480</v>
      </c>
      <c r="AS47" s="202">
        <f t="shared" si="27"/>
        <v>18160</v>
      </c>
      <c r="AT47" s="202">
        <f t="shared" si="27"/>
        <v>19120</v>
      </c>
      <c r="AU47" s="202">
        <f t="shared" si="27"/>
        <v>19120</v>
      </c>
      <c r="AV47" s="202">
        <f t="shared" si="27"/>
        <v>18160</v>
      </c>
      <c r="AW47" s="202">
        <f t="shared" si="27"/>
        <v>19120</v>
      </c>
      <c r="AX47" s="202">
        <f t="shared" si="27"/>
        <v>16640</v>
      </c>
      <c r="AY47" s="202">
        <f t="shared" si="27"/>
        <v>17200</v>
      </c>
      <c r="AZ47" s="202">
        <f t="shared" si="27"/>
        <v>16640</v>
      </c>
      <c r="BA47" s="202">
        <f t="shared" si="27"/>
        <v>17200</v>
      </c>
      <c r="BB47" s="202">
        <f t="shared" si="27"/>
        <v>16640</v>
      </c>
      <c r="BC47" s="202">
        <f t="shared" si="27"/>
        <v>17200</v>
      </c>
      <c r="BD47" s="202">
        <f t="shared" si="27"/>
        <v>17200</v>
      </c>
      <c r="BE47" s="202">
        <f t="shared" si="27"/>
        <v>16640</v>
      </c>
      <c r="BF47" s="202">
        <f t="shared" si="27"/>
        <v>15520</v>
      </c>
      <c r="BG47" s="202">
        <f t="shared" si="27"/>
        <v>20720</v>
      </c>
      <c r="BH47" s="202">
        <f t="shared" si="27"/>
        <v>22160</v>
      </c>
    </row>
    <row r="48" spans="1:60" s="201" customFormat="1" ht="11.1"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row>
    <row r="49" spans="1:60" s="201" customFormat="1" ht="11.1" customHeight="1" x14ac:dyDescent="0.2">
      <c r="A49" s="210" t="s">
        <v>1</v>
      </c>
      <c r="B49" s="202">
        <f t="shared" ref="B49" si="28">ROUNDUP(B25*0.8,)</f>
        <v>100000</v>
      </c>
      <c r="C49" s="202">
        <f t="shared" ref="C49:BH49" si="29">ROUNDUP(C25*0.8,)</f>
        <v>100000</v>
      </c>
      <c r="D49" s="202">
        <f t="shared" si="29"/>
        <v>100000</v>
      </c>
      <c r="E49" s="202">
        <f t="shared" si="29"/>
        <v>100000</v>
      </c>
      <c r="F49" s="202">
        <f t="shared" si="29"/>
        <v>100000</v>
      </c>
      <c r="G49" s="202">
        <f t="shared" si="29"/>
        <v>100000</v>
      </c>
      <c r="H49" s="202">
        <f t="shared" si="29"/>
        <v>100000</v>
      </c>
      <c r="I49" s="202">
        <f t="shared" si="29"/>
        <v>100000</v>
      </c>
      <c r="J49" s="202">
        <f t="shared" si="29"/>
        <v>100000</v>
      </c>
      <c r="K49" s="202">
        <f t="shared" si="29"/>
        <v>100000</v>
      </c>
      <c r="L49" s="202">
        <f t="shared" si="29"/>
        <v>100000</v>
      </c>
      <c r="M49" s="202">
        <f t="shared" si="29"/>
        <v>100000</v>
      </c>
      <c r="N49" s="202">
        <f t="shared" si="29"/>
        <v>100000</v>
      </c>
      <c r="O49" s="202">
        <f t="shared" si="29"/>
        <v>100000</v>
      </c>
      <c r="P49" s="202">
        <f t="shared" si="29"/>
        <v>100000</v>
      </c>
      <c r="Q49" s="202">
        <f t="shared" si="29"/>
        <v>100000</v>
      </c>
      <c r="R49" s="202">
        <f t="shared" si="29"/>
        <v>100000</v>
      </c>
      <c r="S49" s="202">
        <f t="shared" si="29"/>
        <v>100000</v>
      </c>
      <c r="T49" s="202">
        <f t="shared" si="29"/>
        <v>100000</v>
      </c>
      <c r="U49" s="202">
        <f t="shared" si="29"/>
        <v>100000</v>
      </c>
      <c r="V49" s="202">
        <f t="shared" si="29"/>
        <v>100000</v>
      </c>
      <c r="W49" s="202">
        <f t="shared" si="29"/>
        <v>100000</v>
      </c>
      <c r="X49" s="202">
        <f t="shared" si="29"/>
        <v>100000</v>
      </c>
      <c r="Y49" s="202">
        <f t="shared" si="29"/>
        <v>100000</v>
      </c>
      <c r="Z49" s="202">
        <f t="shared" si="29"/>
        <v>100000</v>
      </c>
      <c r="AA49" s="202">
        <f t="shared" si="29"/>
        <v>100000</v>
      </c>
      <c r="AB49" s="202">
        <f t="shared" si="29"/>
        <v>100000</v>
      </c>
      <c r="AC49" s="202">
        <f t="shared" si="29"/>
        <v>100000</v>
      </c>
      <c r="AD49" s="202">
        <f t="shared" si="29"/>
        <v>100000</v>
      </c>
      <c r="AE49" s="202">
        <f t="shared" si="29"/>
        <v>100000</v>
      </c>
      <c r="AF49" s="202">
        <f t="shared" si="29"/>
        <v>100000</v>
      </c>
      <c r="AG49" s="202">
        <f t="shared" si="29"/>
        <v>100000</v>
      </c>
      <c r="AH49" s="202">
        <f t="shared" si="29"/>
        <v>100000</v>
      </c>
      <c r="AI49" s="202">
        <f t="shared" si="29"/>
        <v>100000</v>
      </c>
      <c r="AJ49" s="202">
        <f t="shared" si="29"/>
        <v>100000</v>
      </c>
      <c r="AK49" s="202">
        <f t="shared" si="29"/>
        <v>100000</v>
      </c>
      <c r="AL49" s="202">
        <f t="shared" si="29"/>
        <v>100000</v>
      </c>
      <c r="AM49" s="202">
        <f t="shared" si="29"/>
        <v>100000</v>
      </c>
      <c r="AN49" s="202">
        <f t="shared" si="29"/>
        <v>100000</v>
      </c>
      <c r="AO49" s="202">
        <f t="shared" si="29"/>
        <v>100000</v>
      </c>
      <c r="AP49" s="202">
        <f t="shared" si="29"/>
        <v>100000</v>
      </c>
      <c r="AQ49" s="202">
        <f t="shared" si="29"/>
        <v>100000</v>
      </c>
      <c r="AR49" s="202">
        <f t="shared" si="29"/>
        <v>100000</v>
      </c>
      <c r="AS49" s="202">
        <f t="shared" si="29"/>
        <v>88000</v>
      </c>
      <c r="AT49" s="202">
        <f t="shared" si="29"/>
        <v>88000</v>
      </c>
      <c r="AU49" s="202">
        <f t="shared" si="29"/>
        <v>88000</v>
      </c>
      <c r="AV49" s="202">
        <f t="shared" si="29"/>
        <v>88000</v>
      </c>
      <c r="AW49" s="202">
        <f t="shared" si="29"/>
        <v>88000</v>
      </c>
      <c r="AX49" s="202">
        <f t="shared" si="29"/>
        <v>88000</v>
      </c>
      <c r="AY49" s="202">
        <f t="shared" si="29"/>
        <v>88000</v>
      </c>
      <c r="AZ49" s="202">
        <f t="shared" si="29"/>
        <v>88000</v>
      </c>
      <c r="BA49" s="202">
        <f t="shared" si="29"/>
        <v>88000</v>
      </c>
      <c r="BB49" s="202">
        <f t="shared" si="29"/>
        <v>88000</v>
      </c>
      <c r="BC49" s="202">
        <f t="shared" si="29"/>
        <v>88000</v>
      </c>
      <c r="BD49" s="202">
        <f t="shared" si="29"/>
        <v>88000</v>
      </c>
      <c r="BE49" s="202">
        <f t="shared" si="29"/>
        <v>88000</v>
      </c>
      <c r="BF49" s="202">
        <f t="shared" si="29"/>
        <v>88000</v>
      </c>
      <c r="BG49" s="202">
        <f t="shared" si="29"/>
        <v>88000</v>
      </c>
      <c r="BH49" s="202">
        <f t="shared" si="29"/>
        <v>88000</v>
      </c>
    </row>
    <row r="50" spans="1:60" ht="22.5" x14ac:dyDescent="0.2">
      <c r="A50" s="211" t="s">
        <v>121</v>
      </c>
    </row>
    <row r="51" spans="1:60" ht="12" hidden="1" thickBot="1" x14ac:dyDescent="0.25">
      <c r="A51" s="212" t="s">
        <v>147</v>
      </c>
    </row>
    <row r="52" spans="1:60" hidden="1" x14ac:dyDescent="0.2">
      <c r="A52" s="213" t="s">
        <v>146</v>
      </c>
    </row>
    <row r="53" spans="1:60" ht="21.75" hidden="1" x14ac:dyDescent="0.2">
      <c r="A53" s="214" t="s">
        <v>149</v>
      </c>
    </row>
    <row r="54" spans="1:60" ht="21.75" hidden="1" x14ac:dyDescent="0.2">
      <c r="A54" s="215" t="s">
        <v>150</v>
      </c>
    </row>
    <row r="55" spans="1:60" hidden="1" x14ac:dyDescent="0.2">
      <c r="A55" s="214" t="s">
        <v>148</v>
      </c>
    </row>
    <row r="56" spans="1:60" hidden="1" x14ac:dyDescent="0.2">
      <c r="A56" s="216" t="s">
        <v>170</v>
      </c>
    </row>
    <row r="57" spans="1:60" x14ac:dyDescent="0.2">
      <c r="A57" s="217" t="s">
        <v>12</v>
      </c>
    </row>
    <row r="58" spans="1:60" x14ac:dyDescent="0.2">
      <c r="A58" s="218" t="s">
        <v>13</v>
      </c>
    </row>
    <row r="59" spans="1:60" x14ac:dyDescent="0.2">
      <c r="A59" s="218" t="s">
        <v>14</v>
      </c>
    </row>
    <row r="60" spans="1:60" ht="22.5" x14ac:dyDescent="0.2">
      <c r="A60" s="219" t="s">
        <v>18</v>
      </c>
    </row>
    <row r="61" spans="1:60" x14ac:dyDescent="0.2">
      <c r="A61" s="220" t="s">
        <v>122</v>
      </c>
    </row>
    <row r="62" spans="1:60" x14ac:dyDescent="0.2">
      <c r="A62" s="218"/>
    </row>
    <row r="63" spans="1:60" hidden="1" x14ac:dyDescent="0.2">
      <c r="A63" s="221" t="s">
        <v>16</v>
      </c>
    </row>
    <row r="64" spans="1:60" ht="67.5" hidden="1" x14ac:dyDescent="0.2">
      <c r="A64" s="222" t="s">
        <v>255</v>
      </c>
    </row>
    <row r="65" spans="1:1" hidden="1" x14ac:dyDescent="0.2"/>
    <row r="66" spans="1:1" hidden="1" x14ac:dyDescent="0.2">
      <c r="A66" s="223" t="s">
        <v>24</v>
      </c>
    </row>
    <row r="67" spans="1:1" hidden="1" x14ac:dyDescent="0.2">
      <c r="A67" s="224" t="s">
        <v>256</v>
      </c>
    </row>
    <row r="68" spans="1:1" hidden="1" x14ac:dyDescent="0.2">
      <c r="A68" s="225" t="s">
        <v>257</v>
      </c>
    </row>
    <row r="69" spans="1:1" ht="21.75" customHeight="1" thickBot="1" x14ac:dyDescent="0.25">
      <c r="A69" s="221" t="s">
        <v>16</v>
      </c>
    </row>
    <row r="70" spans="1:1" ht="159" customHeight="1" thickBot="1" x14ac:dyDescent="0.25">
      <c r="A70" s="226" t="s">
        <v>258</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3" t="s">
        <v>249</v>
      </c>
    </row>
    <row r="30" spans="1:7" ht="27" customHeight="1" x14ac:dyDescent="0.2">
      <c r="A30" s="191" t="s">
        <v>250</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3" t="s">
        <v>249</v>
      </c>
    </row>
    <row r="29" spans="1:7" ht="27" customHeight="1" x14ac:dyDescent="0.2">
      <c r="A29" s="191" t="s">
        <v>250</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3" t="s">
        <v>249</v>
      </c>
    </row>
    <row r="48" spans="1:7" ht="27" customHeight="1" x14ac:dyDescent="0.2">
      <c r="A48" s="191" t="s">
        <v>250</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66"/>
  <sheetViews>
    <sheetView zoomScale="90" zoomScaleNormal="90" workbookViewId="0">
      <pane xSplit="1" topLeftCell="B1" activePane="topRight" state="frozen"/>
      <selection activeCell="L7" sqref="L7"/>
      <selection pane="topRight" activeCell="L7" sqref="L7"/>
    </sheetView>
  </sheetViews>
  <sheetFormatPr defaultColWidth="9" defaultRowHeight="12" x14ac:dyDescent="0.2"/>
  <cols>
    <col min="1" max="1" width="73.7109375" style="144" customWidth="1"/>
    <col min="2" max="9" width="9" style="144"/>
    <col min="10" max="15" width="9" style="144" customWidth="1"/>
    <col min="16" max="16384" width="9" style="144"/>
  </cols>
  <sheetData>
    <row r="1" spans="1:60" ht="11.45" customHeight="1" x14ac:dyDescent="0.2">
      <c r="A1" s="13" t="s">
        <v>191</v>
      </c>
    </row>
    <row r="2" spans="1:60" ht="11.45" customHeight="1" x14ac:dyDescent="0.2">
      <c r="A2" s="29" t="s">
        <v>61</v>
      </c>
    </row>
    <row r="3" spans="1:60" ht="11.45" customHeight="1" x14ac:dyDescent="0.2">
      <c r="A3" s="3"/>
    </row>
    <row r="4" spans="1:60" ht="11.45" customHeight="1" x14ac:dyDescent="0.2">
      <c r="A4" s="49" t="s">
        <v>9</v>
      </c>
      <c r="B4" s="241">
        <f>'C завтраками| Bed and breakfast'!B4</f>
        <v>45824</v>
      </c>
      <c r="C4" s="241">
        <f>'C завтраками| Bed and breakfast'!C4</f>
        <v>45827</v>
      </c>
      <c r="D4" s="241">
        <f>'C завтраками| Bed and breakfast'!D4</f>
        <v>45828</v>
      </c>
      <c r="E4" s="241">
        <f>'C завтраками| Bed and breakfast'!E4</f>
        <v>45829</v>
      </c>
      <c r="F4" s="241">
        <f>'C завтраками| Bed and breakfast'!F4</f>
        <v>45830</v>
      </c>
      <c r="G4" s="241">
        <f>'C завтраками| Bed and breakfast'!G4</f>
        <v>45831</v>
      </c>
      <c r="H4" s="241">
        <f>'C завтраками| Bed and breakfast'!H4</f>
        <v>45832</v>
      </c>
      <c r="I4" s="241">
        <f>'C завтраками| Bed and breakfast'!I4</f>
        <v>45835</v>
      </c>
      <c r="J4" s="241">
        <f>'C завтраками| Bed and breakfast'!J4</f>
        <v>45836</v>
      </c>
      <c r="K4" s="241">
        <f>'C завтраками| Bed and breakfast'!K4</f>
        <v>45838</v>
      </c>
      <c r="L4" s="241">
        <f>'C завтраками| Bed and breakfast'!L4</f>
        <v>45839</v>
      </c>
      <c r="M4" s="241">
        <f>'C завтраками| Bed and breakfast'!M4</f>
        <v>45842</v>
      </c>
      <c r="N4" s="241">
        <f>'C завтраками| Bed and breakfast'!N4</f>
        <v>45845</v>
      </c>
      <c r="O4" s="241">
        <f>'C завтраками| Bed and breakfast'!O4</f>
        <v>45847</v>
      </c>
      <c r="P4" s="241">
        <f>'C завтраками| Bed and breakfast'!P4</f>
        <v>45849</v>
      </c>
      <c r="Q4" s="241">
        <f>'C завтраками| Bed and breakfast'!Q4</f>
        <v>45851</v>
      </c>
      <c r="R4" s="241">
        <f>'C завтраками| Bed and breakfast'!R4</f>
        <v>45856</v>
      </c>
      <c r="S4" s="241">
        <f>'C завтраками| Bed and breakfast'!S4</f>
        <v>45858</v>
      </c>
      <c r="T4" s="241">
        <f>'C завтраками| Bed and breakfast'!T4</f>
        <v>45859</v>
      </c>
      <c r="U4" s="241">
        <f>'C завтраками| Bed and breakfast'!U4</f>
        <v>45861</v>
      </c>
      <c r="V4" s="241">
        <f>'C завтраками| Bed and breakfast'!V4</f>
        <v>45863</v>
      </c>
      <c r="W4" s="241">
        <f>'C завтраками| Bed and breakfast'!W4</f>
        <v>45865</v>
      </c>
      <c r="X4" s="241">
        <f>'C завтраками| Bed and breakfast'!X4</f>
        <v>45867</v>
      </c>
      <c r="Y4" s="241">
        <f>'C завтраками| Bed and breakfast'!Y4</f>
        <v>45870</v>
      </c>
      <c r="Z4" s="241">
        <f>'C завтраками| Bed and breakfast'!Z4</f>
        <v>45872</v>
      </c>
      <c r="AA4" s="241">
        <f>'C завтраками| Bed and breakfast'!AA4</f>
        <v>45874</v>
      </c>
      <c r="AB4" s="241">
        <f>'C завтраками| Bed and breakfast'!AB4</f>
        <v>45883</v>
      </c>
      <c r="AC4" s="241">
        <f>'C завтраками| Bed and breakfast'!AC4</f>
        <v>45886</v>
      </c>
      <c r="AD4" s="241">
        <f>'C завтраками| Bed and breakfast'!AD4</f>
        <v>45888</v>
      </c>
      <c r="AE4" s="241">
        <f>'C завтраками| Bed and breakfast'!AE4</f>
        <v>45890</v>
      </c>
      <c r="AF4" s="241">
        <f>'C завтраками| Bed and breakfast'!AF4</f>
        <v>45893</v>
      </c>
      <c r="AG4" s="241">
        <f>'C завтраками| Bed and breakfast'!AG4</f>
        <v>45896</v>
      </c>
      <c r="AH4" s="241">
        <f>'C завтраками| Bed and breakfast'!AH4</f>
        <v>45898</v>
      </c>
      <c r="AI4" s="241">
        <f>'C завтраками| Bed and breakfast'!AI4</f>
        <v>45901</v>
      </c>
      <c r="AJ4" s="241">
        <f>'C завтраками| Bed and breakfast'!AJ4</f>
        <v>45905</v>
      </c>
      <c r="AK4" s="241">
        <f>'C завтраками| Bed and breakfast'!AK4</f>
        <v>45908</v>
      </c>
      <c r="AL4" s="241">
        <f>'C завтраками| Bed and breakfast'!AL4</f>
        <v>45911</v>
      </c>
      <c r="AM4" s="241">
        <f>'C завтраками| Bed and breakfast'!AM4</f>
        <v>45912</v>
      </c>
      <c r="AN4" s="241">
        <f>'C завтраками| Bed and breakfast'!AN4</f>
        <v>45914</v>
      </c>
      <c r="AO4" s="241">
        <f>'C завтраками| Bed and breakfast'!AO4</f>
        <v>45919</v>
      </c>
      <c r="AP4" s="241">
        <f>'C завтраками| Bed and breakfast'!AP4</f>
        <v>45921</v>
      </c>
      <c r="AQ4" s="241">
        <f>'C завтраками| Bed and breakfast'!AQ4</f>
        <v>45926</v>
      </c>
      <c r="AR4" s="241">
        <f>'C завтраками| Bed and breakfast'!AR4</f>
        <v>45928</v>
      </c>
      <c r="AS4" s="241">
        <f>'C завтраками| Bed and breakfast'!AS4</f>
        <v>45931</v>
      </c>
      <c r="AT4" s="241">
        <f>'C завтраками| Bed and breakfast'!AT4</f>
        <v>45933</v>
      </c>
      <c r="AU4" s="241">
        <f>'C завтраками| Bed and breakfast'!AU4</f>
        <v>45933</v>
      </c>
      <c r="AV4" s="241">
        <f>'C завтраками| Bed and breakfast'!AV4</f>
        <v>45935</v>
      </c>
      <c r="AW4" s="241">
        <f>'C завтраками| Bed and breakfast'!AW4</f>
        <v>45940</v>
      </c>
      <c r="AX4" s="241">
        <f>'C завтраками| Bed and breakfast'!AX4</f>
        <v>45942</v>
      </c>
      <c r="AY4" s="241">
        <f>'C завтраками| Bed and breakfast'!AY4</f>
        <v>45947</v>
      </c>
      <c r="AZ4" s="241">
        <f>'C завтраками| Bed and breakfast'!AZ4</f>
        <v>45949</v>
      </c>
      <c r="BA4" s="241">
        <f>'C завтраками| Bed and breakfast'!BA4</f>
        <v>45954</v>
      </c>
      <c r="BB4" s="241">
        <f>'C завтраками| Bed and breakfast'!BB4</f>
        <v>45956</v>
      </c>
      <c r="BC4" s="241">
        <f>'C завтраками| Bed and breakfast'!BC4</f>
        <v>45961</v>
      </c>
      <c r="BD4" s="241">
        <f>'C завтраками| Bed and breakfast'!BD4</f>
        <v>45962</v>
      </c>
      <c r="BE4" s="241">
        <f>'C завтраками| Bed and breakfast'!BE4</f>
        <v>45965</v>
      </c>
      <c r="BF4" s="241">
        <f>'C завтраками| Bed and breakfast'!BF4</f>
        <v>45966</v>
      </c>
      <c r="BG4" s="241">
        <f>'C завтраками| Bed and breakfast'!BG4</f>
        <v>45992</v>
      </c>
      <c r="BH4" s="241">
        <f>'C завтраками| Bed and breakfast'!BH4</f>
        <v>46003</v>
      </c>
    </row>
    <row r="5" spans="1:60" s="8" customFormat="1" ht="22.35" customHeight="1" x14ac:dyDescent="0.2">
      <c r="A5" s="145" t="s">
        <v>11</v>
      </c>
      <c r="B5" s="241">
        <f>'C завтраками| Bed and breakfast'!B5</f>
        <v>45826</v>
      </c>
      <c r="C5" s="241">
        <f>'C завтраками| Bed and breakfast'!C5</f>
        <v>45827</v>
      </c>
      <c r="D5" s="241">
        <f>'C завтраками| Bed and breakfast'!D5</f>
        <v>45828</v>
      </c>
      <c r="E5" s="241">
        <f>'C завтраками| Bed and breakfast'!E5</f>
        <v>45829</v>
      </c>
      <c r="F5" s="241">
        <f>'C завтраками| Bed and breakfast'!F5</f>
        <v>45830</v>
      </c>
      <c r="G5" s="241">
        <f>'C завтраками| Bed and breakfast'!G5</f>
        <v>45831</v>
      </c>
      <c r="H5" s="241">
        <f>'C завтраками| Bed and breakfast'!H5</f>
        <v>45834</v>
      </c>
      <c r="I5" s="241">
        <f>'C завтраками| Bed and breakfast'!I5</f>
        <v>45835</v>
      </c>
      <c r="J5" s="241">
        <f>'C завтраками| Bed and breakfast'!J5</f>
        <v>45837</v>
      </c>
      <c r="K5" s="241">
        <f>'C завтраками| Bed and breakfast'!K5</f>
        <v>45838</v>
      </c>
      <c r="L5" s="241">
        <f>'C завтраками| Bed and breakfast'!L5</f>
        <v>45841</v>
      </c>
      <c r="M5" s="241">
        <f>'C завтраками| Bed and breakfast'!M5</f>
        <v>45844</v>
      </c>
      <c r="N5" s="241">
        <f>'C завтраками| Bed and breakfast'!N5</f>
        <v>45846</v>
      </c>
      <c r="O5" s="241">
        <f>'C завтраками| Bed and breakfast'!O5</f>
        <v>45848</v>
      </c>
      <c r="P5" s="241">
        <f>'C завтраками| Bed and breakfast'!P5</f>
        <v>45850</v>
      </c>
      <c r="Q5" s="241">
        <f>'C завтраками| Bed and breakfast'!Q5</f>
        <v>45855</v>
      </c>
      <c r="R5" s="241">
        <f>'C завтраками| Bed and breakfast'!R5</f>
        <v>45857</v>
      </c>
      <c r="S5" s="241">
        <f>'C завтраками| Bed and breakfast'!S5</f>
        <v>45858</v>
      </c>
      <c r="T5" s="241">
        <f>'C завтраками| Bed and breakfast'!T5</f>
        <v>45860</v>
      </c>
      <c r="U5" s="241">
        <f>'C завтраками| Bed and breakfast'!U5</f>
        <v>45862</v>
      </c>
      <c r="V5" s="241">
        <f>'C завтраками| Bed and breakfast'!V5</f>
        <v>45864</v>
      </c>
      <c r="W5" s="241">
        <f>'C завтраками| Bed and breakfast'!W5</f>
        <v>45866</v>
      </c>
      <c r="X5" s="241">
        <f>'C завтраками| Bed and breakfast'!X5</f>
        <v>45869</v>
      </c>
      <c r="Y5" s="241">
        <f>'C завтраками| Bed and breakfast'!Y5</f>
        <v>45871</v>
      </c>
      <c r="Z5" s="241">
        <f>'C завтраками| Bed and breakfast'!Z5</f>
        <v>45873</v>
      </c>
      <c r="AA5" s="241">
        <f>'C завтраками| Bed and breakfast'!AA5</f>
        <v>45882</v>
      </c>
      <c r="AB5" s="241">
        <f>'C завтраками| Bed and breakfast'!AB5</f>
        <v>45885</v>
      </c>
      <c r="AC5" s="241">
        <f>'C завтраками| Bed and breakfast'!AC5</f>
        <v>45887</v>
      </c>
      <c r="AD5" s="241">
        <f>'C завтраками| Bed and breakfast'!AD5</f>
        <v>45889</v>
      </c>
      <c r="AE5" s="241">
        <f>'C завтраками| Bed and breakfast'!AE5</f>
        <v>45892</v>
      </c>
      <c r="AF5" s="241">
        <f>'C завтраками| Bed and breakfast'!AF5</f>
        <v>45895</v>
      </c>
      <c r="AG5" s="241">
        <f>'C завтраками| Bed and breakfast'!AG5</f>
        <v>45897</v>
      </c>
      <c r="AH5" s="241">
        <f>'C завтраками| Bed and breakfast'!AH5</f>
        <v>45900</v>
      </c>
      <c r="AI5" s="241">
        <f>'C завтраками| Bed and breakfast'!AI5</f>
        <v>45904</v>
      </c>
      <c r="AJ5" s="241">
        <f>'C завтраками| Bed and breakfast'!AJ5</f>
        <v>45907</v>
      </c>
      <c r="AK5" s="241">
        <f>'C завтраками| Bed and breakfast'!AK5</f>
        <v>45910</v>
      </c>
      <c r="AL5" s="241">
        <f>'C завтраками| Bed and breakfast'!AL5</f>
        <v>45911</v>
      </c>
      <c r="AM5" s="241">
        <f>'C завтраками| Bed and breakfast'!AM5</f>
        <v>45913</v>
      </c>
      <c r="AN5" s="241">
        <f>'C завтраками| Bed and breakfast'!AN5</f>
        <v>45918</v>
      </c>
      <c r="AO5" s="241">
        <f>'C завтраками| Bed and breakfast'!AO5</f>
        <v>45920</v>
      </c>
      <c r="AP5" s="241">
        <f>'C завтраками| Bed and breakfast'!AP5</f>
        <v>45925</v>
      </c>
      <c r="AQ5" s="241">
        <f>'C завтраками| Bed and breakfast'!AQ5</f>
        <v>45927</v>
      </c>
      <c r="AR5" s="241">
        <f>'C завтраками| Bed and breakfast'!AR5</f>
        <v>45930</v>
      </c>
      <c r="AS5" s="241">
        <f>'C завтраками| Bed and breakfast'!AS5</f>
        <v>45932</v>
      </c>
      <c r="AT5" s="241">
        <f>'C завтраками| Bed and breakfast'!AT5</f>
        <v>45934</v>
      </c>
      <c r="AU5" s="241">
        <f>'C завтраками| Bed and breakfast'!AU5</f>
        <v>45934</v>
      </c>
      <c r="AV5" s="241">
        <f>'C завтраками| Bed and breakfast'!AV5</f>
        <v>45939</v>
      </c>
      <c r="AW5" s="241">
        <f>'C завтраками| Bed and breakfast'!AW5</f>
        <v>45941</v>
      </c>
      <c r="AX5" s="241">
        <f>'C завтраками| Bed and breakfast'!AX5</f>
        <v>45946</v>
      </c>
      <c r="AY5" s="241">
        <f>'C завтраками| Bed and breakfast'!AY5</f>
        <v>45948</v>
      </c>
      <c r="AZ5" s="241">
        <f>'C завтраками| Bed and breakfast'!AZ5</f>
        <v>45953</v>
      </c>
      <c r="BA5" s="241">
        <f>'C завтраками| Bed and breakfast'!BA5</f>
        <v>45955</v>
      </c>
      <c r="BB5" s="241">
        <f>'C завтраками| Bed and breakfast'!BB5</f>
        <v>45960</v>
      </c>
      <c r="BC5" s="241">
        <f>'C завтраками| Bed and breakfast'!BC5</f>
        <v>45961</v>
      </c>
      <c r="BD5" s="241">
        <f>'C завтраками| Bed and breakfast'!BD5</f>
        <v>45964</v>
      </c>
      <c r="BE5" s="241">
        <f>'C завтраками| Bed and breakfast'!BE5</f>
        <v>45965</v>
      </c>
      <c r="BF5" s="241">
        <f>'C завтраками| Bed and breakfast'!BF5</f>
        <v>45991</v>
      </c>
      <c r="BG5" s="241">
        <f>'C завтраками| Bed and breakfast'!BG5</f>
        <v>46002</v>
      </c>
      <c r="BH5" s="241">
        <f>'C завтраками| Bed and breakfast'!BH5</f>
        <v>46016</v>
      </c>
    </row>
    <row r="6" spans="1:60" ht="10.7" customHeight="1" x14ac:dyDescent="0.2">
      <c r="A6" s="17" t="s">
        <v>142</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row>
    <row r="7" spans="1:60" ht="10.7" customHeight="1" x14ac:dyDescent="0.2">
      <c r="A7" s="19">
        <v>1</v>
      </c>
      <c r="B7" s="243">
        <f>'C завтраками| Bed and breakfast'!B7*0.9</f>
        <v>13050</v>
      </c>
      <c r="C7" s="243">
        <f>'C завтраками| Bed and breakfast'!C7*0.9</f>
        <v>15210</v>
      </c>
      <c r="D7" s="243">
        <f>'C завтраками| Bed and breakfast'!D7*0.9</f>
        <v>15210</v>
      </c>
      <c r="E7" s="243">
        <f>'C завтраками| Bed and breakfast'!E7*0.9</f>
        <v>14130</v>
      </c>
      <c r="F7" s="243">
        <f>'C завтраками| Bed and breakfast'!F7*0.9</f>
        <v>14130</v>
      </c>
      <c r="G7" s="243">
        <f>'C завтраками| Bed and breakfast'!G7*0.9</f>
        <v>16740</v>
      </c>
      <c r="H7" s="243">
        <f>'C завтраками| Bed and breakfast'!H7*0.9</f>
        <v>19800</v>
      </c>
      <c r="I7" s="243">
        <f>'C завтраками| Bed and breakfast'!I7*0.9</f>
        <v>16740</v>
      </c>
      <c r="J7" s="243">
        <f>'C завтраками| Bed and breakfast'!J7*0.9</f>
        <v>13050</v>
      </c>
      <c r="K7" s="243">
        <f>'C завтраками| Bed and breakfast'!K7*0.9</f>
        <v>11970</v>
      </c>
      <c r="L7" s="243">
        <f>'C завтраками| Bed and breakfast'!L7*0.9</f>
        <v>15210</v>
      </c>
      <c r="M7" s="243">
        <f>'C завтраками| Bed and breakfast'!M7*0.9</f>
        <v>15210</v>
      </c>
      <c r="N7" s="243">
        <f>'C завтраками| Bed and breakfast'!N7*0.9</f>
        <v>14130</v>
      </c>
      <c r="O7" s="243">
        <f>'C завтраками| Bed and breakfast'!O7*0.9</f>
        <v>15210</v>
      </c>
      <c r="P7" s="243">
        <f>'C завтраками| Bed and breakfast'!P7*0.9</f>
        <v>16740</v>
      </c>
      <c r="Q7" s="243">
        <f>'C завтраками| Bed and breakfast'!Q7*0.9</f>
        <v>16740</v>
      </c>
      <c r="R7" s="243">
        <f>'C завтраками| Bed and breakfast'!R7*0.9</f>
        <v>16740</v>
      </c>
      <c r="S7" s="243">
        <f>'C завтраками| Bed and breakfast'!S7*0.9</f>
        <v>16740</v>
      </c>
      <c r="T7" s="243">
        <f>'C завтраками| Bed and breakfast'!T7*0.9</f>
        <v>15210</v>
      </c>
      <c r="U7" s="243">
        <f>'C завтраками| Bed and breakfast'!U7*0.9</f>
        <v>15210</v>
      </c>
      <c r="V7" s="243">
        <f>'C завтраками| Bed and breakfast'!V7*0.9</f>
        <v>19800</v>
      </c>
      <c r="W7" s="243">
        <f>'C завтраками| Bed and breakfast'!W7*0.9</f>
        <v>18270</v>
      </c>
      <c r="X7" s="243">
        <f>'C завтраками| Bed and breakfast'!X7*0.9</f>
        <v>19800</v>
      </c>
      <c r="Y7" s="243">
        <f>'C завтраками| Bed and breakfast'!Y7*0.9</f>
        <v>16740</v>
      </c>
      <c r="Z7" s="243">
        <f>'C завтраками| Bed and breakfast'!Z7*0.9</f>
        <v>16740</v>
      </c>
      <c r="AA7" s="243">
        <f>'C завтраками| Bed and breakfast'!AA7*0.9</f>
        <v>18270</v>
      </c>
      <c r="AB7" s="243">
        <f>'C завтраками| Bed and breakfast'!AB7*0.9</f>
        <v>16740</v>
      </c>
      <c r="AC7" s="243">
        <f>'C завтраками| Bed and breakfast'!AC7*0.9</f>
        <v>18270</v>
      </c>
      <c r="AD7" s="243">
        <f>'C завтраками| Bed and breakfast'!AD7*0.9</f>
        <v>15210</v>
      </c>
      <c r="AE7" s="243">
        <f>'C завтраками| Bed and breakfast'!AE7*0.9</f>
        <v>14130</v>
      </c>
      <c r="AF7" s="243">
        <f>'C завтраками| Bed and breakfast'!AF7*0.9</f>
        <v>13050</v>
      </c>
      <c r="AG7" s="243">
        <f>'C завтраками| Bed and breakfast'!AG7*0.9</f>
        <v>11970</v>
      </c>
      <c r="AH7" s="243">
        <f>'C завтраками| Bed and breakfast'!AH7*0.9</f>
        <v>10890</v>
      </c>
      <c r="AI7" s="243">
        <f>'C завтраками| Bed and breakfast'!AI7*0.9</f>
        <v>10890</v>
      </c>
      <c r="AJ7" s="243">
        <f>'C завтраками| Bed and breakfast'!AJ7*0.9</f>
        <v>11970</v>
      </c>
      <c r="AK7" s="243">
        <f>'C завтраками| Bed and breakfast'!AK7*0.9</f>
        <v>13050</v>
      </c>
      <c r="AL7" s="243">
        <f>'C завтраками| Bed and breakfast'!AL7*0.9</f>
        <v>11970</v>
      </c>
      <c r="AM7" s="243">
        <f>'C завтраками| Bed and breakfast'!AM7*0.9</f>
        <v>13050</v>
      </c>
      <c r="AN7" s="243">
        <f>'C завтраками| Bed and breakfast'!AN7*0.9</f>
        <v>11970</v>
      </c>
      <c r="AO7" s="243">
        <f>'C завтраками| Bed and breakfast'!AO7*0.9</f>
        <v>11970.9</v>
      </c>
      <c r="AP7" s="243">
        <f>'C завтраками| Bed and breakfast'!AP7*0.9</f>
        <v>10890</v>
      </c>
      <c r="AQ7" s="243">
        <f>'C завтраками| Bed and breakfast'!AQ7*0.9</f>
        <v>13050</v>
      </c>
      <c r="AR7" s="243">
        <f>'C завтраками| Bed and breakfast'!AR7*0.9</f>
        <v>10890</v>
      </c>
      <c r="AS7" s="243">
        <f>'C завтраками| Bed and breakfast'!AS7*0.9</f>
        <v>10755</v>
      </c>
      <c r="AT7" s="243">
        <f>'C завтраками| Bed and breakfast'!AT7*0.9</f>
        <v>11835</v>
      </c>
      <c r="AU7" s="243">
        <f>'C завтраками| Bed and breakfast'!AU7*0.9</f>
        <v>11835</v>
      </c>
      <c r="AV7" s="243">
        <f>'C завтраками| Bed and breakfast'!AV7*0.9</f>
        <v>10755</v>
      </c>
      <c r="AW7" s="243">
        <f>'C завтраками| Bed and breakfast'!AW7*0.9</f>
        <v>11835</v>
      </c>
      <c r="AX7" s="243">
        <f>'C завтраками| Bed and breakfast'!AX7*0.9</f>
        <v>9045</v>
      </c>
      <c r="AY7" s="243">
        <f>'C завтраками| Bed and breakfast'!AY7*0.9</f>
        <v>9675</v>
      </c>
      <c r="AZ7" s="243">
        <f>'C завтраками| Bed and breakfast'!AZ7*0.9</f>
        <v>9045</v>
      </c>
      <c r="BA7" s="243">
        <f>'C завтраками| Bed and breakfast'!BA7*0.9</f>
        <v>9675</v>
      </c>
      <c r="BB7" s="243">
        <f>'C завтраками| Bed and breakfast'!BB7*0.9</f>
        <v>9045</v>
      </c>
      <c r="BC7" s="243">
        <f>'C завтраками| Bed and breakfast'!BC7*0.9</f>
        <v>9675</v>
      </c>
      <c r="BD7" s="243">
        <f>'C завтраками| Bed and breakfast'!BD7*0.9</f>
        <v>9675</v>
      </c>
      <c r="BE7" s="243">
        <f>'C завтраками| Bed and breakfast'!BE7*0.9</f>
        <v>9045</v>
      </c>
      <c r="BF7" s="243">
        <f>'C завтраками| Bed and breakfast'!BF7*0.9</f>
        <v>7785</v>
      </c>
      <c r="BG7" s="243">
        <f>'C завтраками| Bed and breakfast'!BG7*0.9</f>
        <v>7785</v>
      </c>
      <c r="BH7" s="243">
        <f>'C завтраками| Bed and breakfast'!BH7*0.9</f>
        <v>9405</v>
      </c>
    </row>
    <row r="8" spans="1:60" ht="10.7" customHeight="1" x14ac:dyDescent="0.2">
      <c r="A8" s="19">
        <v>2</v>
      </c>
      <c r="B8" s="243">
        <f>'C завтраками| Bed and breakfast'!B8*0.9</f>
        <v>15075</v>
      </c>
      <c r="C8" s="243">
        <f>'C завтраками| Bed and breakfast'!C8*0.9</f>
        <v>17235</v>
      </c>
      <c r="D8" s="243">
        <f>'C завтраками| Bed and breakfast'!D8*0.9</f>
        <v>17235</v>
      </c>
      <c r="E8" s="243">
        <f>'C завтраками| Bed and breakfast'!E8*0.9</f>
        <v>16155</v>
      </c>
      <c r="F8" s="243">
        <f>'C завтраками| Bed and breakfast'!F8*0.9</f>
        <v>16155</v>
      </c>
      <c r="G8" s="243">
        <f>'C завтраками| Bed and breakfast'!G8*0.9</f>
        <v>18765</v>
      </c>
      <c r="H8" s="243">
        <f>'C завтраками| Bed and breakfast'!H8*0.9</f>
        <v>21825</v>
      </c>
      <c r="I8" s="243">
        <f>'C завтраками| Bed and breakfast'!I8*0.9</f>
        <v>18765</v>
      </c>
      <c r="J8" s="243">
        <f>'C завтраками| Bed and breakfast'!J8*0.9</f>
        <v>15075</v>
      </c>
      <c r="K8" s="243">
        <f>'C завтраками| Bed and breakfast'!K8*0.9</f>
        <v>13995</v>
      </c>
      <c r="L8" s="243">
        <f>'C завтраками| Bed and breakfast'!L8*0.9</f>
        <v>17235</v>
      </c>
      <c r="M8" s="243">
        <f>'C завтраками| Bed and breakfast'!M8*0.9</f>
        <v>17235</v>
      </c>
      <c r="N8" s="243">
        <f>'C завтраками| Bed and breakfast'!N8*0.9</f>
        <v>16155</v>
      </c>
      <c r="O8" s="243">
        <f>'C завтраками| Bed and breakfast'!O8*0.9</f>
        <v>17235</v>
      </c>
      <c r="P8" s="243">
        <f>'C завтраками| Bed and breakfast'!P8*0.9</f>
        <v>18765</v>
      </c>
      <c r="Q8" s="243">
        <f>'C завтраками| Bed and breakfast'!Q8*0.9</f>
        <v>18765</v>
      </c>
      <c r="R8" s="243">
        <f>'C завтраками| Bed and breakfast'!R8*0.9</f>
        <v>18765</v>
      </c>
      <c r="S8" s="243">
        <f>'C завтраками| Bed and breakfast'!S8*0.9</f>
        <v>18765</v>
      </c>
      <c r="T8" s="243">
        <f>'C завтраками| Bed and breakfast'!T8*0.9</f>
        <v>17235</v>
      </c>
      <c r="U8" s="243">
        <f>'C завтраками| Bed and breakfast'!U8*0.9</f>
        <v>17235</v>
      </c>
      <c r="V8" s="243">
        <f>'C завтраками| Bed and breakfast'!V8*0.9</f>
        <v>21825</v>
      </c>
      <c r="W8" s="243">
        <f>'C завтраками| Bed and breakfast'!W8*0.9</f>
        <v>20295</v>
      </c>
      <c r="X8" s="243">
        <f>'C завтраками| Bed and breakfast'!X8*0.9</f>
        <v>21825</v>
      </c>
      <c r="Y8" s="243">
        <f>'C завтраками| Bed and breakfast'!Y8*0.9</f>
        <v>18765</v>
      </c>
      <c r="Z8" s="243">
        <f>'C завтраками| Bed and breakfast'!Z8*0.9</f>
        <v>18765</v>
      </c>
      <c r="AA8" s="243">
        <f>'C завтраками| Bed and breakfast'!AA8*0.9</f>
        <v>20295</v>
      </c>
      <c r="AB8" s="243">
        <f>'C завтраками| Bed and breakfast'!AB8*0.9</f>
        <v>18765</v>
      </c>
      <c r="AC8" s="243">
        <f>'C завтраками| Bed and breakfast'!AC8*0.9</f>
        <v>20295</v>
      </c>
      <c r="AD8" s="243">
        <f>'C завтраками| Bed and breakfast'!AD8*0.9</f>
        <v>17235</v>
      </c>
      <c r="AE8" s="243">
        <f>'C завтраками| Bed and breakfast'!AE8*0.9</f>
        <v>16155</v>
      </c>
      <c r="AF8" s="243">
        <f>'C завтраками| Bed and breakfast'!AF8*0.9</f>
        <v>15075</v>
      </c>
      <c r="AG8" s="243">
        <f>'C завтраками| Bed and breakfast'!AG8*0.9</f>
        <v>13995</v>
      </c>
      <c r="AH8" s="243">
        <f>'C завтраками| Bed and breakfast'!AH8*0.9</f>
        <v>12915</v>
      </c>
      <c r="AI8" s="243">
        <f>'C завтраками| Bed and breakfast'!AI8*0.9</f>
        <v>12915</v>
      </c>
      <c r="AJ8" s="243">
        <f>'C завтраками| Bed and breakfast'!AJ8*0.9</f>
        <v>13995</v>
      </c>
      <c r="AK8" s="243">
        <f>'C завтраками| Bed and breakfast'!AK8*0.9</f>
        <v>15075</v>
      </c>
      <c r="AL8" s="243">
        <f>'C завтраками| Bed and breakfast'!AL8*0.9</f>
        <v>13995</v>
      </c>
      <c r="AM8" s="243">
        <f>'C завтраками| Bed and breakfast'!AM8*0.9</f>
        <v>15075</v>
      </c>
      <c r="AN8" s="243">
        <f>'C завтраками| Bed and breakfast'!AN8*0.9</f>
        <v>13995</v>
      </c>
      <c r="AO8" s="243">
        <f>'C завтраками| Bed and breakfast'!AO8*0.9</f>
        <v>13995.9</v>
      </c>
      <c r="AP8" s="243">
        <f>'C завтраками| Bed and breakfast'!AP8*0.9</f>
        <v>12915</v>
      </c>
      <c r="AQ8" s="243">
        <f>'C завтраками| Bed and breakfast'!AQ8*0.9</f>
        <v>15075</v>
      </c>
      <c r="AR8" s="243">
        <f>'C завтраками| Bed and breakfast'!AR8*0.9</f>
        <v>12915</v>
      </c>
      <c r="AS8" s="243">
        <f>'C завтраками| Bed and breakfast'!AS8*0.9</f>
        <v>12780</v>
      </c>
      <c r="AT8" s="243">
        <f>'C завтраками| Bed and breakfast'!AT8*0.9</f>
        <v>13860</v>
      </c>
      <c r="AU8" s="243">
        <f>'C завтраками| Bed and breakfast'!AU8*0.9</f>
        <v>13860</v>
      </c>
      <c r="AV8" s="243">
        <f>'C завтраками| Bed and breakfast'!AV8*0.9</f>
        <v>12780</v>
      </c>
      <c r="AW8" s="243">
        <f>'C завтраками| Bed and breakfast'!AW8*0.9</f>
        <v>13860</v>
      </c>
      <c r="AX8" s="243">
        <f>'C завтраками| Bed and breakfast'!AX8*0.9</f>
        <v>11070</v>
      </c>
      <c r="AY8" s="243">
        <f>'C завтраками| Bed and breakfast'!AY8*0.9</f>
        <v>11700</v>
      </c>
      <c r="AZ8" s="243">
        <f>'C завтраками| Bed and breakfast'!AZ8*0.9</f>
        <v>11070</v>
      </c>
      <c r="BA8" s="243">
        <f>'C завтраками| Bed and breakfast'!BA8*0.9</f>
        <v>11700</v>
      </c>
      <c r="BB8" s="243">
        <f>'C завтраками| Bed and breakfast'!BB8*0.9</f>
        <v>11070</v>
      </c>
      <c r="BC8" s="243">
        <f>'C завтраками| Bed and breakfast'!BC8*0.9</f>
        <v>11700</v>
      </c>
      <c r="BD8" s="243">
        <f>'C завтраками| Bed and breakfast'!BD8*0.9</f>
        <v>11700</v>
      </c>
      <c r="BE8" s="243">
        <f>'C завтраками| Bed and breakfast'!BE8*0.9</f>
        <v>11070</v>
      </c>
      <c r="BF8" s="243">
        <f>'C завтраками| Bed and breakfast'!BF8*0.9</f>
        <v>9810</v>
      </c>
      <c r="BG8" s="243">
        <f>'C завтраками| Bed and breakfast'!BG8*0.9</f>
        <v>9810</v>
      </c>
      <c r="BH8" s="243">
        <f>'C завтраками| Bed and breakfast'!BH8*0.9</f>
        <v>11430</v>
      </c>
    </row>
    <row r="9" spans="1:60" ht="10.7" customHeight="1" x14ac:dyDescent="0.2">
      <c r="A9" s="17" t="s">
        <v>143</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row>
    <row r="10" spans="1:60" s="147" customFormat="1" ht="10.7" customHeight="1" x14ac:dyDescent="0.2">
      <c r="A10" s="19">
        <v>1</v>
      </c>
      <c r="B10" s="243">
        <f>'C завтраками| Bed and breakfast'!B10*0.9</f>
        <v>13950</v>
      </c>
      <c r="C10" s="243">
        <f>'C завтраками| Bed and breakfast'!C10*0.9</f>
        <v>16110</v>
      </c>
      <c r="D10" s="243">
        <f>'C завтраками| Bed and breakfast'!D10*0.9</f>
        <v>16110</v>
      </c>
      <c r="E10" s="243">
        <f>'C завтраками| Bed and breakfast'!E10*0.9</f>
        <v>15030</v>
      </c>
      <c r="F10" s="243">
        <f>'C завтраками| Bed and breakfast'!F10*0.9</f>
        <v>15030</v>
      </c>
      <c r="G10" s="243">
        <f>'C завтраками| Bed and breakfast'!G10*0.9</f>
        <v>17640</v>
      </c>
      <c r="H10" s="243">
        <f>'C завтраками| Bed and breakfast'!H10*0.9</f>
        <v>20700</v>
      </c>
      <c r="I10" s="243">
        <f>'C завтраками| Bed and breakfast'!I10*0.9</f>
        <v>17640</v>
      </c>
      <c r="J10" s="243">
        <f>'C завтраками| Bed and breakfast'!J10*0.9</f>
        <v>13950</v>
      </c>
      <c r="K10" s="243">
        <f>'C завтраками| Bed and breakfast'!K10*0.9</f>
        <v>12870</v>
      </c>
      <c r="L10" s="243">
        <f>'C завтраками| Bed and breakfast'!L10*0.9</f>
        <v>16110</v>
      </c>
      <c r="M10" s="243">
        <f>'C завтраками| Bed and breakfast'!M10*0.9</f>
        <v>16110</v>
      </c>
      <c r="N10" s="243">
        <f>'C завтраками| Bed and breakfast'!N10*0.9</f>
        <v>15030</v>
      </c>
      <c r="O10" s="243">
        <f>'C завтраками| Bed and breakfast'!O10*0.9</f>
        <v>16110</v>
      </c>
      <c r="P10" s="243">
        <f>'C завтраками| Bed and breakfast'!P10*0.9</f>
        <v>17640</v>
      </c>
      <c r="Q10" s="243">
        <f>'C завтраками| Bed and breakfast'!Q10*0.9</f>
        <v>17640</v>
      </c>
      <c r="R10" s="243">
        <f>'C завтраками| Bed and breakfast'!R10*0.9</f>
        <v>17640</v>
      </c>
      <c r="S10" s="243">
        <f>'C завтраками| Bed and breakfast'!S10*0.9</f>
        <v>17640</v>
      </c>
      <c r="T10" s="243">
        <f>'C завтраками| Bed and breakfast'!T10*0.9</f>
        <v>16110</v>
      </c>
      <c r="U10" s="243">
        <f>'C завтраками| Bed and breakfast'!U10*0.9</f>
        <v>16110</v>
      </c>
      <c r="V10" s="243">
        <f>'C завтраками| Bed and breakfast'!V10*0.9</f>
        <v>20700</v>
      </c>
      <c r="W10" s="243">
        <f>'C завтраками| Bed and breakfast'!W10*0.9</f>
        <v>19170</v>
      </c>
      <c r="X10" s="243">
        <f>'C завтраками| Bed and breakfast'!X10*0.9</f>
        <v>20700</v>
      </c>
      <c r="Y10" s="243">
        <f>'C завтраками| Bed and breakfast'!Y10*0.9</f>
        <v>17640</v>
      </c>
      <c r="Z10" s="243">
        <f>'C завтраками| Bed and breakfast'!Z10*0.9</f>
        <v>17640</v>
      </c>
      <c r="AA10" s="243">
        <f>'C завтраками| Bed and breakfast'!AA10*0.9</f>
        <v>19170</v>
      </c>
      <c r="AB10" s="243">
        <f>'C завтраками| Bed and breakfast'!AB10*0.9</f>
        <v>17640</v>
      </c>
      <c r="AC10" s="243">
        <f>'C завтраками| Bed and breakfast'!AC10*0.9</f>
        <v>19170</v>
      </c>
      <c r="AD10" s="243">
        <f>'C завтраками| Bed and breakfast'!AD10*0.9</f>
        <v>16110</v>
      </c>
      <c r="AE10" s="243">
        <f>'C завтраками| Bed and breakfast'!AE10*0.9</f>
        <v>15030</v>
      </c>
      <c r="AF10" s="243">
        <f>'C завтраками| Bed and breakfast'!AF10*0.9</f>
        <v>13950</v>
      </c>
      <c r="AG10" s="243">
        <f>'C завтраками| Bed and breakfast'!AG10*0.9</f>
        <v>12870</v>
      </c>
      <c r="AH10" s="243">
        <f>'C завтраками| Bed and breakfast'!AH10*0.9</f>
        <v>11790</v>
      </c>
      <c r="AI10" s="243">
        <f>'C завтраками| Bed and breakfast'!AI10*0.9</f>
        <v>11790</v>
      </c>
      <c r="AJ10" s="243">
        <f>'C завтраками| Bed and breakfast'!AJ10*0.9</f>
        <v>12870</v>
      </c>
      <c r="AK10" s="243">
        <f>'C завтраками| Bed and breakfast'!AK10*0.9</f>
        <v>13950</v>
      </c>
      <c r="AL10" s="243">
        <f>'C завтраками| Bed and breakfast'!AL10*0.9</f>
        <v>12870</v>
      </c>
      <c r="AM10" s="243">
        <f>'C завтраками| Bed and breakfast'!AM10*0.9</f>
        <v>13950</v>
      </c>
      <c r="AN10" s="243">
        <f>'C завтраками| Bed and breakfast'!AN10*0.9</f>
        <v>12870</v>
      </c>
      <c r="AO10" s="243">
        <f>'C завтраками| Bed and breakfast'!AO10*0.9</f>
        <v>12870.9</v>
      </c>
      <c r="AP10" s="243">
        <f>'C завтраками| Bed and breakfast'!AP10*0.9</f>
        <v>11790</v>
      </c>
      <c r="AQ10" s="243">
        <f>'C завтраками| Bed and breakfast'!AQ10*0.9</f>
        <v>13950</v>
      </c>
      <c r="AR10" s="243">
        <f>'C завтраками| Bed and breakfast'!AR10*0.9</f>
        <v>11790</v>
      </c>
      <c r="AS10" s="243">
        <f>'C завтраками| Bed and breakfast'!AS10*0.9</f>
        <v>11655</v>
      </c>
      <c r="AT10" s="243">
        <f>'C завтраками| Bed and breakfast'!AT10*0.9</f>
        <v>12735</v>
      </c>
      <c r="AU10" s="243">
        <f>'C завтраками| Bed and breakfast'!AU10*0.9</f>
        <v>12735</v>
      </c>
      <c r="AV10" s="243">
        <f>'C завтраками| Bed and breakfast'!AV10*0.9</f>
        <v>11655</v>
      </c>
      <c r="AW10" s="243">
        <f>'C завтраками| Bed and breakfast'!AW10*0.9</f>
        <v>12735</v>
      </c>
      <c r="AX10" s="243">
        <f>'C завтраками| Bed and breakfast'!AX10*0.9</f>
        <v>9945</v>
      </c>
      <c r="AY10" s="243">
        <f>'C завтраками| Bed and breakfast'!AY10*0.9</f>
        <v>10575</v>
      </c>
      <c r="AZ10" s="243">
        <f>'C завтраками| Bed and breakfast'!AZ10*0.9</f>
        <v>9945</v>
      </c>
      <c r="BA10" s="243">
        <f>'C завтраками| Bed and breakfast'!BA10*0.9</f>
        <v>10575</v>
      </c>
      <c r="BB10" s="243">
        <f>'C завтраками| Bed and breakfast'!BB10*0.9</f>
        <v>9945</v>
      </c>
      <c r="BC10" s="243">
        <f>'C завтраками| Bed and breakfast'!BC10*0.9</f>
        <v>10575</v>
      </c>
      <c r="BD10" s="243">
        <f>'C завтраками| Bed and breakfast'!BD10*0.9</f>
        <v>10575</v>
      </c>
      <c r="BE10" s="243">
        <f>'C завтраками| Bed and breakfast'!BE10*0.9</f>
        <v>9945</v>
      </c>
      <c r="BF10" s="243">
        <f>'C завтраками| Bed and breakfast'!BF10*0.9</f>
        <v>8685</v>
      </c>
      <c r="BG10" s="243">
        <f>'C завтраками| Bed and breakfast'!BG10*0.9</f>
        <v>8685</v>
      </c>
      <c r="BH10" s="243">
        <f>'C завтраками| Bed and breakfast'!BH10*0.9</f>
        <v>10305</v>
      </c>
    </row>
    <row r="11" spans="1:60" ht="10.7" customHeight="1" x14ac:dyDescent="0.2">
      <c r="A11" s="19">
        <v>2</v>
      </c>
      <c r="B11" s="243">
        <f>'C завтраками| Bed and breakfast'!B11*0.9</f>
        <v>15975</v>
      </c>
      <c r="C11" s="243">
        <f>'C завтраками| Bed and breakfast'!C11*0.9</f>
        <v>18135</v>
      </c>
      <c r="D11" s="243">
        <f>'C завтраками| Bed and breakfast'!D11*0.9</f>
        <v>18135</v>
      </c>
      <c r="E11" s="243">
        <f>'C завтраками| Bed and breakfast'!E11*0.9</f>
        <v>17055</v>
      </c>
      <c r="F11" s="243">
        <f>'C завтраками| Bed and breakfast'!F11*0.9</f>
        <v>17055</v>
      </c>
      <c r="G11" s="243">
        <f>'C завтраками| Bed and breakfast'!G11*0.9</f>
        <v>19665</v>
      </c>
      <c r="H11" s="243">
        <f>'C завтраками| Bed and breakfast'!H11*0.9</f>
        <v>22725</v>
      </c>
      <c r="I11" s="243">
        <f>'C завтраками| Bed and breakfast'!I11*0.9</f>
        <v>19665</v>
      </c>
      <c r="J11" s="243">
        <f>'C завтраками| Bed and breakfast'!J11*0.9</f>
        <v>15975</v>
      </c>
      <c r="K11" s="243">
        <f>'C завтраками| Bed and breakfast'!K11*0.9</f>
        <v>14895</v>
      </c>
      <c r="L11" s="243">
        <f>'C завтраками| Bed and breakfast'!L11*0.9</f>
        <v>18135</v>
      </c>
      <c r="M11" s="243">
        <f>'C завтраками| Bed and breakfast'!M11*0.9</f>
        <v>18135</v>
      </c>
      <c r="N11" s="243">
        <f>'C завтраками| Bed and breakfast'!N11*0.9</f>
        <v>17055</v>
      </c>
      <c r="O11" s="243">
        <f>'C завтраками| Bed and breakfast'!O11*0.9</f>
        <v>18135</v>
      </c>
      <c r="P11" s="243">
        <f>'C завтраками| Bed and breakfast'!P11*0.9</f>
        <v>19665</v>
      </c>
      <c r="Q11" s="243">
        <f>'C завтраками| Bed and breakfast'!Q11*0.9</f>
        <v>19665</v>
      </c>
      <c r="R11" s="243">
        <f>'C завтраками| Bed and breakfast'!R11*0.9</f>
        <v>19665</v>
      </c>
      <c r="S11" s="243">
        <f>'C завтраками| Bed and breakfast'!S11*0.9</f>
        <v>19665</v>
      </c>
      <c r="T11" s="243">
        <f>'C завтраками| Bed and breakfast'!T11*0.9</f>
        <v>18135</v>
      </c>
      <c r="U11" s="243">
        <f>'C завтраками| Bed and breakfast'!U11*0.9</f>
        <v>18135</v>
      </c>
      <c r="V11" s="243">
        <f>'C завтраками| Bed and breakfast'!V11*0.9</f>
        <v>22725</v>
      </c>
      <c r="W11" s="243">
        <f>'C завтраками| Bed and breakfast'!W11*0.9</f>
        <v>21195</v>
      </c>
      <c r="X11" s="243">
        <f>'C завтраками| Bed and breakfast'!X11*0.9</f>
        <v>22725</v>
      </c>
      <c r="Y11" s="243">
        <f>'C завтраками| Bed and breakfast'!Y11*0.9</f>
        <v>19665</v>
      </c>
      <c r="Z11" s="243">
        <f>'C завтраками| Bed and breakfast'!Z11*0.9</f>
        <v>19665</v>
      </c>
      <c r="AA11" s="243">
        <f>'C завтраками| Bed and breakfast'!AA11*0.9</f>
        <v>21195</v>
      </c>
      <c r="AB11" s="243">
        <f>'C завтраками| Bed and breakfast'!AB11*0.9</f>
        <v>19665</v>
      </c>
      <c r="AC11" s="243">
        <f>'C завтраками| Bed and breakfast'!AC11*0.9</f>
        <v>21195</v>
      </c>
      <c r="AD11" s="243">
        <f>'C завтраками| Bed and breakfast'!AD11*0.9</f>
        <v>18135</v>
      </c>
      <c r="AE11" s="243">
        <f>'C завтраками| Bed and breakfast'!AE11*0.9</f>
        <v>17055</v>
      </c>
      <c r="AF11" s="243">
        <f>'C завтраками| Bed and breakfast'!AF11*0.9</f>
        <v>15975</v>
      </c>
      <c r="AG11" s="243">
        <f>'C завтраками| Bed and breakfast'!AG11*0.9</f>
        <v>14895</v>
      </c>
      <c r="AH11" s="243">
        <f>'C завтраками| Bed and breakfast'!AH11*0.9</f>
        <v>13815</v>
      </c>
      <c r="AI11" s="243">
        <f>'C завтраками| Bed and breakfast'!AI11*0.9</f>
        <v>13815</v>
      </c>
      <c r="AJ11" s="243">
        <f>'C завтраками| Bed and breakfast'!AJ11*0.9</f>
        <v>14895</v>
      </c>
      <c r="AK11" s="243">
        <f>'C завтраками| Bed and breakfast'!AK11*0.9</f>
        <v>15975</v>
      </c>
      <c r="AL11" s="243">
        <f>'C завтраками| Bed and breakfast'!AL11*0.9</f>
        <v>14895</v>
      </c>
      <c r="AM11" s="243">
        <f>'C завтраками| Bed and breakfast'!AM11*0.9</f>
        <v>15975</v>
      </c>
      <c r="AN11" s="243">
        <f>'C завтраками| Bed and breakfast'!AN11*0.9</f>
        <v>14895</v>
      </c>
      <c r="AO11" s="243">
        <f>'C завтраками| Bed and breakfast'!AO11*0.9</f>
        <v>14895.9</v>
      </c>
      <c r="AP11" s="243">
        <f>'C завтраками| Bed and breakfast'!AP11*0.9</f>
        <v>13815</v>
      </c>
      <c r="AQ11" s="243">
        <f>'C завтраками| Bed and breakfast'!AQ11*0.9</f>
        <v>15975</v>
      </c>
      <c r="AR11" s="243">
        <f>'C завтраками| Bed and breakfast'!AR11*0.9</f>
        <v>13815</v>
      </c>
      <c r="AS11" s="243">
        <f>'C завтраками| Bed and breakfast'!AS11*0.9</f>
        <v>13680</v>
      </c>
      <c r="AT11" s="243">
        <f>'C завтраками| Bed and breakfast'!AT11*0.9</f>
        <v>14760</v>
      </c>
      <c r="AU11" s="243">
        <f>'C завтраками| Bed and breakfast'!AU11*0.9</f>
        <v>14760</v>
      </c>
      <c r="AV11" s="243">
        <f>'C завтраками| Bed and breakfast'!AV11*0.9</f>
        <v>13680</v>
      </c>
      <c r="AW11" s="243">
        <f>'C завтраками| Bed and breakfast'!AW11*0.9</f>
        <v>14760</v>
      </c>
      <c r="AX11" s="243">
        <f>'C завтраками| Bed and breakfast'!AX11*0.9</f>
        <v>11970</v>
      </c>
      <c r="AY11" s="243">
        <f>'C завтраками| Bed and breakfast'!AY11*0.9</f>
        <v>12600</v>
      </c>
      <c r="AZ11" s="243">
        <f>'C завтраками| Bed and breakfast'!AZ11*0.9</f>
        <v>11970</v>
      </c>
      <c r="BA11" s="243">
        <f>'C завтраками| Bed and breakfast'!BA11*0.9</f>
        <v>12600</v>
      </c>
      <c r="BB11" s="243">
        <f>'C завтраками| Bed and breakfast'!BB11*0.9</f>
        <v>11970</v>
      </c>
      <c r="BC11" s="243">
        <f>'C завтраками| Bed and breakfast'!BC11*0.9</f>
        <v>12600</v>
      </c>
      <c r="BD11" s="243">
        <f>'C завтраками| Bed and breakfast'!BD11*0.9</f>
        <v>12600</v>
      </c>
      <c r="BE11" s="243">
        <f>'C завтраками| Bed and breakfast'!BE11*0.9</f>
        <v>11970</v>
      </c>
      <c r="BF11" s="243">
        <f>'C завтраками| Bed and breakfast'!BF11*0.9</f>
        <v>10710</v>
      </c>
      <c r="BG11" s="243">
        <f>'C завтраками| Bed and breakfast'!BG11*0.9</f>
        <v>10710</v>
      </c>
      <c r="BH11" s="243">
        <f>'C завтраками| Bed and breakfast'!BH11*0.9</f>
        <v>12330</v>
      </c>
    </row>
    <row r="12" spans="1:60" ht="10.7" customHeight="1" x14ac:dyDescent="0.2">
      <c r="A12" s="17" t="s">
        <v>144</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row>
    <row r="13" spans="1:60" ht="10.7" customHeight="1" x14ac:dyDescent="0.2">
      <c r="A13" s="19">
        <v>1</v>
      </c>
      <c r="B13" s="243">
        <f>'C завтраками| Bed and breakfast'!B13*0.9</f>
        <v>14850</v>
      </c>
      <c r="C13" s="243">
        <f>'C завтраками| Bed and breakfast'!C13*0.9</f>
        <v>17010</v>
      </c>
      <c r="D13" s="243">
        <f>'C завтраками| Bed and breakfast'!D13*0.9</f>
        <v>17010</v>
      </c>
      <c r="E13" s="243">
        <f>'C завтраками| Bed and breakfast'!E13*0.9</f>
        <v>15930</v>
      </c>
      <c r="F13" s="243">
        <f>'C завтраками| Bed and breakfast'!F13*0.9</f>
        <v>15930</v>
      </c>
      <c r="G13" s="243">
        <f>'C завтраками| Bed and breakfast'!G13*0.9</f>
        <v>18540</v>
      </c>
      <c r="H13" s="243">
        <f>'C завтраками| Bed and breakfast'!H13*0.9</f>
        <v>21600</v>
      </c>
      <c r="I13" s="243">
        <f>'C завтраками| Bed and breakfast'!I13*0.9</f>
        <v>18540</v>
      </c>
      <c r="J13" s="243">
        <f>'C завтраками| Bed and breakfast'!J13*0.9</f>
        <v>14850</v>
      </c>
      <c r="K13" s="243">
        <f>'C завтраками| Bed and breakfast'!K13*0.9</f>
        <v>13770</v>
      </c>
      <c r="L13" s="243">
        <f>'C завтраками| Bed and breakfast'!L13*0.9</f>
        <v>17010</v>
      </c>
      <c r="M13" s="243">
        <f>'C завтраками| Bed and breakfast'!M13*0.9</f>
        <v>17010</v>
      </c>
      <c r="N13" s="243">
        <f>'C завтраками| Bed and breakfast'!N13*0.9</f>
        <v>15930</v>
      </c>
      <c r="O13" s="243">
        <f>'C завтраками| Bed and breakfast'!O13*0.9</f>
        <v>17010</v>
      </c>
      <c r="P13" s="243">
        <f>'C завтраками| Bed and breakfast'!P13*0.9</f>
        <v>18540</v>
      </c>
      <c r="Q13" s="243">
        <f>'C завтраками| Bed and breakfast'!Q13*0.9</f>
        <v>18540</v>
      </c>
      <c r="R13" s="243">
        <f>'C завтраками| Bed and breakfast'!R13*0.9</f>
        <v>18540</v>
      </c>
      <c r="S13" s="243">
        <f>'C завтраками| Bed and breakfast'!S13*0.9</f>
        <v>18540</v>
      </c>
      <c r="T13" s="243">
        <f>'C завтраками| Bed and breakfast'!T13*0.9</f>
        <v>17010</v>
      </c>
      <c r="U13" s="243">
        <f>'C завтраками| Bed and breakfast'!U13*0.9</f>
        <v>17010</v>
      </c>
      <c r="V13" s="243">
        <f>'C завтраками| Bed and breakfast'!V13*0.9</f>
        <v>21600</v>
      </c>
      <c r="W13" s="243">
        <f>'C завтраками| Bed and breakfast'!W13*0.9</f>
        <v>20070</v>
      </c>
      <c r="X13" s="243">
        <f>'C завтраками| Bed and breakfast'!X13*0.9</f>
        <v>21600</v>
      </c>
      <c r="Y13" s="243">
        <f>'C завтраками| Bed and breakfast'!Y13*0.9</f>
        <v>18540</v>
      </c>
      <c r="Z13" s="243">
        <f>'C завтраками| Bed and breakfast'!Z13*0.9</f>
        <v>18540</v>
      </c>
      <c r="AA13" s="243">
        <f>'C завтраками| Bed and breakfast'!AA13*0.9</f>
        <v>20070</v>
      </c>
      <c r="AB13" s="243">
        <f>'C завтраками| Bed and breakfast'!AB13*0.9</f>
        <v>18540</v>
      </c>
      <c r="AC13" s="243">
        <f>'C завтраками| Bed and breakfast'!AC13*0.9</f>
        <v>20070</v>
      </c>
      <c r="AD13" s="243">
        <f>'C завтраками| Bed and breakfast'!AD13*0.9</f>
        <v>17010</v>
      </c>
      <c r="AE13" s="243">
        <f>'C завтраками| Bed and breakfast'!AE13*0.9</f>
        <v>15930</v>
      </c>
      <c r="AF13" s="243">
        <f>'C завтраками| Bed and breakfast'!AF13*0.9</f>
        <v>14850</v>
      </c>
      <c r="AG13" s="243">
        <f>'C завтраками| Bed and breakfast'!AG13*0.9</f>
        <v>13770</v>
      </c>
      <c r="AH13" s="243">
        <f>'C завтраками| Bed and breakfast'!AH13*0.9</f>
        <v>12690</v>
      </c>
      <c r="AI13" s="243">
        <f>'C завтраками| Bed and breakfast'!AI13*0.9</f>
        <v>12690</v>
      </c>
      <c r="AJ13" s="243">
        <f>'C завтраками| Bed and breakfast'!AJ13*0.9</f>
        <v>13770</v>
      </c>
      <c r="AK13" s="243">
        <f>'C завтраками| Bed and breakfast'!AK13*0.9</f>
        <v>14850</v>
      </c>
      <c r="AL13" s="243">
        <f>'C завтраками| Bed and breakfast'!AL13*0.9</f>
        <v>13770</v>
      </c>
      <c r="AM13" s="243">
        <f>'C завтраками| Bed and breakfast'!AM13*0.9</f>
        <v>14850</v>
      </c>
      <c r="AN13" s="243">
        <f>'C завтраками| Bed and breakfast'!AN13*0.9</f>
        <v>13770</v>
      </c>
      <c r="AO13" s="243">
        <f>'C завтраками| Bed and breakfast'!AO13*0.9</f>
        <v>13770.9</v>
      </c>
      <c r="AP13" s="243">
        <f>'C завтраками| Bed and breakfast'!AP13*0.9</f>
        <v>12690</v>
      </c>
      <c r="AQ13" s="243">
        <f>'C завтраками| Bed and breakfast'!AQ13*0.9</f>
        <v>14850</v>
      </c>
      <c r="AR13" s="243">
        <f>'C завтраками| Bed and breakfast'!AR13*0.9</f>
        <v>12690</v>
      </c>
      <c r="AS13" s="243">
        <f>'C завтраками| Bed and breakfast'!AS13*0.9</f>
        <v>12555</v>
      </c>
      <c r="AT13" s="243">
        <f>'C завтраками| Bed and breakfast'!AT13*0.9</f>
        <v>13635</v>
      </c>
      <c r="AU13" s="243">
        <f>'C завтраками| Bed and breakfast'!AU13*0.9</f>
        <v>13635</v>
      </c>
      <c r="AV13" s="243">
        <f>'C завтраками| Bed and breakfast'!AV13*0.9</f>
        <v>12555</v>
      </c>
      <c r="AW13" s="243">
        <f>'C завтраками| Bed and breakfast'!AW13*0.9</f>
        <v>13635</v>
      </c>
      <c r="AX13" s="243">
        <f>'C завтраками| Bed and breakfast'!AX13*0.9</f>
        <v>10845</v>
      </c>
      <c r="AY13" s="243">
        <f>'C завтраками| Bed and breakfast'!AY13*0.9</f>
        <v>11475</v>
      </c>
      <c r="AZ13" s="243">
        <f>'C завтраками| Bed and breakfast'!AZ13*0.9</f>
        <v>10845</v>
      </c>
      <c r="BA13" s="243">
        <f>'C завтраками| Bed and breakfast'!BA13*0.9</f>
        <v>11475</v>
      </c>
      <c r="BB13" s="243">
        <f>'C завтраками| Bed and breakfast'!BB13*0.9</f>
        <v>10845</v>
      </c>
      <c r="BC13" s="243">
        <f>'C завтраками| Bed and breakfast'!BC13*0.9</f>
        <v>11475</v>
      </c>
      <c r="BD13" s="243">
        <f>'C завтраками| Bed and breakfast'!BD13*0.9</f>
        <v>11475</v>
      </c>
      <c r="BE13" s="243">
        <f>'C завтраками| Bed and breakfast'!BE13*0.9</f>
        <v>10845</v>
      </c>
      <c r="BF13" s="243">
        <f>'C завтраками| Bed and breakfast'!BF13*0.9</f>
        <v>9585</v>
      </c>
      <c r="BG13" s="243">
        <f>'C завтраками| Bed and breakfast'!BG13*0.9</f>
        <v>9585</v>
      </c>
      <c r="BH13" s="243">
        <f>'C завтраками| Bed and breakfast'!BH13*0.9</f>
        <v>11205</v>
      </c>
    </row>
    <row r="14" spans="1:60" ht="10.7" customHeight="1" x14ac:dyDescent="0.2">
      <c r="A14" s="19">
        <v>2</v>
      </c>
      <c r="B14" s="243">
        <f>'C завтраками| Bed and breakfast'!B14*0.9</f>
        <v>16875</v>
      </c>
      <c r="C14" s="243">
        <f>'C завтраками| Bed and breakfast'!C14*0.9</f>
        <v>19035</v>
      </c>
      <c r="D14" s="243">
        <f>'C завтраками| Bed and breakfast'!D14*0.9</f>
        <v>19035</v>
      </c>
      <c r="E14" s="243">
        <f>'C завтраками| Bed and breakfast'!E14*0.9</f>
        <v>17955</v>
      </c>
      <c r="F14" s="243">
        <f>'C завтраками| Bed and breakfast'!F14*0.9</f>
        <v>17955</v>
      </c>
      <c r="G14" s="243">
        <f>'C завтраками| Bed and breakfast'!G14*0.9</f>
        <v>20565</v>
      </c>
      <c r="H14" s="243">
        <f>'C завтраками| Bed and breakfast'!H14*0.9</f>
        <v>23625</v>
      </c>
      <c r="I14" s="243">
        <f>'C завтраками| Bed and breakfast'!I14*0.9</f>
        <v>20565</v>
      </c>
      <c r="J14" s="243">
        <f>'C завтраками| Bed and breakfast'!J14*0.9</f>
        <v>16875</v>
      </c>
      <c r="K14" s="243">
        <f>'C завтраками| Bed and breakfast'!K14*0.9</f>
        <v>15795</v>
      </c>
      <c r="L14" s="243">
        <f>'C завтраками| Bed and breakfast'!L14*0.9</f>
        <v>19035</v>
      </c>
      <c r="M14" s="243">
        <f>'C завтраками| Bed and breakfast'!M14*0.9</f>
        <v>19035</v>
      </c>
      <c r="N14" s="243">
        <f>'C завтраками| Bed and breakfast'!N14*0.9</f>
        <v>17955</v>
      </c>
      <c r="O14" s="243">
        <f>'C завтраками| Bed and breakfast'!O14*0.9</f>
        <v>19035</v>
      </c>
      <c r="P14" s="243">
        <f>'C завтраками| Bed and breakfast'!P14*0.9</f>
        <v>20565</v>
      </c>
      <c r="Q14" s="243">
        <f>'C завтраками| Bed and breakfast'!Q14*0.9</f>
        <v>20565</v>
      </c>
      <c r="R14" s="243">
        <f>'C завтраками| Bed and breakfast'!R14*0.9</f>
        <v>20565</v>
      </c>
      <c r="S14" s="243">
        <f>'C завтраками| Bed and breakfast'!S14*0.9</f>
        <v>20565</v>
      </c>
      <c r="T14" s="243">
        <f>'C завтраками| Bed and breakfast'!T14*0.9</f>
        <v>19035</v>
      </c>
      <c r="U14" s="243">
        <f>'C завтраками| Bed and breakfast'!U14*0.9</f>
        <v>19035</v>
      </c>
      <c r="V14" s="243">
        <f>'C завтраками| Bed and breakfast'!V14*0.9</f>
        <v>23625</v>
      </c>
      <c r="W14" s="243">
        <f>'C завтраками| Bed and breakfast'!W14*0.9</f>
        <v>22095</v>
      </c>
      <c r="X14" s="243">
        <f>'C завтраками| Bed and breakfast'!X14*0.9</f>
        <v>23625</v>
      </c>
      <c r="Y14" s="243">
        <f>'C завтраками| Bed and breakfast'!Y14*0.9</f>
        <v>20565</v>
      </c>
      <c r="Z14" s="243">
        <f>'C завтраками| Bed and breakfast'!Z14*0.9</f>
        <v>20565</v>
      </c>
      <c r="AA14" s="243">
        <f>'C завтраками| Bed and breakfast'!AA14*0.9</f>
        <v>22095</v>
      </c>
      <c r="AB14" s="243">
        <f>'C завтраками| Bed and breakfast'!AB14*0.9</f>
        <v>20565</v>
      </c>
      <c r="AC14" s="243">
        <f>'C завтраками| Bed and breakfast'!AC14*0.9</f>
        <v>22095</v>
      </c>
      <c r="AD14" s="243">
        <f>'C завтраками| Bed and breakfast'!AD14*0.9</f>
        <v>19035</v>
      </c>
      <c r="AE14" s="243">
        <f>'C завтраками| Bed and breakfast'!AE14*0.9</f>
        <v>17955</v>
      </c>
      <c r="AF14" s="243">
        <f>'C завтраками| Bed and breakfast'!AF14*0.9</f>
        <v>16875</v>
      </c>
      <c r="AG14" s="243">
        <f>'C завтраками| Bed and breakfast'!AG14*0.9</f>
        <v>15795</v>
      </c>
      <c r="AH14" s="243">
        <f>'C завтраками| Bed and breakfast'!AH14*0.9</f>
        <v>14715</v>
      </c>
      <c r="AI14" s="243">
        <f>'C завтраками| Bed and breakfast'!AI14*0.9</f>
        <v>14715</v>
      </c>
      <c r="AJ14" s="243">
        <f>'C завтраками| Bed and breakfast'!AJ14*0.9</f>
        <v>15795</v>
      </c>
      <c r="AK14" s="243">
        <f>'C завтраками| Bed and breakfast'!AK14*0.9</f>
        <v>16875</v>
      </c>
      <c r="AL14" s="243">
        <f>'C завтраками| Bed and breakfast'!AL14*0.9</f>
        <v>15795</v>
      </c>
      <c r="AM14" s="243">
        <f>'C завтраками| Bed and breakfast'!AM14*0.9</f>
        <v>16875</v>
      </c>
      <c r="AN14" s="243">
        <f>'C завтраками| Bed and breakfast'!AN14*0.9</f>
        <v>15795</v>
      </c>
      <c r="AO14" s="243">
        <f>'C завтраками| Bed and breakfast'!AO14*0.9</f>
        <v>15795.9</v>
      </c>
      <c r="AP14" s="243">
        <f>'C завтраками| Bed and breakfast'!AP14*0.9</f>
        <v>14715</v>
      </c>
      <c r="AQ14" s="243">
        <f>'C завтраками| Bed and breakfast'!AQ14*0.9</f>
        <v>16875</v>
      </c>
      <c r="AR14" s="243">
        <f>'C завтраками| Bed and breakfast'!AR14*0.9</f>
        <v>14715</v>
      </c>
      <c r="AS14" s="243">
        <f>'C завтраками| Bed and breakfast'!AS14*0.9</f>
        <v>14580</v>
      </c>
      <c r="AT14" s="243">
        <f>'C завтраками| Bed and breakfast'!AT14*0.9</f>
        <v>15660</v>
      </c>
      <c r="AU14" s="243">
        <f>'C завтраками| Bed and breakfast'!AU14*0.9</f>
        <v>15660</v>
      </c>
      <c r="AV14" s="243">
        <f>'C завтраками| Bed and breakfast'!AV14*0.9</f>
        <v>14580</v>
      </c>
      <c r="AW14" s="243">
        <f>'C завтраками| Bed and breakfast'!AW14*0.9</f>
        <v>15660</v>
      </c>
      <c r="AX14" s="243">
        <f>'C завтраками| Bed and breakfast'!AX14*0.9</f>
        <v>12870</v>
      </c>
      <c r="AY14" s="243">
        <f>'C завтраками| Bed and breakfast'!AY14*0.9</f>
        <v>13500</v>
      </c>
      <c r="AZ14" s="243">
        <f>'C завтраками| Bed and breakfast'!AZ14*0.9</f>
        <v>12870</v>
      </c>
      <c r="BA14" s="243">
        <f>'C завтраками| Bed and breakfast'!BA14*0.9</f>
        <v>13500</v>
      </c>
      <c r="BB14" s="243">
        <f>'C завтраками| Bed and breakfast'!BB14*0.9</f>
        <v>12870</v>
      </c>
      <c r="BC14" s="243">
        <f>'C завтраками| Bed and breakfast'!BC14*0.9</f>
        <v>13500</v>
      </c>
      <c r="BD14" s="243">
        <f>'C завтраками| Bed and breakfast'!BD14*0.9</f>
        <v>13500</v>
      </c>
      <c r="BE14" s="243">
        <f>'C завтраками| Bed and breakfast'!BE14*0.9</f>
        <v>12870</v>
      </c>
      <c r="BF14" s="243">
        <f>'C завтраками| Bed and breakfast'!BF14*0.9</f>
        <v>11610</v>
      </c>
      <c r="BG14" s="243">
        <f>'C завтраками| Bed and breakfast'!BG14*0.9</f>
        <v>11610</v>
      </c>
      <c r="BH14" s="243">
        <f>'C завтраками| Bed and breakfast'!BH14*0.9</f>
        <v>13230</v>
      </c>
    </row>
    <row r="15" spans="1:60" ht="10.7" customHeight="1" x14ac:dyDescent="0.2">
      <c r="A15" s="17" t="s">
        <v>4</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row>
    <row r="16" spans="1:60" ht="10.7" customHeight="1" x14ac:dyDescent="0.2">
      <c r="A16" s="19">
        <v>1</v>
      </c>
      <c r="B16" s="243">
        <f>'C завтраками| Bed and breakfast'!B16*0.9</f>
        <v>15750</v>
      </c>
      <c r="C16" s="243">
        <f>'C завтраками| Bed and breakfast'!C16*0.9</f>
        <v>17910</v>
      </c>
      <c r="D16" s="243">
        <f>'C завтраками| Bed and breakfast'!D16*0.9</f>
        <v>17910</v>
      </c>
      <c r="E16" s="243">
        <f>'C завтраками| Bed and breakfast'!E16*0.9</f>
        <v>16830</v>
      </c>
      <c r="F16" s="243">
        <f>'C завтраками| Bed and breakfast'!F16*0.9</f>
        <v>16830</v>
      </c>
      <c r="G16" s="243">
        <f>'C завтраками| Bed and breakfast'!G16*0.9</f>
        <v>19440</v>
      </c>
      <c r="H16" s="243">
        <f>'C завтраками| Bed and breakfast'!H16*0.9</f>
        <v>22500</v>
      </c>
      <c r="I16" s="243">
        <f>'C завтраками| Bed and breakfast'!I16*0.9</f>
        <v>19440</v>
      </c>
      <c r="J16" s="243">
        <f>'C завтраками| Bed and breakfast'!J16*0.9</f>
        <v>15750</v>
      </c>
      <c r="K16" s="243">
        <f>'C завтраками| Bed and breakfast'!K16*0.9</f>
        <v>14670</v>
      </c>
      <c r="L16" s="243">
        <f>'C завтраками| Bed and breakfast'!L16*0.9</f>
        <v>17910</v>
      </c>
      <c r="M16" s="243">
        <f>'C завтраками| Bed and breakfast'!M16*0.9</f>
        <v>17910</v>
      </c>
      <c r="N16" s="243">
        <f>'C завтраками| Bed and breakfast'!N16*0.9</f>
        <v>16830</v>
      </c>
      <c r="O16" s="243">
        <f>'C завтраками| Bed and breakfast'!O16*0.9</f>
        <v>17910</v>
      </c>
      <c r="P16" s="243">
        <f>'C завтраками| Bed and breakfast'!P16*0.9</f>
        <v>19440</v>
      </c>
      <c r="Q16" s="243">
        <f>'C завтраками| Bed and breakfast'!Q16*0.9</f>
        <v>19440</v>
      </c>
      <c r="R16" s="243">
        <f>'C завтраками| Bed and breakfast'!R16*0.9</f>
        <v>19440</v>
      </c>
      <c r="S16" s="243">
        <f>'C завтраками| Bed and breakfast'!S16*0.9</f>
        <v>19440</v>
      </c>
      <c r="T16" s="243">
        <f>'C завтраками| Bed and breakfast'!T16*0.9</f>
        <v>17910</v>
      </c>
      <c r="U16" s="243">
        <f>'C завтраками| Bed and breakfast'!U16*0.9</f>
        <v>17910</v>
      </c>
      <c r="V16" s="243">
        <f>'C завтраками| Bed and breakfast'!V16*0.9</f>
        <v>22500</v>
      </c>
      <c r="W16" s="243">
        <f>'C завтраками| Bed and breakfast'!W16*0.9</f>
        <v>20970</v>
      </c>
      <c r="X16" s="243">
        <f>'C завтраками| Bed and breakfast'!X16*0.9</f>
        <v>22500</v>
      </c>
      <c r="Y16" s="243">
        <f>'C завтраками| Bed and breakfast'!Y16*0.9</f>
        <v>19440</v>
      </c>
      <c r="Z16" s="243">
        <f>'C завтраками| Bed and breakfast'!Z16*0.9</f>
        <v>19440</v>
      </c>
      <c r="AA16" s="243">
        <f>'C завтраками| Bed and breakfast'!AA16*0.9</f>
        <v>20970</v>
      </c>
      <c r="AB16" s="243">
        <f>'C завтраками| Bed and breakfast'!AB16*0.9</f>
        <v>19440</v>
      </c>
      <c r="AC16" s="243">
        <f>'C завтраками| Bed and breakfast'!AC16*0.9</f>
        <v>20970</v>
      </c>
      <c r="AD16" s="243">
        <f>'C завтраками| Bed and breakfast'!AD16*0.9</f>
        <v>17910</v>
      </c>
      <c r="AE16" s="243">
        <f>'C завтраками| Bed and breakfast'!AE16*0.9</f>
        <v>16830</v>
      </c>
      <c r="AF16" s="243">
        <f>'C завтраками| Bed and breakfast'!AF16*0.9</f>
        <v>15750</v>
      </c>
      <c r="AG16" s="243">
        <f>'C завтраками| Bed and breakfast'!AG16*0.9</f>
        <v>14670</v>
      </c>
      <c r="AH16" s="243">
        <f>'C завтраками| Bed and breakfast'!AH16*0.9</f>
        <v>13590</v>
      </c>
      <c r="AI16" s="243">
        <f>'C завтраками| Bed and breakfast'!AI16*0.9</f>
        <v>13590</v>
      </c>
      <c r="AJ16" s="243">
        <f>'C завтраками| Bed and breakfast'!AJ16*0.9</f>
        <v>14670</v>
      </c>
      <c r="AK16" s="243">
        <f>'C завтраками| Bed and breakfast'!AK16*0.9</f>
        <v>15750</v>
      </c>
      <c r="AL16" s="243">
        <f>'C завтраками| Bed and breakfast'!AL16*0.9</f>
        <v>14670</v>
      </c>
      <c r="AM16" s="243">
        <f>'C завтраками| Bed and breakfast'!AM16*0.9</f>
        <v>15750</v>
      </c>
      <c r="AN16" s="243">
        <f>'C завтраками| Bed and breakfast'!AN16*0.9</f>
        <v>14670</v>
      </c>
      <c r="AO16" s="243">
        <f>'C завтраками| Bed and breakfast'!AO16*0.9</f>
        <v>14670.9</v>
      </c>
      <c r="AP16" s="243">
        <f>'C завтраками| Bed and breakfast'!AP16*0.9</f>
        <v>13590</v>
      </c>
      <c r="AQ16" s="243">
        <f>'C завтраками| Bed and breakfast'!AQ16*0.9</f>
        <v>15750</v>
      </c>
      <c r="AR16" s="243">
        <f>'C завтраками| Bed and breakfast'!AR16*0.9</f>
        <v>13590</v>
      </c>
      <c r="AS16" s="243">
        <f>'C завтраками| Bed and breakfast'!AS16*0.9</f>
        <v>13455</v>
      </c>
      <c r="AT16" s="243">
        <f>'C завтраками| Bed and breakfast'!AT16*0.9</f>
        <v>14535</v>
      </c>
      <c r="AU16" s="243">
        <f>'C завтраками| Bed and breakfast'!AU16*0.9</f>
        <v>14535</v>
      </c>
      <c r="AV16" s="243">
        <f>'C завтраками| Bed and breakfast'!AV16*0.9</f>
        <v>13455</v>
      </c>
      <c r="AW16" s="243">
        <f>'C завтраками| Bed and breakfast'!AW16*0.9</f>
        <v>14535</v>
      </c>
      <c r="AX16" s="243">
        <f>'C завтраками| Bed and breakfast'!AX16*0.9</f>
        <v>11745</v>
      </c>
      <c r="AY16" s="243">
        <f>'C завтраками| Bed and breakfast'!AY16*0.9</f>
        <v>12375</v>
      </c>
      <c r="AZ16" s="243">
        <f>'C завтраками| Bed and breakfast'!AZ16*0.9</f>
        <v>11745</v>
      </c>
      <c r="BA16" s="243">
        <f>'C завтраками| Bed and breakfast'!BA16*0.9</f>
        <v>12375</v>
      </c>
      <c r="BB16" s="243">
        <f>'C завтраками| Bed and breakfast'!BB16*0.9</f>
        <v>11745</v>
      </c>
      <c r="BC16" s="243">
        <f>'C завтраками| Bed and breakfast'!BC16*0.9</f>
        <v>12375</v>
      </c>
      <c r="BD16" s="243">
        <f>'C завтраками| Bed and breakfast'!BD16*0.9</f>
        <v>12375</v>
      </c>
      <c r="BE16" s="243">
        <f>'C завтраками| Bed and breakfast'!BE16*0.9</f>
        <v>11745</v>
      </c>
      <c r="BF16" s="243">
        <f>'C завтраками| Bed and breakfast'!BF16*0.9</f>
        <v>10485</v>
      </c>
      <c r="BG16" s="243">
        <f>'C завтраками| Bed and breakfast'!BG16*0.9</f>
        <v>10485</v>
      </c>
      <c r="BH16" s="243">
        <f>'C завтраками| Bed and breakfast'!BH16*0.9</f>
        <v>12105</v>
      </c>
    </row>
    <row r="17" spans="1:60" ht="10.7" customHeight="1" x14ac:dyDescent="0.2">
      <c r="A17" s="19">
        <v>2</v>
      </c>
      <c r="B17" s="243">
        <f>'C завтраками| Bed and breakfast'!B17*0.9</f>
        <v>17775</v>
      </c>
      <c r="C17" s="243">
        <f>'C завтраками| Bed and breakfast'!C17*0.9</f>
        <v>19935</v>
      </c>
      <c r="D17" s="243">
        <f>'C завтраками| Bed and breakfast'!D17*0.9</f>
        <v>19935</v>
      </c>
      <c r="E17" s="243">
        <f>'C завтраками| Bed and breakfast'!E17*0.9</f>
        <v>18855</v>
      </c>
      <c r="F17" s="243">
        <f>'C завтраками| Bed and breakfast'!F17*0.9</f>
        <v>18855</v>
      </c>
      <c r="G17" s="243">
        <f>'C завтраками| Bed and breakfast'!G17*0.9</f>
        <v>21465</v>
      </c>
      <c r="H17" s="243">
        <f>'C завтраками| Bed and breakfast'!H17*0.9</f>
        <v>24525</v>
      </c>
      <c r="I17" s="243">
        <f>'C завтраками| Bed and breakfast'!I17*0.9</f>
        <v>21465</v>
      </c>
      <c r="J17" s="243">
        <f>'C завтраками| Bed and breakfast'!J17*0.9</f>
        <v>17775</v>
      </c>
      <c r="K17" s="243">
        <f>'C завтраками| Bed and breakfast'!K17*0.9</f>
        <v>16695</v>
      </c>
      <c r="L17" s="243">
        <f>'C завтраками| Bed and breakfast'!L17*0.9</f>
        <v>19935</v>
      </c>
      <c r="M17" s="243">
        <f>'C завтраками| Bed and breakfast'!M17*0.9</f>
        <v>19935</v>
      </c>
      <c r="N17" s="243">
        <f>'C завтраками| Bed and breakfast'!N17*0.9</f>
        <v>18855</v>
      </c>
      <c r="O17" s="243">
        <f>'C завтраками| Bed and breakfast'!O17*0.9</f>
        <v>19935</v>
      </c>
      <c r="P17" s="243">
        <f>'C завтраками| Bed and breakfast'!P17*0.9</f>
        <v>21465</v>
      </c>
      <c r="Q17" s="243">
        <f>'C завтраками| Bed and breakfast'!Q17*0.9</f>
        <v>21465</v>
      </c>
      <c r="R17" s="243">
        <f>'C завтраками| Bed and breakfast'!R17*0.9</f>
        <v>21465</v>
      </c>
      <c r="S17" s="243">
        <f>'C завтраками| Bed and breakfast'!S17*0.9</f>
        <v>21465</v>
      </c>
      <c r="T17" s="243">
        <f>'C завтраками| Bed and breakfast'!T17*0.9</f>
        <v>19935</v>
      </c>
      <c r="U17" s="243">
        <f>'C завтраками| Bed and breakfast'!U17*0.9</f>
        <v>19935</v>
      </c>
      <c r="V17" s="243">
        <f>'C завтраками| Bed and breakfast'!V17*0.9</f>
        <v>24525</v>
      </c>
      <c r="W17" s="243">
        <f>'C завтраками| Bed and breakfast'!W17*0.9</f>
        <v>22995</v>
      </c>
      <c r="X17" s="243">
        <f>'C завтраками| Bed and breakfast'!X17*0.9</f>
        <v>24525</v>
      </c>
      <c r="Y17" s="243">
        <f>'C завтраками| Bed and breakfast'!Y17*0.9</f>
        <v>21465</v>
      </c>
      <c r="Z17" s="243">
        <f>'C завтраками| Bed and breakfast'!Z17*0.9</f>
        <v>21465</v>
      </c>
      <c r="AA17" s="243">
        <f>'C завтраками| Bed and breakfast'!AA17*0.9</f>
        <v>22995</v>
      </c>
      <c r="AB17" s="243">
        <f>'C завтраками| Bed and breakfast'!AB17*0.9</f>
        <v>21465</v>
      </c>
      <c r="AC17" s="243">
        <f>'C завтраками| Bed and breakfast'!AC17*0.9</f>
        <v>22995</v>
      </c>
      <c r="AD17" s="243">
        <f>'C завтраками| Bed and breakfast'!AD17*0.9</f>
        <v>19935</v>
      </c>
      <c r="AE17" s="243">
        <f>'C завтраками| Bed and breakfast'!AE17*0.9</f>
        <v>18855</v>
      </c>
      <c r="AF17" s="243">
        <f>'C завтраками| Bed and breakfast'!AF17*0.9</f>
        <v>17775</v>
      </c>
      <c r="AG17" s="243">
        <f>'C завтраками| Bed and breakfast'!AG17*0.9</f>
        <v>16695</v>
      </c>
      <c r="AH17" s="243">
        <f>'C завтраками| Bed and breakfast'!AH17*0.9</f>
        <v>15615</v>
      </c>
      <c r="AI17" s="243">
        <f>'C завтраками| Bed and breakfast'!AI17*0.9</f>
        <v>15615</v>
      </c>
      <c r="AJ17" s="243">
        <f>'C завтраками| Bed and breakfast'!AJ17*0.9</f>
        <v>16695</v>
      </c>
      <c r="AK17" s="243">
        <f>'C завтраками| Bed and breakfast'!AK17*0.9</f>
        <v>17775</v>
      </c>
      <c r="AL17" s="243">
        <f>'C завтраками| Bed and breakfast'!AL17*0.9</f>
        <v>16695</v>
      </c>
      <c r="AM17" s="243">
        <f>'C завтраками| Bed and breakfast'!AM17*0.9</f>
        <v>17775</v>
      </c>
      <c r="AN17" s="243">
        <f>'C завтраками| Bed and breakfast'!AN17*0.9</f>
        <v>16695</v>
      </c>
      <c r="AO17" s="243">
        <f>'C завтраками| Bed and breakfast'!AO17*0.9</f>
        <v>16695.900000000001</v>
      </c>
      <c r="AP17" s="243">
        <f>'C завтраками| Bed and breakfast'!AP17*0.9</f>
        <v>15615</v>
      </c>
      <c r="AQ17" s="243">
        <f>'C завтраками| Bed and breakfast'!AQ17*0.9</f>
        <v>17775</v>
      </c>
      <c r="AR17" s="243">
        <f>'C завтраками| Bed and breakfast'!AR17*0.9</f>
        <v>15615</v>
      </c>
      <c r="AS17" s="243">
        <f>'C завтраками| Bed and breakfast'!AS17*0.9</f>
        <v>15480</v>
      </c>
      <c r="AT17" s="243">
        <f>'C завтраками| Bed and breakfast'!AT17*0.9</f>
        <v>16560</v>
      </c>
      <c r="AU17" s="243">
        <f>'C завтраками| Bed and breakfast'!AU17*0.9</f>
        <v>16560</v>
      </c>
      <c r="AV17" s="243">
        <f>'C завтраками| Bed and breakfast'!AV17*0.9</f>
        <v>15480</v>
      </c>
      <c r="AW17" s="243">
        <f>'C завтраками| Bed and breakfast'!AW17*0.9</f>
        <v>16560</v>
      </c>
      <c r="AX17" s="243">
        <f>'C завтраками| Bed and breakfast'!AX17*0.9</f>
        <v>13770</v>
      </c>
      <c r="AY17" s="243">
        <f>'C завтраками| Bed and breakfast'!AY17*0.9</f>
        <v>14400</v>
      </c>
      <c r="AZ17" s="243">
        <f>'C завтраками| Bed and breakfast'!AZ17*0.9</f>
        <v>13770</v>
      </c>
      <c r="BA17" s="243">
        <f>'C завтраками| Bed and breakfast'!BA17*0.9</f>
        <v>14400</v>
      </c>
      <c r="BB17" s="243">
        <f>'C завтраками| Bed and breakfast'!BB17*0.9</f>
        <v>13770</v>
      </c>
      <c r="BC17" s="243">
        <f>'C завтраками| Bed and breakfast'!BC17*0.9</f>
        <v>14400</v>
      </c>
      <c r="BD17" s="243">
        <f>'C завтраками| Bed and breakfast'!BD17*0.9</f>
        <v>14400</v>
      </c>
      <c r="BE17" s="243">
        <f>'C завтраками| Bed and breakfast'!BE17*0.9</f>
        <v>13770</v>
      </c>
      <c r="BF17" s="243">
        <f>'C завтраками| Bed and breakfast'!BF17*0.9</f>
        <v>12510</v>
      </c>
      <c r="BG17" s="243">
        <f>'C завтраками| Bed and breakfast'!BG17*0.9</f>
        <v>12510</v>
      </c>
      <c r="BH17" s="243">
        <f>'C завтраками| Bed and breakfast'!BH17*0.9</f>
        <v>14130</v>
      </c>
    </row>
    <row r="18" spans="1:60" ht="10.7" customHeight="1" x14ac:dyDescent="0.2">
      <c r="A18" s="17" t="s">
        <v>145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row>
    <row r="19" spans="1:60" ht="10.7" customHeight="1" x14ac:dyDescent="0.2">
      <c r="A19" s="19">
        <v>1</v>
      </c>
      <c r="B19" s="243">
        <f>'C завтраками| Bed and breakfast'!B19*0.9</f>
        <v>17550</v>
      </c>
      <c r="C19" s="243">
        <f>'C завтраками| Bed and breakfast'!C19*0.9</f>
        <v>19710</v>
      </c>
      <c r="D19" s="243">
        <f>'C завтраками| Bed and breakfast'!D19*0.9</f>
        <v>19710</v>
      </c>
      <c r="E19" s="243">
        <f>'C завтраками| Bed and breakfast'!E19*0.9</f>
        <v>18630</v>
      </c>
      <c r="F19" s="243">
        <f>'C завтраками| Bed and breakfast'!F19*0.9</f>
        <v>18630</v>
      </c>
      <c r="G19" s="243">
        <f>'C завтраками| Bed and breakfast'!G19*0.9</f>
        <v>21240</v>
      </c>
      <c r="H19" s="243">
        <f>'C завтраками| Bed and breakfast'!H19*0.9</f>
        <v>24300</v>
      </c>
      <c r="I19" s="243">
        <f>'C завтраками| Bed and breakfast'!I19*0.9</f>
        <v>21240</v>
      </c>
      <c r="J19" s="243">
        <f>'C завтраками| Bed and breakfast'!J19*0.9</f>
        <v>17550</v>
      </c>
      <c r="K19" s="243">
        <f>'C завтраками| Bed and breakfast'!K19*0.9</f>
        <v>16470</v>
      </c>
      <c r="L19" s="243">
        <f>'C завтраками| Bed and breakfast'!L19*0.9</f>
        <v>19710</v>
      </c>
      <c r="M19" s="243">
        <f>'C завтраками| Bed and breakfast'!M19*0.9</f>
        <v>19710</v>
      </c>
      <c r="N19" s="243">
        <f>'C завтраками| Bed and breakfast'!N19*0.9</f>
        <v>18630</v>
      </c>
      <c r="O19" s="243">
        <f>'C завтраками| Bed and breakfast'!O19*0.9</f>
        <v>19710</v>
      </c>
      <c r="P19" s="243">
        <f>'C завтраками| Bed and breakfast'!P19*0.9</f>
        <v>21240</v>
      </c>
      <c r="Q19" s="243">
        <f>'C завтраками| Bed and breakfast'!Q19*0.9</f>
        <v>21240</v>
      </c>
      <c r="R19" s="243">
        <f>'C завтраками| Bed and breakfast'!R19*0.9</f>
        <v>21240</v>
      </c>
      <c r="S19" s="243">
        <f>'C завтраками| Bed and breakfast'!S19*0.9</f>
        <v>21240</v>
      </c>
      <c r="T19" s="243">
        <f>'C завтраками| Bed and breakfast'!T19*0.9</f>
        <v>19710</v>
      </c>
      <c r="U19" s="243">
        <f>'C завтраками| Bed and breakfast'!U19*0.9</f>
        <v>19710</v>
      </c>
      <c r="V19" s="243">
        <f>'C завтраками| Bed and breakfast'!V19*0.9</f>
        <v>24300</v>
      </c>
      <c r="W19" s="243">
        <f>'C завтраками| Bed and breakfast'!W19*0.9</f>
        <v>22770</v>
      </c>
      <c r="X19" s="243">
        <f>'C завтраками| Bed and breakfast'!X19*0.9</f>
        <v>24300</v>
      </c>
      <c r="Y19" s="243">
        <f>'C завтраками| Bed and breakfast'!Y19*0.9</f>
        <v>21240</v>
      </c>
      <c r="Z19" s="243">
        <f>'C завтраками| Bed and breakfast'!Z19*0.9</f>
        <v>21240</v>
      </c>
      <c r="AA19" s="243">
        <f>'C завтраками| Bed and breakfast'!AA19*0.9</f>
        <v>22770</v>
      </c>
      <c r="AB19" s="243">
        <f>'C завтраками| Bed and breakfast'!AB19*0.9</f>
        <v>21240</v>
      </c>
      <c r="AC19" s="243">
        <f>'C завтраками| Bed and breakfast'!AC19*0.9</f>
        <v>22770</v>
      </c>
      <c r="AD19" s="243">
        <f>'C завтраками| Bed and breakfast'!AD19*0.9</f>
        <v>19710</v>
      </c>
      <c r="AE19" s="243">
        <f>'C завтраками| Bed and breakfast'!AE19*0.9</f>
        <v>18630</v>
      </c>
      <c r="AF19" s="243">
        <f>'C завтраками| Bed and breakfast'!AF19*0.9</f>
        <v>17550</v>
      </c>
      <c r="AG19" s="243">
        <f>'C завтраками| Bed and breakfast'!AG19*0.9</f>
        <v>16470</v>
      </c>
      <c r="AH19" s="243">
        <f>'C завтраками| Bed and breakfast'!AH19*0.9</f>
        <v>15390</v>
      </c>
      <c r="AI19" s="243">
        <f>'C завтраками| Bed and breakfast'!AI19*0.9</f>
        <v>15390</v>
      </c>
      <c r="AJ19" s="243">
        <f>'C завтраками| Bed and breakfast'!AJ19*0.9</f>
        <v>16470</v>
      </c>
      <c r="AK19" s="243">
        <f>'C завтраками| Bed and breakfast'!AK19*0.9</f>
        <v>17550</v>
      </c>
      <c r="AL19" s="243">
        <f>'C завтраками| Bed and breakfast'!AL19*0.9</f>
        <v>16470</v>
      </c>
      <c r="AM19" s="243">
        <f>'C завтраками| Bed and breakfast'!AM19*0.9</f>
        <v>17550</v>
      </c>
      <c r="AN19" s="243">
        <f>'C завтраками| Bed and breakfast'!AN19*0.9</f>
        <v>16470</v>
      </c>
      <c r="AO19" s="243">
        <f>'C завтраками| Bed and breakfast'!AO19*0.9</f>
        <v>16470.900000000001</v>
      </c>
      <c r="AP19" s="243">
        <f>'C завтраками| Bed and breakfast'!AP19*0.9</f>
        <v>15390</v>
      </c>
      <c r="AQ19" s="243">
        <f>'C завтраками| Bed and breakfast'!AQ19*0.9</f>
        <v>17550</v>
      </c>
      <c r="AR19" s="243">
        <f>'C завтраками| Bed and breakfast'!AR19*0.9</f>
        <v>15390</v>
      </c>
      <c r="AS19" s="243">
        <f>'C завтраками| Bed and breakfast'!AS19*0.9</f>
        <v>14355</v>
      </c>
      <c r="AT19" s="243">
        <f>'C завтраками| Bed and breakfast'!AT19*0.9</f>
        <v>15435</v>
      </c>
      <c r="AU19" s="243">
        <f>'C завтраками| Bed and breakfast'!AU19*0.9</f>
        <v>15435</v>
      </c>
      <c r="AV19" s="243">
        <f>'C завтраками| Bed and breakfast'!AV19*0.9</f>
        <v>14355</v>
      </c>
      <c r="AW19" s="243">
        <f>'C завтраками| Bed and breakfast'!AW19*0.9</f>
        <v>15435</v>
      </c>
      <c r="AX19" s="243">
        <f>'C завтраками| Bed and breakfast'!AX19*0.9</f>
        <v>12645</v>
      </c>
      <c r="AY19" s="243">
        <f>'C завтраками| Bed and breakfast'!AY19*0.9</f>
        <v>13275</v>
      </c>
      <c r="AZ19" s="243">
        <f>'C завтраками| Bed and breakfast'!AZ19*0.9</f>
        <v>12645</v>
      </c>
      <c r="BA19" s="243">
        <f>'C завтраками| Bed and breakfast'!BA19*0.9</f>
        <v>13275</v>
      </c>
      <c r="BB19" s="243">
        <f>'C завтраками| Bed and breakfast'!BB19*0.9</f>
        <v>12645</v>
      </c>
      <c r="BC19" s="243">
        <f>'C завтраками| Bed and breakfast'!BC19*0.9</f>
        <v>13275</v>
      </c>
      <c r="BD19" s="243">
        <f>'C завтраками| Bed and breakfast'!BD19*0.9</f>
        <v>13275</v>
      </c>
      <c r="BE19" s="243">
        <f>'C завтраками| Bed and breakfast'!BE19*0.9</f>
        <v>12645</v>
      </c>
      <c r="BF19" s="243">
        <f>'C завтраками| Bed and breakfast'!BF19*0.9</f>
        <v>11385</v>
      </c>
      <c r="BG19" s="243">
        <f>'C завтраками| Bed and breakfast'!BG19*0.9</f>
        <v>11385</v>
      </c>
      <c r="BH19" s="243">
        <f>'C завтраками| Bed and breakfast'!BH19*0.9</f>
        <v>13005</v>
      </c>
    </row>
    <row r="20" spans="1:60" ht="10.7" customHeight="1" x14ac:dyDescent="0.2">
      <c r="A20" s="19">
        <v>2</v>
      </c>
      <c r="B20" s="243">
        <f>'C завтраками| Bed and breakfast'!B20*0.9</f>
        <v>19575</v>
      </c>
      <c r="C20" s="243">
        <f>'C завтраками| Bed and breakfast'!C20*0.9</f>
        <v>21735</v>
      </c>
      <c r="D20" s="243">
        <f>'C завтраками| Bed and breakfast'!D20*0.9</f>
        <v>21735</v>
      </c>
      <c r="E20" s="243">
        <f>'C завтраками| Bed and breakfast'!E20*0.9</f>
        <v>20655</v>
      </c>
      <c r="F20" s="243">
        <f>'C завтраками| Bed and breakfast'!F20*0.9</f>
        <v>20655</v>
      </c>
      <c r="G20" s="243">
        <f>'C завтраками| Bed and breakfast'!G20*0.9</f>
        <v>23265</v>
      </c>
      <c r="H20" s="243">
        <f>'C завтраками| Bed and breakfast'!H20*0.9</f>
        <v>26325</v>
      </c>
      <c r="I20" s="243">
        <f>'C завтраками| Bed and breakfast'!I20*0.9</f>
        <v>23265</v>
      </c>
      <c r="J20" s="243">
        <f>'C завтраками| Bed and breakfast'!J20*0.9</f>
        <v>19575</v>
      </c>
      <c r="K20" s="243">
        <f>'C завтраками| Bed and breakfast'!K20*0.9</f>
        <v>18495</v>
      </c>
      <c r="L20" s="243">
        <f>'C завтраками| Bed and breakfast'!L20*0.9</f>
        <v>21735</v>
      </c>
      <c r="M20" s="243">
        <f>'C завтраками| Bed and breakfast'!M20*0.9</f>
        <v>21735</v>
      </c>
      <c r="N20" s="243">
        <f>'C завтраками| Bed and breakfast'!N20*0.9</f>
        <v>20655</v>
      </c>
      <c r="O20" s="243">
        <f>'C завтраками| Bed and breakfast'!O20*0.9</f>
        <v>21735</v>
      </c>
      <c r="P20" s="243">
        <f>'C завтраками| Bed and breakfast'!P20*0.9</f>
        <v>23265</v>
      </c>
      <c r="Q20" s="243">
        <f>'C завтраками| Bed and breakfast'!Q20*0.9</f>
        <v>23265</v>
      </c>
      <c r="R20" s="243">
        <f>'C завтраками| Bed and breakfast'!R20*0.9</f>
        <v>23265</v>
      </c>
      <c r="S20" s="243">
        <f>'C завтраками| Bed and breakfast'!S20*0.9</f>
        <v>23265</v>
      </c>
      <c r="T20" s="243">
        <f>'C завтраками| Bed and breakfast'!T20*0.9</f>
        <v>21735</v>
      </c>
      <c r="U20" s="243">
        <f>'C завтраками| Bed and breakfast'!U20*0.9</f>
        <v>21735</v>
      </c>
      <c r="V20" s="243">
        <f>'C завтраками| Bed and breakfast'!V20*0.9</f>
        <v>26325</v>
      </c>
      <c r="W20" s="243">
        <f>'C завтраками| Bed and breakfast'!W20*0.9</f>
        <v>24795</v>
      </c>
      <c r="X20" s="243">
        <f>'C завтраками| Bed and breakfast'!X20*0.9</f>
        <v>26325</v>
      </c>
      <c r="Y20" s="243">
        <f>'C завтраками| Bed and breakfast'!Y20*0.9</f>
        <v>23265</v>
      </c>
      <c r="Z20" s="243">
        <f>'C завтраками| Bed and breakfast'!Z20*0.9</f>
        <v>23265</v>
      </c>
      <c r="AA20" s="243">
        <f>'C завтраками| Bed and breakfast'!AA20*0.9</f>
        <v>24795</v>
      </c>
      <c r="AB20" s="243">
        <f>'C завтраками| Bed and breakfast'!AB20*0.9</f>
        <v>23265</v>
      </c>
      <c r="AC20" s="243">
        <f>'C завтраками| Bed and breakfast'!AC20*0.9</f>
        <v>24795</v>
      </c>
      <c r="AD20" s="243">
        <f>'C завтраками| Bed and breakfast'!AD20*0.9</f>
        <v>21735</v>
      </c>
      <c r="AE20" s="243">
        <f>'C завтраками| Bed and breakfast'!AE20*0.9</f>
        <v>20655</v>
      </c>
      <c r="AF20" s="243">
        <f>'C завтраками| Bed and breakfast'!AF20*0.9</f>
        <v>19575</v>
      </c>
      <c r="AG20" s="243">
        <f>'C завтраками| Bed and breakfast'!AG20*0.9</f>
        <v>18495</v>
      </c>
      <c r="AH20" s="243">
        <f>'C завтраками| Bed and breakfast'!AH20*0.9</f>
        <v>17415</v>
      </c>
      <c r="AI20" s="243">
        <f>'C завтраками| Bed and breakfast'!AI20*0.9</f>
        <v>17415</v>
      </c>
      <c r="AJ20" s="243">
        <f>'C завтраками| Bed and breakfast'!AJ20*0.9</f>
        <v>18495</v>
      </c>
      <c r="AK20" s="243">
        <f>'C завтраками| Bed and breakfast'!AK20*0.9</f>
        <v>19575</v>
      </c>
      <c r="AL20" s="243">
        <f>'C завтраками| Bed and breakfast'!AL20*0.9</f>
        <v>18495</v>
      </c>
      <c r="AM20" s="243">
        <f>'C завтраками| Bed and breakfast'!AM20*0.9</f>
        <v>19575</v>
      </c>
      <c r="AN20" s="243">
        <f>'C завтраками| Bed and breakfast'!AN20*0.9</f>
        <v>18495</v>
      </c>
      <c r="AO20" s="243">
        <f>'C завтраками| Bed and breakfast'!AO20*0.9</f>
        <v>18495.900000000001</v>
      </c>
      <c r="AP20" s="243">
        <f>'C завтраками| Bed and breakfast'!AP20*0.9</f>
        <v>17415</v>
      </c>
      <c r="AQ20" s="243">
        <f>'C завтраками| Bed and breakfast'!AQ20*0.9</f>
        <v>19575</v>
      </c>
      <c r="AR20" s="243">
        <f>'C завтраками| Bed and breakfast'!AR20*0.9</f>
        <v>17415</v>
      </c>
      <c r="AS20" s="243">
        <f>'C завтраками| Bed and breakfast'!AS20*0.9</f>
        <v>16380</v>
      </c>
      <c r="AT20" s="243">
        <f>'C завтраками| Bed and breakfast'!AT20*0.9</f>
        <v>17460</v>
      </c>
      <c r="AU20" s="243">
        <f>'C завтраками| Bed and breakfast'!AU20*0.9</f>
        <v>17460</v>
      </c>
      <c r="AV20" s="243">
        <f>'C завтраками| Bed and breakfast'!AV20*0.9</f>
        <v>16380</v>
      </c>
      <c r="AW20" s="243">
        <f>'C завтраками| Bed and breakfast'!AW20*0.9</f>
        <v>17460</v>
      </c>
      <c r="AX20" s="243">
        <f>'C завтраками| Bed and breakfast'!AX20*0.9</f>
        <v>14670</v>
      </c>
      <c r="AY20" s="243">
        <f>'C завтраками| Bed and breakfast'!AY20*0.9</f>
        <v>15300</v>
      </c>
      <c r="AZ20" s="243">
        <f>'C завтраками| Bed and breakfast'!AZ20*0.9</f>
        <v>14670</v>
      </c>
      <c r="BA20" s="243">
        <f>'C завтраками| Bed and breakfast'!BA20*0.9</f>
        <v>15300</v>
      </c>
      <c r="BB20" s="243">
        <f>'C завтраками| Bed and breakfast'!BB20*0.9</f>
        <v>14670</v>
      </c>
      <c r="BC20" s="243">
        <f>'C завтраками| Bed and breakfast'!BC20*0.9</f>
        <v>15300</v>
      </c>
      <c r="BD20" s="243">
        <f>'C завтраками| Bed and breakfast'!BD20*0.9</f>
        <v>15300</v>
      </c>
      <c r="BE20" s="243">
        <f>'C завтраками| Bed and breakfast'!BE20*0.9</f>
        <v>14670</v>
      </c>
      <c r="BF20" s="243">
        <f>'C завтраками| Bed and breakfast'!BF20*0.9</f>
        <v>13410</v>
      </c>
      <c r="BG20" s="243">
        <f>'C завтраками| Bed and breakfast'!BG20*0.9</f>
        <v>13410</v>
      </c>
      <c r="BH20" s="243">
        <f>'C завтраками| Bed and breakfast'!BH20*0.9</f>
        <v>15030</v>
      </c>
    </row>
    <row r="21" spans="1:60" ht="10.7" customHeight="1" x14ac:dyDescent="0.2">
      <c r="A21" s="17" t="s">
        <v>5</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row>
    <row r="22" spans="1:60" ht="10.7" customHeight="1" x14ac:dyDescent="0.2">
      <c r="A22" s="19">
        <v>1</v>
      </c>
      <c r="B22" s="243">
        <f>'C завтраками| Bed and breakfast'!B22*0.9</f>
        <v>26550</v>
      </c>
      <c r="C22" s="243">
        <f>'C завтраками| Bed and breakfast'!C22*0.9</f>
        <v>28710</v>
      </c>
      <c r="D22" s="243">
        <f>'C завтраками| Bed and breakfast'!D22*0.9</f>
        <v>28710</v>
      </c>
      <c r="E22" s="243">
        <f>'C завтраками| Bed and breakfast'!E22*0.9</f>
        <v>27630</v>
      </c>
      <c r="F22" s="243">
        <f>'C завтраками| Bed and breakfast'!F22*0.9</f>
        <v>27630</v>
      </c>
      <c r="G22" s="243">
        <f>'C завтраками| Bed and breakfast'!G22*0.9</f>
        <v>30240</v>
      </c>
      <c r="H22" s="243">
        <f>'C завтраками| Bed and breakfast'!H22*0.9</f>
        <v>33300</v>
      </c>
      <c r="I22" s="243">
        <f>'C завтраками| Bed and breakfast'!I22*0.9</f>
        <v>30240</v>
      </c>
      <c r="J22" s="243">
        <f>'C завтраками| Bed and breakfast'!J22*0.9</f>
        <v>26550</v>
      </c>
      <c r="K22" s="243">
        <f>'C завтраками| Bed and breakfast'!K22*0.9</f>
        <v>25470</v>
      </c>
      <c r="L22" s="243">
        <f>'C завтраками| Bed and breakfast'!L22*0.9</f>
        <v>28710</v>
      </c>
      <c r="M22" s="243">
        <f>'C завтраками| Bed and breakfast'!M22*0.9</f>
        <v>28710</v>
      </c>
      <c r="N22" s="243">
        <f>'C завтраками| Bed and breakfast'!N22*0.9</f>
        <v>27630</v>
      </c>
      <c r="O22" s="243">
        <f>'C завтраками| Bed and breakfast'!O22*0.9</f>
        <v>28710</v>
      </c>
      <c r="P22" s="243">
        <f>'C завтраками| Bed and breakfast'!P22*0.9</f>
        <v>30240</v>
      </c>
      <c r="Q22" s="243">
        <f>'C завтраками| Bed and breakfast'!Q22*0.9</f>
        <v>30240</v>
      </c>
      <c r="R22" s="243">
        <f>'C завтраками| Bed and breakfast'!R22*0.9</f>
        <v>30240</v>
      </c>
      <c r="S22" s="243">
        <f>'C завтраками| Bed and breakfast'!S22*0.9</f>
        <v>30240</v>
      </c>
      <c r="T22" s="243">
        <f>'C завтраками| Bed and breakfast'!T22*0.9</f>
        <v>28710</v>
      </c>
      <c r="U22" s="243">
        <f>'C завтраками| Bed and breakfast'!U22*0.9</f>
        <v>28710</v>
      </c>
      <c r="V22" s="243">
        <f>'C завтраками| Bed and breakfast'!V22*0.9</f>
        <v>33300</v>
      </c>
      <c r="W22" s="243">
        <f>'C завтраками| Bed and breakfast'!W22*0.9</f>
        <v>31770</v>
      </c>
      <c r="X22" s="243">
        <f>'C завтраками| Bed and breakfast'!X22*0.9</f>
        <v>33300</v>
      </c>
      <c r="Y22" s="243">
        <f>'C завтраками| Bed and breakfast'!Y22*0.9</f>
        <v>30240</v>
      </c>
      <c r="Z22" s="243">
        <f>'C завтраками| Bed and breakfast'!Z22*0.9</f>
        <v>30240</v>
      </c>
      <c r="AA22" s="243">
        <f>'C завтраками| Bed and breakfast'!AA22*0.9</f>
        <v>31770</v>
      </c>
      <c r="AB22" s="243">
        <f>'C завтраками| Bed and breakfast'!AB22*0.9</f>
        <v>30240</v>
      </c>
      <c r="AC22" s="243">
        <f>'C завтраками| Bed and breakfast'!AC22*0.9</f>
        <v>31770</v>
      </c>
      <c r="AD22" s="243">
        <f>'C завтраками| Bed and breakfast'!AD22*0.9</f>
        <v>28710</v>
      </c>
      <c r="AE22" s="243">
        <f>'C завтраками| Bed and breakfast'!AE22*0.9</f>
        <v>27630</v>
      </c>
      <c r="AF22" s="243">
        <f>'C завтраками| Bed and breakfast'!AF22*0.9</f>
        <v>26550</v>
      </c>
      <c r="AG22" s="243">
        <f>'C завтраками| Bed and breakfast'!AG22*0.9</f>
        <v>25470</v>
      </c>
      <c r="AH22" s="243">
        <f>'C завтраками| Bed and breakfast'!AH22*0.9</f>
        <v>24390</v>
      </c>
      <c r="AI22" s="243">
        <f>'C завтраками| Bed and breakfast'!AI22*0.9</f>
        <v>24390</v>
      </c>
      <c r="AJ22" s="243">
        <f>'C завтраками| Bed and breakfast'!AJ22*0.9</f>
        <v>25470</v>
      </c>
      <c r="AK22" s="243">
        <f>'C завтраками| Bed and breakfast'!AK22*0.9</f>
        <v>26550</v>
      </c>
      <c r="AL22" s="243">
        <f>'C завтраками| Bed and breakfast'!AL22*0.9</f>
        <v>25470</v>
      </c>
      <c r="AM22" s="243">
        <f>'C завтраками| Bed and breakfast'!AM22*0.9</f>
        <v>26550</v>
      </c>
      <c r="AN22" s="243">
        <f>'C завтраками| Bed and breakfast'!AN22*0.9</f>
        <v>25470</v>
      </c>
      <c r="AO22" s="243">
        <f>'C завтраками| Bed and breakfast'!AO22*0.9</f>
        <v>25470.9</v>
      </c>
      <c r="AP22" s="243">
        <f>'C завтраками| Bed and breakfast'!AP22*0.9</f>
        <v>24390</v>
      </c>
      <c r="AQ22" s="243">
        <f>'C завтраками| Bed and breakfast'!AQ22*0.9</f>
        <v>26550</v>
      </c>
      <c r="AR22" s="243">
        <f>'C завтраками| Bed and breakfast'!AR22*0.9</f>
        <v>24390</v>
      </c>
      <c r="AS22" s="243">
        <f>'C завтраками| Bed and breakfast'!AS22*0.9</f>
        <v>18405</v>
      </c>
      <c r="AT22" s="243">
        <f>'C завтраками| Bed and breakfast'!AT22*0.9</f>
        <v>19485</v>
      </c>
      <c r="AU22" s="243">
        <f>'C завтраками| Bed and breakfast'!AU22*0.9</f>
        <v>19485</v>
      </c>
      <c r="AV22" s="243">
        <f>'C завтраками| Bed and breakfast'!AV22*0.9</f>
        <v>18405</v>
      </c>
      <c r="AW22" s="243">
        <f>'C завтраками| Bed and breakfast'!AW22*0.9</f>
        <v>19485</v>
      </c>
      <c r="AX22" s="243">
        <f>'C завтраками| Bed and breakfast'!AX22*0.9</f>
        <v>16695</v>
      </c>
      <c r="AY22" s="243">
        <f>'C завтраками| Bed and breakfast'!AY22*0.9</f>
        <v>17325</v>
      </c>
      <c r="AZ22" s="243">
        <f>'C завтраками| Bed and breakfast'!AZ22*0.9</f>
        <v>16695</v>
      </c>
      <c r="BA22" s="243">
        <f>'C завтраками| Bed and breakfast'!BA22*0.9</f>
        <v>17325</v>
      </c>
      <c r="BB22" s="243">
        <f>'C завтраками| Bed and breakfast'!BB22*0.9</f>
        <v>16695</v>
      </c>
      <c r="BC22" s="243">
        <f>'C завтраками| Bed and breakfast'!BC22*0.9</f>
        <v>17325</v>
      </c>
      <c r="BD22" s="243">
        <f>'C завтраками| Bed and breakfast'!BD22*0.9</f>
        <v>17325</v>
      </c>
      <c r="BE22" s="243">
        <f>'C завтраками| Bed and breakfast'!BE22*0.9</f>
        <v>16695</v>
      </c>
      <c r="BF22" s="243">
        <f>'C завтраками| Bed and breakfast'!BF22*0.9</f>
        <v>15435</v>
      </c>
      <c r="BG22" s="243">
        <f>'C завтраками| Bed and breakfast'!BG22*0.9</f>
        <v>21285</v>
      </c>
      <c r="BH22" s="243">
        <f>'C завтраками| Bed and breakfast'!BH22*0.9</f>
        <v>22905</v>
      </c>
    </row>
    <row r="23" spans="1:60" ht="10.5" customHeight="1" x14ac:dyDescent="0.2">
      <c r="A23" s="19">
        <v>2</v>
      </c>
      <c r="B23" s="243">
        <f>'C завтраками| Bed and breakfast'!B23*0.9</f>
        <v>28575</v>
      </c>
      <c r="C23" s="243">
        <f>'C завтраками| Bed and breakfast'!C23*0.9</f>
        <v>30735</v>
      </c>
      <c r="D23" s="243">
        <f>'C завтраками| Bed and breakfast'!D23*0.9</f>
        <v>30735</v>
      </c>
      <c r="E23" s="243">
        <f>'C завтраками| Bed and breakfast'!E23*0.9</f>
        <v>29655</v>
      </c>
      <c r="F23" s="243">
        <f>'C завтраками| Bed and breakfast'!F23*0.9</f>
        <v>29655</v>
      </c>
      <c r="G23" s="243">
        <f>'C завтраками| Bed and breakfast'!G23*0.9</f>
        <v>32265</v>
      </c>
      <c r="H23" s="243">
        <f>'C завтраками| Bed and breakfast'!H23*0.9</f>
        <v>35325</v>
      </c>
      <c r="I23" s="243">
        <f>'C завтраками| Bed and breakfast'!I23*0.9</f>
        <v>32265</v>
      </c>
      <c r="J23" s="243">
        <f>'C завтраками| Bed and breakfast'!J23*0.9</f>
        <v>28575</v>
      </c>
      <c r="K23" s="243">
        <f>'C завтраками| Bed and breakfast'!K23*0.9</f>
        <v>27495</v>
      </c>
      <c r="L23" s="243">
        <f>'C завтраками| Bed and breakfast'!L23*0.9</f>
        <v>30735</v>
      </c>
      <c r="M23" s="243">
        <f>'C завтраками| Bed and breakfast'!M23*0.9</f>
        <v>30735</v>
      </c>
      <c r="N23" s="243">
        <f>'C завтраками| Bed and breakfast'!N23*0.9</f>
        <v>29655</v>
      </c>
      <c r="O23" s="243">
        <f>'C завтраками| Bed and breakfast'!O23*0.9</f>
        <v>30735</v>
      </c>
      <c r="P23" s="243">
        <f>'C завтраками| Bed and breakfast'!P23*0.9</f>
        <v>32265</v>
      </c>
      <c r="Q23" s="243">
        <f>'C завтраками| Bed and breakfast'!Q23*0.9</f>
        <v>32265</v>
      </c>
      <c r="R23" s="243">
        <f>'C завтраками| Bed and breakfast'!R23*0.9</f>
        <v>32265</v>
      </c>
      <c r="S23" s="243">
        <f>'C завтраками| Bed and breakfast'!S23*0.9</f>
        <v>32265</v>
      </c>
      <c r="T23" s="243">
        <f>'C завтраками| Bed and breakfast'!T23*0.9</f>
        <v>30735</v>
      </c>
      <c r="U23" s="243">
        <f>'C завтраками| Bed and breakfast'!U23*0.9</f>
        <v>30735</v>
      </c>
      <c r="V23" s="243">
        <f>'C завтраками| Bed and breakfast'!V23*0.9</f>
        <v>35325</v>
      </c>
      <c r="W23" s="243">
        <f>'C завтраками| Bed and breakfast'!W23*0.9</f>
        <v>33795</v>
      </c>
      <c r="X23" s="243">
        <f>'C завтраками| Bed and breakfast'!X23*0.9</f>
        <v>35325</v>
      </c>
      <c r="Y23" s="243">
        <f>'C завтраками| Bed and breakfast'!Y23*0.9</f>
        <v>32265</v>
      </c>
      <c r="Z23" s="243">
        <f>'C завтраками| Bed and breakfast'!Z23*0.9</f>
        <v>32265</v>
      </c>
      <c r="AA23" s="243">
        <f>'C завтраками| Bed and breakfast'!AA23*0.9</f>
        <v>33795</v>
      </c>
      <c r="AB23" s="243">
        <f>'C завтраками| Bed and breakfast'!AB23*0.9</f>
        <v>32265</v>
      </c>
      <c r="AC23" s="243">
        <f>'C завтраками| Bed and breakfast'!AC23*0.9</f>
        <v>33795</v>
      </c>
      <c r="AD23" s="243">
        <f>'C завтраками| Bed and breakfast'!AD23*0.9</f>
        <v>30735</v>
      </c>
      <c r="AE23" s="243">
        <f>'C завтраками| Bed and breakfast'!AE23*0.9</f>
        <v>29655</v>
      </c>
      <c r="AF23" s="243">
        <f>'C завтраками| Bed and breakfast'!AF23*0.9</f>
        <v>28575</v>
      </c>
      <c r="AG23" s="243">
        <f>'C завтраками| Bed and breakfast'!AG23*0.9</f>
        <v>27495</v>
      </c>
      <c r="AH23" s="243">
        <f>'C завтраками| Bed and breakfast'!AH23*0.9</f>
        <v>26415</v>
      </c>
      <c r="AI23" s="243">
        <f>'C завтраками| Bed and breakfast'!AI23*0.9</f>
        <v>26415</v>
      </c>
      <c r="AJ23" s="243">
        <f>'C завтраками| Bed and breakfast'!AJ23*0.9</f>
        <v>27495</v>
      </c>
      <c r="AK23" s="243">
        <f>'C завтраками| Bed and breakfast'!AK23*0.9</f>
        <v>28575</v>
      </c>
      <c r="AL23" s="243">
        <f>'C завтраками| Bed and breakfast'!AL23*0.9</f>
        <v>27495</v>
      </c>
      <c r="AM23" s="243">
        <f>'C завтраками| Bed and breakfast'!AM23*0.9</f>
        <v>28575</v>
      </c>
      <c r="AN23" s="243">
        <f>'C завтраками| Bed and breakfast'!AN23*0.9</f>
        <v>27495</v>
      </c>
      <c r="AO23" s="243">
        <f>'C завтраками| Bed and breakfast'!AO23*0.9</f>
        <v>27495.9</v>
      </c>
      <c r="AP23" s="243">
        <f>'C завтраками| Bed and breakfast'!AP23*0.9</f>
        <v>26415</v>
      </c>
      <c r="AQ23" s="243">
        <f>'C завтраками| Bed and breakfast'!AQ23*0.9</f>
        <v>28575</v>
      </c>
      <c r="AR23" s="243">
        <f>'C завтраками| Bed and breakfast'!AR23*0.9</f>
        <v>26415</v>
      </c>
      <c r="AS23" s="243">
        <f>'C завтраками| Bed and breakfast'!AS23*0.9</f>
        <v>20430</v>
      </c>
      <c r="AT23" s="243">
        <f>'C завтраками| Bed and breakfast'!AT23*0.9</f>
        <v>21510</v>
      </c>
      <c r="AU23" s="243">
        <f>'C завтраками| Bed and breakfast'!AU23*0.9</f>
        <v>21510</v>
      </c>
      <c r="AV23" s="243">
        <f>'C завтраками| Bed and breakfast'!AV23*0.9</f>
        <v>20430</v>
      </c>
      <c r="AW23" s="243">
        <f>'C завтраками| Bed and breakfast'!AW23*0.9</f>
        <v>21510</v>
      </c>
      <c r="AX23" s="243">
        <f>'C завтраками| Bed and breakfast'!AX23*0.9</f>
        <v>18720</v>
      </c>
      <c r="AY23" s="243">
        <f>'C завтраками| Bed and breakfast'!AY23*0.9</f>
        <v>19350</v>
      </c>
      <c r="AZ23" s="243">
        <f>'C завтраками| Bed and breakfast'!AZ23*0.9</f>
        <v>18720</v>
      </c>
      <c r="BA23" s="243">
        <f>'C завтраками| Bed and breakfast'!BA23*0.9</f>
        <v>19350</v>
      </c>
      <c r="BB23" s="243">
        <f>'C завтраками| Bed and breakfast'!BB23*0.9</f>
        <v>18720</v>
      </c>
      <c r="BC23" s="243">
        <f>'C завтраками| Bed and breakfast'!BC23*0.9</f>
        <v>19350</v>
      </c>
      <c r="BD23" s="243">
        <f>'C завтраками| Bed and breakfast'!BD23*0.9</f>
        <v>19350</v>
      </c>
      <c r="BE23" s="243">
        <f>'C завтраками| Bed and breakfast'!BE23*0.9</f>
        <v>18720</v>
      </c>
      <c r="BF23" s="243">
        <f>'C завтраками| Bed and breakfast'!BF23*0.9</f>
        <v>17460</v>
      </c>
      <c r="BG23" s="243">
        <f>'C завтраками| Bed and breakfast'!BG23*0.9</f>
        <v>23310</v>
      </c>
      <c r="BH23" s="243">
        <f>'C завтраками| Bed and breakfast'!BH23*0.9</f>
        <v>24930</v>
      </c>
    </row>
    <row r="24" spans="1:60" ht="10.5" customHeight="1" x14ac:dyDescent="0.2">
      <c r="A24" s="17" t="s">
        <v>6</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row>
    <row r="25" spans="1:60" ht="10.5" customHeight="1" x14ac:dyDescent="0.2">
      <c r="A25" s="19" t="s">
        <v>1</v>
      </c>
      <c r="B25" s="243">
        <f>'C завтраками| Bed and breakfast'!B25*0.9</f>
        <v>112500</v>
      </c>
      <c r="C25" s="243">
        <f>'C завтраками| Bed and breakfast'!C25*0.9</f>
        <v>112500</v>
      </c>
      <c r="D25" s="243">
        <f>'C завтраками| Bed and breakfast'!D25*0.9</f>
        <v>112500</v>
      </c>
      <c r="E25" s="243">
        <f>'C завтраками| Bed and breakfast'!E25*0.9</f>
        <v>112500</v>
      </c>
      <c r="F25" s="243">
        <f>'C завтраками| Bed and breakfast'!F25*0.9</f>
        <v>112500</v>
      </c>
      <c r="G25" s="243">
        <f>'C завтраками| Bed and breakfast'!G25*0.9</f>
        <v>112500</v>
      </c>
      <c r="H25" s="243">
        <f>'C завтраками| Bed and breakfast'!H25*0.9</f>
        <v>112500</v>
      </c>
      <c r="I25" s="243">
        <f>'C завтраками| Bed and breakfast'!I25*0.9</f>
        <v>112500</v>
      </c>
      <c r="J25" s="243">
        <f>'C завтраками| Bed and breakfast'!J25*0.9</f>
        <v>112500</v>
      </c>
      <c r="K25" s="243">
        <f>'C завтраками| Bed and breakfast'!K25*0.9</f>
        <v>112500</v>
      </c>
      <c r="L25" s="243">
        <f>'C завтраками| Bed and breakfast'!L25*0.9</f>
        <v>112500</v>
      </c>
      <c r="M25" s="243">
        <f>'C завтраками| Bed and breakfast'!M25*0.9</f>
        <v>112500</v>
      </c>
      <c r="N25" s="243">
        <f>'C завтраками| Bed and breakfast'!N25*0.9</f>
        <v>112500</v>
      </c>
      <c r="O25" s="243">
        <f>'C завтраками| Bed and breakfast'!O25*0.9</f>
        <v>112500</v>
      </c>
      <c r="P25" s="243">
        <f>'C завтраками| Bed and breakfast'!P25*0.9</f>
        <v>112500</v>
      </c>
      <c r="Q25" s="243">
        <f>'C завтраками| Bed and breakfast'!Q25*0.9</f>
        <v>112500</v>
      </c>
      <c r="R25" s="243">
        <f>'C завтраками| Bed and breakfast'!R25*0.9</f>
        <v>112500</v>
      </c>
      <c r="S25" s="243">
        <f>'C завтраками| Bed and breakfast'!S25*0.9</f>
        <v>112500</v>
      </c>
      <c r="T25" s="243">
        <f>'C завтраками| Bed and breakfast'!T25*0.9</f>
        <v>112500</v>
      </c>
      <c r="U25" s="243">
        <f>'C завтраками| Bed and breakfast'!U25*0.9</f>
        <v>112500</v>
      </c>
      <c r="V25" s="243">
        <f>'C завтраками| Bed and breakfast'!V25*0.9</f>
        <v>112500</v>
      </c>
      <c r="W25" s="243">
        <f>'C завтраками| Bed and breakfast'!W25*0.9</f>
        <v>112500</v>
      </c>
      <c r="X25" s="243">
        <f>'C завтраками| Bed and breakfast'!X25*0.9</f>
        <v>112500</v>
      </c>
      <c r="Y25" s="243">
        <f>'C завтраками| Bed and breakfast'!Y25*0.9</f>
        <v>112500</v>
      </c>
      <c r="Z25" s="243">
        <f>'C завтраками| Bed and breakfast'!Z25*0.9</f>
        <v>112500</v>
      </c>
      <c r="AA25" s="243">
        <f>'C завтраками| Bed and breakfast'!AA25*0.9</f>
        <v>112500</v>
      </c>
      <c r="AB25" s="243">
        <f>'C завтраками| Bed and breakfast'!AB25*0.9</f>
        <v>112500</v>
      </c>
      <c r="AC25" s="243">
        <f>'C завтраками| Bed and breakfast'!AC25*0.9</f>
        <v>112500</v>
      </c>
      <c r="AD25" s="243">
        <f>'C завтраками| Bed and breakfast'!AD25*0.9</f>
        <v>112500</v>
      </c>
      <c r="AE25" s="243">
        <f>'C завтраками| Bed and breakfast'!AE25*0.9</f>
        <v>112500</v>
      </c>
      <c r="AF25" s="243">
        <f>'C завтраками| Bed and breakfast'!AF25*0.9</f>
        <v>112500</v>
      </c>
      <c r="AG25" s="243">
        <f>'C завтраками| Bed and breakfast'!AG25*0.9</f>
        <v>112500</v>
      </c>
      <c r="AH25" s="243">
        <f>'C завтраками| Bed and breakfast'!AH25*0.9</f>
        <v>112500</v>
      </c>
      <c r="AI25" s="243">
        <f>'C завтраками| Bed and breakfast'!AI25*0.9</f>
        <v>112500</v>
      </c>
      <c r="AJ25" s="243">
        <f>'C завтраками| Bed and breakfast'!AJ25*0.9</f>
        <v>112500</v>
      </c>
      <c r="AK25" s="243">
        <f>'C завтраками| Bed and breakfast'!AK25*0.9</f>
        <v>112500</v>
      </c>
      <c r="AL25" s="243">
        <f>'C завтраками| Bed and breakfast'!AL25*0.9</f>
        <v>112500</v>
      </c>
      <c r="AM25" s="243">
        <f>'C завтраками| Bed and breakfast'!AM25*0.9</f>
        <v>112500</v>
      </c>
      <c r="AN25" s="243">
        <f>'C завтраками| Bed and breakfast'!AN25*0.9</f>
        <v>112500</v>
      </c>
      <c r="AO25" s="243">
        <f>'C завтраками| Bed and breakfast'!AO25*0.9</f>
        <v>112500</v>
      </c>
      <c r="AP25" s="243">
        <f>'C завтраками| Bed and breakfast'!AP25*0.9</f>
        <v>112500</v>
      </c>
      <c r="AQ25" s="243">
        <f>'C завтраками| Bed and breakfast'!AQ25*0.9</f>
        <v>112500</v>
      </c>
      <c r="AR25" s="243">
        <f>'C завтраками| Bed and breakfast'!AR25*0.9</f>
        <v>112500</v>
      </c>
      <c r="AS25" s="243">
        <f>'C завтраками| Bed and breakfast'!AS25*0.9</f>
        <v>99000</v>
      </c>
      <c r="AT25" s="243">
        <f>'C завтраками| Bed and breakfast'!AT25*0.9</f>
        <v>99000</v>
      </c>
      <c r="AU25" s="243">
        <f>'C завтраками| Bed and breakfast'!AU25*0.9</f>
        <v>99000</v>
      </c>
      <c r="AV25" s="243">
        <f>'C завтраками| Bed and breakfast'!AV25*0.9</f>
        <v>99000</v>
      </c>
      <c r="AW25" s="243">
        <f>'C завтраками| Bed and breakfast'!AW25*0.9</f>
        <v>99000</v>
      </c>
      <c r="AX25" s="243">
        <f>'C завтраками| Bed and breakfast'!AX25*0.9</f>
        <v>99000</v>
      </c>
      <c r="AY25" s="243">
        <f>'C завтраками| Bed and breakfast'!AY25*0.9</f>
        <v>99000</v>
      </c>
      <c r="AZ25" s="243">
        <f>'C завтраками| Bed and breakfast'!AZ25*0.9</f>
        <v>99000</v>
      </c>
      <c r="BA25" s="243">
        <f>'C завтраками| Bed and breakfast'!BA25*0.9</f>
        <v>99000</v>
      </c>
      <c r="BB25" s="243">
        <f>'C завтраками| Bed and breakfast'!BB25*0.9</f>
        <v>99000</v>
      </c>
      <c r="BC25" s="243">
        <f>'C завтраками| Bed and breakfast'!BC25*0.9</f>
        <v>99000</v>
      </c>
      <c r="BD25" s="243">
        <f>'C завтраками| Bed and breakfast'!BD25*0.9</f>
        <v>99000</v>
      </c>
      <c r="BE25" s="243">
        <f>'C завтраками| Bed and breakfast'!BE25*0.9</f>
        <v>99000</v>
      </c>
      <c r="BF25" s="243">
        <f>'C завтраками| Bed and breakfast'!BF25*0.9</f>
        <v>99000</v>
      </c>
      <c r="BG25" s="243">
        <f>'C завтраками| Bed and breakfast'!BG25*0.9</f>
        <v>99000</v>
      </c>
      <c r="BH25" s="243">
        <f>'C завтраками| Bed and breakfast'!BH25*0.9</f>
        <v>99000</v>
      </c>
    </row>
    <row r="26" spans="1:60" ht="10.5" customHeight="1" x14ac:dyDescent="0.2">
      <c r="A26" s="159"/>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row>
    <row r="27" spans="1:60" ht="10.5" customHeight="1" x14ac:dyDescent="0.2">
      <c r="A27" s="97" t="s">
        <v>60</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row>
    <row r="28" spans="1:60" ht="10.5" customHeight="1" x14ac:dyDescent="0.2">
      <c r="A28" s="159"/>
      <c r="B28" s="135">
        <f t="shared" ref="B28" si="0">B4</f>
        <v>45824</v>
      </c>
      <c r="C28" s="135">
        <f t="shared" ref="C28:BH28" si="1">C4</f>
        <v>45827</v>
      </c>
      <c r="D28" s="135">
        <f t="shared" si="1"/>
        <v>45828</v>
      </c>
      <c r="E28" s="135">
        <f t="shared" si="1"/>
        <v>45829</v>
      </c>
      <c r="F28" s="135">
        <f t="shared" si="1"/>
        <v>45830</v>
      </c>
      <c r="G28" s="135">
        <f t="shared" si="1"/>
        <v>45831</v>
      </c>
      <c r="H28" s="135">
        <f t="shared" si="1"/>
        <v>45832</v>
      </c>
      <c r="I28" s="135">
        <f t="shared" si="1"/>
        <v>45835</v>
      </c>
      <c r="J28" s="135">
        <f t="shared" si="1"/>
        <v>45836</v>
      </c>
      <c r="K28" s="135">
        <f t="shared" si="1"/>
        <v>45838</v>
      </c>
      <c r="L28" s="135">
        <f t="shared" si="1"/>
        <v>45839</v>
      </c>
      <c r="M28" s="135">
        <f t="shared" si="1"/>
        <v>45842</v>
      </c>
      <c r="N28" s="135">
        <f t="shared" si="1"/>
        <v>45845</v>
      </c>
      <c r="O28" s="135">
        <f t="shared" si="1"/>
        <v>45847</v>
      </c>
      <c r="P28" s="135">
        <f t="shared" si="1"/>
        <v>45849</v>
      </c>
      <c r="Q28" s="135">
        <f t="shared" si="1"/>
        <v>45851</v>
      </c>
      <c r="R28" s="135">
        <f t="shared" si="1"/>
        <v>45856</v>
      </c>
      <c r="S28" s="135">
        <f t="shared" si="1"/>
        <v>45858</v>
      </c>
      <c r="T28" s="135">
        <f t="shared" si="1"/>
        <v>45859</v>
      </c>
      <c r="U28" s="135">
        <f t="shared" si="1"/>
        <v>45861</v>
      </c>
      <c r="V28" s="135">
        <f t="shared" si="1"/>
        <v>45863</v>
      </c>
      <c r="W28" s="135">
        <f t="shared" si="1"/>
        <v>45865</v>
      </c>
      <c r="X28" s="135">
        <f t="shared" si="1"/>
        <v>45867</v>
      </c>
      <c r="Y28" s="135">
        <f t="shared" si="1"/>
        <v>45870</v>
      </c>
      <c r="Z28" s="135">
        <f t="shared" si="1"/>
        <v>45872</v>
      </c>
      <c r="AA28" s="135">
        <f t="shared" si="1"/>
        <v>45874</v>
      </c>
      <c r="AB28" s="135">
        <f t="shared" si="1"/>
        <v>45883</v>
      </c>
      <c r="AC28" s="135">
        <f t="shared" si="1"/>
        <v>45886</v>
      </c>
      <c r="AD28" s="135">
        <f t="shared" si="1"/>
        <v>45888</v>
      </c>
      <c r="AE28" s="135">
        <f t="shared" si="1"/>
        <v>45890</v>
      </c>
      <c r="AF28" s="135">
        <f t="shared" si="1"/>
        <v>45893</v>
      </c>
      <c r="AG28" s="135">
        <f t="shared" si="1"/>
        <v>45896</v>
      </c>
      <c r="AH28" s="135">
        <f t="shared" si="1"/>
        <v>45898</v>
      </c>
      <c r="AI28" s="135">
        <f t="shared" si="1"/>
        <v>45901</v>
      </c>
      <c r="AJ28" s="135">
        <f t="shared" si="1"/>
        <v>45905</v>
      </c>
      <c r="AK28" s="135">
        <f t="shared" si="1"/>
        <v>45908</v>
      </c>
      <c r="AL28" s="135">
        <f t="shared" si="1"/>
        <v>45911</v>
      </c>
      <c r="AM28" s="135">
        <f t="shared" si="1"/>
        <v>45912</v>
      </c>
      <c r="AN28" s="135">
        <f t="shared" si="1"/>
        <v>45914</v>
      </c>
      <c r="AO28" s="135">
        <f t="shared" si="1"/>
        <v>45919</v>
      </c>
      <c r="AP28" s="135">
        <f t="shared" si="1"/>
        <v>45921</v>
      </c>
      <c r="AQ28" s="135">
        <f t="shared" si="1"/>
        <v>45926</v>
      </c>
      <c r="AR28" s="135">
        <f t="shared" si="1"/>
        <v>45928</v>
      </c>
      <c r="AS28" s="135">
        <f t="shared" si="1"/>
        <v>45931</v>
      </c>
      <c r="AT28" s="135">
        <f t="shared" si="1"/>
        <v>45933</v>
      </c>
      <c r="AU28" s="135">
        <f t="shared" si="1"/>
        <v>45933</v>
      </c>
      <c r="AV28" s="135">
        <f t="shared" si="1"/>
        <v>45935</v>
      </c>
      <c r="AW28" s="135">
        <f t="shared" si="1"/>
        <v>45940</v>
      </c>
      <c r="AX28" s="135">
        <f t="shared" si="1"/>
        <v>45942</v>
      </c>
      <c r="AY28" s="135">
        <f t="shared" si="1"/>
        <v>45947</v>
      </c>
      <c r="AZ28" s="135">
        <f t="shared" si="1"/>
        <v>45949</v>
      </c>
      <c r="BA28" s="135">
        <f t="shared" si="1"/>
        <v>45954</v>
      </c>
      <c r="BB28" s="135">
        <f t="shared" si="1"/>
        <v>45956</v>
      </c>
      <c r="BC28" s="135">
        <f t="shared" si="1"/>
        <v>45961</v>
      </c>
      <c r="BD28" s="135">
        <f t="shared" si="1"/>
        <v>45962</v>
      </c>
      <c r="BE28" s="135">
        <f t="shared" si="1"/>
        <v>45965</v>
      </c>
      <c r="BF28" s="135">
        <f t="shared" si="1"/>
        <v>45966</v>
      </c>
      <c r="BG28" s="135">
        <f t="shared" si="1"/>
        <v>45992</v>
      </c>
      <c r="BH28" s="135">
        <f t="shared" si="1"/>
        <v>46003</v>
      </c>
    </row>
    <row r="29" spans="1:60" ht="24.6" customHeight="1" x14ac:dyDescent="0.2">
      <c r="A29" s="145" t="s">
        <v>11</v>
      </c>
      <c r="B29" s="135">
        <f t="shared" ref="B29" si="2">B5</f>
        <v>45826</v>
      </c>
      <c r="C29" s="135">
        <f t="shared" ref="C29:BH29" si="3">C5</f>
        <v>45827</v>
      </c>
      <c r="D29" s="135">
        <f t="shared" si="3"/>
        <v>45828</v>
      </c>
      <c r="E29" s="135">
        <f t="shared" si="3"/>
        <v>45829</v>
      </c>
      <c r="F29" s="135">
        <f t="shared" si="3"/>
        <v>45830</v>
      </c>
      <c r="G29" s="135">
        <f t="shared" si="3"/>
        <v>45831</v>
      </c>
      <c r="H29" s="135">
        <f t="shared" si="3"/>
        <v>45834</v>
      </c>
      <c r="I29" s="135">
        <f t="shared" si="3"/>
        <v>45835</v>
      </c>
      <c r="J29" s="135">
        <f t="shared" si="3"/>
        <v>45837</v>
      </c>
      <c r="K29" s="135">
        <f t="shared" si="3"/>
        <v>45838</v>
      </c>
      <c r="L29" s="135">
        <f t="shared" si="3"/>
        <v>45841</v>
      </c>
      <c r="M29" s="135">
        <f t="shared" si="3"/>
        <v>45844</v>
      </c>
      <c r="N29" s="135">
        <f t="shared" si="3"/>
        <v>45846</v>
      </c>
      <c r="O29" s="135">
        <f t="shared" si="3"/>
        <v>45848</v>
      </c>
      <c r="P29" s="135">
        <f t="shared" si="3"/>
        <v>45850</v>
      </c>
      <c r="Q29" s="135">
        <f t="shared" si="3"/>
        <v>45855</v>
      </c>
      <c r="R29" s="135">
        <f t="shared" si="3"/>
        <v>45857</v>
      </c>
      <c r="S29" s="135">
        <f t="shared" si="3"/>
        <v>45858</v>
      </c>
      <c r="T29" s="135">
        <f t="shared" si="3"/>
        <v>45860</v>
      </c>
      <c r="U29" s="135">
        <f t="shared" si="3"/>
        <v>45862</v>
      </c>
      <c r="V29" s="135">
        <f t="shared" si="3"/>
        <v>45864</v>
      </c>
      <c r="W29" s="135">
        <f t="shared" si="3"/>
        <v>45866</v>
      </c>
      <c r="X29" s="135">
        <f t="shared" si="3"/>
        <v>45869</v>
      </c>
      <c r="Y29" s="135">
        <f t="shared" si="3"/>
        <v>45871</v>
      </c>
      <c r="Z29" s="135">
        <f t="shared" si="3"/>
        <v>45873</v>
      </c>
      <c r="AA29" s="135">
        <f t="shared" si="3"/>
        <v>45882</v>
      </c>
      <c r="AB29" s="135">
        <f t="shared" si="3"/>
        <v>45885</v>
      </c>
      <c r="AC29" s="135">
        <f t="shared" si="3"/>
        <v>45887</v>
      </c>
      <c r="AD29" s="135">
        <f t="shared" si="3"/>
        <v>45889</v>
      </c>
      <c r="AE29" s="135">
        <f t="shared" si="3"/>
        <v>45892</v>
      </c>
      <c r="AF29" s="135">
        <f t="shared" si="3"/>
        <v>45895</v>
      </c>
      <c r="AG29" s="135">
        <f t="shared" si="3"/>
        <v>45897</v>
      </c>
      <c r="AH29" s="135">
        <f t="shared" si="3"/>
        <v>45900</v>
      </c>
      <c r="AI29" s="135">
        <f t="shared" si="3"/>
        <v>45904</v>
      </c>
      <c r="AJ29" s="135">
        <f t="shared" si="3"/>
        <v>45907</v>
      </c>
      <c r="AK29" s="135">
        <f t="shared" si="3"/>
        <v>45910</v>
      </c>
      <c r="AL29" s="135">
        <f t="shared" si="3"/>
        <v>45911</v>
      </c>
      <c r="AM29" s="135">
        <f t="shared" si="3"/>
        <v>45913</v>
      </c>
      <c r="AN29" s="135">
        <f t="shared" si="3"/>
        <v>45918</v>
      </c>
      <c r="AO29" s="135">
        <f t="shared" si="3"/>
        <v>45920</v>
      </c>
      <c r="AP29" s="135">
        <f t="shared" si="3"/>
        <v>45925</v>
      </c>
      <c r="AQ29" s="135">
        <f t="shared" si="3"/>
        <v>45927</v>
      </c>
      <c r="AR29" s="135">
        <f t="shared" si="3"/>
        <v>45930</v>
      </c>
      <c r="AS29" s="135">
        <f t="shared" si="3"/>
        <v>45932</v>
      </c>
      <c r="AT29" s="135">
        <f t="shared" si="3"/>
        <v>45934</v>
      </c>
      <c r="AU29" s="135">
        <f t="shared" si="3"/>
        <v>45934</v>
      </c>
      <c r="AV29" s="135">
        <f t="shared" si="3"/>
        <v>45939</v>
      </c>
      <c r="AW29" s="135">
        <f t="shared" si="3"/>
        <v>45941</v>
      </c>
      <c r="AX29" s="135">
        <f t="shared" si="3"/>
        <v>45946</v>
      </c>
      <c r="AY29" s="135">
        <f t="shared" si="3"/>
        <v>45948</v>
      </c>
      <c r="AZ29" s="135">
        <f t="shared" si="3"/>
        <v>45953</v>
      </c>
      <c r="BA29" s="135">
        <f t="shared" si="3"/>
        <v>45955</v>
      </c>
      <c r="BB29" s="135">
        <f t="shared" si="3"/>
        <v>45960</v>
      </c>
      <c r="BC29" s="135">
        <f t="shared" si="3"/>
        <v>45961</v>
      </c>
      <c r="BD29" s="135">
        <f t="shared" si="3"/>
        <v>45964</v>
      </c>
      <c r="BE29" s="135">
        <f t="shared" si="3"/>
        <v>45965</v>
      </c>
      <c r="BF29" s="135">
        <f t="shared" si="3"/>
        <v>45991</v>
      </c>
      <c r="BG29" s="135">
        <f t="shared" si="3"/>
        <v>46002</v>
      </c>
      <c r="BH29" s="135">
        <f t="shared" si="3"/>
        <v>46016</v>
      </c>
    </row>
    <row r="30" spans="1:60" ht="10.5" customHeight="1" x14ac:dyDescent="0.2">
      <c r="A30" s="17" t="s">
        <v>142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row>
    <row r="31" spans="1:60" ht="10.5" customHeight="1" x14ac:dyDescent="0.2">
      <c r="A31" s="19">
        <v>1</v>
      </c>
      <c r="B31" s="246">
        <f t="shared" ref="B31" si="4">ROUNDUP(B7*0.9,)</f>
        <v>11745</v>
      </c>
      <c r="C31" s="246">
        <f t="shared" ref="C31:BH31" si="5">ROUNDUP(C7*0.9,)</f>
        <v>13689</v>
      </c>
      <c r="D31" s="246">
        <f t="shared" si="5"/>
        <v>13689</v>
      </c>
      <c r="E31" s="246">
        <f t="shared" si="5"/>
        <v>12717</v>
      </c>
      <c r="F31" s="246">
        <f t="shared" si="5"/>
        <v>12717</v>
      </c>
      <c r="G31" s="246">
        <f t="shared" si="5"/>
        <v>15066</v>
      </c>
      <c r="H31" s="246">
        <f t="shared" si="5"/>
        <v>17820</v>
      </c>
      <c r="I31" s="246">
        <f t="shared" si="5"/>
        <v>15066</v>
      </c>
      <c r="J31" s="246">
        <f t="shared" si="5"/>
        <v>11745</v>
      </c>
      <c r="K31" s="246">
        <f t="shared" si="5"/>
        <v>10773</v>
      </c>
      <c r="L31" s="246">
        <f t="shared" si="5"/>
        <v>13689</v>
      </c>
      <c r="M31" s="246">
        <f t="shared" si="5"/>
        <v>13689</v>
      </c>
      <c r="N31" s="246">
        <f t="shared" si="5"/>
        <v>12717</v>
      </c>
      <c r="O31" s="246">
        <f t="shared" si="5"/>
        <v>13689</v>
      </c>
      <c r="P31" s="246">
        <f t="shared" si="5"/>
        <v>15066</v>
      </c>
      <c r="Q31" s="246">
        <f t="shared" si="5"/>
        <v>15066</v>
      </c>
      <c r="R31" s="246">
        <f t="shared" si="5"/>
        <v>15066</v>
      </c>
      <c r="S31" s="246">
        <f t="shared" si="5"/>
        <v>15066</v>
      </c>
      <c r="T31" s="246">
        <f t="shared" si="5"/>
        <v>13689</v>
      </c>
      <c r="U31" s="246">
        <f t="shared" si="5"/>
        <v>13689</v>
      </c>
      <c r="V31" s="246">
        <f t="shared" si="5"/>
        <v>17820</v>
      </c>
      <c r="W31" s="246">
        <f t="shared" si="5"/>
        <v>16443</v>
      </c>
      <c r="X31" s="246">
        <f t="shared" si="5"/>
        <v>17820</v>
      </c>
      <c r="Y31" s="246">
        <f t="shared" si="5"/>
        <v>15066</v>
      </c>
      <c r="Z31" s="246">
        <f t="shared" si="5"/>
        <v>15066</v>
      </c>
      <c r="AA31" s="246">
        <f t="shared" si="5"/>
        <v>16443</v>
      </c>
      <c r="AB31" s="246">
        <f t="shared" si="5"/>
        <v>15066</v>
      </c>
      <c r="AC31" s="246">
        <f t="shared" si="5"/>
        <v>16443</v>
      </c>
      <c r="AD31" s="246">
        <f t="shared" si="5"/>
        <v>13689</v>
      </c>
      <c r="AE31" s="246">
        <f t="shared" si="5"/>
        <v>12717</v>
      </c>
      <c r="AF31" s="246">
        <f t="shared" si="5"/>
        <v>11745</v>
      </c>
      <c r="AG31" s="246">
        <f t="shared" si="5"/>
        <v>10773</v>
      </c>
      <c r="AH31" s="246">
        <f t="shared" si="5"/>
        <v>9801</v>
      </c>
      <c r="AI31" s="246">
        <f t="shared" si="5"/>
        <v>9801</v>
      </c>
      <c r="AJ31" s="246">
        <f t="shared" si="5"/>
        <v>10773</v>
      </c>
      <c r="AK31" s="246">
        <f t="shared" si="5"/>
        <v>11745</v>
      </c>
      <c r="AL31" s="246">
        <f t="shared" si="5"/>
        <v>10773</v>
      </c>
      <c r="AM31" s="246">
        <f t="shared" si="5"/>
        <v>11745</v>
      </c>
      <c r="AN31" s="246">
        <f t="shared" si="5"/>
        <v>10773</v>
      </c>
      <c r="AO31" s="246">
        <f t="shared" si="5"/>
        <v>10774</v>
      </c>
      <c r="AP31" s="246">
        <f t="shared" si="5"/>
        <v>9801</v>
      </c>
      <c r="AQ31" s="246">
        <f t="shared" si="5"/>
        <v>11745</v>
      </c>
      <c r="AR31" s="246">
        <f t="shared" si="5"/>
        <v>9801</v>
      </c>
      <c r="AS31" s="246">
        <f t="shared" si="5"/>
        <v>9680</v>
      </c>
      <c r="AT31" s="246">
        <f t="shared" si="5"/>
        <v>10652</v>
      </c>
      <c r="AU31" s="246">
        <f t="shared" si="5"/>
        <v>10652</v>
      </c>
      <c r="AV31" s="246">
        <f t="shared" si="5"/>
        <v>9680</v>
      </c>
      <c r="AW31" s="246">
        <f t="shared" si="5"/>
        <v>10652</v>
      </c>
      <c r="AX31" s="246">
        <f t="shared" si="5"/>
        <v>8141</v>
      </c>
      <c r="AY31" s="246">
        <f t="shared" si="5"/>
        <v>8708</v>
      </c>
      <c r="AZ31" s="246">
        <f t="shared" si="5"/>
        <v>8141</v>
      </c>
      <c r="BA31" s="246">
        <f t="shared" si="5"/>
        <v>8708</v>
      </c>
      <c r="BB31" s="246">
        <f t="shared" si="5"/>
        <v>8141</v>
      </c>
      <c r="BC31" s="246">
        <f t="shared" si="5"/>
        <v>8708</v>
      </c>
      <c r="BD31" s="246">
        <f t="shared" si="5"/>
        <v>8708</v>
      </c>
      <c r="BE31" s="246">
        <f t="shared" si="5"/>
        <v>8141</v>
      </c>
      <c r="BF31" s="246">
        <f t="shared" si="5"/>
        <v>7007</v>
      </c>
      <c r="BG31" s="246">
        <f t="shared" si="5"/>
        <v>7007</v>
      </c>
      <c r="BH31" s="246">
        <f t="shared" si="5"/>
        <v>8465</v>
      </c>
    </row>
    <row r="32" spans="1:60" ht="10.5" customHeight="1" x14ac:dyDescent="0.2">
      <c r="A32" s="19">
        <v>2</v>
      </c>
      <c r="B32" s="246">
        <f t="shared" ref="B32" si="6">ROUNDUP(B8*0.9,)</f>
        <v>13568</v>
      </c>
      <c r="C32" s="246">
        <f t="shared" ref="C32:BH32" si="7">ROUNDUP(C8*0.9,)</f>
        <v>15512</v>
      </c>
      <c r="D32" s="246">
        <f t="shared" si="7"/>
        <v>15512</v>
      </c>
      <c r="E32" s="246">
        <f t="shared" si="7"/>
        <v>14540</v>
      </c>
      <c r="F32" s="246">
        <f t="shared" si="7"/>
        <v>14540</v>
      </c>
      <c r="G32" s="246">
        <f t="shared" si="7"/>
        <v>16889</v>
      </c>
      <c r="H32" s="246">
        <f t="shared" si="7"/>
        <v>19643</v>
      </c>
      <c r="I32" s="246">
        <f t="shared" si="7"/>
        <v>16889</v>
      </c>
      <c r="J32" s="246">
        <f t="shared" si="7"/>
        <v>13568</v>
      </c>
      <c r="K32" s="246">
        <f t="shared" si="7"/>
        <v>12596</v>
      </c>
      <c r="L32" s="246">
        <f t="shared" si="7"/>
        <v>15512</v>
      </c>
      <c r="M32" s="246">
        <f t="shared" si="7"/>
        <v>15512</v>
      </c>
      <c r="N32" s="246">
        <f t="shared" si="7"/>
        <v>14540</v>
      </c>
      <c r="O32" s="246">
        <f t="shared" si="7"/>
        <v>15512</v>
      </c>
      <c r="P32" s="246">
        <f t="shared" si="7"/>
        <v>16889</v>
      </c>
      <c r="Q32" s="246">
        <f t="shared" si="7"/>
        <v>16889</v>
      </c>
      <c r="R32" s="246">
        <f t="shared" si="7"/>
        <v>16889</v>
      </c>
      <c r="S32" s="246">
        <f t="shared" si="7"/>
        <v>16889</v>
      </c>
      <c r="T32" s="246">
        <f t="shared" si="7"/>
        <v>15512</v>
      </c>
      <c r="U32" s="246">
        <f t="shared" si="7"/>
        <v>15512</v>
      </c>
      <c r="V32" s="246">
        <f t="shared" si="7"/>
        <v>19643</v>
      </c>
      <c r="W32" s="246">
        <f t="shared" si="7"/>
        <v>18266</v>
      </c>
      <c r="X32" s="246">
        <f t="shared" si="7"/>
        <v>19643</v>
      </c>
      <c r="Y32" s="246">
        <f t="shared" si="7"/>
        <v>16889</v>
      </c>
      <c r="Z32" s="246">
        <f t="shared" si="7"/>
        <v>16889</v>
      </c>
      <c r="AA32" s="246">
        <f t="shared" si="7"/>
        <v>18266</v>
      </c>
      <c r="AB32" s="246">
        <f t="shared" si="7"/>
        <v>16889</v>
      </c>
      <c r="AC32" s="246">
        <f t="shared" si="7"/>
        <v>18266</v>
      </c>
      <c r="AD32" s="246">
        <f t="shared" si="7"/>
        <v>15512</v>
      </c>
      <c r="AE32" s="246">
        <f t="shared" si="7"/>
        <v>14540</v>
      </c>
      <c r="AF32" s="246">
        <f t="shared" si="7"/>
        <v>13568</v>
      </c>
      <c r="AG32" s="246">
        <f t="shared" si="7"/>
        <v>12596</v>
      </c>
      <c r="AH32" s="246">
        <f t="shared" si="7"/>
        <v>11624</v>
      </c>
      <c r="AI32" s="246">
        <f t="shared" si="7"/>
        <v>11624</v>
      </c>
      <c r="AJ32" s="246">
        <f t="shared" si="7"/>
        <v>12596</v>
      </c>
      <c r="AK32" s="246">
        <f t="shared" si="7"/>
        <v>13568</v>
      </c>
      <c r="AL32" s="246">
        <f t="shared" si="7"/>
        <v>12596</v>
      </c>
      <c r="AM32" s="246">
        <f t="shared" si="7"/>
        <v>13568</v>
      </c>
      <c r="AN32" s="246">
        <f t="shared" si="7"/>
        <v>12596</v>
      </c>
      <c r="AO32" s="246">
        <f t="shared" si="7"/>
        <v>12597</v>
      </c>
      <c r="AP32" s="246">
        <f t="shared" si="7"/>
        <v>11624</v>
      </c>
      <c r="AQ32" s="246">
        <f t="shared" si="7"/>
        <v>13568</v>
      </c>
      <c r="AR32" s="246">
        <f t="shared" si="7"/>
        <v>11624</v>
      </c>
      <c r="AS32" s="246">
        <f t="shared" si="7"/>
        <v>11502</v>
      </c>
      <c r="AT32" s="246">
        <f t="shared" si="7"/>
        <v>12474</v>
      </c>
      <c r="AU32" s="246">
        <f t="shared" si="7"/>
        <v>12474</v>
      </c>
      <c r="AV32" s="246">
        <f t="shared" si="7"/>
        <v>11502</v>
      </c>
      <c r="AW32" s="246">
        <f t="shared" si="7"/>
        <v>12474</v>
      </c>
      <c r="AX32" s="246">
        <f t="shared" si="7"/>
        <v>9963</v>
      </c>
      <c r="AY32" s="246">
        <f t="shared" si="7"/>
        <v>10530</v>
      </c>
      <c r="AZ32" s="246">
        <f t="shared" si="7"/>
        <v>9963</v>
      </c>
      <c r="BA32" s="246">
        <f t="shared" si="7"/>
        <v>10530</v>
      </c>
      <c r="BB32" s="246">
        <f t="shared" si="7"/>
        <v>9963</v>
      </c>
      <c r="BC32" s="246">
        <f t="shared" si="7"/>
        <v>10530</v>
      </c>
      <c r="BD32" s="246">
        <f t="shared" si="7"/>
        <v>10530</v>
      </c>
      <c r="BE32" s="246">
        <f t="shared" si="7"/>
        <v>9963</v>
      </c>
      <c r="BF32" s="246">
        <f t="shared" si="7"/>
        <v>8829</v>
      </c>
      <c r="BG32" s="246">
        <f t="shared" si="7"/>
        <v>8829</v>
      </c>
      <c r="BH32" s="246">
        <f t="shared" si="7"/>
        <v>10287</v>
      </c>
    </row>
    <row r="33" spans="1:60" ht="10.5" customHeight="1" x14ac:dyDescent="0.2">
      <c r="A33" s="17" t="s">
        <v>143</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row>
    <row r="34" spans="1:60" ht="10.5" customHeight="1" x14ac:dyDescent="0.2">
      <c r="A34" s="19">
        <v>1</v>
      </c>
      <c r="B34" s="246">
        <f t="shared" ref="B34" si="8">ROUNDUP(B10*0.9,)</f>
        <v>12555</v>
      </c>
      <c r="C34" s="246">
        <f t="shared" ref="C34:BH34" si="9">ROUNDUP(C10*0.9,)</f>
        <v>14499</v>
      </c>
      <c r="D34" s="246">
        <f t="shared" si="9"/>
        <v>14499</v>
      </c>
      <c r="E34" s="246">
        <f t="shared" si="9"/>
        <v>13527</v>
      </c>
      <c r="F34" s="246">
        <f t="shared" si="9"/>
        <v>13527</v>
      </c>
      <c r="G34" s="246">
        <f t="shared" si="9"/>
        <v>15876</v>
      </c>
      <c r="H34" s="246">
        <f t="shared" si="9"/>
        <v>18630</v>
      </c>
      <c r="I34" s="246">
        <f t="shared" si="9"/>
        <v>15876</v>
      </c>
      <c r="J34" s="246">
        <f t="shared" si="9"/>
        <v>12555</v>
      </c>
      <c r="K34" s="246">
        <f t="shared" si="9"/>
        <v>11583</v>
      </c>
      <c r="L34" s="246">
        <f t="shared" si="9"/>
        <v>14499</v>
      </c>
      <c r="M34" s="246">
        <f t="shared" si="9"/>
        <v>14499</v>
      </c>
      <c r="N34" s="246">
        <f t="shared" si="9"/>
        <v>13527</v>
      </c>
      <c r="O34" s="246">
        <f t="shared" si="9"/>
        <v>14499</v>
      </c>
      <c r="P34" s="246">
        <f t="shared" si="9"/>
        <v>15876</v>
      </c>
      <c r="Q34" s="246">
        <f t="shared" si="9"/>
        <v>15876</v>
      </c>
      <c r="R34" s="246">
        <f t="shared" si="9"/>
        <v>15876</v>
      </c>
      <c r="S34" s="246">
        <f t="shared" si="9"/>
        <v>15876</v>
      </c>
      <c r="T34" s="246">
        <f t="shared" si="9"/>
        <v>14499</v>
      </c>
      <c r="U34" s="246">
        <f t="shared" si="9"/>
        <v>14499</v>
      </c>
      <c r="V34" s="246">
        <f t="shared" si="9"/>
        <v>18630</v>
      </c>
      <c r="W34" s="246">
        <f t="shared" si="9"/>
        <v>17253</v>
      </c>
      <c r="X34" s="246">
        <f t="shared" si="9"/>
        <v>18630</v>
      </c>
      <c r="Y34" s="246">
        <f t="shared" si="9"/>
        <v>15876</v>
      </c>
      <c r="Z34" s="246">
        <f t="shared" si="9"/>
        <v>15876</v>
      </c>
      <c r="AA34" s="246">
        <f t="shared" si="9"/>
        <v>17253</v>
      </c>
      <c r="AB34" s="246">
        <f t="shared" si="9"/>
        <v>15876</v>
      </c>
      <c r="AC34" s="246">
        <f t="shared" si="9"/>
        <v>17253</v>
      </c>
      <c r="AD34" s="246">
        <f t="shared" si="9"/>
        <v>14499</v>
      </c>
      <c r="AE34" s="246">
        <f t="shared" si="9"/>
        <v>13527</v>
      </c>
      <c r="AF34" s="246">
        <f t="shared" si="9"/>
        <v>12555</v>
      </c>
      <c r="AG34" s="246">
        <f t="shared" si="9"/>
        <v>11583</v>
      </c>
      <c r="AH34" s="246">
        <f t="shared" si="9"/>
        <v>10611</v>
      </c>
      <c r="AI34" s="246">
        <f t="shared" si="9"/>
        <v>10611</v>
      </c>
      <c r="AJ34" s="246">
        <f t="shared" si="9"/>
        <v>11583</v>
      </c>
      <c r="AK34" s="246">
        <f t="shared" si="9"/>
        <v>12555</v>
      </c>
      <c r="AL34" s="246">
        <f t="shared" si="9"/>
        <v>11583</v>
      </c>
      <c r="AM34" s="246">
        <f t="shared" si="9"/>
        <v>12555</v>
      </c>
      <c r="AN34" s="246">
        <f t="shared" si="9"/>
        <v>11583</v>
      </c>
      <c r="AO34" s="246">
        <f t="shared" si="9"/>
        <v>11584</v>
      </c>
      <c r="AP34" s="246">
        <f t="shared" si="9"/>
        <v>10611</v>
      </c>
      <c r="AQ34" s="246">
        <f t="shared" si="9"/>
        <v>12555</v>
      </c>
      <c r="AR34" s="246">
        <f t="shared" si="9"/>
        <v>10611</v>
      </c>
      <c r="AS34" s="246">
        <f t="shared" si="9"/>
        <v>10490</v>
      </c>
      <c r="AT34" s="246">
        <f t="shared" si="9"/>
        <v>11462</v>
      </c>
      <c r="AU34" s="246">
        <f t="shared" si="9"/>
        <v>11462</v>
      </c>
      <c r="AV34" s="246">
        <f t="shared" si="9"/>
        <v>10490</v>
      </c>
      <c r="AW34" s="246">
        <f t="shared" si="9"/>
        <v>11462</v>
      </c>
      <c r="AX34" s="246">
        <f t="shared" si="9"/>
        <v>8951</v>
      </c>
      <c r="AY34" s="246">
        <f t="shared" si="9"/>
        <v>9518</v>
      </c>
      <c r="AZ34" s="246">
        <f t="shared" si="9"/>
        <v>8951</v>
      </c>
      <c r="BA34" s="246">
        <f t="shared" si="9"/>
        <v>9518</v>
      </c>
      <c r="BB34" s="246">
        <f t="shared" si="9"/>
        <v>8951</v>
      </c>
      <c r="BC34" s="246">
        <f t="shared" si="9"/>
        <v>9518</v>
      </c>
      <c r="BD34" s="246">
        <f t="shared" si="9"/>
        <v>9518</v>
      </c>
      <c r="BE34" s="246">
        <f t="shared" si="9"/>
        <v>8951</v>
      </c>
      <c r="BF34" s="246">
        <f t="shared" si="9"/>
        <v>7817</v>
      </c>
      <c r="BG34" s="246">
        <f t="shared" si="9"/>
        <v>7817</v>
      </c>
      <c r="BH34" s="246">
        <f t="shared" si="9"/>
        <v>9275</v>
      </c>
    </row>
    <row r="35" spans="1:60" ht="10.5" customHeight="1" x14ac:dyDescent="0.2">
      <c r="A35" s="19">
        <v>2</v>
      </c>
      <c r="B35" s="246">
        <f t="shared" ref="B35" si="10">ROUNDUP(B11*0.9,)</f>
        <v>14378</v>
      </c>
      <c r="C35" s="246">
        <f t="shared" ref="C35:BH35" si="11">ROUNDUP(C11*0.9,)</f>
        <v>16322</v>
      </c>
      <c r="D35" s="246">
        <f t="shared" si="11"/>
        <v>16322</v>
      </c>
      <c r="E35" s="246">
        <f t="shared" si="11"/>
        <v>15350</v>
      </c>
      <c r="F35" s="246">
        <f t="shared" si="11"/>
        <v>15350</v>
      </c>
      <c r="G35" s="246">
        <f t="shared" si="11"/>
        <v>17699</v>
      </c>
      <c r="H35" s="246">
        <f t="shared" si="11"/>
        <v>20453</v>
      </c>
      <c r="I35" s="246">
        <f t="shared" si="11"/>
        <v>17699</v>
      </c>
      <c r="J35" s="246">
        <f t="shared" si="11"/>
        <v>14378</v>
      </c>
      <c r="K35" s="246">
        <f t="shared" si="11"/>
        <v>13406</v>
      </c>
      <c r="L35" s="246">
        <f t="shared" si="11"/>
        <v>16322</v>
      </c>
      <c r="M35" s="246">
        <f t="shared" si="11"/>
        <v>16322</v>
      </c>
      <c r="N35" s="246">
        <f t="shared" si="11"/>
        <v>15350</v>
      </c>
      <c r="O35" s="246">
        <f t="shared" si="11"/>
        <v>16322</v>
      </c>
      <c r="P35" s="246">
        <f t="shared" si="11"/>
        <v>17699</v>
      </c>
      <c r="Q35" s="246">
        <f t="shared" si="11"/>
        <v>17699</v>
      </c>
      <c r="R35" s="246">
        <f t="shared" si="11"/>
        <v>17699</v>
      </c>
      <c r="S35" s="246">
        <f t="shared" si="11"/>
        <v>17699</v>
      </c>
      <c r="T35" s="246">
        <f t="shared" si="11"/>
        <v>16322</v>
      </c>
      <c r="U35" s="246">
        <f t="shared" si="11"/>
        <v>16322</v>
      </c>
      <c r="V35" s="246">
        <f t="shared" si="11"/>
        <v>20453</v>
      </c>
      <c r="W35" s="246">
        <f t="shared" si="11"/>
        <v>19076</v>
      </c>
      <c r="X35" s="246">
        <f t="shared" si="11"/>
        <v>20453</v>
      </c>
      <c r="Y35" s="246">
        <f t="shared" si="11"/>
        <v>17699</v>
      </c>
      <c r="Z35" s="246">
        <f t="shared" si="11"/>
        <v>17699</v>
      </c>
      <c r="AA35" s="246">
        <f t="shared" si="11"/>
        <v>19076</v>
      </c>
      <c r="AB35" s="246">
        <f t="shared" si="11"/>
        <v>17699</v>
      </c>
      <c r="AC35" s="246">
        <f t="shared" si="11"/>
        <v>19076</v>
      </c>
      <c r="AD35" s="246">
        <f t="shared" si="11"/>
        <v>16322</v>
      </c>
      <c r="AE35" s="246">
        <f t="shared" si="11"/>
        <v>15350</v>
      </c>
      <c r="AF35" s="246">
        <f t="shared" si="11"/>
        <v>14378</v>
      </c>
      <c r="AG35" s="246">
        <f t="shared" si="11"/>
        <v>13406</v>
      </c>
      <c r="AH35" s="246">
        <f t="shared" si="11"/>
        <v>12434</v>
      </c>
      <c r="AI35" s="246">
        <f t="shared" si="11"/>
        <v>12434</v>
      </c>
      <c r="AJ35" s="246">
        <f t="shared" si="11"/>
        <v>13406</v>
      </c>
      <c r="AK35" s="246">
        <f t="shared" si="11"/>
        <v>14378</v>
      </c>
      <c r="AL35" s="246">
        <f t="shared" si="11"/>
        <v>13406</v>
      </c>
      <c r="AM35" s="246">
        <f t="shared" si="11"/>
        <v>14378</v>
      </c>
      <c r="AN35" s="246">
        <f t="shared" si="11"/>
        <v>13406</v>
      </c>
      <c r="AO35" s="246">
        <f t="shared" si="11"/>
        <v>13407</v>
      </c>
      <c r="AP35" s="246">
        <f t="shared" si="11"/>
        <v>12434</v>
      </c>
      <c r="AQ35" s="246">
        <f t="shared" si="11"/>
        <v>14378</v>
      </c>
      <c r="AR35" s="246">
        <f t="shared" si="11"/>
        <v>12434</v>
      </c>
      <c r="AS35" s="246">
        <f t="shared" si="11"/>
        <v>12312</v>
      </c>
      <c r="AT35" s="246">
        <f t="shared" si="11"/>
        <v>13284</v>
      </c>
      <c r="AU35" s="246">
        <f t="shared" si="11"/>
        <v>13284</v>
      </c>
      <c r="AV35" s="246">
        <f t="shared" si="11"/>
        <v>12312</v>
      </c>
      <c r="AW35" s="246">
        <f t="shared" si="11"/>
        <v>13284</v>
      </c>
      <c r="AX35" s="246">
        <f t="shared" si="11"/>
        <v>10773</v>
      </c>
      <c r="AY35" s="246">
        <f t="shared" si="11"/>
        <v>11340</v>
      </c>
      <c r="AZ35" s="246">
        <f t="shared" si="11"/>
        <v>10773</v>
      </c>
      <c r="BA35" s="246">
        <f t="shared" si="11"/>
        <v>11340</v>
      </c>
      <c r="BB35" s="246">
        <f t="shared" si="11"/>
        <v>10773</v>
      </c>
      <c r="BC35" s="246">
        <f t="shared" si="11"/>
        <v>11340</v>
      </c>
      <c r="BD35" s="246">
        <f t="shared" si="11"/>
        <v>11340</v>
      </c>
      <c r="BE35" s="246">
        <f t="shared" si="11"/>
        <v>10773</v>
      </c>
      <c r="BF35" s="246">
        <f t="shared" si="11"/>
        <v>9639</v>
      </c>
      <c r="BG35" s="246">
        <f t="shared" si="11"/>
        <v>9639</v>
      </c>
      <c r="BH35" s="246">
        <f t="shared" si="11"/>
        <v>11097</v>
      </c>
    </row>
    <row r="36" spans="1:60" ht="10.5" customHeight="1" x14ac:dyDescent="0.2">
      <c r="A36" s="17" t="s">
        <v>144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row>
    <row r="37" spans="1:60" ht="10.5" customHeight="1" x14ac:dyDescent="0.2">
      <c r="A37" s="19">
        <v>1</v>
      </c>
      <c r="B37" s="246">
        <f t="shared" ref="B37" si="12">ROUNDUP(B13*0.9,)</f>
        <v>13365</v>
      </c>
      <c r="C37" s="246">
        <f t="shared" ref="C37:BH37" si="13">ROUNDUP(C13*0.9,)</f>
        <v>15309</v>
      </c>
      <c r="D37" s="246">
        <f t="shared" si="13"/>
        <v>15309</v>
      </c>
      <c r="E37" s="246">
        <f t="shared" si="13"/>
        <v>14337</v>
      </c>
      <c r="F37" s="246">
        <f t="shared" si="13"/>
        <v>14337</v>
      </c>
      <c r="G37" s="246">
        <f t="shared" si="13"/>
        <v>16686</v>
      </c>
      <c r="H37" s="246">
        <f t="shared" si="13"/>
        <v>19440</v>
      </c>
      <c r="I37" s="246">
        <f t="shared" si="13"/>
        <v>16686</v>
      </c>
      <c r="J37" s="246">
        <f t="shared" si="13"/>
        <v>13365</v>
      </c>
      <c r="K37" s="246">
        <f t="shared" si="13"/>
        <v>12393</v>
      </c>
      <c r="L37" s="246">
        <f t="shared" si="13"/>
        <v>15309</v>
      </c>
      <c r="M37" s="246">
        <f t="shared" si="13"/>
        <v>15309</v>
      </c>
      <c r="N37" s="246">
        <f t="shared" si="13"/>
        <v>14337</v>
      </c>
      <c r="O37" s="246">
        <f t="shared" si="13"/>
        <v>15309</v>
      </c>
      <c r="P37" s="246">
        <f t="shared" si="13"/>
        <v>16686</v>
      </c>
      <c r="Q37" s="246">
        <f t="shared" si="13"/>
        <v>16686</v>
      </c>
      <c r="R37" s="246">
        <f t="shared" si="13"/>
        <v>16686</v>
      </c>
      <c r="S37" s="246">
        <f t="shared" si="13"/>
        <v>16686</v>
      </c>
      <c r="T37" s="246">
        <f t="shared" si="13"/>
        <v>15309</v>
      </c>
      <c r="U37" s="246">
        <f t="shared" si="13"/>
        <v>15309</v>
      </c>
      <c r="V37" s="246">
        <f t="shared" si="13"/>
        <v>19440</v>
      </c>
      <c r="W37" s="246">
        <f t="shared" si="13"/>
        <v>18063</v>
      </c>
      <c r="X37" s="246">
        <f t="shared" si="13"/>
        <v>19440</v>
      </c>
      <c r="Y37" s="246">
        <f t="shared" si="13"/>
        <v>16686</v>
      </c>
      <c r="Z37" s="246">
        <f t="shared" si="13"/>
        <v>16686</v>
      </c>
      <c r="AA37" s="246">
        <f t="shared" si="13"/>
        <v>18063</v>
      </c>
      <c r="AB37" s="246">
        <f t="shared" si="13"/>
        <v>16686</v>
      </c>
      <c r="AC37" s="246">
        <f t="shared" si="13"/>
        <v>18063</v>
      </c>
      <c r="AD37" s="246">
        <f t="shared" si="13"/>
        <v>15309</v>
      </c>
      <c r="AE37" s="246">
        <f t="shared" si="13"/>
        <v>14337</v>
      </c>
      <c r="AF37" s="246">
        <f t="shared" si="13"/>
        <v>13365</v>
      </c>
      <c r="AG37" s="246">
        <f t="shared" si="13"/>
        <v>12393</v>
      </c>
      <c r="AH37" s="246">
        <f t="shared" si="13"/>
        <v>11421</v>
      </c>
      <c r="AI37" s="246">
        <f t="shared" si="13"/>
        <v>11421</v>
      </c>
      <c r="AJ37" s="246">
        <f t="shared" si="13"/>
        <v>12393</v>
      </c>
      <c r="AK37" s="246">
        <f t="shared" si="13"/>
        <v>13365</v>
      </c>
      <c r="AL37" s="246">
        <f t="shared" si="13"/>
        <v>12393</v>
      </c>
      <c r="AM37" s="246">
        <f t="shared" si="13"/>
        <v>13365</v>
      </c>
      <c r="AN37" s="246">
        <f t="shared" si="13"/>
        <v>12393</v>
      </c>
      <c r="AO37" s="246">
        <f t="shared" si="13"/>
        <v>12394</v>
      </c>
      <c r="AP37" s="246">
        <f t="shared" si="13"/>
        <v>11421</v>
      </c>
      <c r="AQ37" s="246">
        <f t="shared" si="13"/>
        <v>13365</v>
      </c>
      <c r="AR37" s="246">
        <f t="shared" si="13"/>
        <v>11421</v>
      </c>
      <c r="AS37" s="246">
        <f t="shared" si="13"/>
        <v>11300</v>
      </c>
      <c r="AT37" s="246">
        <f t="shared" si="13"/>
        <v>12272</v>
      </c>
      <c r="AU37" s="246">
        <f t="shared" si="13"/>
        <v>12272</v>
      </c>
      <c r="AV37" s="246">
        <f t="shared" si="13"/>
        <v>11300</v>
      </c>
      <c r="AW37" s="246">
        <f t="shared" si="13"/>
        <v>12272</v>
      </c>
      <c r="AX37" s="246">
        <f t="shared" si="13"/>
        <v>9761</v>
      </c>
      <c r="AY37" s="246">
        <f t="shared" si="13"/>
        <v>10328</v>
      </c>
      <c r="AZ37" s="246">
        <f t="shared" si="13"/>
        <v>9761</v>
      </c>
      <c r="BA37" s="246">
        <f t="shared" si="13"/>
        <v>10328</v>
      </c>
      <c r="BB37" s="246">
        <f t="shared" si="13"/>
        <v>9761</v>
      </c>
      <c r="BC37" s="246">
        <f t="shared" si="13"/>
        <v>10328</v>
      </c>
      <c r="BD37" s="246">
        <f t="shared" si="13"/>
        <v>10328</v>
      </c>
      <c r="BE37" s="246">
        <f t="shared" si="13"/>
        <v>9761</v>
      </c>
      <c r="BF37" s="246">
        <f t="shared" si="13"/>
        <v>8627</v>
      </c>
      <c r="BG37" s="246">
        <f t="shared" si="13"/>
        <v>8627</v>
      </c>
      <c r="BH37" s="246">
        <f t="shared" si="13"/>
        <v>10085</v>
      </c>
    </row>
    <row r="38" spans="1:60" ht="10.5" customHeight="1" x14ac:dyDescent="0.2">
      <c r="A38" s="19">
        <v>2</v>
      </c>
      <c r="B38" s="246">
        <f t="shared" ref="B38" si="14">ROUNDUP(B14*0.9,)</f>
        <v>15188</v>
      </c>
      <c r="C38" s="246">
        <f t="shared" ref="C38:BH38" si="15">ROUNDUP(C14*0.9,)</f>
        <v>17132</v>
      </c>
      <c r="D38" s="246">
        <f t="shared" si="15"/>
        <v>17132</v>
      </c>
      <c r="E38" s="246">
        <f t="shared" si="15"/>
        <v>16160</v>
      </c>
      <c r="F38" s="246">
        <f t="shared" si="15"/>
        <v>16160</v>
      </c>
      <c r="G38" s="246">
        <f t="shared" si="15"/>
        <v>18509</v>
      </c>
      <c r="H38" s="246">
        <f t="shared" si="15"/>
        <v>21263</v>
      </c>
      <c r="I38" s="246">
        <f t="shared" si="15"/>
        <v>18509</v>
      </c>
      <c r="J38" s="246">
        <f t="shared" si="15"/>
        <v>15188</v>
      </c>
      <c r="K38" s="246">
        <f t="shared" si="15"/>
        <v>14216</v>
      </c>
      <c r="L38" s="246">
        <f t="shared" si="15"/>
        <v>17132</v>
      </c>
      <c r="M38" s="246">
        <f t="shared" si="15"/>
        <v>17132</v>
      </c>
      <c r="N38" s="246">
        <f t="shared" si="15"/>
        <v>16160</v>
      </c>
      <c r="O38" s="246">
        <f t="shared" si="15"/>
        <v>17132</v>
      </c>
      <c r="P38" s="246">
        <f t="shared" si="15"/>
        <v>18509</v>
      </c>
      <c r="Q38" s="246">
        <f t="shared" si="15"/>
        <v>18509</v>
      </c>
      <c r="R38" s="246">
        <f t="shared" si="15"/>
        <v>18509</v>
      </c>
      <c r="S38" s="246">
        <f t="shared" si="15"/>
        <v>18509</v>
      </c>
      <c r="T38" s="246">
        <f t="shared" si="15"/>
        <v>17132</v>
      </c>
      <c r="U38" s="246">
        <f t="shared" si="15"/>
        <v>17132</v>
      </c>
      <c r="V38" s="246">
        <f t="shared" si="15"/>
        <v>21263</v>
      </c>
      <c r="W38" s="246">
        <f t="shared" si="15"/>
        <v>19886</v>
      </c>
      <c r="X38" s="246">
        <f t="shared" si="15"/>
        <v>21263</v>
      </c>
      <c r="Y38" s="246">
        <f t="shared" si="15"/>
        <v>18509</v>
      </c>
      <c r="Z38" s="246">
        <f t="shared" si="15"/>
        <v>18509</v>
      </c>
      <c r="AA38" s="246">
        <f t="shared" si="15"/>
        <v>19886</v>
      </c>
      <c r="AB38" s="246">
        <f t="shared" si="15"/>
        <v>18509</v>
      </c>
      <c r="AC38" s="246">
        <f t="shared" si="15"/>
        <v>19886</v>
      </c>
      <c r="AD38" s="246">
        <f t="shared" si="15"/>
        <v>17132</v>
      </c>
      <c r="AE38" s="246">
        <f t="shared" si="15"/>
        <v>16160</v>
      </c>
      <c r="AF38" s="246">
        <f t="shared" si="15"/>
        <v>15188</v>
      </c>
      <c r="AG38" s="246">
        <f t="shared" si="15"/>
        <v>14216</v>
      </c>
      <c r="AH38" s="246">
        <f t="shared" si="15"/>
        <v>13244</v>
      </c>
      <c r="AI38" s="246">
        <f t="shared" si="15"/>
        <v>13244</v>
      </c>
      <c r="AJ38" s="246">
        <f t="shared" si="15"/>
        <v>14216</v>
      </c>
      <c r="AK38" s="246">
        <f t="shared" si="15"/>
        <v>15188</v>
      </c>
      <c r="AL38" s="246">
        <f t="shared" si="15"/>
        <v>14216</v>
      </c>
      <c r="AM38" s="246">
        <f t="shared" si="15"/>
        <v>15188</v>
      </c>
      <c r="AN38" s="246">
        <f t="shared" si="15"/>
        <v>14216</v>
      </c>
      <c r="AO38" s="246">
        <f t="shared" si="15"/>
        <v>14217</v>
      </c>
      <c r="AP38" s="246">
        <f t="shared" si="15"/>
        <v>13244</v>
      </c>
      <c r="AQ38" s="246">
        <f t="shared" si="15"/>
        <v>15188</v>
      </c>
      <c r="AR38" s="246">
        <f t="shared" si="15"/>
        <v>13244</v>
      </c>
      <c r="AS38" s="246">
        <f t="shared" si="15"/>
        <v>13122</v>
      </c>
      <c r="AT38" s="246">
        <f t="shared" si="15"/>
        <v>14094</v>
      </c>
      <c r="AU38" s="246">
        <f t="shared" si="15"/>
        <v>14094</v>
      </c>
      <c r="AV38" s="246">
        <f t="shared" si="15"/>
        <v>13122</v>
      </c>
      <c r="AW38" s="246">
        <f t="shared" si="15"/>
        <v>14094</v>
      </c>
      <c r="AX38" s="246">
        <f t="shared" si="15"/>
        <v>11583</v>
      </c>
      <c r="AY38" s="246">
        <f t="shared" si="15"/>
        <v>12150</v>
      </c>
      <c r="AZ38" s="246">
        <f t="shared" si="15"/>
        <v>11583</v>
      </c>
      <c r="BA38" s="246">
        <f t="shared" si="15"/>
        <v>12150</v>
      </c>
      <c r="BB38" s="246">
        <f t="shared" si="15"/>
        <v>11583</v>
      </c>
      <c r="BC38" s="246">
        <f t="shared" si="15"/>
        <v>12150</v>
      </c>
      <c r="BD38" s="246">
        <f t="shared" si="15"/>
        <v>12150</v>
      </c>
      <c r="BE38" s="246">
        <f t="shared" si="15"/>
        <v>11583</v>
      </c>
      <c r="BF38" s="246">
        <f t="shared" si="15"/>
        <v>10449</v>
      </c>
      <c r="BG38" s="246">
        <f t="shared" si="15"/>
        <v>10449</v>
      </c>
      <c r="BH38" s="246">
        <f t="shared" si="15"/>
        <v>11907</v>
      </c>
    </row>
    <row r="39" spans="1:60" ht="10.5" customHeight="1" x14ac:dyDescent="0.2">
      <c r="A39" s="17" t="s">
        <v>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row>
    <row r="40" spans="1:60" ht="10.5" customHeight="1" x14ac:dyDescent="0.2">
      <c r="A40" s="19">
        <v>1</v>
      </c>
      <c r="B40" s="246">
        <f t="shared" ref="B40" si="16">ROUNDUP(B16*0.9,)</f>
        <v>14175</v>
      </c>
      <c r="C40" s="246">
        <f t="shared" ref="C40:BH40" si="17">ROUNDUP(C16*0.9,)</f>
        <v>16119</v>
      </c>
      <c r="D40" s="246">
        <f t="shared" si="17"/>
        <v>16119</v>
      </c>
      <c r="E40" s="246">
        <f t="shared" si="17"/>
        <v>15147</v>
      </c>
      <c r="F40" s="246">
        <f t="shared" si="17"/>
        <v>15147</v>
      </c>
      <c r="G40" s="246">
        <f t="shared" si="17"/>
        <v>17496</v>
      </c>
      <c r="H40" s="246">
        <f t="shared" si="17"/>
        <v>20250</v>
      </c>
      <c r="I40" s="246">
        <f t="shared" si="17"/>
        <v>17496</v>
      </c>
      <c r="J40" s="246">
        <f t="shared" si="17"/>
        <v>14175</v>
      </c>
      <c r="K40" s="246">
        <f t="shared" si="17"/>
        <v>13203</v>
      </c>
      <c r="L40" s="246">
        <f t="shared" si="17"/>
        <v>16119</v>
      </c>
      <c r="M40" s="246">
        <f t="shared" si="17"/>
        <v>16119</v>
      </c>
      <c r="N40" s="246">
        <f t="shared" si="17"/>
        <v>15147</v>
      </c>
      <c r="O40" s="246">
        <f t="shared" si="17"/>
        <v>16119</v>
      </c>
      <c r="P40" s="246">
        <f t="shared" si="17"/>
        <v>17496</v>
      </c>
      <c r="Q40" s="246">
        <f t="shared" si="17"/>
        <v>17496</v>
      </c>
      <c r="R40" s="246">
        <f t="shared" si="17"/>
        <v>17496</v>
      </c>
      <c r="S40" s="246">
        <f t="shared" si="17"/>
        <v>17496</v>
      </c>
      <c r="T40" s="246">
        <f t="shared" si="17"/>
        <v>16119</v>
      </c>
      <c r="U40" s="246">
        <f t="shared" si="17"/>
        <v>16119</v>
      </c>
      <c r="V40" s="246">
        <f t="shared" si="17"/>
        <v>20250</v>
      </c>
      <c r="W40" s="246">
        <f t="shared" si="17"/>
        <v>18873</v>
      </c>
      <c r="X40" s="246">
        <f t="shared" si="17"/>
        <v>20250</v>
      </c>
      <c r="Y40" s="246">
        <f t="shared" si="17"/>
        <v>17496</v>
      </c>
      <c r="Z40" s="246">
        <f t="shared" si="17"/>
        <v>17496</v>
      </c>
      <c r="AA40" s="246">
        <f t="shared" si="17"/>
        <v>18873</v>
      </c>
      <c r="AB40" s="246">
        <f t="shared" si="17"/>
        <v>17496</v>
      </c>
      <c r="AC40" s="246">
        <f t="shared" si="17"/>
        <v>18873</v>
      </c>
      <c r="AD40" s="246">
        <f t="shared" si="17"/>
        <v>16119</v>
      </c>
      <c r="AE40" s="246">
        <f t="shared" si="17"/>
        <v>15147</v>
      </c>
      <c r="AF40" s="246">
        <f t="shared" si="17"/>
        <v>14175</v>
      </c>
      <c r="AG40" s="246">
        <f t="shared" si="17"/>
        <v>13203</v>
      </c>
      <c r="AH40" s="246">
        <f t="shared" si="17"/>
        <v>12231</v>
      </c>
      <c r="AI40" s="246">
        <f t="shared" si="17"/>
        <v>12231</v>
      </c>
      <c r="AJ40" s="246">
        <f t="shared" si="17"/>
        <v>13203</v>
      </c>
      <c r="AK40" s="246">
        <f t="shared" si="17"/>
        <v>14175</v>
      </c>
      <c r="AL40" s="246">
        <f t="shared" si="17"/>
        <v>13203</v>
      </c>
      <c r="AM40" s="246">
        <f t="shared" si="17"/>
        <v>14175</v>
      </c>
      <c r="AN40" s="246">
        <f t="shared" si="17"/>
        <v>13203</v>
      </c>
      <c r="AO40" s="246">
        <f t="shared" si="17"/>
        <v>13204</v>
      </c>
      <c r="AP40" s="246">
        <f t="shared" si="17"/>
        <v>12231</v>
      </c>
      <c r="AQ40" s="246">
        <f t="shared" si="17"/>
        <v>14175</v>
      </c>
      <c r="AR40" s="246">
        <f t="shared" si="17"/>
        <v>12231</v>
      </c>
      <c r="AS40" s="246">
        <f t="shared" si="17"/>
        <v>12110</v>
      </c>
      <c r="AT40" s="246">
        <f t="shared" si="17"/>
        <v>13082</v>
      </c>
      <c r="AU40" s="246">
        <f t="shared" si="17"/>
        <v>13082</v>
      </c>
      <c r="AV40" s="246">
        <f t="shared" si="17"/>
        <v>12110</v>
      </c>
      <c r="AW40" s="246">
        <f t="shared" si="17"/>
        <v>13082</v>
      </c>
      <c r="AX40" s="246">
        <f t="shared" si="17"/>
        <v>10571</v>
      </c>
      <c r="AY40" s="246">
        <f t="shared" si="17"/>
        <v>11138</v>
      </c>
      <c r="AZ40" s="246">
        <f t="shared" si="17"/>
        <v>10571</v>
      </c>
      <c r="BA40" s="246">
        <f t="shared" si="17"/>
        <v>11138</v>
      </c>
      <c r="BB40" s="246">
        <f t="shared" si="17"/>
        <v>10571</v>
      </c>
      <c r="BC40" s="246">
        <f t="shared" si="17"/>
        <v>11138</v>
      </c>
      <c r="BD40" s="246">
        <f t="shared" si="17"/>
        <v>11138</v>
      </c>
      <c r="BE40" s="246">
        <f t="shared" si="17"/>
        <v>10571</v>
      </c>
      <c r="BF40" s="246">
        <f t="shared" si="17"/>
        <v>9437</v>
      </c>
      <c r="BG40" s="246">
        <f t="shared" si="17"/>
        <v>9437</v>
      </c>
      <c r="BH40" s="246">
        <f t="shared" si="17"/>
        <v>10895</v>
      </c>
    </row>
    <row r="41" spans="1:60" ht="10.7" customHeight="1" x14ac:dyDescent="0.2">
      <c r="A41" s="19">
        <v>2</v>
      </c>
      <c r="B41" s="246">
        <f t="shared" ref="B41" si="18">ROUNDUP(B17*0.9,)</f>
        <v>15998</v>
      </c>
      <c r="C41" s="246">
        <f t="shared" ref="C41:BH41" si="19">ROUNDUP(C17*0.9,)</f>
        <v>17942</v>
      </c>
      <c r="D41" s="246">
        <f t="shared" si="19"/>
        <v>17942</v>
      </c>
      <c r="E41" s="246">
        <f t="shared" si="19"/>
        <v>16970</v>
      </c>
      <c r="F41" s="246">
        <f t="shared" si="19"/>
        <v>16970</v>
      </c>
      <c r="G41" s="246">
        <f t="shared" si="19"/>
        <v>19319</v>
      </c>
      <c r="H41" s="246">
        <f t="shared" si="19"/>
        <v>22073</v>
      </c>
      <c r="I41" s="246">
        <f t="shared" si="19"/>
        <v>19319</v>
      </c>
      <c r="J41" s="246">
        <f t="shared" si="19"/>
        <v>15998</v>
      </c>
      <c r="K41" s="246">
        <f t="shared" si="19"/>
        <v>15026</v>
      </c>
      <c r="L41" s="246">
        <f t="shared" si="19"/>
        <v>17942</v>
      </c>
      <c r="M41" s="246">
        <f t="shared" si="19"/>
        <v>17942</v>
      </c>
      <c r="N41" s="246">
        <f t="shared" si="19"/>
        <v>16970</v>
      </c>
      <c r="O41" s="246">
        <f t="shared" si="19"/>
        <v>17942</v>
      </c>
      <c r="P41" s="246">
        <f t="shared" si="19"/>
        <v>19319</v>
      </c>
      <c r="Q41" s="246">
        <f t="shared" si="19"/>
        <v>19319</v>
      </c>
      <c r="R41" s="246">
        <f t="shared" si="19"/>
        <v>19319</v>
      </c>
      <c r="S41" s="246">
        <f t="shared" si="19"/>
        <v>19319</v>
      </c>
      <c r="T41" s="246">
        <f t="shared" si="19"/>
        <v>17942</v>
      </c>
      <c r="U41" s="246">
        <f t="shared" si="19"/>
        <v>17942</v>
      </c>
      <c r="V41" s="246">
        <f t="shared" si="19"/>
        <v>22073</v>
      </c>
      <c r="W41" s="246">
        <f t="shared" si="19"/>
        <v>20696</v>
      </c>
      <c r="X41" s="246">
        <f t="shared" si="19"/>
        <v>22073</v>
      </c>
      <c r="Y41" s="246">
        <f t="shared" si="19"/>
        <v>19319</v>
      </c>
      <c r="Z41" s="246">
        <f t="shared" si="19"/>
        <v>19319</v>
      </c>
      <c r="AA41" s="246">
        <f t="shared" si="19"/>
        <v>20696</v>
      </c>
      <c r="AB41" s="246">
        <f t="shared" si="19"/>
        <v>19319</v>
      </c>
      <c r="AC41" s="246">
        <f t="shared" si="19"/>
        <v>20696</v>
      </c>
      <c r="AD41" s="246">
        <f t="shared" si="19"/>
        <v>17942</v>
      </c>
      <c r="AE41" s="246">
        <f t="shared" si="19"/>
        <v>16970</v>
      </c>
      <c r="AF41" s="246">
        <f t="shared" si="19"/>
        <v>15998</v>
      </c>
      <c r="AG41" s="246">
        <f t="shared" si="19"/>
        <v>15026</v>
      </c>
      <c r="AH41" s="246">
        <f t="shared" si="19"/>
        <v>14054</v>
      </c>
      <c r="AI41" s="246">
        <f t="shared" si="19"/>
        <v>14054</v>
      </c>
      <c r="AJ41" s="246">
        <f t="shared" si="19"/>
        <v>15026</v>
      </c>
      <c r="AK41" s="246">
        <f t="shared" si="19"/>
        <v>15998</v>
      </c>
      <c r="AL41" s="246">
        <f t="shared" si="19"/>
        <v>15026</v>
      </c>
      <c r="AM41" s="246">
        <f t="shared" si="19"/>
        <v>15998</v>
      </c>
      <c r="AN41" s="246">
        <f t="shared" si="19"/>
        <v>15026</v>
      </c>
      <c r="AO41" s="246">
        <f t="shared" si="19"/>
        <v>15027</v>
      </c>
      <c r="AP41" s="246">
        <f t="shared" si="19"/>
        <v>14054</v>
      </c>
      <c r="AQ41" s="246">
        <f t="shared" si="19"/>
        <v>15998</v>
      </c>
      <c r="AR41" s="246">
        <f t="shared" si="19"/>
        <v>14054</v>
      </c>
      <c r="AS41" s="246">
        <f t="shared" si="19"/>
        <v>13932</v>
      </c>
      <c r="AT41" s="246">
        <f t="shared" si="19"/>
        <v>14904</v>
      </c>
      <c r="AU41" s="246">
        <f t="shared" si="19"/>
        <v>14904</v>
      </c>
      <c r="AV41" s="246">
        <f t="shared" si="19"/>
        <v>13932</v>
      </c>
      <c r="AW41" s="246">
        <f t="shared" si="19"/>
        <v>14904</v>
      </c>
      <c r="AX41" s="246">
        <f t="shared" si="19"/>
        <v>12393</v>
      </c>
      <c r="AY41" s="246">
        <f t="shared" si="19"/>
        <v>12960</v>
      </c>
      <c r="AZ41" s="246">
        <f t="shared" si="19"/>
        <v>12393</v>
      </c>
      <c r="BA41" s="246">
        <f t="shared" si="19"/>
        <v>12960</v>
      </c>
      <c r="BB41" s="246">
        <f t="shared" si="19"/>
        <v>12393</v>
      </c>
      <c r="BC41" s="246">
        <f t="shared" si="19"/>
        <v>12960</v>
      </c>
      <c r="BD41" s="246">
        <f t="shared" si="19"/>
        <v>12960</v>
      </c>
      <c r="BE41" s="246">
        <f t="shared" si="19"/>
        <v>12393</v>
      </c>
      <c r="BF41" s="246">
        <f t="shared" si="19"/>
        <v>11259</v>
      </c>
      <c r="BG41" s="246">
        <f t="shared" si="19"/>
        <v>11259</v>
      </c>
      <c r="BH41" s="246">
        <f t="shared" si="19"/>
        <v>12717</v>
      </c>
    </row>
    <row r="42" spans="1:60" ht="10.7" customHeight="1" x14ac:dyDescent="0.2">
      <c r="A42" s="17" t="s">
        <v>145</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row>
    <row r="43" spans="1:60" ht="10.7" customHeight="1" x14ac:dyDescent="0.2">
      <c r="A43" s="19">
        <v>1</v>
      </c>
      <c r="B43" s="246">
        <f t="shared" ref="B43" si="20">ROUNDUP(B19*0.9,)</f>
        <v>15795</v>
      </c>
      <c r="C43" s="246">
        <f t="shared" ref="C43:BH43" si="21">ROUNDUP(C19*0.9,)</f>
        <v>17739</v>
      </c>
      <c r="D43" s="246">
        <f t="shared" si="21"/>
        <v>17739</v>
      </c>
      <c r="E43" s="246">
        <f t="shared" si="21"/>
        <v>16767</v>
      </c>
      <c r="F43" s="246">
        <f t="shared" si="21"/>
        <v>16767</v>
      </c>
      <c r="G43" s="246">
        <f t="shared" si="21"/>
        <v>19116</v>
      </c>
      <c r="H43" s="246">
        <f t="shared" si="21"/>
        <v>21870</v>
      </c>
      <c r="I43" s="246">
        <f t="shared" si="21"/>
        <v>19116</v>
      </c>
      <c r="J43" s="246">
        <f t="shared" si="21"/>
        <v>15795</v>
      </c>
      <c r="K43" s="246">
        <f t="shared" si="21"/>
        <v>14823</v>
      </c>
      <c r="L43" s="246">
        <f t="shared" si="21"/>
        <v>17739</v>
      </c>
      <c r="M43" s="246">
        <f t="shared" si="21"/>
        <v>17739</v>
      </c>
      <c r="N43" s="246">
        <f t="shared" si="21"/>
        <v>16767</v>
      </c>
      <c r="O43" s="246">
        <f t="shared" si="21"/>
        <v>17739</v>
      </c>
      <c r="P43" s="246">
        <f t="shared" si="21"/>
        <v>19116</v>
      </c>
      <c r="Q43" s="246">
        <f t="shared" si="21"/>
        <v>19116</v>
      </c>
      <c r="R43" s="246">
        <f t="shared" si="21"/>
        <v>19116</v>
      </c>
      <c r="S43" s="246">
        <f t="shared" si="21"/>
        <v>19116</v>
      </c>
      <c r="T43" s="246">
        <f t="shared" si="21"/>
        <v>17739</v>
      </c>
      <c r="U43" s="246">
        <f t="shared" si="21"/>
        <v>17739</v>
      </c>
      <c r="V43" s="246">
        <f t="shared" si="21"/>
        <v>21870</v>
      </c>
      <c r="W43" s="246">
        <f t="shared" si="21"/>
        <v>20493</v>
      </c>
      <c r="X43" s="246">
        <f t="shared" si="21"/>
        <v>21870</v>
      </c>
      <c r="Y43" s="246">
        <f t="shared" si="21"/>
        <v>19116</v>
      </c>
      <c r="Z43" s="246">
        <f t="shared" si="21"/>
        <v>19116</v>
      </c>
      <c r="AA43" s="246">
        <f t="shared" si="21"/>
        <v>20493</v>
      </c>
      <c r="AB43" s="246">
        <f t="shared" si="21"/>
        <v>19116</v>
      </c>
      <c r="AC43" s="246">
        <f t="shared" si="21"/>
        <v>20493</v>
      </c>
      <c r="AD43" s="246">
        <f t="shared" si="21"/>
        <v>17739</v>
      </c>
      <c r="AE43" s="246">
        <f t="shared" si="21"/>
        <v>16767</v>
      </c>
      <c r="AF43" s="246">
        <f t="shared" si="21"/>
        <v>15795</v>
      </c>
      <c r="AG43" s="246">
        <f t="shared" si="21"/>
        <v>14823</v>
      </c>
      <c r="AH43" s="246">
        <f t="shared" si="21"/>
        <v>13851</v>
      </c>
      <c r="AI43" s="246">
        <f t="shared" si="21"/>
        <v>13851</v>
      </c>
      <c r="AJ43" s="246">
        <f t="shared" si="21"/>
        <v>14823</v>
      </c>
      <c r="AK43" s="246">
        <f t="shared" si="21"/>
        <v>15795</v>
      </c>
      <c r="AL43" s="246">
        <f t="shared" si="21"/>
        <v>14823</v>
      </c>
      <c r="AM43" s="246">
        <f t="shared" si="21"/>
        <v>15795</v>
      </c>
      <c r="AN43" s="246">
        <f t="shared" si="21"/>
        <v>14823</v>
      </c>
      <c r="AO43" s="246">
        <f t="shared" si="21"/>
        <v>14824</v>
      </c>
      <c r="AP43" s="246">
        <f t="shared" si="21"/>
        <v>13851</v>
      </c>
      <c r="AQ43" s="246">
        <f t="shared" si="21"/>
        <v>15795</v>
      </c>
      <c r="AR43" s="246">
        <f t="shared" si="21"/>
        <v>13851</v>
      </c>
      <c r="AS43" s="246">
        <f t="shared" si="21"/>
        <v>12920</v>
      </c>
      <c r="AT43" s="246">
        <f t="shared" si="21"/>
        <v>13892</v>
      </c>
      <c r="AU43" s="246">
        <f t="shared" si="21"/>
        <v>13892</v>
      </c>
      <c r="AV43" s="246">
        <f t="shared" si="21"/>
        <v>12920</v>
      </c>
      <c r="AW43" s="246">
        <f t="shared" si="21"/>
        <v>13892</v>
      </c>
      <c r="AX43" s="246">
        <f t="shared" si="21"/>
        <v>11381</v>
      </c>
      <c r="AY43" s="246">
        <f t="shared" si="21"/>
        <v>11948</v>
      </c>
      <c r="AZ43" s="246">
        <f t="shared" si="21"/>
        <v>11381</v>
      </c>
      <c r="BA43" s="246">
        <f t="shared" si="21"/>
        <v>11948</v>
      </c>
      <c r="BB43" s="246">
        <f t="shared" si="21"/>
        <v>11381</v>
      </c>
      <c r="BC43" s="246">
        <f t="shared" si="21"/>
        <v>11948</v>
      </c>
      <c r="BD43" s="246">
        <f t="shared" si="21"/>
        <v>11948</v>
      </c>
      <c r="BE43" s="246">
        <f t="shared" si="21"/>
        <v>11381</v>
      </c>
      <c r="BF43" s="246">
        <f t="shared" si="21"/>
        <v>10247</v>
      </c>
      <c r="BG43" s="246">
        <f t="shared" si="21"/>
        <v>10247</v>
      </c>
      <c r="BH43" s="246">
        <f t="shared" si="21"/>
        <v>11705</v>
      </c>
    </row>
    <row r="44" spans="1:60" ht="10.7" customHeight="1" x14ac:dyDescent="0.2">
      <c r="A44" s="19">
        <v>2</v>
      </c>
      <c r="B44" s="246">
        <f t="shared" ref="B44" si="22">ROUNDUP(B20*0.9,)</f>
        <v>17618</v>
      </c>
      <c r="C44" s="246">
        <f t="shared" ref="C44:BH44" si="23">ROUNDUP(C20*0.9,)</f>
        <v>19562</v>
      </c>
      <c r="D44" s="246">
        <f t="shared" si="23"/>
        <v>19562</v>
      </c>
      <c r="E44" s="246">
        <f t="shared" si="23"/>
        <v>18590</v>
      </c>
      <c r="F44" s="246">
        <f t="shared" si="23"/>
        <v>18590</v>
      </c>
      <c r="G44" s="246">
        <f t="shared" si="23"/>
        <v>20939</v>
      </c>
      <c r="H44" s="246">
        <f t="shared" si="23"/>
        <v>23693</v>
      </c>
      <c r="I44" s="246">
        <f t="shared" si="23"/>
        <v>20939</v>
      </c>
      <c r="J44" s="246">
        <f t="shared" si="23"/>
        <v>17618</v>
      </c>
      <c r="K44" s="246">
        <f t="shared" si="23"/>
        <v>16646</v>
      </c>
      <c r="L44" s="246">
        <f t="shared" si="23"/>
        <v>19562</v>
      </c>
      <c r="M44" s="246">
        <f t="shared" si="23"/>
        <v>19562</v>
      </c>
      <c r="N44" s="246">
        <f t="shared" si="23"/>
        <v>18590</v>
      </c>
      <c r="O44" s="246">
        <f t="shared" si="23"/>
        <v>19562</v>
      </c>
      <c r="P44" s="246">
        <f t="shared" si="23"/>
        <v>20939</v>
      </c>
      <c r="Q44" s="246">
        <f t="shared" si="23"/>
        <v>20939</v>
      </c>
      <c r="R44" s="246">
        <f t="shared" si="23"/>
        <v>20939</v>
      </c>
      <c r="S44" s="246">
        <f t="shared" si="23"/>
        <v>20939</v>
      </c>
      <c r="T44" s="246">
        <f t="shared" si="23"/>
        <v>19562</v>
      </c>
      <c r="U44" s="246">
        <f t="shared" si="23"/>
        <v>19562</v>
      </c>
      <c r="V44" s="246">
        <f t="shared" si="23"/>
        <v>23693</v>
      </c>
      <c r="W44" s="246">
        <f t="shared" si="23"/>
        <v>22316</v>
      </c>
      <c r="X44" s="246">
        <f t="shared" si="23"/>
        <v>23693</v>
      </c>
      <c r="Y44" s="246">
        <f t="shared" si="23"/>
        <v>20939</v>
      </c>
      <c r="Z44" s="246">
        <f t="shared" si="23"/>
        <v>20939</v>
      </c>
      <c r="AA44" s="246">
        <f t="shared" si="23"/>
        <v>22316</v>
      </c>
      <c r="AB44" s="246">
        <f t="shared" si="23"/>
        <v>20939</v>
      </c>
      <c r="AC44" s="246">
        <f t="shared" si="23"/>
        <v>22316</v>
      </c>
      <c r="AD44" s="246">
        <f t="shared" si="23"/>
        <v>19562</v>
      </c>
      <c r="AE44" s="246">
        <f t="shared" si="23"/>
        <v>18590</v>
      </c>
      <c r="AF44" s="246">
        <f t="shared" si="23"/>
        <v>17618</v>
      </c>
      <c r="AG44" s="246">
        <f t="shared" si="23"/>
        <v>16646</v>
      </c>
      <c r="AH44" s="246">
        <f t="shared" si="23"/>
        <v>15674</v>
      </c>
      <c r="AI44" s="246">
        <f t="shared" si="23"/>
        <v>15674</v>
      </c>
      <c r="AJ44" s="246">
        <f t="shared" si="23"/>
        <v>16646</v>
      </c>
      <c r="AK44" s="246">
        <f t="shared" si="23"/>
        <v>17618</v>
      </c>
      <c r="AL44" s="246">
        <f t="shared" si="23"/>
        <v>16646</v>
      </c>
      <c r="AM44" s="246">
        <f t="shared" si="23"/>
        <v>17618</v>
      </c>
      <c r="AN44" s="246">
        <f t="shared" si="23"/>
        <v>16646</v>
      </c>
      <c r="AO44" s="246">
        <f t="shared" si="23"/>
        <v>16647</v>
      </c>
      <c r="AP44" s="246">
        <f t="shared" si="23"/>
        <v>15674</v>
      </c>
      <c r="AQ44" s="246">
        <f t="shared" si="23"/>
        <v>17618</v>
      </c>
      <c r="AR44" s="246">
        <f t="shared" si="23"/>
        <v>15674</v>
      </c>
      <c r="AS44" s="246">
        <f t="shared" si="23"/>
        <v>14742</v>
      </c>
      <c r="AT44" s="246">
        <f t="shared" si="23"/>
        <v>15714</v>
      </c>
      <c r="AU44" s="246">
        <f t="shared" si="23"/>
        <v>15714</v>
      </c>
      <c r="AV44" s="246">
        <f t="shared" si="23"/>
        <v>14742</v>
      </c>
      <c r="AW44" s="246">
        <f t="shared" si="23"/>
        <v>15714</v>
      </c>
      <c r="AX44" s="246">
        <f t="shared" si="23"/>
        <v>13203</v>
      </c>
      <c r="AY44" s="246">
        <f t="shared" si="23"/>
        <v>13770</v>
      </c>
      <c r="AZ44" s="246">
        <f t="shared" si="23"/>
        <v>13203</v>
      </c>
      <c r="BA44" s="246">
        <f t="shared" si="23"/>
        <v>13770</v>
      </c>
      <c r="BB44" s="246">
        <f t="shared" si="23"/>
        <v>13203</v>
      </c>
      <c r="BC44" s="246">
        <f t="shared" si="23"/>
        <v>13770</v>
      </c>
      <c r="BD44" s="246">
        <f t="shared" si="23"/>
        <v>13770</v>
      </c>
      <c r="BE44" s="246">
        <f t="shared" si="23"/>
        <v>13203</v>
      </c>
      <c r="BF44" s="246">
        <f t="shared" si="23"/>
        <v>12069</v>
      </c>
      <c r="BG44" s="246">
        <f t="shared" si="23"/>
        <v>12069</v>
      </c>
      <c r="BH44" s="246">
        <f t="shared" si="23"/>
        <v>13527</v>
      </c>
    </row>
    <row r="45" spans="1:60" ht="10.7" customHeight="1" x14ac:dyDescent="0.2">
      <c r="A45" s="17" t="s">
        <v>5</v>
      </c>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row>
    <row r="46" spans="1:60" ht="10.7" customHeight="1" x14ac:dyDescent="0.2">
      <c r="A46" s="19">
        <v>1</v>
      </c>
      <c r="B46" s="246">
        <f t="shared" ref="B46" si="24">ROUNDUP(B22*0.9,)</f>
        <v>23895</v>
      </c>
      <c r="C46" s="246">
        <f t="shared" ref="C46:BH46" si="25">ROUNDUP(C22*0.9,)</f>
        <v>25839</v>
      </c>
      <c r="D46" s="246">
        <f t="shared" si="25"/>
        <v>25839</v>
      </c>
      <c r="E46" s="246">
        <f t="shared" si="25"/>
        <v>24867</v>
      </c>
      <c r="F46" s="246">
        <f t="shared" si="25"/>
        <v>24867</v>
      </c>
      <c r="G46" s="246">
        <f t="shared" si="25"/>
        <v>27216</v>
      </c>
      <c r="H46" s="246">
        <f t="shared" si="25"/>
        <v>29970</v>
      </c>
      <c r="I46" s="246">
        <f t="shared" si="25"/>
        <v>27216</v>
      </c>
      <c r="J46" s="246">
        <f t="shared" si="25"/>
        <v>23895</v>
      </c>
      <c r="K46" s="246">
        <f t="shared" si="25"/>
        <v>22923</v>
      </c>
      <c r="L46" s="246">
        <f t="shared" si="25"/>
        <v>25839</v>
      </c>
      <c r="M46" s="246">
        <f t="shared" si="25"/>
        <v>25839</v>
      </c>
      <c r="N46" s="246">
        <f t="shared" si="25"/>
        <v>24867</v>
      </c>
      <c r="O46" s="246">
        <f t="shared" si="25"/>
        <v>25839</v>
      </c>
      <c r="P46" s="246">
        <f t="shared" si="25"/>
        <v>27216</v>
      </c>
      <c r="Q46" s="246">
        <f t="shared" si="25"/>
        <v>27216</v>
      </c>
      <c r="R46" s="246">
        <f t="shared" si="25"/>
        <v>27216</v>
      </c>
      <c r="S46" s="246">
        <f t="shared" si="25"/>
        <v>27216</v>
      </c>
      <c r="T46" s="246">
        <f t="shared" si="25"/>
        <v>25839</v>
      </c>
      <c r="U46" s="246">
        <f t="shared" si="25"/>
        <v>25839</v>
      </c>
      <c r="V46" s="246">
        <f t="shared" si="25"/>
        <v>29970</v>
      </c>
      <c r="W46" s="246">
        <f t="shared" si="25"/>
        <v>28593</v>
      </c>
      <c r="X46" s="246">
        <f t="shared" si="25"/>
        <v>29970</v>
      </c>
      <c r="Y46" s="246">
        <f t="shared" si="25"/>
        <v>27216</v>
      </c>
      <c r="Z46" s="246">
        <f t="shared" si="25"/>
        <v>27216</v>
      </c>
      <c r="AA46" s="246">
        <f t="shared" si="25"/>
        <v>28593</v>
      </c>
      <c r="AB46" s="246">
        <f t="shared" si="25"/>
        <v>27216</v>
      </c>
      <c r="AC46" s="246">
        <f t="shared" si="25"/>
        <v>28593</v>
      </c>
      <c r="AD46" s="246">
        <f t="shared" si="25"/>
        <v>25839</v>
      </c>
      <c r="AE46" s="246">
        <f t="shared" si="25"/>
        <v>24867</v>
      </c>
      <c r="AF46" s="246">
        <f t="shared" si="25"/>
        <v>23895</v>
      </c>
      <c r="AG46" s="246">
        <f t="shared" si="25"/>
        <v>22923</v>
      </c>
      <c r="AH46" s="246">
        <f t="shared" si="25"/>
        <v>21951</v>
      </c>
      <c r="AI46" s="246">
        <f t="shared" si="25"/>
        <v>21951</v>
      </c>
      <c r="AJ46" s="246">
        <f t="shared" si="25"/>
        <v>22923</v>
      </c>
      <c r="AK46" s="246">
        <f t="shared" si="25"/>
        <v>23895</v>
      </c>
      <c r="AL46" s="246">
        <f t="shared" si="25"/>
        <v>22923</v>
      </c>
      <c r="AM46" s="246">
        <f t="shared" si="25"/>
        <v>23895</v>
      </c>
      <c r="AN46" s="246">
        <f t="shared" si="25"/>
        <v>22923</v>
      </c>
      <c r="AO46" s="246">
        <f t="shared" si="25"/>
        <v>22924</v>
      </c>
      <c r="AP46" s="246">
        <f t="shared" si="25"/>
        <v>21951</v>
      </c>
      <c r="AQ46" s="246">
        <f t="shared" si="25"/>
        <v>23895</v>
      </c>
      <c r="AR46" s="246">
        <f t="shared" si="25"/>
        <v>21951</v>
      </c>
      <c r="AS46" s="246">
        <f t="shared" si="25"/>
        <v>16565</v>
      </c>
      <c r="AT46" s="246">
        <f t="shared" si="25"/>
        <v>17537</v>
      </c>
      <c r="AU46" s="246">
        <f t="shared" si="25"/>
        <v>17537</v>
      </c>
      <c r="AV46" s="246">
        <f t="shared" si="25"/>
        <v>16565</v>
      </c>
      <c r="AW46" s="246">
        <f t="shared" si="25"/>
        <v>17537</v>
      </c>
      <c r="AX46" s="246">
        <f t="shared" si="25"/>
        <v>15026</v>
      </c>
      <c r="AY46" s="246">
        <f t="shared" si="25"/>
        <v>15593</v>
      </c>
      <c r="AZ46" s="246">
        <f t="shared" si="25"/>
        <v>15026</v>
      </c>
      <c r="BA46" s="246">
        <f t="shared" si="25"/>
        <v>15593</v>
      </c>
      <c r="BB46" s="246">
        <f t="shared" si="25"/>
        <v>15026</v>
      </c>
      <c r="BC46" s="246">
        <f t="shared" si="25"/>
        <v>15593</v>
      </c>
      <c r="BD46" s="246">
        <f t="shared" si="25"/>
        <v>15593</v>
      </c>
      <c r="BE46" s="246">
        <f t="shared" si="25"/>
        <v>15026</v>
      </c>
      <c r="BF46" s="246">
        <f t="shared" si="25"/>
        <v>13892</v>
      </c>
      <c r="BG46" s="246">
        <f t="shared" si="25"/>
        <v>19157</v>
      </c>
      <c r="BH46" s="246">
        <f t="shared" si="25"/>
        <v>20615</v>
      </c>
    </row>
    <row r="47" spans="1:60" ht="10.7" customHeight="1" x14ac:dyDescent="0.2">
      <c r="A47" s="19">
        <v>2</v>
      </c>
      <c r="B47" s="246">
        <f t="shared" ref="B47" si="26">ROUNDUP(B23*0.9,)</f>
        <v>25718</v>
      </c>
      <c r="C47" s="246">
        <f t="shared" ref="C47:BH47" si="27">ROUNDUP(C23*0.9,)</f>
        <v>27662</v>
      </c>
      <c r="D47" s="246">
        <f t="shared" si="27"/>
        <v>27662</v>
      </c>
      <c r="E47" s="246">
        <f t="shared" si="27"/>
        <v>26690</v>
      </c>
      <c r="F47" s="246">
        <f t="shared" si="27"/>
        <v>26690</v>
      </c>
      <c r="G47" s="246">
        <f t="shared" si="27"/>
        <v>29039</v>
      </c>
      <c r="H47" s="246">
        <f t="shared" si="27"/>
        <v>31793</v>
      </c>
      <c r="I47" s="246">
        <f t="shared" si="27"/>
        <v>29039</v>
      </c>
      <c r="J47" s="246">
        <f t="shared" si="27"/>
        <v>25718</v>
      </c>
      <c r="K47" s="246">
        <f t="shared" si="27"/>
        <v>24746</v>
      </c>
      <c r="L47" s="246">
        <f t="shared" si="27"/>
        <v>27662</v>
      </c>
      <c r="M47" s="246">
        <f t="shared" si="27"/>
        <v>27662</v>
      </c>
      <c r="N47" s="246">
        <f t="shared" si="27"/>
        <v>26690</v>
      </c>
      <c r="O47" s="246">
        <f t="shared" si="27"/>
        <v>27662</v>
      </c>
      <c r="P47" s="246">
        <f t="shared" si="27"/>
        <v>29039</v>
      </c>
      <c r="Q47" s="246">
        <f t="shared" si="27"/>
        <v>29039</v>
      </c>
      <c r="R47" s="246">
        <f t="shared" si="27"/>
        <v>29039</v>
      </c>
      <c r="S47" s="246">
        <f t="shared" si="27"/>
        <v>29039</v>
      </c>
      <c r="T47" s="246">
        <f t="shared" si="27"/>
        <v>27662</v>
      </c>
      <c r="U47" s="246">
        <f t="shared" si="27"/>
        <v>27662</v>
      </c>
      <c r="V47" s="246">
        <f t="shared" si="27"/>
        <v>31793</v>
      </c>
      <c r="W47" s="246">
        <f t="shared" si="27"/>
        <v>30416</v>
      </c>
      <c r="X47" s="246">
        <f t="shared" si="27"/>
        <v>31793</v>
      </c>
      <c r="Y47" s="246">
        <f t="shared" si="27"/>
        <v>29039</v>
      </c>
      <c r="Z47" s="246">
        <f t="shared" si="27"/>
        <v>29039</v>
      </c>
      <c r="AA47" s="246">
        <f t="shared" si="27"/>
        <v>30416</v>
      </c>
      <c r="AB47" s="246">
        <f t="shared" si="27"/>
        <v>29039</v>
      </c>
      <c r="AC47" s="246">
        <f t="shared" si="27"/>
        <v>30416</v>
      </c>
      <c r="AD47" s="246">
        <f t="shared" si="27"/>
        <v>27662</v>
      </c>
      <c r="AE47" s="246">
        <f t="shared" si="27"/>
        <v>26690</v>
      </c>
      <c r="AF47" s="246">
        <f t="shared" si="27"/>
        <v>25718</v>
      </c>
      <c r="AG47" s="246">
        <f t="shared" si="27"/>
        <v>24746</v>
      </c>
      <c r="AH47" s="246">
        <f t="shared" si="27"/>
        <v>23774</v>
      </c>
      <c r="AI47" s="246">
        <f t="shared" si="27"/>
        <v>23774</v>
      </c>
      <c r="AJ47" s="246">
        <f t="shared" si="27"/>
        <v>24746</v>
      </c>
      <c r="AK47" s="246">
        <f t="shared" si="27"/>
        <v>25718</v>
      </c>
      <c r="AL47" s="246">
        <f t="shared" si="27"/>
        <v>24746</v>
      </c>
      <c r="AM47" s="246">
        <f t="shared" si="27"/>
        <v>25718</v>
      </c>
      <c r="AN47" s="246">
        <f t="shared" si="27"/>
        <v>24746</v>
      </c>
      <c r="AO47" s="246">
        <f t="shared" si="27"/>
        <v>24747</v>
      </c>
      <c r="AP47" s="246">
        <f t="shared" si="27"/>
        <v>23774</v>
      </c>
      <c r="AQ47" s="246">
        <f t="shared" si="27"/>
        <v>25718</v>
      </c>
      <c r="AR47" s="246">
        <f t="shared" si="27"/>
        <v>23774</v>
      </c>
      <c r="AS47" s="246">
        <f t="shared" si="27"/>
        <v>18387</v>
      </c>
      <c r="AT47" s="246">
        <f t="shared" si="27"/>
        <v>19359</v>
      </c>
      <c r="AU47" s="246">
        <f t="shared" si="27"/>
        <v>19359</v>
      </c>
      <c r="AV47" s="246">
        <f t="shared" si="27"/>
        <v>18387</v>
      </c>
      <c r="AW47" s="246">
        <f t="shared" si="27"/>
        <v>19359</v>
      </c>
      <c r="AX47" s="246">
        <f t="shared" si="27"/>
        <v>16848</v>
      </c>
      <c r="AY47" s="246">
        <f t="shared" si="27"/>
        <v>17415</v>
      </c>
      <c r="AZ47" s="246">
        <f t="shared" si="27"/>
        <v>16848</v>
      </c>
      <c r="BA47" s="246">
        <f t="shared" si="27"/>
        <v>17415</v>
      </c>
      <c r="BB47" s="246">
        <f t="shared" si="27"/>
        <v>16848</v>
      </c>
      <c r="BC47" s="246">
        <f t="shared" si="27"/>
        <v>17415</v>
      </c>
      <c r="BD47" s="246">
        <f t="shared" si="27"/>
        <v>17415</v>
      </c>
      <c r="BE47" s="246">
        <f t="shared" si="27"/>
        <v>16848</v>
      </c>
      <c r="BF47" s="246">
        <f t="shared" si="27"/>
        <v>15714</v>
      </c>
      <c r="BG47" s="246">
        <f t="shared" si="27"/>
        <v>20979</v>
      </c>
      <c r="BH47" s="246">
        <f t="shared" si="27"/>
        <v>22437</v>
      </c>
    </row>
    <row r="48" spans="1:60" ht="12.75" customHeight="1" x14ac:dyDescent="0.2">
      <c r="A48" s="17" t="s">
        <v>6</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row>
    <row r="49" spans="1:60" x14ac:dyDescent="0.2">
      <c r="A49" s="19" t="s">
        <v>1</v>
      </c>
      <c r="B49" s="246">
        <f t="shared" ref="B49" si="28">ROUNDUP(B25*0.9,)</f>
        <v>101250</v>
      </c>
      <c r="C49" s="246">
        <f t="shared" ref="C49:BH49" si="29">ROUNDUP(C25*0.9,)</f>
        <v>101250</v>
      </c>
      <c r="D49" s="246">
        <f t="shared" si="29"/>
        <v>101250</v>
      </c>
      <c r="E49" s="246">
        <f t="shared" si="29"/>
        <v>101250</v>
      </c>
      <c r="F49" s="246">
        <f t="shared" si="29"/>
        <v>101250</v>
      </c>
      <c r="G49" s="246">
        <f t="shared" si="29"/>
        <v>101250</v>
      </c>
      <c r="H49" s="246">
        <f t="shared" si="29"/>
        <v>101250</v>
      </c>
      <c r="I49" s="246">
        <f t="shared" si="29"/>
        <v>101250</v>
      </c>
      <c r="J49" s="246">
        <f t="shared" si="29"/>
        <v>101250</v>
      </c>
      <c r="K49" s="246">
        <f t="shared" si="29"/>
        <v>101250</v>
      </c>
      <c r="L49" s="246">
        <f t="shared" si="29"/>
        <v>101250</v>
      </c>
      <c r="M49" s="246">
        <f t="shared" si="29"/>
        <v>101250</v>
      </c>
      <c r="N49" s="246">
        <f t="shared" si="29"/>
        <v>101250</v>
      </c>
      <c r="O49" s="246">
        <f t="shared" si="29"/>
        <v>101250</v>
      </c>
      <c r="P49" s="246">
        <f t="shared" si="29"/>
        <v>101250</v>
      </c>
      <c r="Q49" s="246">
        <f t="shared" si="29"/>
        <v>101250</v>
      </c>
      <c r="R49" s="246">
        <f t="shared" si="29"/>
        <v>101250</v>
      </c>
      <c r="S49" s="246">
        <f t="shared" si="29"/>
        <v>101250</v>
      </c>
      <c r="T49" s="246">
        <f t="shared" si="29"/>
        <v>101250</v>
      </c>
      <c r="U49" s="246">
        <f t="shared" si="29"/>
        <v>101250</v>
      </c>
      <c r="V49" s="246">
        <f t="shared" si="29"/>
        <v>101250</v>
      </c>
      <c r="W49" s="246">
        <f t="shared" si="29"/>
        <v>101250</v>
      </c>
      <c r="X49" s="246">
        <f t="shared" si="29"/>
        <v>101250</v>
      </c>
      <c r="Y49" s="246">
        <f t="shared" si="29"/>
        <v>101250</v>
      </c>
      <c r="Z49" s="246">
        <f t="shared" si="29"/>
        <v>101250</v>
      </c>
      <c r="AA49" s="246">
        <f t="shared" si="29"/>
        <v>101250</v>
      </c>
      <c r="AB49" s="246">
        <f t="shared" si="29"/>
        <v>101250</v>
      </c>
      <c r="AC49" s="246">
        <f t="shared" si="29"/>
        <v>101250</v>
      </c>
      <c r="AD49" s="246">
        <f t="shared" si="29"/>
        <v>101250</v>
      </c>
      <c r="AE49" s="246">
        <f t="shared" si="29"/>
        <v>101250</v>
      </c>
      <c r="AF49" s="246">
        <f t="shared" si="29"/>
        <v>101250</v>
      </c>
      <c r="AG49" s="246">
        <f t="shared" si="29"/>
        <v>101250</v>
      </c>
      <c r="AH49" s="246">
        <f t="shared" si="29"/>
        <v>101250</v>
      </c>
      <c r="AI49" s="246">
        <f t="shared" si="29"/>
        <v>101250</v>
      </c>
      <c r="AJ49" s="246">
        <f t="shared" si="29"/>
        <v>101250</v>
      </c>
      <c r="AK49" s="246">
        <f t="shared" si="29"/>
        <v>101250</v>
      </c>
      <c r="AL49" s="246">
        <f t="shared" si="29"/>
        <v>101250</v>
      </c>
      <c r="AM49" s="246">
        <f t="shared" si="29"/>
        <v>101250</v>
      </c>
      <c r="AN49" s="246">
        <f t="shared" si="29"/>
        <v>101250</v>
      </c>
      <c r="AO49" s="246">
        <f t="shared" si="29"/>
        <v>101250</v>
      </c>
      <c r="AP49" s="246">
        <f t="shared" si="29"/>
        <v>101250</v>
      </c>
      <c r="AQ49" s="246">
        <f t="shared" si="29"/>
        <v>101250</v>
      </c>
      <c r="AR49" s="246">
        <f t="shared" si="29"/>
        <v>101250</v>
      </c>
      <c r="AS49" s="246">
        <f t="shared" si="29"/>
        <v>89100</v>
      </c>
      <c r="AT49" s="246">
        <f t="shared" si="29"/>
        <v>89100</v>
      </c>
      <c r="AU49" s="246">
        <f t="shared" si="29"/>
        <v>89100</v>
      </c>
      <c r="AV49" s="246">
        <f t="shared" si="29"/>
        <v>89100</v>
      </c>
      <c r="AW49" s="246">
        <f t="shared" si="29"/>
        <v>89100</v>
      </c>
      <c r="AX49" s="246">
        <f t="shared" si="29"/>
        <v>89100</v>
      </c>
      <c r="AY49" s="246">
        <f t="shared" si="29"/>
        <v>89100</v>
      </c>
      <c r="AZ49" s="246">
        <f t="shared" si="29"/>
        <v>89100</v>
      </c>
      <c r="BA49" s="246">
        <f t="shared" si="29"/>
        <v>89100</v>
      </c>
      <c r="BB49" s="246">
        <f t="shared" si="29"/>
        <v>89100</v>
      </c>
      <c r="BC49" s="246">
        <f t="shared" si="29"/>
        <v>89100</v>
      </c>
      <c r="BD49" s="246">
        <f t="shared" si="29"/>
        <v>89100</v>
      </c>
      <c r="BE49" s="246">
        <f t="shared" si="29"/>
        <v>89100</v>
      </c>
      <c r="BF49" s="246">
        <f t="shared" si="29"/>
        <v>89100</v>
      </c>
      <c r="BG49" s="246">
        <f t="shared" si="29"/>
        <v>89100</v>
      </c>
      <c r="BH49" s="246">
        <f t="shared" si="29"/>
        <v>89100</v>
      </c>
    </row>
    <row r="50" spans="1:60" x14ac:dyDescent="0.2">
      <c r="A50" s="147"/>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row>
    <row r="51" spans="1:60" ht="12.75" hidden="1" thickBot="1" x14ac:dyDescent="0.25">
      <c r="A51" s="164" t="s">
        <v>147</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row>
    <row r="52" spans="1:60" ht="24" hidden="1" x14ac:dyDescent="0.2">
      <c r="A52" s="165" t="s">
        <v>149</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1:60" ht="25.5" hidden="1" x14ac:dyDescent="0.2">
      <c r="A53" s="162" t="s">
        <v>150</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row>
    <row r="54" spans="1:60" hidden="1" x14ac:dyDescent="0.2">
      <c r="A54" s="165" t="s">
        <v>148</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1:60" ht="12.75" thickBo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row>
    <row r="56" spans="1:60" ht="12.75" thickBot="1" x14ac:dyDescent="0.25">
      <c r="A56" s="155" t="s">
        <v>12</v>
      </c>
    </row>
    <row r="57" spans="1:60" x14ac:dyDescent="0.2">
      <c r="A57" s="148" t="s">
        <v>13</v>
      </c>
    </row>
    <row r="58" spans="1:60" x14ac:dyDescent="0.2">
      <c r="A58" s="148" t="s">
        <v>14</v>
      </c>
    </row>
    <row r="59" spans="1:60" ht="12" customHeight="1" x14ac:dyDescent="0.2">
      <c r="A59" s="150" t="s">
        <v>18</v>
      </c>
    </row>
    <row r="60" spans="1:60" x14ac:dyDescent="0.2">
      <c r="A60" s="148" t="s">
        <v>122</v>
      </c>
    </row>
    <row r="61" spans="1:60" ht="12.75" thickBot="1" x14ac:dyDescent="0.25">
      <c r="A61" s="147"/>
    </row>
    <row r="62" spans="1:60" ht="12.75" thickBot="1" x14ac:dyDescent="0.25">
      <c r="A62" s="155" t="s">
        <v>24</v>
      </c>
    </row>
    <row r="63" spans="1:60" x14ac:dyDescent="0.2">
      <c r="A63" s="99" t="s">
        <v>62</v>
      </c>
    </row>
    <row r="64" spans="1:60"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6"/>
  <sheetViews>
    <sheetView zoomScale="90" zoomScaleNormal="90" workbookViewId="0">
      <pane xSplit="1" topLeftCell="B1" activePane="topRight" state="frozen"/>
      <selection activeCell="L7" sqref="L7"/>
      <selection pane="topRight" activeCell="L7" sqref="L7"/>
    </sheetView>
  </sheetViews>
  <sheetFormatPr defaultColWidth="9" defaultRowHeight="11.25" x14ac:dyDescent="0.2"/>
  <cols>
    <col min="1" max="1" width="81.5703125" style="203" customWidth="1"/>
    <col min="2" max="16384" width="9" style="203"/>
  </cols>
  <sheetData>
    <row r="1" spans="1:60" ht="11.45" customHeight="1" x14ac:dyDescent="0.2">
      <c r="A1" s="206" t="s">
        <v>191</v>
      </c>
    </row>
    <row r="2" spans="1:60" ht="11.45" customHeight="1" x14ac:dyDescent="0.2">
      <c r="A2" s="207" t="s">
        <v>61</v>
      </c>
    </row>
    <row r="3" spans="1:60" ht="11.45" customHeight="1" x14ac:dyDescent="0.2">
      <c r="A3" s="206"/>
    </row>
    <row r="4" spans="1:60" ht="11.45" customHeight="1" x14ac:dyDescent="0.2">
      <c r="A4" s="227" t="s">
        <v>9</v>
      </c>
      <c r="B4" s="228">
        <f>'C завтраками| Bed and breakfast'!B4</f>
        <v>45824</v>
      </c>
      <c r="C4" s="228">
        <f>'C завтраками| Bed and breakfast'!C4</f>
        <v>45827</v>
      </c>
      <c r="D4" s="228">
        <f>'C завтраками| Bed and breakfast'!D4</f>
        <v>45828</v>
      </c>
      <c r="E4" s="228">
        <f>'C завтраками| Bed and breakfast'!E4</f>
        <v>45829</v>
      </c>
      <c r="F4" s="228">
        <f>'C завтраками| Bed and breakfast'!F4</f>
        <v>45830</v>
      </c>
      <c r="G4" s="228">
        <f>'C завтраками| Bed and breakfast'!G4</f>
        <v>45831</v>
      </c>
      <c r="H4" s="228">
        <f>'C завтраками| Bed and breakfast'!H4</f>
        <v>45832</v>
      </c>
      <c r="I4" s="228">
        <f>'C завтраками| Bed and breakfast'!I4</f>
        <v>45835</v>
      </c>
      <c r="J4" s="228">
        <f>'C завтраками| Bed and breakfast'!J4</f>
        <v>45836</v>
      </c>
      <c r="K4" s="228">
        <f>'C завтраками| Bed and breakfast'!K4</f>
        <v>45838</v>
      </c>
      <c r="L4" s="228">
        <f>'C завтраками| Bed and breakfast'!L4</f>
        <v>45839</v>
      </c>
      <c r="M4" s="228">
        <f>'C завтраками| Bed and breakfast'!M4</f>
        <v>45842</v>
      </c>
      <c r="N4" s="228">
        <f>'C завтраками| Bed and breakfast'!N4</f>
        <v>45845</v>
      </c>
      <c r="O4" s="228">
        <f>'C завтраками| Bed and breakfast'!O4</f>
        <v>45847</v>
      </c>
      <c r="P4" s="228">
        <f>'C завтраками| Bed and breakfast'!P4</f>
        <v>45849</v>
      </c>
      <c r="Q4" s="228">
        <f>'C завтраками| Bed and breakfast'!Q4</f>
        <v>45851</v>
      </c>
      <c r="R4" s="228">
        <f>'C завтраками| Bed and breakfast'!R4</f>
        <v>45856</v>
      </c>
      <c r="S4" s="228">
        <f>'C завтраками| Bed and breakfast'!S4</f>
        <v>45858</v>
      </c>
      <c r="T4" s="228">
        <f>'C завтраками| Bed and breakfast'!T4</f>
        <v>45859</v>
      </c>
      <c r="U4" s="228">
        <f>'C завтраками| Bed and breakfast'!U4</f>
        <v>45861</v>
      </c>
      <c r="V4" s="228">
        <f>'C завтраками| Bed and breakfast'!V4</f>
        <v>45863</v>
      </c>
      <c r="W4" s="228">
        <f>'C завтраками| Bed and breakfast'!W4</f>
        <v>45865</v>
      </c>
      <c r="X4" s="228">
        <f>'C завтраками| Bed and breakfast'!X4</f>
        <v>45867</v>
      </c>
      <c r="Y4" s="228">
        <f>'C завтраками| Bed and breakfast'!Y4</f>
        <v>45870</v>
      </c>
      <c r="Z4" s="228">
        <f>'C завтраками| Bed and breakfast'!Z4</f>
        <v>45872</v>
      </c>
      <c r="AA4" s="228">
        <f>'C завтраками| Bed and breakfast'!AA4</f>
        <v>45874</v>
      </c>
      <c r="AB4" s="228">
        <f>'C завтраками| Bed and breakfast'!AB4</f>
        <v>45883</v>
      </c>
      <c r="AC4" s="228">
        <f>'C завтраками| Bed and breakfast'!AC4</f>
        <v>45886</v>
      </c>
      <c r="AD4" s="228">
        <f>'C завтраками| Bed and breakfast'!AD4</f>
        <v>45888</v>
      </c>
      <c r="AE4" s="228">
        <f>'C завтраками| Bed and breakfast'!AE4</f>
        <v>45890</v>
      </c>
      <c r="AF4" s="228">
        <f>'C завтраками| Bed and breakfast'!AF4</f>
        <v>45893</v>
      </c>
      <c r="AG4" s="228">
        <f>'C завтраками| Bed and breakfast'!AG4</f>
        <v>45896</v>
      </c>
      <c r="AH4" s="228">
        <f>'C завтраками| Bed and breakfast'!AH4</f>
        <v>45898</v>
      </c>
      <c r="AI4" s="228">
        <f>'C завтраками| Bed and breakfast'!AI4</f>
        <v>45901</v>
      </c>
      <c r="AJ4" s="228">
        <f>'C завтраками| Bed and breakfast'!AJ4</f>
        <v>45905</v>
      </c>
      <c r="AK4" s="228">
        <f>'C завтраками| Bed and breakfast'!AK4</f>
        <v>45908</v>
      </c>
      <c r="AL4" s="228">
        <f>'C завтраками| Bed and breakfast'!AL4</f>
        <v>45911</v>
      </c>
      <c r="AM4" s="228">
        <f>'C завтраками| Bed and breakfast'!AM4</f>
        <v>45912</v>
      </c>
      <c r="AN4" s="228">
        <f>'C завтраками| Bed and breakfast'!AN4</f>
        <v>45914</v>
      </c>
      <c r="AO4" s="228">
        <f>'C завтраками| Bed and breakfast'!AO4</f>
        <v>45919</v>
      </c>
      <c r="AP4" s="228">
        <f>'C завтраками| Bed and breakfast'!AP4</f>
        <v>45921</v>
      </c>
      <c r="AQ4" s="228">
        <f>'C завтраками| Bed and breakfast'!AQ4</f>
        <v>45926</v>
      </c>
      <c r="AR4" s="228">
        <f>'C завтраками| Bed and breakfast'!AR4</f>
        <v>45928</v>
      </c>
      <c r="AS4" s="228">
        <f>'C завтраками| Bed and breakfast'!AS4</f>
        <v>45931</v>
      </c>
      <c r="AT4" s="228">
        <f>'C завтраками| Bed and breakfast'!AT4</f>
        <v>45933</v>
      </c>
      <c r="AU4" s="228">
        <f>'C завтраками| Bed and breakfast'!AU4</f>
        <v>45933</v>
      </c>
      <c r="AV4" s="228">
        <f>'C завтраками| Bed and breakfast'!AV4</f>
        <v>45935</v>
      </c>
      <c r="AW4" s="228">
        <f>'C завтраками| Bed and breakfast'!AW4</f>
        <v>45940</v>
      </c>
      <c r="AX4" s="228">
        <f>'C завтраками| Bed and breakfast'!AX4</f>
        <v>45942</v>
      </c>
      <c r="AY4" s="228">
        <f>'C завтраками| Bed and breakfast'!AY4</f>
        <v>45947</v>
      </c>
      <c r="AZ4" s="228">
        <f>'C завтраками| Bed and breakfast'!AZ4</f>
        <v>45949</v>
      </c>
      <c r="BA4" s="228">
        <f>'C завтраками| Bed and breakfast'!BA4</f>
        <v>45954</v>
      </c>
      <c r="BB4" s="228">
        <f>'C завтраками| Bed and breakfast'!BB4</f>
        <v>45956</v>
      </c>
      <c r="BC4" s="228">
        <f>'C завтраками| Bed and breakfast'!BC4</f>
        <v>45961</v>
      </c>
      <c r="BD4" s="228">
        <f>'C завтраками| Bed and breakfast'!BD4</f>
        <v>45962</v>
      </c>
      <c r="BE4" s="228">
        <f>'C завтраками| Bed and breakfast'!BE4</f>
        <v>45965</v>
      </c>
      <c r="BF4" s="228">
        <f>'C завтраками| Bed and breakfast'!BF4</f>
        <v>45966</v>
      </c>
      <c r="BG4" s="228">
        <f>'C завтраками| Bed and breakfast'!BG4</f>
        <v>45992</v>
      </c>
      <c r="BH4" s="228">
        <f>'C завтраками| Bed and breakfast'!BH4</f>
        <v>46003</v>
      </c>
    </row>
    <row r="5" spans="1:60" s="230" customFormat="1" ht="22.35" customHeight="1" x14ac:dyDescent="0.15">
      <c r="A5" s="229" t="s">
        <v>11</v>
      </c>
      <c r="B5" s="228">
        <f>'C завтраками| Bed and breakfast'!B5</f>
        <v>45826</v>
      </c>
      <c r="C5" s="228">
        <f>'C завтраками| Bed and breakfast'!C5</f>
        <v>45827</v>
      </c>
      <c r="D5" s="228">
        <f>'C завтраками| Bed and breakfast'!D5</f>
        <v>45828</v>
      </c>
      <c r="E5" s="228">
        <f>'C завтраками| Bed and breakfast'!E5</f>
        <v>45829</v>
      </c>
      <c r="F5" s="228">
        <f>'C завтраками| Bed and breakfast'!F5</f>
        <v>45830</v>
      </c>
      <c r="G5" s="228">
        <f>'C завтраками| Bed and breakfast'!G5</f>
        <v>45831</v>
      </c>
      <c r="H5" s="228">
        <f>'C завтраками| Bed and breakfast'!H5</f>
        <v>45834</v>
      </c>
      <c r="I5" s="228">
        <f>'C завтраками| Bed and breakfast'!I5</f>
        <v>45835</v>
      </c>
      <c r="J5" s="228">
        <f>'C завтраками| Bed and breakfast'!J5</f>
        <v>45837</v>
      </c>
      <c r="K5" s="228">
        <f>'C завтраками| Bed and breakfast'!K5</f>
        <v>45838</v>
      </c>
      <c r="L5" s="228">
        <f>'C завтраками| Bed and breakfast'!L5</f>
        <v>45841</v>
      </c>
      <c r="M5" s="228">
        <f>'C завтраками| Bed and breakfast'!M5</f>
        <v>45844</v>
      </c>
      <c r="N5" s="228">
        <f>'C завтраками| Bed and breakfast'!N5</f>
        <v>45846</v>
      </c>
      <c r="O5" s="228">
        <f>'C завтраками| Bed and breakfast'!O5</f>
        <v>45848</v>
      </c>
      <c r="P5" s="228">
        <f>'C завтраками| Bed and breakfast'!P5</f>
        <v>45850</v>
      </c>
      <c r="Q5" s="228">
        <f>'C завтраками| Bed and breakfast'!Q5</f>
        <v>45855</v>
      </c>
      <c r="R5" s="228">
        <f>'C завтраками| Bed and breakfast'!R5</f>
        <v>45857</v>
      </c>
      <c r="S5" s="228">
        <f>'C завтраками| Bed and breakfast'!S5</f>
        <v>45858</v>
      </c>
      <c r="T5" s="228">
        <f>'C завтраками| Bed and breakfast'!T5</f>
        <v>45860</v>
      </c>
      <c r="U5" s="228">
        <f>'C завтраками| Bed and breakfast'!U5</f>
        <v>45862</v>
      </c>
      <c r="V5" s="228">
        <f>'C завтраками| Bed and breakfast'!V5</f>
        <v>45864</v>
      </c>
      <c r="W5" s="228">
        <f>'C завтраками| Bed and breakfast'!W5</f>
        <v>45866</v>
      </c>
      <c r="X5" s="228">
        <f>'C завтраками| Bed and breakfast'!X5</f>
        <v>45869</v>
      </c>
      <c r="Y5" s="228">
        <f>'C завтраками| Bed and breakfast'!Y5</f>
        <v>45871</v>
      </c>
      <c r="Z5" s="228">
        <f>'C завтраками| Bed and breakfast'!Z5</f>
        <v>45873</v>
      </c>
      <c r="AA5" s="228">
        <f>'C завтраками| Bed and breakfast'!AA5</f>
        <v>45882</v>
      </c>
      <c r="AB5" s="228">
        <f>'C завтраками| Bed and breakfast'!AB5</f>
        <v>45885</v>
      </c>
      <c r="AC5" s="228">
        <f>'C завтраками| Bed and breakfast'!AC5</f>
        <v>45887</v>
      </c>
      <c r="AD5" s="228">
        <f>'C завтраками| Bed and breakfast'!AD5</f>
        <v>45889</v>
      </c>
      <c r="AE5" s="228">
        <f>'C завтраками| Bed and breakfast'!AE5</f>
        <v>45892</v>
      </c>
      <c r="AF5" s="228">
        <f>'C завтраками| Bed and breakfast'!AF5</f>
        <v>45895</v>
      </c>
      <c r="AG5" s="228">
        <f>'C завтраками| Bed and breakfast'!AG5</f>
        <v>45897</v>
      </c>
      <c r="AH5" s="228">
        <f>'C завтраками| Bed and breakfast'!AH5</f>
        <v>45900</v>
      </c>
      <c r="AI5" s="228">
        <f>'C завтраками| Bed and breakfast'!AI5</f>
        <v>45904</v>
      </c>
      <c r="AJ5" s="228">
        <f>'C завтраками| Bed and breakfast'!AJ5</f>
        <v>45907</v>
      </c>
      <c r="AK5" s="228">
        <f>'C завтраками| Bed and breakfast'!AK5</f>
        <v>45910</v>
      </c>
      <c r="AL5" s="228">
        <f>'C завтраками| Bed and breakfast'!AL5</f>
        <v>45911</v>
      </c>
      <c r="AM5" s="228">
        <f>'C завтраками| Bed and breakfast'!AM5</f>
        <v>45913</v>
      </c>
      <c r="AN5" s="228">
        <f>'C завтраками| Bed and breakfast'!AN5</f>
        <v>45918</v>
      </c>
      <c r="AO5" s="228">
        <f>'C завтраками| Bed and breakfast'!AO5</f>
        <v>45920</v>
      </c>
      <c r="AP5" s="228">
        <f>'C завтраками| Bed and breakfast'!AP5</f>
        <v>45925</v>
      </c>
      <c r="AQ5" s="228">
        <f>'C завтраками| Bed and breakfast'!AQ5</f>
        <v>45927</v>
      </c>
      <c r="AR5" s="228">
        <f>'C завтраками| Bed and breakfast'!AR5</f>
        <v>45930</v>
      </c>
      <c r="AS5" s="228">
        <f>'C завтраками| Bed and breakfast'!AS5</f>
        <v>45932</v>
      </c>
      <c r="AT5" s="228">
        <f>'C завтраками| Bed and breakfast'!AT5</f>
        <v>45934</v>
      </c>
      <c r="AU5" s="228">
        <f>'C завтраками| Bed and breakfast'!AU5</f>
        <v>45934</v>
      </c>
      <c r="AV5" s="228">
        <f>'C завтраками| Bed and breakfast'!AV5</f>
        <v>45939</v>
      </c>
      <c r="AW5" s="228">
        <f>'C завтраками| Bed and breakfast'!AW5</f>
        <v>45941</v>
      </c>
      <c r="AX5" s="228">
        <f>'C завтраками| Bed and breakfast'!AX5</f>
        <v>45946</v>
      </c>
      <c r="AY5" s="228">
        <f>'C завтраками| Bed and breakfast'!AY5</f>
        <v>45948</v>
      </c>
      <c r="AZ5" s="228">
        <f>'C завтраками| Bed and breakfast'!AZ5</f>
        <v>45953</v>
      </c>
      <c r="BA5" s="228">
        <f>'C завтраками| Bed and breakfast'!BA5</f>
        <v>45955</v>
      </c>
      <c r="BB5" s="228">
        <f>'C завтраками| Bed and breakfast'!BB5</f>
        <v>45960</v>
      </c>
      <c r="BC5" s="228">
        <f>'C завтраками| Bed and breakfast'!BC5</f>
        <v>45961</v>
      </c>
      <c r="BD5" s="228">
        <f>'C завтраками| Bed and breakfast'!BD5</f>
        <v>45964</v>
      </c>
      <c r="BE5" s="228">
        <f>'C завтраками| Bed and breakfast'!BE5</f>
        <v>45965</v>
      </c>
      <c r="BF5" s="228">
        <f>'C завтраками| Bed and breakfast'!BF5</f>
        <v>45991</v>
      </c>
      <c r="BG5" s="228">
        <f>'C завтраками| Bed and breakfast'!BG5</f>
        <v>46002</v>
      </c>
      <c r="BH5" s="228">
        <f>'C завтраками| Bed and breakfast'!BH5</f>
        <v>46016</v>
      </c>
    </row>
    <row r="6" spans="1:60" ht="10.7" customHeight="1" x14ac:dyDescent="0.2">
      <c r="A6" s="202" t="s">
        <v>142</v>
      </c>
    </row>
    <row r="7" spans="1:60" ht="10.7" customHeight="1" x14ac:dyDescent="0.2">
      <c r="A7" s="210">
        <v>1</v>
      </c>
      <c r="B7" s="231">
        <f>'C завтраками| Bed and breakfast'!B7*0.9</f>
        <v>13050</v>
      </c>
      <c r="C7" s="231">
        <f>'C завтраками| Bed and breakfast'!C7*0.9</f>
        <v>15210</v>
      </c>
      <c r="D7" s="231">
        <f>'C завтраками| Bed and breakfast'!D7*0.9</f>
        <v>15210</v>
      </c>
      <c r="E7" s="231">
        <f>'C завтраками| Bed and breakfast'!E7*0.9</f>
        <v>14130</v>
      </c>
      <c r="F7" s="231">
        <f>'C завтраками| Bed and breakfast'!F7*0.9</f>
        <v>14130</v>
      </c>
      <c r="G7" s="231">
        <f>'C завтраками| Bed and breakfast'!G7*0.9</f>
        <v>16740</v>
      </c>
      <c r="H7" s="231">
        <f>'C завтраками| Bed and breakfast'!H7*0.9</f>
        <v>19800</v>
      </c>
      <c r="I7" s="231">
        <f>'C завтраками| Bed and breakfast'!I7*0.9</f>
        <v>16740</v>
      </c>
      <c r="J7" s="231">
        <f>'C завтраками| Bed and breakfast'!J7*0.9</f>
        <v>13050</v>
      </c>
      <c r="K7" s="231">
        <f>'C завтраками| Bed and breakfast'!K7*0.9</f>
        <v>11970</v>
      </c>
      <c r="L7" s="231">
        <f>'C завтраками| Bed and breakfast'!L7*0.9</f>
        <v>15210</v>
      </c>
      <c r="M7" s="231">
        <f>'C завтраками| Bed and breakfast'!M7*0.9</f>
        <v>15210</v>
      </c>
      <c r="N7" s="231">
        <f>'C завтраками| Bed and breakfast'!N7*0.9</f>
        <v>14130</v>
      </c>
      <c r="O7" s="231">
        <f>'C завтраками| Bed and breakfast'!O7*0.9</f>
        <v>15210</v>
      </c>
      <c r="P7" s="231">
        <f>'C завтраками| Bed and breakfast'!P7*0.9</f>
        <v>16740</v>
      </c>
      <c r="Q7" s="231">
        <f>'C завтраками| Bed and breakfast'!Q7*0.9</f>
        <v>16740</v>
      </c>
      <c r="R7" s="231">
        <f>'C завтраками| Bed and breakfast'!R7*0.9</f>
        <v>16740</v>
      </c>
      <c r="S7" s="231">
        <f>'C завтраками| Bed and breakfast'!S7*0.9</f>
        <v>16740</v>
      </c>
      <c r="T7" s="231">
        <f>'C завтраками| Bed and breakfast'!T7*0.9</f>
        <v>15210</v>
      </c>
      <c r="U7" s="231">
        <f>'C завтраками| Bed and breakfast'!U7*0.9</f>
        <v>15210</v>
      </c>
      <c r="V7" s="231">
        <f>'C завтраками| Bed and breakfast'!V7*0.9</f>
        <v>19800</v>
      </c>
      <c r="W7" s="231">
        <f>'C завтраками| Bed and breakfast'!W7*0.9</f>
        <v>18270</v>
      </c>
      <c r="X7" s="231">
        <f>'C завтраками| Bed and breakfast'!X7*0.9</f>
        <v>19800</v>
      </c>
      <c r="Y7" s="231">
        <f>'C завтраками| Bed and breakfast'!Y7*0.9</f>
        <v>16740</v>
      </c>
      <c r="Z7" s="231">
        <f>'C завтраками| Bed and breakfast'!Z7*0.9</f>
        <v>16740</v>
      </c>
      <c r="AA7" s="231">
        <f>'C завтраками| Bed and breakfast'!AA7*0.9</f>
        <v>18270</v>
      </c>
      <c r="AB7" s="231">
        <f>'C завтраками| Bed and breakfast'!AB7*0.9</f>
        <v>16740</v>
      </c>
      <c r="AC7" s="231">
        <f>'C завтраками| Bed and breakfast'!AC7*0.9</f>
        <v>18270</v>
      </c>
      <c r="AD7" s="231">
        <f>'C завтраками| Bed and breakfast'!AD7*0.9</f>
        <v>15210</v>
      </c>
      <c r="AE7" s="231">
        <f>'C завтраками| Bed and breakfast'!AE7*0.9</f>
        <v>14130</v>
      </c>
      <c r="AF7" s="231">
        <f>'C завтраками| Bed and breakfast'!AF7*0.9</f>
        <v>13050</v>
      </c>
      <c r="AG7" s="231">
        <f>'C завтраками| Bed and breakfast'!AG7*0.9</f>
        <v>11970</v>
      </c>
      <c r="AH7" s="231">
        <f>'C завтраками| Bed and breakfast'!AH7*0.9</f>
        <v>10890</v>
      </c>
      <c r="AI7" s="231">
        <f>'C завтраками| Bed and breakfast'!AI7*0.9</f>
        <v>10890</v>
      </c>
      <c r="AJ7" s="231">
        <f>'C завтраками| Bed and breakfast'!AJ7*0.9</f>
        <v>11970</v>
      </c>
      <c r="AK7" s="231">
        <f>'C завтраками| Bed and breakfast'!AK7*0.9</f>
        <v>13050</v>
      </c>
      <c r="AL7" s="231">
        <f>'C завтраками| Bed and breakfast'!AL7*0.9</f>
        <v>11970</v>
      </c>
      <c r="AM7" s="231">
        <f>'C завтраками| Bed and breakfast'!AM7*0.9</f>
        <v>13050</v>
      </c>
      <c r="AN7" s="231">
        <f>'C завтраками| Bed and breakfast'!AN7*0.9</f>
        <v>11970</v>
      </c>
      <c r="AO7" s="231">
        <f>'C завтраками| Bed and breakfast'!AO7*0.9</f>
        <v>11970.9</v>
      </c>
      <c r="AP7" s="231">
        <f>'C завтраками| Bed and breakfast'!AP7*0.9</f>
        <v>10890</v>
      </c>
      <c r="AQ7" s="231">
        <f>'C завтраками| Bed and breakfast'!AQ7*0.9</f>
        <v>13050</v>
      </c>
      <c r="AR7" s="231">
        <f>'C завтраками| Bed and breakfast'!AR7*0.9</f>
        <v>10890</v>
      </c>
      <c r="AS7" s="231">
        <f>'C завтраками| Bed and breakfast'!AS7*0.9</f>
        <v>10755</v>
      </c>
      <c r="AT7" s="231">
        <f>'C завтраками| Bed and breakfast'!AT7*0.9</f>
        <v>11835</v>
      </c>
      <c r="AU7" s="231">
        <f>'C завтраками| Bed and breakfast'!AU7*0.9</f>
        <v>11835</v>
      </c>
      <c r="AV7" s="231">
        <f>'C завтраками| Bed and breakfast'!AV7*0.9</f>
        <v>10755</v>
      </c>
      <c r="AW7" s="231">
        <f>'C завтраками| Bed and breakfast'!AW7*0.9</f>
        <v>11835</v>
      </c>
      <c r="AX7" s="231">
        <f>'C завтраками| Bed and breakfast'!AX7*0.9</f>
        <v>9045</v>
      </c>
      <c r="AY7" s="231">
        <f>'C завтраками| Bed and breakfast'!AY7*0.9</f>
        <v>9675</v>
      </c>
      <c r="AZ7" s="231">
        <f>'C завтраками| Bed and breakfast'!AZ7*0.9</f>
        <v>9045</v>
      </c>
      <c r="BA7" s="231">
        <f>'C завтраками| Bed and breakfast'!BA7*0.9</f>
        <v>9675</v>
      </c>
      <c r="BB7" s="231">
        <f>'C завтраками| Bed and breakfast'!BB7*0.9</f>
        <v>9045</v>
      </c>
      <c r="BC7" s="231">
        <f>'C завтраками| Bed and breakfast'!BC7*0.9</f>
        <v>9675</v>
      </c>
      <c r="BD7" s="231">
        <f>'C завтраками| Bed and breakfast'!BD7*0.9</f>
        <v>9675</v>
      </c>
      <c r="BE7" s="231">
        <f>'C завтраками| Bed and breakfast'!BE7*0.9</f>
        <v>9045</v>
      </c>
      <c r="BF7" s="231">
        <f>'C завтраками| Bed and breakfast'!BF7*0.9</f>
        <v>7785</v>
      </c>
      <c r="BG7" s="231">
        <f>'C завтраками| Bed and breakfast'!BG7*0.9</f>
        <v>7785</v>
      </c>
      <c r="BH7" s="231">
        <f>'C завтраками| Bed and breakfast'!BH7*0.9</f>
        <v>9405</v>
      </c>
    </row>
    <row r="8" spans="1:60" ht="10.7" customHeight="1" x14ac:dyDescent="0.2">
      <c r="A8" s="210">
        <v>2</v>
      </c>
      <c r="B8" s="231">
        <f>'C завтраками| Bed and breakfast'!B8*0.9</f>
        <v>15075</v>
      </c>
      <c r="C8" s="231">
        <f>'C завтраками| Bed and breakfast'!C8*0.9</f>
        <v>17235</v>
      </c>
      <c r="D8" s="231">
        <f>'C завтраками| Bed and breakfast'!D8*0.9</f>
        <v>17235</v>
      </c>
      <c r="E8" s="231">
        <f>'C завтраками| Bed and breakfast'!E8*0.9</f>
        <v>16155</v>
      </c>
      <c r="F8" s="231">
        <f>'C завтраками| Bed and breakfast'!F8*0.9</f>
        <v>16155</v>
      </c>
      <c r="G8" s="231">
        <f>'C завтраками| Bed and breakfast'!G8*0.9</f>
        <v>18765</v>
      </c>
      <c r="H8" s="231">
        <f>'C завтраками| Bed and breakfast'!H8*0.9</f>
        <v>21825</v>
      </c>
      <c r="I8" s="231">
        <f>'C завтраками| Bed and breakfast'!I8*0.9</f>
        <v>18765</v>
      </c>
      <c r="J8" s="231">
        <f>'C завтраками| Bed and breakfast'!J8*0.9</f>
        <v>15075</v>
      </c>
      <c r="K8" s="231">
        <f>'C завтраками| Bed and breakfast'!K8*0.9</f>
        <v>13995</v>
      </c>
      <c r="L8" s="231">
        <f>'C завтраками| Bed and breakfast'!L8*0.9</f>
        <v>17235</v>
      </c>
      <c r="M8" s="231">
        <f>'C завтраками| Bed and breakfast'!M8*0.9</f>
        <v>17235</v>
      </c>
      <c r="N8" s="231">
        <f>'C завтраками| Bed and breakfast'!N8*0.9</f>
        <v>16155</v>
      </c>
      <c r="O8" s="231">
        <f>'C завтраками| Bed and breakfast'!O8*0.9</f>
        <v>17235</v>
      </c>
      <c r="P8" s="231">
        <f>'C завтраками| Bed and breakfast'!P8*0.9</f>
        <v>18765</v>
      </c>
      <c r="Q8" s="231">
        <f>'C завтраками| Bed and breakfast'!Q8*0.9</f>
        <v>18765</v>
      </c>
      <c r="R8" s="231">
        <f>'C завтраками| Bed and breakfast'!R8*0.9</f>
        <v>18765</v>
      </c>
      <c r="S8" s="231">
        <f>'C завтраками| Bed and breakfast'!S8*0.9</f>
        <v>18765</v>
      </c>
      <c r="T8" s="231">
        <f>'C завтраками| Bed and breakfast'!T8*0.9</f>
        <v>17235</v>
      </c>
      <c r="U8" s="231">
        <f>'C завтраками| Bed and breakfast'!U8*0.9</f>
        <v>17235</v>
      </c>
      <c r="V8" s="231">
        <f>'C завтраками| Bed and breakfast'!V8*0.9</f>
        <v>21825</v>
      </c>
      <c r="W8" s="231">
        <f>'C завтраками| Bed and breakfast'!W8*0.9</f>
        <v>20295</v>
      </c>
      <c r="X8" s="231">
        <f>'C завтраками| Bed and breakfast'!X8*0.9</f>
        <v>21825</v>
      </c>
      <c r="Y8" s="231">
        <f>'C завтраками| Bed and breakfast'!Y8*0.9</f>
        <v>18765</v>
      </c>
      <c r="Z8" s="231">
        <f>'C завтраками| Bed and breakfast'!Z8*0.9</f>
        <v>18765</v>
      </c>
      <c r="AA8" s="231">
        <f>'C завтраками| Bed and breakfast'!AA8*0.9</f>
        <v>20295</v>
      </c>
      <c r="AB8" s="231">
        <f>'C завтраками| Bed and breakfast'!AB8*0.9</f>
        <v>18765</v>
      </c>
      <c r="AC8" s="231">
        <f>'C завтраками| Bed and breakfast'!AC8*0.9</f>
        <v>20295</v>
      </c>
      <c r="AD8" s="231">
        <f>'C завтраками| Bed and breakfast'!AD8*0.9</f>
        <v>17235</v>
      </c>
      <c r="AE8" s="231">
        <f>'C завтраками| Bed and breakfast'!AE8*0.9</f>
        <v>16155</v>
      </c>
      <c r="AF8" s="231">
        <f>'C завтраками| Bed and breakfast'!AF8*0.9</f>
        <v>15075</v>
      </c>
      <c r="AG8" s="231">
        <f>'C завтраками| Bed and breakfast'!AG8*0.9</f>
        <v>13995</v>
      </c>
      <c r="AH8" s="231">
        <f>'C завтраками| Bed and breakfast'!AH8*0.9</f>
        <v>12915</v>
      </c>
      <c r="AI8" s="231">
        <f>'C завтраками| Bed and breakfast'!AI8*0.9</f>
        <v>12915</v>
      </c>
      <c r="AJ8" s="231">
        <f>'C завтраками| Bed and breakfast'!AJ8*0.9</f>
        <v>13995</v>
      </c>
      <c r="AK8" s="231">
        <f>'C завтраками| Bed and breakfast'!AK8*0.9</f>
        <v>15075</v>
      </c>
      <c r="AL8" s="231">
        <f>'C завтраками| Bed and breakfast'!AL8*0.9</f>
        <v>13995</v>
      </c>
      <c r="AM8" s="231">
        <f>'C завтраками| Bed and breakfast'!AM8*0.9</f>
        <v>15075</v>
      </c>
      <c r="AN8" s="231">
        <f>'C завтраками| Bed and breakfast'!AN8*0.9</f>
        <v>13995</v>
      </c>
      <c r="AO8" s="231">
        <f>'C завтраками| Bed and breakfast'!AO8*0.9</f>
        <v>13995.9</v>
      </c>
      <c r="AP8" s="231">
        <f>'C завтраками| Bed and breakfast'!AP8*0.9</f>
        <v>12915</v>
      </c>
      <c r="AQ8" s="231">
        <f>'C завтраками| Bed and breakfast'!AQ8*0.9</f>
        <v>15075</v>
      </c>
      <c r="AR8" s="231">
        <f>'C завтраками| Bed and breakfast'!AR8*0.9</f>
        <v>12915</v>
      </c>
      <c r="AS8" s="231">
        <f>'C завтраками| Bed and breakfast'!AS8*0.9</f>
        <v>12780</v>
      </c>
      <c r="AT8" s="231">
        <f>'C завтраками| Bed and breakfast'!AT8*0.9</f>
        <v>13860</v>
      </c>
      <c r="AU8" s="231">
        <f>'C завтраками| Bed and breakfast'!AU8*0.9</f>
        <v>13860</v>
      </c>
      <c r="AV8" s="231">
        <f>'C завтраками| Bed and breakfast'!AV8*0.9</f>
        <v>12780</v>
      </c>
      <c r="AW8" s="231">
        <f>'C завтраками| Bed and breakfast'!AW8*0.9</f>
        <v>13860</v>
      </c>
      <c r="AX8" s="231">
        <f>'C завтраками| Bed and breakfast'!AX8*0.9</f>
        <v>11070</v>
      </c>
      <c r="AY8" s="231">
        <f>'C завтраками| Bed and breakfast'!AY8*0.9</f>
        <v>11700</v>
      </c>
      <c r="AZ8" s="231">
        <f>'C завтраками| Bed and breakfast'!AZ8*0.9</f>
        <v>11070</v>
      </c>
      <c r="BA8" s="231">
        <f>'C завтраками| Bed and breakfast'!BA8*0.9</f>
        <v>11700</v>
      </c>
      <c r="BB8" s="231">
        <f>'C завтраками| Bed and breakfast'!BB8*0.9</f>
        <v>11070</v>
      </c>
      <c r="BC8" s="231">
        <f>'C завтраками| Bed and breakfast'!BC8*0.9</f>
        <v>11700</v>
      </c>
      <c r="BD8" s="231">
        <f>'C завтраками| Bed and breakfast'!BD8*0.9</f>
        <v>11700</v>
      </c>
      <c r="BE8" s="231">
        <f>'C завтраками| Bed and breakfast'!BE8*0.9</f>
        <v>11070</v>
      </c>
      <c r="BF8" s="231">
        <f>'C завтраками| Bed and breakfast'!BF8*0.9</f>
        <v>9810</v>
      </c>
      <c r="BG8" s="231">
        <f>'C завтраками| Bed and breakfast'!BG8*0.9</f>
        <v>9810</v>
      </c>
      <c r="BH8" s="231">
        <f>'C завтраками| Bed and breakfast'!BH8*0.9</f>
        <v>11430</v>
      </c>
    </row>
    <row r="9" spans="1:60" ht="10.7" customHeight="1" x14ac:dyDescent="0.2">
      <c r="A9" s="202" t="s">
        <v>143</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row>
    <row r="10" spans="1:60" s="232" customFormat="1" ht="10.7" customHeight="1" x14ac:dyDescent="0.2">
      <c r="A10" s="210">
        <v>1</v>
      </c>
      <c r="B10" s="231">
        <f>'C завтраками| Bed and breakfast'!B10*0.9</f>
        <v>13950</v>
      </c>
      <c r="C10" s="231">
        <f>'C завтраками| Bed and breakfast'!C10*0.9</f>
        <v>16110</v>
      </c>
      <c r="D10" s="231">
        <f>'C завтраками| Bed and breakfast'!D10*0.9</f>
        <v>16110</v>
      </c>
      <c r="E10" s="231">
        <f>'C завтраками| Bed and breakfast'!E10*0.9</f>
        <v>15030</v>
      </c>
      <c r="F10" s="231">
        <f>'C завтраками| Bed and breakfast'!F10*0.9</f>
        <v>15030</v>
      </c>
      <c r="G10" s="231">
        <f>'C завтраками| Bed and breakfast'!G10*0.9</f>
        <v>17640</v>
      </c>
      <c r="H10" s="231">
        <f>'C завтраками| Bed and breakfast'!H10*0.9</f>
        <v>20700</v>
      </c>
      <c r="I10" s="231">
        <f>'C завтраками| Bed and breakfast'!I10*0.9</f>
        <v>17640</v>
      </c>
      <c r="J10" s="231">
        <f>'C завтраками| Bed and breakfast'!J10*0.9</f>
        <v>13950</v>
      </c>
      <c r="K10" s="231">
        <f>'C завтраками| Bed and breakfast'!K10*0.9</f>
        <v>12870</v>
      </c>
      <c r="L10" s="231">
        <f>'C завтраками| Bed and breakfast'!L10*0.9</f>
        <v>16110</v>
      </c>
      <c r="M10" s="231">
        <f>'C завтраками| Bed and breakfast'!M10*0.9</f>
        <v>16110</v>
      </c>
      <c r="N10" s="231">
        <f>'C завтраками| Bed and breakfast'!N10*0.9</f>
        <v>15030</v>
      </c>
      <c r="O10" s="231">
        <f>'C завтраками| Bed and breakfast'!O10*0.9</f>
        <v>16110</v>
      </c>
      <c r="P10" s="231">
        <f>'C завтраками| Bed and breakfast'!P10*0.9</f>
        <v>17640</v>
      </c>
      <c r="Q10" s="231">
        <f>'C завтраками| Bed and breakfast'!Q10*0.9</f>
        <v>17640</v>
      </c>
      <c r="R10" s="231">
        <f>'C завтраками| Bed and breakfast'!R10*0.9</f>
        <v>17640</v>
      </c>
      <c r="S10" s="231">
        <f>'C завтраками| Bed and breakfast'!S10*0.9</f>
        <v>17640</v>
      </c>
      <c r="T10" s="231">
        <f>'C завтраками| Bed and breakfast'!T10*0.9</f>
        <v>16110</v>
      </c>
      <c r="U10" s="231">
        <f>'C завтраками| Bed and breakfast'!U10*0.9</f>
        <v>16110</v>
      </c>
      <c r="V10" s="231">
        <f>'C завтраками| Bed and breakfast'!V10*0.9</f>
        <v>20700</v>
      </c>
      <c r="W10" s="231">
        <f>'C завтраками| Bed and breakfast'!W10*0.9</f>
        <v>19170</v>
      </c>
      <c r="X10" s="231">
        <f>'C завтраками| Bed and breakfast'!X10*0.9</f>
        <v>20700</v>
      </c>
      <c r="Y10" s="231">
        <f>'C завтраками| Bed and breakfast'!Y10*0.9</f>
        <v>17640</v>
      </c>
      <c r="Z10" s="231">
        <f>'C завтраками| Bed and breakfast'!Z10*0.9</f>
        <v>17640</v>
      </c>
      <c r="AA10" s="231">
        <f>'C завтраками| Bed and breakfast'!AA10*0.9</f>
        <v>19170</v>
      </c>
      <c r="AB10" s="231">
        <f>'C завтраками| Bed and breakfast'!AB10*0.9</f>
        <v>17640</v>
      </c>
      <c r="AC10" s="231">
        <f>'C завтраками| Bed and breakfast'!AC10*0.9</f>
        <v>19170</v>
      </c>
      <c r="AD10" s="231">
        <f>'C завтраками| Bed and breakfast'!AD10*0.9</f>
        <v>16110</v>
      </c>
      <c r="AE10" s="231">
        <f>'C завтраками| Bed and breakfast'!AE10*0.9</f>
        <v>15030</v>
      </c>
      <c r="AF10" s="231">
        <f>'C завтраками| Bed and breakfast'!AF10*0.9</f>
        <v>13950</v>
      </c>
      <c r="AG10" s="231">
        <f>'C завтраками| Bed and breakfast'!AG10*0.9</f>
        <v>12870</v>
      </c>
      <c r="AH10" s="231">
        <f>'C завтраками| Bed and breakfast'!AH10*0.9</f>
        <v>11790</v>
      </c>
      <c r="AI10" s="231">
        <f>'C завтраками| Bed and breakfast'!AI10*0.9</f>
        <v>11790</v>
      </c>
      <c r="AJ10" s="231">
        <f>'C завтраками| Bed and breakfast'!AJ10*0.9</f>
        <v>12870</v>
      </c>
      <c r="AK10" s="231">
        <f>'C завтраками| Bed and breakfast'!AK10*0.9</f>
        <v>13950</v>
      </c>
      <c r="AL10" s="231">
        <f>'C завтраками| Bed and breakfast'!AL10*0.9</f>
        <v>12870</v>
      </c>
      <c r="AM10" s="231">
        <f>'C завтраками| Bed and breakfast'!AM10*0.9</f>
        <v>13950</v>
      </c>
      <c r="AN10" s="231">
        <f>'C завтраками| Bed and breakfast'!AN10*0.9</f>
        <v>12870</v>
      </c>
      <c r="AO10" s="231">
        <f>'C завтраками| Bed and breakfast'!AO10*0.9</f>
        <v>12870.9</v>
      </c>
      <c r="AP10" s="231">
        <f>'C завтраками| Bed and breakfast'!AP10*0.9</f>
        <v>11790</v>
      </c>
      <c r="AQ10" s="231">
        <f>'C завтраками| Bed and breakfast'!AQ10*0.9</f>
        <v>13950</v>
      </c>
      <c r="AR10" s="231">
        <f>'C завтраками| Bed and breakfast'!AR10*0.9</f>
        <v>11790</v>
      </c>
      <c r="AS10" s="231">
        <f>'C завтраками| Bed and breakfast'!AS10*0.9</f>
        <v>11655</v>
      </c>
      <c r="AT10" s="231">
        <f>'C завтраками| Bed and breakfast'!AT10*0.9</f>
        <v>12735</v>
      </c>
      <c r="AU10" s="231">
        <f>'C завтраками| Bed and breakfast'!AU10*0.9</f>
        <v>12735</v>
      </c>
      <c r="AV10" s="231">
        <f>'C завтраками| Bed and breakfast'!AV10*0.9</f>
        <v>11655</v>
      </c>
      <c r="AW10" s="231">
        <f>'C завтраками| Bed and breakfast'!AW10*0.9</f>
        <v>12735</v>
      </c>
      <c r="AX10" s="231">
        <f>'C завтраками| Bed and breakfast'!AX10*0.9</f>
        <v>9945</v>
      </c>
      <c r="AY10" s="231">
        <f>'C завтраками| Bed and breakfast'!AY10*0.9</f>
        <v>10575</v>
      </c>
      <c r="AZ10" s="231">
        <f>'C завтраками| Bed and breakfast'!AZ10*0.9</f>
        <v>9945</v>
      </c>
      <c r="BA10" s="231">
        <f>'C завтраками| Bed and breakfast'!BA10*0.9</f>
        <v>10575</v>
      </c>
      <c r="BB10" s="231">
        <f>'C завтраками| Bed and breakfast'!BB10*0.9</f>
        <v>9945</v>
      </c>
      <c r="BC10" s="231">
        <f>'C завтраками| Bed and breakfast'!BC10*0.9</f>
        <v>10575</v>
      </c>
      <c r="BD10" s="231">
        <f>'C завтраками| Bed and breakfast'!BD10*0.9</f>
        <v>10575</v>
      </c>
      <c r="BE10" s="231">
        <f>'C завтраками| Bed and breakfast'!BE10*0.9</f>
        <v>9945</v>
      </c>
      <c r="BF10" s="231">
        <f>'C завтраками| Bed and breakfast'!BF10*0.9</f>
        <v>8685</v>
      </c>
      <c r="BG10" s="231">
        <f>'C завтраками| Bed and breakfast'!BG10*0.9</f>
        <v>8685</v>
      </c>
      <c r="BH10" s="231">
        <f>'C завтраками| Bed and breakfast'!BH10*0.9</f>
        <v>10305</v>
      </c>
    </row>
    <row r="11" spans="1:60" ht="10.7" customHeight="1" x14ac:dyDescent="0.2">
      <c r="A11" s="210">
        <v>2</v>
      </c>
      <c r="B11" s="231">
        <f>'C завтраками| Bed and breakfast'!B11*0.9</f>
        <v>15975</v>
      </c>
      <c r="C11" s="231">
        <f>'C завтраками| Bed and breakfast'!C11*0.9</f>
        <v>18135</v>
      </c>
      <c r="D11" s="231">
        <f>'C завтраками| Bed and breakfast'!D11*0.9</f>
        <v>18135</v>
      </c>
      <c r="E11" s="231">
        <f>'C завтраками| Bed and breakfast'!E11*0.9</f>
        <v>17055</v>
      </c>
      <c r="F11" s="231">
        <f>'C завтраками| Bed and breakfast'!F11*0.9</f>
        <v>17055</v>
      </c>
      <c r="G11" s="231">
        <f>'C завтраками| Bed and breakfast'!G11*0.9</f>
        <v>19665</v>
      </c>
      <c r="H11" s="231">
        <f>'C завтраками| Bed and breakfast'!H11*0.9</f>
        <v>22725</v>
      </c>
      <c r="I11" s="231">
        <f>'C завтраками| Bed and breakfast'!I11*0.9</f>
        <v>19665</v>
      </c>
      <c r="J11" s="231">
        <f>'C завтраками| Bed and breakfast'!J11*0.9</f>
        <v>15975</v>
      </c>
      <c r="K11" s="231">
        <f>'C завтраками| Bed and breakfast'!K11*0.9</f>
        <v>14895</v>
      </c>
      <c r="L11" s="231">
        <f>'C завтраками| Bed and breakfast'!L11*0.9</f>
        <v>18135</v>
      </c>
      <c r="M11" s="231">
        <f>'C завтраками| Bed and breakfast'!M11*0.9</f>
        <v>18135</v>
      </c>
      <c r="N11" s="231">
        <f>'C завтраками| Bed and breakfast'!N11*0.9</f>
        <v>17055</v>
      </c>
      <c r="O11" s="231">
        <f>'C завтраками| Bed and breakfast'!O11*0.9</f>
        <v>18135</v>
      </c>
      <c r="P11" s="231">
        <f>'C завтраками| Bed and breakfast'!P11*0.9</f>
        <v>19665</v>
      </c>
      <c r="Q11" s="231">
        <f>'C завтраками| Bed and breakfast'!Q11*0.9</f>
        <v>19665</v>
      </c>
      <c r="R11" s="231">
        <f>'C завтраками| Bed and breakfast'!R11*0.9</f>
        <v>19665</v>
      </c>
      <c r="S11" s="231">
        <f>'C завтраками| Bed and breakfast'!S11*0.9</f>
        <v>19665</v>
      </c>
      <c r="T11" s="231">
        <f>'C завтраками| Bed and breakfast'!T11*0.9</f>
        <v>18135</v>
      </c>
      <c r="U11" s="231">
        <f>'C завтраками| Bed and breakfast'!U11*0.9</f>
        <v>18135</v>
      </c>
      <c r="V11" s="231">
        <f>'C завтраками| Bed and breakfast'!V11*0.9</f>
        <v>22725</v>
      </c>
      <c r="W11" s="231">
        <f>'C завтраками| Bed and breakfast'!W11*0.9</f>
        <v>21195</v>
      </c>
      <c r="X11" s="231">
        <f>'C завтраками| Bed and breakfast'!X11*0.9</f>
        <v>22725</v>
      </c>
      <c r="Y11" s="231">
        <f>'C завтраками| Bed and breakfast'!Y11*0.9</f>
        <v>19665</v>
      </c>
      <c r="Z11" s="231">
        <f>'C завтраками| Bed and breakfast'!Z11*0.9</f>
        <v>19665</v>
      </c>
      <c r="AA11" s="231">
        <f>'C завтраками| Bed and breakfast'!AA11*0.9</f>
        <v>21195</v>
      </c>
      <c r="AB11" s="231">
        <f>'C завтраками| Bed and breakfast'!AB11*0.9</f>
        <v>19665</v>
      </c>
      <c r="AC11" s="231">
        <f>'C завтраками| Bed and breakfast'!AC11*0.9</f>
        <v>21195</v>
      </c>
      <c r="AD11" s="231">
        <f>'C завтраками| Bed and breakfast'!AD11*0.9</f>
        <v>18135</v>
      </c>
      <c r="AE11" s="231">
        <f>'C завтраками| Bed and breakfast'!AE11*0.9</f>
        <v>17055</v>
      </c>
      <c r="AF11" s="231">
        <f>'C завтраками| Bed and breakfast'!AF11*0.9</f>
        <v>15975</v>
      </c>
      <c r="AG11" s="231">
        <f>'C завтраками| Bed and breakfast'!AG11*0.9</f>
        <v>14895</v>
      </c>
      <c r="AH11" s="231">
        <f>'C завтраками| Bed and breakfast'!AH11*0.9</f>
        <v>13815</v>
      </c>
      <c r="AI11" s="231">
        <f>'C завтраками| Bed and breakfast'!AI11*0.9</f>
        <v>13815</v>
      </c>
      <c r="AJ11" s="231">
        <f>'C завтраками| Bed and breakfast'!AJ11*0.9</f>
        <v>14895</v>
      </c>
      <c r="AK11" s="231">
        <f>'C завтраками| Bed and breakfast'!AK11*0.9</f>
        <v>15975</v>
      </c>
      <c r="AL11" s="231">
        <f>'C завтраками| Bed and breakfast'!AL11*0.9</f>
        <v>14895</v>
      </c>
      <c r="AM11" s="231">
        <f>'C завтраками| Bed and breakfast'!AM11*0.9</f>
        <v>15975</v>
      </c>
      <c r="AN11" s="231">
        <f>'C завтраками| Bed and breakfast'!AN11*0.9</f>
        <v>14895</v>
      </c>
      <c r="AO11" s="231">
        <f>'C завтраками| Bed and breakfast'!AO11*0.9</f>
        <v>14895.9</v>
      </c>
      <c r="AP11" s="231">
        <f>'C завтраками| Bed and breakfast'!AP11*0.9</f>
        <v>13815</v>
      </c>
      <c r="AQ11" s="231">
        <f>'C завтраками| Bed and breakfast'!AQ11*0.9</f>
        <v>15975</v>
      </c>
      <c r="AR11" s="231">
        <f>'C завтраками| Bed and breakfast'!AR11*0.9</f>
        <v>13815</v>
      </c>
      <c r="AS11" s="231">
        <f>'C завтраками| Bed and breakfast'!AS11*0.9</f>
        <v>13680</v>
      </c>
      <c r="AT11" s="231">
        <f>'C завтраками| Bed and breakfast'!AT11*0.9</f>
        <v>14760</v>
      </c>
      <c r="AU11" s="231">
        <f>'C завтраками| Bed and breakfast'!AU11*0.9</f>
        <v>14760</v>
      </c>
      <c r="AV11" s="231">
        <f>'C завтраками| Bed and breakfast'!AV11*0.9</f>
        <v>13680</v>
      </c>
      <c r="AW11" s="231">
        <f>'C завтраками| Bed and breakfast'!AW11*0.9</f>
        <v>14760</v>
      </c>
      <c r="AX11" s="231">
        <f>'C завтраками| Bed and breakfast'!AX11*0.9</f>
        <v>11970</v>
      </c>
      <c r="AY11" s="231">
        <f>'C завтраками| Bed and breakfast'!AY11*0.9</f>
        <v>12600</v>
      </c>
      <c r="AZ11" s="231">
        <f>'C завтраками| Bed and breakfast'!AZ11*0.9</f>
        <v>11970</v>
      </c>
      <c r="BA11" s="231">
        <f>'C завтраками| Bed and breakfast'!BA11*0.9</f>
        <v>12600</v>
      </c>
      <c r="BB11" s="231">
        <f>'C завтраками| Bed and breakfast'!BB11*0.9</f>
        <v>11970</v>
      </c>
      <c r="BC11" s="231">
        <f>'C завтраками| Bed and breakfast'!BC11*0.9</f>
        <v>12600</v>
      </c>
      <c r="BD11" s="231">
        <f>'C завтраками| Bed and breakfast'!BD11*0.9</f>
        <v>12600</v>
      </c>
      <c r="BE11" s="231">
        <f>'C завтраками| Bed and breakfast'!BE11*0.9</f>
        <v>11970</v>
      </c>
      <c r="BF11" s="231">
        <f>'C завтраками| Bed and breakfast'!BF11*0.9</f>
        <v>10710</v>
      </c>
      <c r="BG11" s="231">
        <f>'C завтраками| Bed and breakfast'!BG11*0.9</f>
        <v>10710</v>
      </c>
      <c r="BH11" s="231">
        <f>'C завтраками| Bed and breakfast'!BH11*0.9</f>
        <v>12330</v>
      </c>
    </row>
    <row r="12" spans="1:60" ht="10.7" customHeight="1" x14ac:dyDescent="0.2">
      <c r="A12" s="202" t="s">
        <v>144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row>
    <row r="13" spans="1:60" ht="10.7" customHeight="1" x14ac:dyDescent="0.2">
      <c r="A13" s="210">
        <v>1</v>
      </c>
      <c r="B13" s="231">
        <f>'C завтраками| Bed and breakfast'!B13*0.9</f>
        <v>14850</v>
      </c>
      <c r="C13" s="231">
        <f>'C завтраками| Bed and breakfast'!C13*0.9</f>
        <v>17010</v>
      </c>
      <c r="D13" s="231">
        <f>'C завтраками| Bed and breakfast'!D13*0.9</f>
        <v>17010</v>
      </c>
      <c r="E13" s="231">
        <f>'C завтраками| Bed and breakfast'!E13*0.9</f>
        <v>15930</v>
      </c>
      <c r="F13" s="231">
        <f>'C завтраками| Bed and breakfast'!F13*0.9</f>
        <v>15930</v>
      </c>
      <c r="G13" s="231">
        <f>'C завтраками| Bed and breakfast'!G13*0.9</f>
        <v>18540</v>
      </c>
      <c r="H13" s="231">
        <f>'C завтраками| Bed and breakfast'!H13*0.9</f>
        <v>21600</v>
      </c>
      <c r="I13" s="231">
        <f>'C завтраками| Bed and breakfast'!I13*0.9</f>
        <v>18540</v>
      </c>
      <c r="J13" s="231">
        <f>'C завтраками| Bed and breakfast'!J13*0.9</f>
        <v>14850</v>
      </c>
      <c r="K13" s="231">
        <f>'C завтраками| Bed and breakfast'!K13*0.9</f>
        <v>13770</v>
      </c>
      <c r="L13" s="231">
        <f>'C завтраками| Bed and breakfast'!L13*0.9</f>
        <v>17010</v>
      </c>
      <c r="M13" s="231">
        <f>'C завтраками| Bed and breakfast'!M13*0.9</f>
        <v>17010</v>
      </c>
      <c r="N13" s="231">
        <f>'C завтраками| Bed and breakfast'!N13*0.9</f>
        <v>15930</v>
      </c>
      <c r="O13" s="231">
        <f>'C завтраками| Bed and breakfast'!O13*0.9</f>
        <v>17010</v>
      </c>
      <c r="P13" s="231">
        <f>'C завтраками| Bed and breakfast'!P13*0.9</f>
        <v>18540</v>
      </c>
      <c r="Q13" s="231">
        <f>'C завтраками| Bed and breakfast'!Q13*0.9</f>
        <v>18540</v>
      </c>
      <c r="R13" s="231">
        <f>'C завтраками| Bed and breakfast'!R13*0.9</f>
        <v>18540</v>
      </c>
      <c r="S13" s="231">
        <f>'C завтраками| Bed and breakfast'!S13*0.9</f>
        <v>18540</v>
      </c>
      <c r="T13" s="231">
        <f>'C завтраками| Bed and breakfast'!T13*0.9</f>
        <v>17010</v>
      </c>
      <c r="U13" s="231">
        <f>'C завтраками| Bed and breakfast'!U13*0.9</f>
        <v>17010</v>
      </c>
      <c r="V13" s="231">
        <f>'C завтраками| Bed and breakfast'!V13*0.9</f>
        <v>21600</v>
      </c>
      <c r="W13" s="231">
        <f>'C завтраками| Bed and breakfast'!W13*0.9</f>
        <v>20070</v>
      </c>
      <c r="X13" s="231">
        <f>'C завтраками| Bed and breakfast'!X13*0.9</f>
        <v>21600</v>
      </c>
      <c r="Y13" s="231">
        <f>'C завтраками| Bed and breakfast'!Y13*0.9</f>
        <v>18540</v>
      </c>
      <c r="Z13" s="231">
        <f>'C завтраками| Bed and breakfast'!Z13*0.9</f>
        <v>18540</v>
      </c>
      <c r="AA13" s="231">
        <f>'C завтраками| Bed and breakfast'!AA13*0.9</f>
        <v>20070</v>
      </c>
      <c r="AB13" s="231">
        <f>'C завтраками| Bed and breakfast'!AB13*0.9</f>
        <v>18540</v>
      </c>
      <c r="AC13" s="231">
        <f>'C завтраками| Bed and breakfast'!AC13*0.9</f>
        <v>20070</v>
      </c>
      <c r="AD13" s="231">
        <f>'C завтраками| Bed and breakfast'!AD13*0.9</f>
        <v>17010</v>
      </c>
      <c r="AE13" s="231">
        <f>'C завтраками| Bed and breakfast'!AE13*0.9</f>
        <v>15930</v>
      </c>
      <c r="AF13" s="231">
        <f>'C завтраками| Bed and breakfast'!AF13*0.9</f>
        <v>14850</v>
      </c>
      <c r="AG13" s="231">
        <f>'C завтраками| Bed and breakfast'!AG13*0.9</f>
        <v>13770</v>
      </c>
      <c r="AH13" s="231">
        <f>'C завтраками| Bed and breakfast'!AH13*0.9</f>
        <v>12690</v>
      </c>
      <c r="AI13" s="231">
        <f>'C завтраками| Bed and breakfast'!AI13*0.9</f>
        <v>12690</v>
      </c>
      <c r="AJ13" s="231">
        <f>'C завтраками| Bed and breakfast'!AJ13*0.9</f>
        <v>13770</v>
      </c>
      <c r="AK13" s="231">
        <f>'C завтраками| Bed and breakfast'!AK13*0.9</f>
        <v>14850</v>
      </c>
      <c r="AL13" s="231">
        <f>'C завтраками| Bed and breakfast'!AL13*0.9</f>
        <v>13770</v>
      </c>
      <c r="AM13" s="231">
        <f>'C завтраками| Bed and breakfast'!AM13*0.9</f>
        <v>14850</v>
      </c>
      <c r="AN13" s="231">
        <f>'C завтраками| Bed and breakfast'!AN13*0.9</f>
        <v>13770</v>
      </c>
      <c r="AO13" s="231">
        <f>'C завтраками| Bed and breakfast'!AO13*0.9</f>
        <v>13770.9</v>
      </c>
      <c r="AP13" s="231">
        <f>'C завтраками| Bed and breakfast'!AP13*0.9</f>
        <v>12690</v>
      </c>
      <c r="AQ13" s="231">
        <f>'C завтраками| Bed and breakfast'!AQ13*0.9</f>
        <v>14850</v>
      </c>
      <c r="AR13" s="231">
        <f>'C завтраками| Bed and breakfast'!AR13*0.9</f>
        <v>12690</v>
      </c>
      <c r="AS13" s="231">
        <f>'C завтраками| Bed and breakfast'!AS13*0.9</f>
        <v>12555</v>
      </c>
      <c r="AT13" s="231">
        <f>'C завтраками| Bed and breakfast'!AT13*0.9</f>
        <v>13635</v>
      </c>
      <c r="AU13" s="231">
        <f>'C завтраками| Bed and breakfast'!AU13*0.9</f>
        <v>13635</v>
      </c>
      <c r="AV13" s="231">
        <f>'C завтраками| Bed and breakfast'!AV13*0.9</f>
        <v>12555</v>
      </c>
      <c r="AW13" s="231">
        <f>'C завтраками| Bed and breakfast'!AW13*0.9</f>
        <v>13635</v>
      </c>
      <c r="AX13" s="231">
        <f>'C завтраками| Bed and breakfast'!AX13*0.9</f>
        <v>10845</v>
      </c>
      <c r="AY13" s="231">
        <f>'C завтраками| Bed and breakfast'!AY13*0.9</f>
        <v>11475</v>
      </c>
      <c r="AZ13" s="231">
        <f>'C завтраками| Bed and breakfast'!AZ13*0.9</f>
        <v>10845</v>
      </c>
      <c r="BA13" s="231">
        <f>'C завтраками| Bed and breakfast'!BA13*0.9</f>
        <v>11475</v>
      </c>
      <c r="BB13" s="231">
        <f>'C завтраками| Bed and breakfast'!BB13*0.9</f>
        <v>10845</v>
      </c>
      <c r="BC13" s="231">
        <f>'C завтраками| Bed and breakfast'!BC13*0.9</f>
        <v>11475</v>
      </c>
      <c r="BD13" s="231">
        <f>'C завтраками| Bed and breakfast'!BD13*0.9</f>
        <v>11475</v>
      </c>
      <c r="BE13" s="231">
        <f>'C завтраками| Bed and breakfast'!BE13*0.9</f>
        <v>10845</v>
      </c>
      <c r="BF13" s="231">
        <f>'C завтраками| Bed and breakfast'!BF13*0.9</f>
        <v>9585</v>
      </c>
      <c r="BG13" s="231">
        <f>'C завтраками| Bed and breakfast'!BG13*0.9</f>
        <v>9585</v>
      </c>
      <c r="BH13" s="231">
        <f>'C завтраками| Bed and breakfast'!BH13*0.9</f>
        <v>11205</v>
      </c>
    </row>
    <row r="14" spans="1:60" ht="10.7" customHeight="1" x14ac:dyDescent="0.2">
      <c r="A14" s="210">
        <v>2</v>
      </c>
      <c r="B14" s="231">
        <f>'C завтраками| Bed and breakfast'!B14*0.9</f>
        <v>16875</v>
      </c>
      <c r="C14" s="231">
        <f>'C завтраками| Bed and breakfast'!C14*0.9</f>
        <v>19035</v>
      </c>
      <c r="D14" s="231">
        <f>'C завтраками| Bed and breakfast'!D14*0.9</f>
        <v>19035</v>
      </c>
      <c r="E14" s="231">
        <f>'C завтраками| Bed and breakfast'!E14*0.9</f>
        <v>17955</v>
      </c>
      <c r="F14" s="231">
        <f>'C завтраками| Bed and breakfast'!F14*0.9</f>
        <v>17955</v>
      </c>
      <c r="G14" s="231">
        <f>'C завтраками| Bed and breakfast'!G14*0.9</f>
        <v>20565</v>
      </c>
      <c r="H14" s="231">
        <f>'C завтраками| Bed and breakfast'!H14*0.9</f>
        <v>23625</v>
      </c>
      <c r="I14" s="231">
        <f>'C завтраками| Bed and breakfast'!I14*0.9</f>
        <v>20565</v>
      </c>
      <c r="J14" s="231">
        <f>'C завтраками| Bed and breakfast'!J14*0.9</f>
        <v>16875</v>
      </c>
      <c r="K14" s="231">
        <f>'C завтраками| Bed and breakfast'!K14*0.9</f>
        <v>15795</v>
      </c>
      <c r="L14" s="231">
        <f>'C завтраками| Bed and breakfast'!L14*0.9</f>
        <v>19035</v>
      </c>
      <c r="M14" s="231">
        <f>'C завтраками| Bed and breakfast'!M14*0.9</f>
        <v>19035</v>
      </c>
      <c r="N14" s="231">
        <f>'C завтраками| Bed and breakfast'!N14*0.9</f>
        <v>17955</v>
      </c>
      <c r="O14" s="231">
        <f>'C завтраками| Bed and breakfast'!O14*0.9</f>
        <v>19035</v>
      </c>
      <c r="P14" s="231">
        <f>'C завтраками| Bed and breakfast'!P14*0.9</f>
        <v>20565</v>
      </c>
      <c r="Q14" s="231">
        <f>'C завтраками| Bed and breakfast'!Q14*0.9</f>
        <v>20565</v>
      </c>
      <c r="R14" s="231">
        <f>'C завтраками| Bed and breakfast'!R14*0.9</f>
        <v>20565</v>
      </c>
      <c r="S14" s="231">
        <f>'C завтраками| Bed and breakfast'!S14*0.9</f>
        <v>20565</v>
      </c>
      <c r="T14" s="231">
        <f>'C завтраками| Bed and breakfast'!T14*0.9</f>
        <v>19035</v>
      </c>
      <c r="U14" s="231">
        <f>'C завтраками| Bed and breakfast'!U14*0.9</f>
        <v>19035</v>
      </c>
      <c r="V14" s="231">
        <f>'C завтраками| Bed and breakfast'!V14*0.9</f>
        <v>23625</v>
      </c>
      <c r="W14" s="231">
        <f>'C завтраками| Bed and breakfast'!W14*0.9</f>
        <v>22095</v>
      </c>
      <c r="X14" s="231">
        <f>'C завтраками| Bed and breakfast'!X14*0.9</f>
        <v>23625</v>
      </c>
      <c r="Y14" s="231">
        <f>'C завтраками| Bed and breakfast'!Y14*0.9</f>
        <v>20565</v>
      </c>
      <c r="Z14" s="231">
        <f>'C завтраками| Bed and breakfast'!Z14*0.9</f>
        <v>20565</v>
      </c>
      <c r="AA14" s="231">
        <f>'C завтраками| Bed and breakfast'!AA14*0.9</f>
        <v>22095</v>
      </c>
      <c r="AB14" s="231">
        <f>'C завтраками| Bed and breakfast'!AB14*0.9</f>
        <v>20565</v>
      </c>
      <c r="AC14" s="231">
        <f>'C завтраками| Bed and breakfast'!AC14*0.9</f>
        <v>22095</v>
      </c>
      <c r="AD14" s="231">
        <f>'C завтраками| Bed and breakfast'!AD14*0.9</f>
        <v>19035</v>
      </c>
      <c r="AE14" s="231">
        <f>'C завтраками| Bed and breakfast'!AE14*0.9</f>
        <v>17955</v>
      </c>
      <c r="AF14" s="231">
        <f>'C завтраками| Bed and breakfast'!AF14*0.9</f>
        <v>16875</v>
      </c>
      <c r="AG14" s="231">
        <f>'C завтраками| Bed and breakfast'!AG14*0.9</f>
        <v>15795</v>
      </c>
      <c r="AH14" s="231">
        <f>'C завтраками| Bed and breakfast'!AH14*0.9</f>
        <v>14715</v>
      </c>
      <c r="AI14" s="231">
        <f>'C завтраками| Bed and breakfast'!AI14*0.9</f>
        <v>14715</v>
      </c>
      <c r="AJ14" s="231">
        <f>'C завтраками| Bed and breakfast'!AJ14*0.9</f>
        <v>15795</v>
      </c>
      <c r="AK14" s="231">
        <f>'C завтраками| Bed and breakfast'!AK14*0.9</f>
        <v>16875</v>
      </c>
      <c r="AL14" s="231">
        <f>'C завтраками| Bed and breakfast'!AL14*0.9</f>
        <v>15795</v>
      </c>
      <c r="AM14" s="231">
        <f>'C завтраками| Bed and breakfast'!AM14*0.9</f>
        <v>16875</v>
      </c>
      <c r="AN14" s="231">
        <f>'C завтраками| Bed and breakfast'!AN14*0.9</f>
        <v>15795</v>
      </c>
      <c r="AO14" s="231">
        <f>'C завтраками| Bed and breakfast'!AO14*0.9</f>
        <v>15795.9</v>
      </c>
      <c r="AP14" s="231">
        <f>'C завтраками| Bed and breakfast'!AP14*0.9</f>
        <v>14715</v>
      </c>
      <c r="AQ14" s="231">
        <f>'C завтраками| Bed and breakfast'!AQ14*0.9</f>
        <v>16875</v>
      </c>
      <c r="AR14" s="231">
        <f>'C завтраками| Bed and breakfast'!AR14*0.9</f>
        <v>14715</v>
      </c>
      <c r="AS14" s="231">
        <f>'C завтраками| Bed and breakfast'!AS14*0.9</f>
        <v>14580</v>
      </c>
      <c r="AT14" s="231">
        <f>'C завтраками| Bed and breakfast'!AT14*0.9</f>
        <v>15660</v>
      </c>
      <c r="AU14" s="231">
        <f>'C завтраками| Bed and breakfast'!AU14*0.9</f>
        <v>15660</v>
      </c>
      <c r="AV14" s="231">
        <f>'C завтраками| Bed and breakfast'!AV14*0.9</f>
        <v>14580</v>
      </c>
      <c r="AW14" s="231">
        <f>'C завтраками| Bed and breakfast'!AW14*0.9</f>
        <v>15660</v>
      </c>
      <c r="AX14" s="231">
        <f>'C завтраками| Bed and breakfast'!AX14*0.9</f>
        <v>12870</v>
      </c>
      <c r="AY14" s="231">
        <f>'C завтраками| Bed and breakfast'!AY14*0.9</f>
        <v>13500</v>
      </c>
      <c r="AZ14" s="231">
        <f>'C завтраками| Bed and breakfast'!AZ14*0.9</f>
        <v>12870</v>
      </c>
      <c r="BA14" s="231">
        <f>'C завтраками| Bed and breakfast'!BA14*0.9</f>
        <v>13500</v>
      </c>
      <c r="BB14" s="231">
        <f>'C завтраками| Bed and breakfast'!BB14*0.9</f>
        <v>12870</v>
      </c>
      <c r="BC14" s="231">
        <f>'C завтраками| Bed and breakfast'!BC14*0.9</f>
        <v>13500</v>
      </c>
      <c r="BD14" s="231">
        <f>'C завтраками| Bed and breakfast'!BD14*0.9</f>
        <v>13500</v>
      </c>
      <c r="BE14" s="231">
        <f>'C завтраками| Bed and breakfast'!BE14*0.9</f>
        <v>12870</v>
      </c>
      <c r="BF14" s="231">
        <f>'C завтраками| Bed and breakfast'!BF14*0.9</f>
        <v>11610</v>
      </c>
      <c r="BG14" s="231">
        <f>'C завтраками| Bed and breakfast'!BG14*0.9</f>
        <v>11610</v>
      </c>
      <c r="BH14" s="231">
        <f>'C завтраками| Bed and breakfast'!BH14*0.9</f>
        <v>13230</v>
      </c>
    </row>
    <row r="15" spans="1:60" ht="10.7" customHeight="1" x14ac:dyDescent="0.2">
      <c r="A15" s="202" t="s">
        <v>4</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row>
    <row r="16" spans="1:60" ht="10.7" customHeight="1" x14ac:dyDescent="0.2">
      <c r="A16" s="210">
        <v>1</v>
      </c>
      <c r="B16" s="231">
        <f>'C завтраками| Bed and breakfast'!B16*0.9</f>
        <v>15750</v>
      </c>
      <c r="C16" s="231">
        <f>'C завтраками| Bed and breakfast'!C16*0.9</f>
        <v>17910</v>
      </c>
      <c r="D16" s="231">
        <f>'C завтраками| Bed and breakfast'!D16*0.9</f>
        <v>17910</v>
      </c>
      <c r="E16" s="231">
        <f>'C завтраками| Bed and breakfast'!E16*0.9</f>
        <v>16830</v>
      </c>
      <c r="F16" s="231">
        <f>'C завтраками| Bed and breakfast'!F16*0.9</f>
        <v>16830</v>
      </c>
      <c r="G16" s="231">
        <f>'C завтраками| Bed and breakfast'!G16*0.9</f>
        <v>19440</v>
      </c>
      <c r="H16" s="231">
        <f>'C завтраками| Bed and breakfast'!H16*0.9</f>
        <v>22500</v>
      </c>
      <c r="I16" s="231">
        <f>'C завтраками| Bed and breakfast'!I16*0.9</f>
        <v>19440</v>
      </c>
      <c r="J16" s="231">
        <f>'C завтраками| Bed and breakfast'!J16*0.9</f>
        <v>15750</v>
      </c>
      <c r="K16" s="231">
        <f>'C завтраками| Bed and breakfast'!K16*0.9</f>
        <v>14670</v>
      </c>
      <c r="L16" s="231">
        <f>'C завтраками| Bed and breakfast'!L16*0.9</f>
        <v>17910</v>
      </c>
      <c r="M16" s="231">
        <f>'C завтраками| Bed and breakfast'!M16*0.9</f>
        <v>17910</v>
      </c>
      <c r="N16" s="231">
        <f>'C завтраками| Bed and breakfast'!N16*0.9</f>
        <v>16830</v>
      </c>
      <c r="O16" s="231">
        <f>'C завтраками| Bed and breakfast'!O16*0.9</f>
        <v>17910</v>
      </c>
      <c r="P16" s="231">
        <f>'C завтраками| Bed and breakfast'!P16*0.9</f>
        <v>19440</v>
      </c>
      <c r="Q16" s="231">
        <f>'C завтраками| Bed and breakfast'!Q16*0.9</f>
        <v>19440</v>
      </c>
      <c r="R16" s="231">
        <f>'C завтраками| Bed and breakfast'!R16*0.9</f>
        <v>19440</v>
      </c>
      <c r="S16" s="231">
        <f>'C завтраками| Bed and breakfast'!S16*0.9</f>
        <v>19440</v>
      </c>
      <c r="T16" s="231">
        <f>'C завтраками| Bed and breakfast'!T16*0.9</f>
        <v>17910</v>
      </c>
      <c r="U16" s="231">
        <f>'C завтраками| Bed and breakfast'!U16*0.9</f>
        <v>17910</v>
      </c>
      <c r="V16" s="231">
        <f>'C завтраками| Bed and breakfast'!V16*0.9</f>
        <v>22500</v>
      </c>
      <c r="W16" s="231">
        <f>'C завтраками| Bed and breakfast'!W16*0.9</f>
        <v>20970</v>
      </c>
      <c r="X16" s="231">
        <f>'C завтраками| Bed and breakfast'!X16*0.9</f>
        <v>22500</v>
      </c>
      <c r="Y16" s="231">
        <f>'C завтраками| Bed and breakfast'!Y16*0.9</f>
        <v>19440</v>
      </c>
      <c r="Z16" s="231">
        <f>'C завтраками| Bed and breakfast'!Z16*0.9</f>
        <v>19440</v>
      </c>
      <c r="AA16" s="231">
        <f>'C завтраками| Bed and breakfast'!AA16*0.9</f>
        <v>20970</v>
      </c>
      <c r="AB16" s="231">
        <f>'C завтраками| Bed and breakfast'!AB16*0.9</f>
        <v>19440</v>
      </c>
      <c r="AC16" s="231">
        <f>'C завтраками| Bed and breakfast'!AC16*0.9</f>
        <v>20970</v>
      </c>
      <c r="AD16" s="231">
        <f>'C завтраками| Bed and breakfast'!AD16*0.9</f>
        <v>17910</v>
      </c>
      <c r="AE16" s="231">
        <f>'C завтраками| Bed and breakfast'!AE16*0.9</f>
        <v>16830</v>
      </c>
      <c r="AF16" s="231">
        <f>'C завтраками| Bed and breakfast'!AF16*0.9</f>
        <v>15750</v>
      </c>
      <c r="AG16" s="231">
        <f>'C завтраками| Bed and breakfast'!AG16*0.9</f>
        <v>14670</v>
      </c>
      <c r="AH16" s="231">
        <f>'C завтраками| Bed and breakfast'!AH16*0.9</f>
        <v>13590</v>
      </c>
      <c r="AI16" s="231">
        <f>'C завтраками| Bed and breakfast'!AI16*0.9</f>
        <v>13590</v>
      </c>
      <c r="AJ16" s="231">
        <f>'C завтраками| Bed and breakfast'!AJ16*0.9</f>
        <v>14670</v>
      </c>
      <c r="AK16" s="231">
        <f>'C завтраками| Bed and breakfast'!AK16*0.9</f>
        <v>15750</v>
      </c>
      <c r="AL16" s="231">
        <f>'C завтраками| Bed and breakfast'!AL16*0.9</f>
        <v>14670</v>
      </c>
      <c r="AM16" s="231">
        <f>'C завтраками| Bed and breakfast'!AM16*0.9</f>
        <v>15750</v>
      </c>
      <c r="AN16" s="231">
        <f>'C завтраками| Bed and breakfast'!AN16*0.9</f>
        <v>14670</v>
      </c>
      <c r="AO16" s="231">
        <f>'C завтраками| Bed and breakfast'!AO16*0.9</f>
        <v>14670.9</v>
      </c>
      <c r="AP16" s="231">
        <f>'C завтраками| Bed and breakfast'!AP16*0.9</f>
        <v>13590</v>
      </c>
      <c r="AQ16" s="231">
        <f>'C завтраками| Bed and breakfast'!AQ16*0.9</f>
        <v>15750</v>
      </c>
      <c r="AR16" s="231">
        <f>'C завтраками| Bed and breakfast'!AR16*0.9</f>
        <v>13590</v>
      </c>
      <c r="AS16" s="231">
        <f>'C завтраками| Bed and breakfast'!AS16*0.9</f>
        <v>13455</v>
      </c>
      <c r="AT16" s="231">
        <f>'C завтраками| Bed and breakfast'!AT16*0.9</f>
        <v>14535</v>
      </c>
      <c r="AU16" s="231">
        <f>'C завтраками| Bed and breakfast'!AU16*0.9</f>
        <v>14535</v>
      </c>
      <c r="AV16" s="231">
        <f>'C завтраками| Bed and breakfast'!AV16*0.9</f>
        <v>13455</v>
      </c>
      <c r="AW16" s="231">
        <f>'C завтраками| Bed and breakfast'!AW16*0.9</f>
        <v>14535</v>
      </c>
      <c r="AX16" s="231">
        <f>'C завтраками| Bed and breakfast'!AX16*0.9</f>
        <v>11745</v>
      </c>
      <c r="AY16" s="231">
        <f>'C завтраками| Bed and breakfast'!AY16*0.9</f>
        <v>12375</v>
      </c>
      <c r="AZ16" s="231">
        <f>'C завтраками| Bed and breakfast'!AZ16*0.9</f>
        <v>11745</v>
      </c>
      <c r="BA16" s="231">
        <f>'C завтраками| Bed and breakfast'!BA16*0.9</f>
        <v>12375</v>
      </c>
      <c r="BB16" s="231">
        <f>'C завтраками| Bed and breakfast'!BB16*0.9</f>
        <v>11745</v>
      </c>
      <c r="BC16" s="231">
        <f>'C завтраками| Bed and breakfast'!BC16*0.9</f>
        <v>12375</v>
      </c>
      <c r="BD16" s="231">
        <f>'C завтраками| Bed and breakfast'!BD16*0.9</f>
        <v>12375</v>
      </c>
      <c r="BE16" s="231">
        <f>'C завтраками| Bed and breakfast'!BE16*0.9</f>
        <v>11745</v>
      </c>
      <c r="BF16" s="231">
        <f>'C завтраками| Bed and breakfast'!BF16*0.9</f>
        <v>10485</v>
      </c>
      <c r="BG16" s="231">
        <f>'C завтраками| Bed and breakfast'!BG16*0.9</f>
        <v>10485</v>
      </c>
      <c r="BH16" s="231">
        <f>'C завтраками| Bed and breakfast'!BH16*0.9</f>
        <v>12105</v>
      </c>
    </row>
    <row r="17" spans="1:60" ht="10.7" customHeight="1" x14ac:dyDescent="0.2">
      <c r="A17" s="210">
        <v>2</v>
      </c>
      <c r="B17" s="231">
        <f>'C завтраками| Bed and breakfast'!B17*0.9</f>
        <v>17775</v>
      </c>
      <c r="C17" s="231">
        <f>'C завтраками| Bed and breakfast'!C17*0.9</f>
        <v>19935</v>
      </c>
      <c r="D17" s="231">
        <f>'C завтраками| Bed and breakfast'!D17*0.9</f>
        <v>19935</v>
      </c>
      <c r="E17" s="231">
        <f>'C завтраками| Bed and breakfast'!E17*0.9</f>
        <v>18855</v>
      </c>
      <c r="F17" s="231">
        <f>'C завтраками| Bed and breakfast'!F17*0.9</f>
        <v>18855</v>
      </c>
      <c r="G17" s="231">
        <f>'C завтраками| Bed and breakfast'!G17*0.9</f>
        <v>21465</v>
      </c>
      <c r="H17" s="231">
        <f>'C завтраками| Bed and breakfast'!H17*0.9</f>
        <v>24525</v>
      </c>
      <c r="I17" s="231">
        <f>'C завтраками| Bed and breakfast'!I17*0.9</f>
        <v>21465</v>
      </c>
      <c r="J17" s="231">
        <f>'C завтраками| Bed and breakfast'!J17*0.9</f>
        <v>17775</v>
      </c>
      <c r="K17" s="231">
        <f>'C завтраками| Bed and breakfast'!K17*0.9</f>
        <v>16695</v>
      </c>
      <c r="L17" s="231">
        <f>'C завтраками| Bed and breakfast'!L17*0.9</f>
        <v>19935</v>
      </c>
      <c r="M17" s="231">
        <f>'C завтраками| Bed and breakfast'!M17*0.9</f>
        <v>19935</v>
      </c>
      <c r="N17" s="231">
        <f>'C завтраками| Bed and breakfast'!N17*0.9</f>
        <v>18855</v>
      </c>
      <c r="O17" s="231">
        <f>'C завтраками| Bed and breakfast'!O17*0.9</f>
        <v>19935</v>
      </c>
      <c r="P17" s="231">
        <f>'C завтраками| Bed and breakfast'!P17*0.9</f>
        <v>21465</v>
      </c>
      <c r="Q17" s="231">
        <f>'C завтраками| Bed and breakfast'!Q17*0.9</f>
        <v>21465</v>
      </c>
      <c r="R17" s="231">
        <f>'C завтраками| Bed and breakfast'!R17*0.9</f>
        <v>21465</v>
      </c>
      <c r="S17" s="231">
        <f>'C завтраками| Bed and breakfast'!S17*0.9</f>
        <v>21465</v>
      </c>
      <c r="T17" s="231">
        <f>'C завтраками| Bed and breakfast'!T17*0.9</f>
        <v>19935</v>
      </c>
      <c r="U17" s="231">
        <f>'C завтраками| Bed and breakfast'!U17*0.9</f>
        <v>19935</v>
      </c>
      <c r="V17" s="231">
        <f>'C завтраками| Bed and breakfast'!V17*0.9</f>
        <v>24525</v>
      </c>
      <c r="W17" s="231">
        <f>'C завтраками| Bed and breakfast'!W17*0.9</f>
        <v>22995</v>
      </c>
      <c r="X17" s="231">
        <f>'C завтраками| Bed and breakfast'!X17*0.9</f>
        <v>24525</v>
      </c>
      <c r="Y17" s="231">
        <f>'C завтраками| Bed and breakfast'!Y17*0.9</f>
        <v>21465</v>
      </c>
      <c r="Z17" s="231">
        <f>'C завтраками| Bed and breakfast'!Z17*0.9</f>
        <v>21465</v>
      </c>
      <c r="AA17" s="231">
        <f>'C завтраками| Bed and breakfast'!AA17*0.9</f>
        <v>22995</v>
      </c>
      <c r="AB17" s="231">
        <f>'C завтраками| Bed and breakfast'!AB17*0.9</f>
        <v>21465</v>
      </c>
      <c r="AC17" s="231">
        <f>'C завтраками| Bed and breakfast'!AC17*0.9</f>
        <v>22995</v>
      </c>
      <c r="AD17" s="231">
        <f>'C завтраками| Bed and breakfast'!AD17*0.9</f>
        <v>19935</v>
      </c>
      <c r="AE17" s="231">
        <f>'C завтраками| Bed and breakfast'!AE17*0.9</f>
        <v>18855</v>
      </c>
      <c r="AF17" s="231">
        <f>'C завтраками| Bed and breakfast'!AF17*0.9</f>
        <v>17775</v>
      </c>
      <c r="AG17" s="231">
        <f>'C завтраками| Bed and breakfast'!AG17*0.9</f>
        <v>16695</v>
      </c>
      <c r="AH17" s="231">
        <f>'C завтраками| Bed and breakfast'!AH17*0.9</f>
        <v>15615</v>
      </c>
      <c r="AI17" s="231">
        <f>'C завтраками| Bed and breakfast'!AI17*0.9</f>
        <v>15615</v>
      </c>
      <c r="AJ17" s="231">
        <f>'C завтраками| Bed and breakfast'!AJ17*0.9</f>
        <v>16695</v>
      </c>
      <c r="AK17" s="231">
        <f>'C завтраками| Bed and breakfast'!AK17*0.9</f>
        <v>17775</v>
      </c>
      <c r="AL17" s="231">
        <f>'C завтраками| Bed and breakfast'!AL17*0.9</f>
        <v>16695</v>
      </c>
      <c r="AM17" s="231">
        <f>'C завтраками| Bed and breakfast'!AM17*0.9</f>
        <v>17775</v>
      </c>
      <c r="AN17" s="231">
        <f>'C завтраками| Bed and breakfast'!AN17*0.9</f>
        <v>16695</v>
      </c>
      <c r="AO17" s="231">
        <f>'C завтраками| Bed and breakfast'!AO17*0.9</f>
        <v>16695.900000000001</v>
      </c>
      <c r="AP17" s="231">
        <f>'C завтраками| Bed and breakfast'!AP17*0.9</f>
        <v>15615</v>
      </c>
      <c r="AQ17" s="231">
        <f>'C завтраками| Bed and breakfast'!AQ17*0.9</f>
        <v>17775</v>
      </c>
      <c r="AR17" s="231">
        <f>'C завтраками| Bed and breakfast'!AR17*0.9</f>
        <v>15615</v>
      </c>
      <c r="AS17" s="231">
        <f>'C завтраками| Bed and breakfast'!AS17*0.9</f>
        <v>15480</v>
      </c>
      <c r="AT17" s="231">
        <f>'C завтраками| Bed and breakfast'!AT17*0.9</f>
        <v>16560</v>
      </c>
      <c r="AU17" s="231">
        <f>'C завтраками| Bed and breakfast'!AU17*0.9</f>
        <v>16560</v>
      </c>
      <c r="AV17" s="231">
        <f>'C завтраками| Bed and breakfast'!AV17*0.9</f>
        <v>15480</v>
      </c>
      <c r="AW17" s="231">
        <f>'C завтраками| Bed and breakfast'!AW17*0.9</f>
        <v>16560</v>
      </c>
      <c r="AX17" s="231">
        <f>'C завтраками| Bed and breakfast'!AX17*0.9</f>
        <v>13770</v>
      </c>
      <c r="AY17" s="231">
        <f>'C завтраками| Bed and breakfast'!AY17*0.9</f>
        <v>14400</v>
      </c>
      <c r="AZ17" s="231">
        <f>'C завтраками| Bed and breakfast'!AZ17*0.9</f>
        <v>13770</v>
      </c>
      <c r="BA17" s="231">
        <f>'C завтраками| Bed and breakfast'!BA17*0.9</f>
        <v>14400</v>
      </c>
      <c r="BB17" s="231">
        <f>'C завтраками| Bed and breakfast'!BB17*0.9</f>
        <v>13770</v>
      </c>
      <c r="BC17" s="231">
        <f>'C завтраками| Bed and breakfast'!BC17*0.9</f>
        <v>14400</v>
      </c>
      <c r="BD17" s="231">
        <f>'C завтраками| Bed and breakfast'!BD17*0.9</f>
        <v>14400</v>
      </c>
      <c r="BE17" s="231">
        <f>'C завтраками| Bed and breakfast'!BE17*0.9</f>
        <v>13770</v>
      </c>
      <c r="BF17" s="231">
        <f>'C завтраками| Bed and breakfast'!BF17*0.9</f>
        <v>12510</v>
      </c>
      <c r="BG17" s="231">
        <f>'C завтраками| Bed and breakfast'!BG17*0.9</f>
        <v>12510</v>
      </c>
      <c r="BH17" s="231">
        <f>'C завтраками| Bed and breakfast'!BH17*0.9</f>
        <v>14130</v>
      </c>
    </row>
    <row r="18" spans="1:60" ht="10.7" customHeight="1" x14ac:dyDescent="0.2">
      <c r="A18" s="202" t="s">
        <v>145</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row>
    <row r="19" spans="1:60" ht="10.7" customHeight="1" x14ac:dyDescent="0.2">
      <c r="A19" s="210">
        <v>1</v>
      </c>
      <c r="B19" s="231">
        <f>'C завтраками| Bed and breakfast'!B19*0.9</f>
        <v>17550</v>
      </c>
      <c r="C19" s="231">
        <f>'C завтраками| Bed and breakfast'!C19*0.9</f>
        <v>19710</v>
      </c>
      <c r="D19" s="231">
        <f>'C завтраками| Bed and breakfast'!D19*0.9</f>
        <v>19710</v>
      </c>
      <c r="E19" s="231">
        <f>'C завтраками| Bed and breakfast'!E19*0.9</f>
        <v>18630</v>
      </c>
      <c r="F19" s="231">
        <f>'C завтраками| Bed and breakfast'!F19*0.9</f>
        <v>18630</v>
      </c>
      <c r="G19" s="231">
        <f>'C завтраками| Bed and breakfast'!G19*0.9</f>
        <v>21240</v>
      </c>
      <c r="H19" s="231">
        <f>'C завтраками| Bed and breakfast'!H19*0.9</f>
        <v>24300</v>
      </c>
      <c r="I19" s="231">
        <f>'C завтраками| Bed and breakfast'!I19*0.9</f>
        <v>21240</v>
      </c>
      <c r="J19" s="231">
        <f>'C завтраками| Bed and breakfast'!J19*0.9</f>
        <v>17550</v>
      </c>
      <c r="K19" s="231">
        <f>'C завтраками| Bed and breakfast'!K19*0.9</f>
        <v>16470</v>
      </c>
      <c r="L19" s="231">
        <f>'C завтраками| Bed and breakfast'!L19*0.9</f>
        <v>19710</v>
      </c>
      <c r="M19" s="231">
        <f>'C завтраками| Bed and breakfast'!M19*0.9</f>
        <v>19710</v>
      </c>
      <c r="N19" s="231">
        <f>'C завтраками| Bed and breakfast'!N19*0.9</f>
        <v>18630</v>
      </c>
      <c r="O19" s="231">
        <f>'C завтраками| Bed and breakfast'!O19*0.9</f>
        <v>19710</v>
      </c>
      <c r="P19" s="231">
        <f>'C завтраками| Bed and breakfast'!P19*0.9</f>
        <v>21240</v>
      </c>
      <c r="Q19" s="231">
        <f>'C завтраками| Bed and breakfast'!Q19*0.9</f>
        <v>21240</v>
      </c>
      <c r="R19" s="231">
        <f>'C завтраками| Bed and breakfast'!R19*0.9</f>
        <v>21240</v>
      </c>
      <c r="S19" s="231">
        <f>'C завтраками| Bed and breakfast'!S19*0.9</f>
        <v>21240</v>
      </c>
      <c r="T19" s="231">
        <f>'C завтраками| Bed and breakfast'!T19*0.9</f>
        <v>19710</v>
      </c>
      <c r="U19" s="231">
        <f>'C завтраками| Bed and breakfast'!U19*0.9</f>
        <v>19710</v>
      </c>
      <c r="V19" s="231">
        <f>'C завтраками| Bed and breakfast'!V19*0.9</f>
        <v>24300</v>
      </c>
      <c r="W19" s="231">
        <f>'C завтраками| Bed and breakfast'!W19*0.9</f>
        <v>22770</v>
      </c>
      <c r="X19" s="231">
        <f>'C завтраками| Bed and breakfast'!X19*0.9</f>
        <v>24300</v>
      </c>
      <c r="Y19" s="231">
        <f>'C завтраками| Bed and breakfast'!Y19*0.9</f>
        <v>21240</v>
      </c>
      <c r="Z19" s="231">
        <f>'C завтраками| Bed and breakfast'!Z19*0.9</f>
        <v>21240</v>
      </c>
      <c r="AA19" s="231">
        <f>'C завтраками| Bed and breakfast'!AA19*0.9</f>
        <v>22770</v>
      </c>
      <c r="AB19" s="231">
        <f>'C завтраками| Bed and breakfast'!AB19*0.9</f>
        <v>21240</v>
      </c>
      <c r="AC19" s="231">
        <f>'C завтраками| Bed and breakfast'!AC19*0.9</f>
        <v>22770</v>
      </c>
      <c r="AD19" s="231">
        <f>'C завтраками| Bed and breakfast'!AD19*0.9</f>
        <v>19710</v>
      </c>
      <c r="AE19" s="231">
        <f>'C завтраками| Bed and breakfast'!AE19*0.9</f>
        <v>18630</v>
      </c>
      <c r="AF19" s="231">
        <f>'C завтраками| Bed and breakfast'!AF19*0.9</f>
        <v>17550</v>
      </c>
      <c r="AG19" s="231">
        <f>'C завтраками| Bed and breakfast'!AG19*0.9</f>
        <v>16470</v>
      </c>
      <c r="AH19" s="231">
        <f>'C завтраками| Bed and breakfast'!AH19*0.9</f>
        <v>15390</v>
      </c>
      <c r="AI19" s="231">
        <f>'C завтраками| Bed and breakfast'!AI19*0.9</f>
        <v>15390</v>
      </c>
      <c r="AJ19" s="231">
        <f>'C завтраками| Bed and breakfast'!AJ19*0.9</f>
        <v>16470</v>
      </c>
      <c r="AK19" s="231">
        <f>'C завтраками| Bed and breakfast'!AK19*0.9</f>
        <v>17550</v>
      </c>
      <c r="AL19" s="231">
        <f>'C завтраками| Bed and breakfast'!AL19*0.9</f>
        <v>16470</v>
      </c>
      <c r="AM19" s="231">
        <f>'C завтраками| Bed and breakfast'!AM19*0.9</f>
        <v>17550</v>
      </c>
      <c r="AN19" s="231">
        <f>'C завтраками| Bed and breakfast'!AN19*0.9</f>
        <v>16470</v>
      </c>
      <c r="AO19" s="231">
        <f>'C завтраками| Bed and breakfast'!AO19*0.9</f>
        <v>16470.900000000001</v>
      </c>
      <c r="AP19" s="231">
        <f>'C завтраками| Bed and breakfast'!AP19*0.9</f>
        <v>15390</v>
      </c>
      <c r="AQ19" s="231">
        <f>'C завтраками| Bed and breakfast'!AQ19*0.9</f>
        <v>17550</v>
      </c>
      <c r="AR19" s="231">
        <f>'C завтраками| Bed and breakfast'!AR19*0.9</f>
        <v>15390</v>
      </c>
      <c r="AS19" s="231">
        <f>'C завтраками| Bed and breakfast'!AS19*0.9</f>
        <v>14355</v>
      </c>
      <c r="AT19" s="231">
        <f>'C завтраками| Bed and breakfast'!AT19*0.9</f>
        <v>15435</v>
      </c>
      <c r="AU19" s="231">
        <f>'C завтраками| Bed and breakfast'!AU19*0.9</f>
        <v>15435</v>
      </c>
      <c r="AV19" s="231">
        <f>'C завтраками| Bed and breakfast'!AV19*0.9</f>
        <v>14355</v>
      </c>
      <c r="AW19" s="231">
        <f>'C завтраками| Bed and breakfast'!AW19*0.9</f>
        <v>15435</v>
      </c>
      <c r="AX19" s="231">
        <f>'C завтраками| Bed and breakfast'!AX19*0.9</f>
        <v>12645</v>
      </c>
      <c r="AY19" s="231">
        <f>'C завтраками| Bed and breakfast'!AY19*0.9</f>
        <v>13275</v>
      </c>
      <c r="AZ19" s="231">
        <f>'C завтраками| Bed and breakfast'!AZ19*0.9</f>
        <v>12645</v>
      </c>
      <c r="BA19" s="231">
        <f>'C завтраками| Bed and breakfast'!BA19*0.9</f>
        <v>13275</v>
      </c>
      <c r="BB19" s="231">
        <f>'C завтраками| Bed and breakfast'!BB19*0.9</f>
        <v>12645</v>
      </c>
      <c r="BC19" s="231">
        <f>'C завтраками| Bed and breakfast'!BC19*0.9</f>
        <v>13275</v>
      </c>
      <c r="BD19" s="231">
        <f>'C завтраками| Bed and breakfast'!BD19*0.9</f>
        <v>13275</v>
      </c>
      <c r="BE19" s="231">
        <f>'C завтраками| Bed and breakfast'!BE19*0.9</f>
        <v>12645</v>
      </c>
      <c r="BF19" s="231">
        <f>'C завтраками| Bed and breakfast'!BF19*0.9</f>
        <v>11385</v>
      </c>
      <c r="BG19" s="231">
        <f>'C завтраками| Bed and breakfast'!BG19*0.9</f>
        <v>11385</v>
      </c>
      <c r="BH19" s="231">
        <f>'C завтраками| Bed and breakfast'!BH19*0.9</f>
        <v>13005</v>
      </c>
    </row>
    <row r="20" spans="1:60" ht="10.7" customHeight="1" x14ac:dyDescent="0.2">
      <c r="A20" s="210">
        <v>2</v>
      </c>
      <c r="B20" s="231">
        <f>'C завтраками| Bed and breakfast'!B20*0.9</f>
        <v>19575</v>
      </c>
      <c r="C20" s="231">
        <f>'C завтраками| Bed and breakfast'!C20*0.9</f>
        <v>21735</v>
      </c>
      <c r="D20" s="231">
        <f>'C завтраками| Bed and breakfast'!D20*0.9</f>
        <v>21735</v>
      </c>
      <c r="E20" s="231">
        <f>'C завтраками| Bed and breakfast'!E20*0.9</f>
        <v>20655</v>
      </c>
      <c r="F20" s="231">
        <f>'C завтраками| Bed and breakfast'!F20*0.9</f>
        <v>20655</v>
      </c>
      <c r="G20" s="231">
        <f>'C завтраками| Bed and breakfast'!G20*0.9</f>
        <v>23265</v>
      </c>
      <c r="H20" s="231">
        <f>'C завтраками| Bed and breakfast'!H20*0.9</f>
        <v>26325</v>
      </c>
      <c r="I20" s="231">
        <f>'C завтраками| Bed and breakfast'!I20*0.9</f>
        <v>23265</v>
      </c>
      <c r="J20" s="231">
        <f>'C завтраками| Bed and breakfast'!J20*0.9</f>
        <v>19575</v>
      </c>
      <c r="K20" s="231">
        <f>'C завтраками| Bed and breakfast'!K20*0.9</f>
        <v>18495</v>
      </c>
      <c r="L20" s="231">
        <f>'C завтраками| Bed and breakfast'!L20*0.9</f>
        <v>21735</v>
      </c>
      <c r="M20" s="231">
        <f>'C завтраками| Bed and breakfast'!M20*0.9</f>
        <v>21735</v>
      </c>
      <c r="N20" s="231">
        <f>'C завтраками| Bed and breakfast'!N20*0.9</f>
        <v>20655</v>
      </c>
      <c r="O20" s="231">
        <f>'C завтраками| Bed and breakfast'!O20*0.9</f>
        <v>21735</v>
      </c>
      <c r="P20" s="231">
        <f>'C завтраками| Bed and breakfast'!P20*0.9</f>
        <v>23265</v>
      </c>
      <c r="Q20" s="231">
        <f>'C завтраками| Bed and breakfast'!Q20*0.9</f>
        <v>23265</v>
      </c>
      <c r="R20" s="231">
        <f>'C завтраками| Bed and breakfast'!R20*0.9</f>
        <v>23265</v>
      </c>
      <c r="S20" s="231">
        <f>'C завтраками| Bed and breakfast'!S20*0.9</f>
        <v>23265</v>
      </c>
      <c r="T20" s="231">
        <f>'C завтраками| Bed and breakfast'!T20*0.9</f>
        <v>21735</v>
      </c>
      <c r="U20" s="231">
        <f>'C завтраками| Bed and breakfast'!U20*0.9</f>
        <v>21735</v>
      </c>
      <c r="V20" s="231">
        <f>'C завтраками| Bed and breakfast'!V20*0.9</f>
        <v>26325</v>
      </c>
      <c r="W20" s="231">
        <f>'C завтраками| Bed and breakfast'!W20*0.9</f>
        <v>24795</v>
      </c>
      <c r="X20" s="231">
        <f>'C завтраками| Bed and breakfast'!X20*0.9</f>
        <v>26325</v>
      </c>
      <c r="Y20" s="231">
        <f>'C завтраками| Bed and breakfast'!Y20*0.9</f>
        <v>23265</v>
      </c>
      <c r="Z20" s="231">
        <f>'C завтраками| Bed and breakfast'!Z20*0.9</f>
        <v>23265</v>
      </c>
      <c r="AA20" s="231">
        <f>'C завтраками| Bed and breakfast'!AA20*0.9</f>
        <v>24795</v>
      </c>
      <c r="AB20" s="231">
        <f>'C завтраками| Bed and breakfast'!AB20*0.9</f>
        <v>23265</v>
      </c>
      <c r="AC20" s="231">
        <f>'C завтраками| Bed and breakfast'!AC20*0.9</f>
        <v>24795</v>
      </c>
      <c r="AD20" s="231">
        <f>'C завтраками| Bed and breakfast'!AD20*0.9</f>
        <v>21735</v>
      </c>
      <c r="AE20" s="231">
        <f>'C завтраками| Bed and breakfast'!AE20*0.9</f>
        <v>20655</v>
      </c>
      <c r="AF20" s="231">
        <f>'C завтраками| Bed and breakfast'!AF20*0.9</f>
        <v>19575</v>
      </c>
      <c r="AG20" s="231">
        <f>'C завтраками| Bed and breakfast'!AG20*0.9</f>
        <v>18495</v>
      </c>
      <c r="AH20" s="231">
        <f>'C завтраками| Bed and breakfast'!AH20*0.9</f>
        <v>17415</v>
      </c>
      <c r="AI20" s="231">
        <f>'C завтраками| Bed and breakfast'!AI20*0.9</f>
        <v>17415</v>
      </c>
      <c r="AJ20" s="231">
        <f>'C завтраками| Bed and breakfast'!AJ20*0.9</f>
        <v>18495</v>
      </c>
      <c r="AK20" s="231">
        <f>'C завтраками| Bed and breakfast'!AK20*0.9</f>
        <v>19575</v>
      </c>
      <c r="AL20" s="231">
        <f>'C завтраками| Bed and breakfast'!AL20*0.9</f>
        <v>18495</v>
      </c>
      <c r="AM20" s="231">
        <f>'C завтраками| Bed and breakfast'!AM20*0.9</f>
        <v>19575</v>
      </c>
      <c r="AN20" s="231">
        <f>'C завтраками| Bed and breakfast'!AN20*0.9</f>
        <v>18495</v>
      </c>
      <c r="AO20" s="231">
        <f>'C завтраками| Bed and breakfast'!AO20*0.9</f>
        <v>18495.900000000001</v>
      </c>
      <c r="AP20" s="231">
        <f>'C завтраками| Bed and breakfast'!AP20*0.9</f>
        <v>17415</v>
      </c>
      <c r="AQ20" s="231">
        <f>'C завтраками| Bed and breakfast'!AQ20*0.9</f>
        <v>19575</v>
      </c>
      <c r="AR20" s="231">
        <f>'C завтраками| Bed and breakfast'!AR20*0.9</f>
        <v>17415</v>
      </c>
      <c r="AS20" s="231">
        <f>'C завтраками| Bed and breakfast'!AS20*0.9</f>
        <v>16380</v>
      </c>
      <c r="AT20" s="231">
        <f>'C завтраками| Bed and breakfast'!AT20*0.9</f>
        <v>17460</v>
      </c>
      <c r="AU20" s="231">
        <f>'C завтраками| Bed and breakfast'!AU20*0.9</f>
        <v>17460</v>
      </c>
      <c r="AV20" s="231">
        <f>'C завтраками| Bed and breakfast'!AV20*0.9</f>
        <v>16380</v>
      </c>
      <c r="AW20" s="231">
        <f>'C завтраками| Bed and breakfast'!AW20*0.9</f>
        <v>17460</v>
      </c>
      <c r="AX20" s="231">
        <f>'C завтраками| Bed and breakfast'!AX20*0.9</f>
        <v>14670</v>
      </c>
      <c r="AY20" s="231">
        <f>'C завтраками| Bed and breakfast'!AY20*0.9</f>
        <v>15300</v>
      </c>
      <c r="AZ20" s="231">
        <f>'C завтраками| Bed and breakfast'!AZ20*0.9</f>
        <v>14670</v>
      </c>
      <c r="BA20" s="231">
        <f>'C завтраками| Bed and breakfast'!BA20*0.9</f>
        <v>15300</v>
      </c>
      <c r="BB20" s="231">
        <f>'C завтраками| Bed and breakfast'!BB20*0.9</f>
        <v>14670</v>
      </c>
      <c r="BC20" s="231">
        <f>'C завтраками| Bed and breakfast'!BC20*0.9</f>
        <v>15300</v>
      </c>
      <c r="BD20" s="231">
        <f>'C завтраками| Bed and breakfast'!BD20*0.9</f>
        <v>15300</v>
      </c>
      <c r="BE20" s="231">
        <f>'C завтраками| Bed and breakfast'!BE20*0.9</f>
        <v>14670</v>
      </c>
      <c r="BF20" s="231">
        <f>'C завтраками| Bed and breakfast'!BF20*0.9</f>
        <v>13410</v>
      </c>
      <c r="BG20" s="231">
        <f>'C завтраками| Bed and breakfast'!BG20*0.9</f>
        <v>13410</v>
      </c>
      <c r="BH20" s="231">
        <f>'C завтраками| Bed and breakfast'!BH20*0.9</f>
        <v>15030</v>
      </c>
    </row>
    <row r="21" spans="1:60" ht="10.7" customHeight="1" x14ac:dyDescent="0.2">
      <c r="A21" s="202" t="s">
        <v>5</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row>
    <row r="22" spans="1:60" ht="10.7" customHeight="1" x14ac:dyDescent="0.2">
      <c r="A22" s="210">
        <v>1</v>
      </c>
      <c r="B22" s="231">
        <f>'C завтраками| Bed and breakfast'!B22*0.9</f>
        <v>26550</v>
      </c>
      <c r="C22" s="231">
        <f>'C завтраками| Bed and breakfast'!C22*0.9</f>
        <v>28710</v>
      </c>
      <c r="D22" s="231">
        <f>'C завтраками| Bed and breakfast'!D22*0.9</f>
        <v>28710</v>
      </c>
      <c r="E22" s="231">
        <f>'C завтраками| Bed and breakfast'!E22*0.9</f>
        <v>27630</v>
      </c>
      <c r="F22" s="231">
        <f>'C завтраками| Bed and breakfast'!F22*0.9</f>
        <v>27630</v>
      </c>
      <c r="G22" s="231">
        <f>'C завтраками| Bed and breakfast'!G22*0.9</f>
        <v>30240</v>
      </c>
      <c r="H22" s="231">
        <f>'C завтраками| Bed and breakfast'!H22*0.9</f>
        <v>33300</v>
      </c>
      <c r="I22" s="231">
        <f>'C завтраками| Bed and breakfast'!I22*0.9</f>
        <v>30240</v>
      </c>
      <c r="J22" s="231">
        <f>'C завтраками| Bed and breakfast'!J22*0.9</f>
        <v>26550</v>
      </c>
      <c r="K22" s="231">
        <f>'C завтраками| Bed and breakfast'!K22*0.9</f>
        <v>25470</v>
      </c>
      <c r="L22" s="231">
        <f>'C завтраками| Bed and breakfast'!L22*0.9</f>
        <v>28710</v>
      </c>
      <c r="M22" s="231">
        <f>'C завтраками| Bed and breakfast'!M22*0.9</f>
        <v>28710</v>
      </c>
      <c r="N22" s="231">
        <f>'C завтраками| Bed and breakfast'!N22*0.9</f>
        <v>27630</v>
      </c>
      <c r="O22" s="231">
        <f>'C завтраками| Bed and breakfast'!O22*0.9</f>
        <v>28710</v>
      </c>
      <c r="P22" s="231">
        <f>'C завтраками| Bed and breakfast'!P22*0.9</f>
        <v>30240</v>
      </c>
      <c r="Q22" s="231">
        <f>'C завтраками| Bed and breakfast'!Q22*0.9</f>
        <v>30240</v>
      </c>
      <c r="R22" s="231">
        <f>'C завтраками| Bed and breakfast'!R22*0.9</f>
        <v>30240</v>
      </c>
      <c r="S22" s="231">
        <f>'C завтраками| Bed and breakfast'!S22*0.9</f>
        <v>30240</v>
      </c>
      <c r="T22" s="231">
        <f>'C завтраками| Bed and breakfast'!T22*0.9</f>
        <v>28710</v>
      </c>
      <c r="U22" s="231">
        <f>'C завтраками| Bed and breakfast'!U22*0.9</f>
        <v>28710</v>
      </c>
      <c r="V22" s="231">
        <f>'C завтраками| Bed and breakfast'!V22*0.9</f>
        <v>33300</v>
      </c>
      <c r="W22" s="231">
        <f>'C завтраками| Bed and breakfast'!W22*0.9</f>
        <v>31770</v>
      </c>
      <c r="X22" s="231">
        <f>'C завтраками| Bed and breakfast'!X22*0.9</f>
        <v>33300</v>
      </c>
      <c r="Y22" s="231">
        <f>'C завтраками| Bed and breakfast'!Y22*0.9</f>
        <v>30240</v>
      </c>
      <c r="Z22" s="231">
        <f>'C завтраками| Bed and breakfast'!Z22*0.9</f>
        <v>30240</v>
      </c>
      <c r="AA22" s="231">
        <f>'C завтраками| Bed and breakfast'!AA22*0.9</f>
        <v>31770</v>
      </c>
      <c r="AB22" s="231">
        <f>'C завтраками| Bed and breakfast'!AB22*0.9</f>
        <v>30240</v>
      </c>
      <c r="AC22" s="231">
        <f>'C завтраками| Bed and breakfast'!AC22*0.9</f>
        <v>31770</v>
      </c>
      <c r="AD22" s="231">
        <f>'C завтраками| Bed and breakfast'!AD22*0.9</f>
        <v>28710</v>
      </c>
      <c r="AE22" s="231">
        <f>'C завтраками| Bed and breakfast'!AE22*0.9</f>
        <v>27630</v>
      </c>
      <c r="AF22" s="231">
        <f>'C завтраками| Bed and breakfast'!AF22*0.9</f>
        <v>26550</v>
      </c>
      <c r="AG22" s="231">
        <f>'C завтраками| Bed and breakfast'!AG22*0.9</f>
        <v>25470</v>
      </c>
      <c r="AH22" s="231">
        <f>'C завтраками| Bed and breakfast'!AH22*0.9</f>
        <v>24390</v>
      </c>
      <c r="AI22" s="231">
        <f>'C завтраками| Bed and breakfast'!AI22*0.9</f>
        <v>24390</v>
      </c>
      <c r="AJ22" s="231">
        <f>'C завтраками| Bed and breakfast'!AJ22*0.9</f>
        <v>25470</v>
      </c>
      <c r="AK22" s="231">
        <f>'C завтраками| Bed and breakfast'!AK22*0.9</f>
        <v>26550</v>
      </c>
      <c r="AL22" s="231">
        <f>'C завтраками| Bed and breakfast'!AL22*0.9</f>
        <v>25470</v>
      </c>
      <c r="AM22" s="231">
        <f>'C завтраками| Bed and breakfast'!AM22*0.9</f>
        <v>26550</v>
      </c>
      <c r="AN22" s="231">
        <f>'C завтраками| Bed and breakfast'!AN22*0.9</f>
        <v>25470</v>
      </c>
      <c r="AO22" s="231">
        <f>'C завтраками| Bed and breakfast'!AO22*0.9</f>
        <v>25470.9</v>
      </c>
      <c r="AP22" s="231">
        <f>'C завтраками| Bed and breakfast'!AP22*0.9</f>
        <v>24390</v>
      </c>
      <c r="AQ22" s="231">
        <f>'C завтраками| Bed and breakfast'!AQ22*0.9</f>
        <v>26550</v>
      </c>
      <c r="AR22" s="231">
        <f>'C завтраками| Bed and breakfast'!AR22*0.9</f>
        <v>24390</v>
      </c>
      <c r="AS22" s="231">
        <f>'C завтраками| Bed and breakfast'!AS22*0.9</f>
        <v>18405</v>
      </c>
      <c r="AT22" s="231">
        <f>'C завтраками| Bed and breakfast'!AT22*0.9</f>
        <v>19485</v>
      </c>
      <c r="AU22" s="231">
        <f>'C завтраками| Bed and breakfast'!AU22*0.9</f>
        <v>19485</v>
      </c>
      <c r="AV22" s="231">
        <f>'C завтраками| Bed and breakfast'!AV22*0.9</f>
        <v>18405</v>
      </c>
      <c r="AW22" s="231">
        <f>'C завтраками| Bed and breakfast'!AW22*0.9</f>
        <v>19485</v>
      </c>
      <c r="AX22" s="231">
        <f>'C завтраками| Bed and breakfast'!AX22*0.9</f>
        <v>16695</v>
      </c>
      <c r="AY22" s="231">
        <f>'C завтраками| Bed and breakfast'!AY22*0.9</f>
        <v>17325</v>
      </c>
      <c r="AZ22" s="231">
        <f>'C завтраками| Bed and breakfast'!AZ22*0.9</f>
        <v>16695</v>
      </c>
      <c r="BA22" s="231">
        <f>'C завтраками| Bed and breakfast'!BA22*0.9</f>
        <v>17325</v>
      </c>
      <c r="BB22" s="231">
        <f>'C завтраками| Bed and breakfast'!BB22*0.9</f>
        <v>16695</v>
      </c>
      <c r="BC22" s="231">
        <f>'C завтраками| Bed and breakfast'!BC22*0.9</f>
        <v>17325</v>
      </c>
      <c r="BD22" s="231">
        <f>'C завтраками| Bed and breakfast'!BD22*0.9</f>
        <v>17325</v>
      </c>
      <c r="BE22" s="231">
        <f>'C завтраками| Bed and breakfast'!BE22*0.9</f>
        <v>16695</v>
      </c>
      <c r="BF22" s="231">
        <f>'C завтраками| Bed and breakfast'!BF22*0.9</f>
        <v>15435</v>
      </c>
      <c r="BG22" s="231">
        <f>'C завтраками| Bed and breakfast'!BG22*0.9</f>
        <v>21285</v>
      </c>
      <c r="BH22" s="231">
        <f>'C завтраками| Bed and breakfast'!BH22*0.9</f>
        <v>22905</v>
      </c>
    </row>
    <row r="23" spans="1:60" ht="10.5" customHeight="1" x14ac:dyDescent="0.2">
      <c r="A23" s="210">
        <v>2</v>
      </c>
      <c r="B23" s="231">
        <f>'C завтраками| Bed and breakfast'!B23*0.9</f>
        <v>28575</v>
      </c>
      <c r="C23" s="231">
        <f>'C завтраками| Bed and breakfast'!C23*0.9</f>
        <v>30735</v>
      </c>
      <c r="D23" s="231">
        <f>'C завтраками| Bed and breakfast'!D23*0.9</f>
        <v>30735</v>
      </c>
      <c r="E23" s="231">
        <f>'C завтраками| Bed and breakfast'!E23*0.9</f>
        <v>29655</v>
      </c>
      <c r="F23" s="231">
        <f>'C завтраками| Bed and breakfast'!F23*0.9</f>
        <v>29655</v>
      </c>
      <c r="G23" s="231">
        <f>'C завтраками| Bed and breakfast'!G23*0.9</f>
        <v>32265</v>
      </c>
      <c r="H23" s="231">
        <f>'C завтраками| Bed and breakfast'!H23*0.9</f>
        <v>35325</v>
      </c>
      <c r="I23" s="231">
        <f>'C завтраками| Bed and breakfast'!I23*0.9</f>
        <v>32265</v>
      </c>
      <c r="J23" s="231">
        <f>'C завтраками| Bed and breakfast'!J23*0.9</f>
        <v>28575</v>
      </c>
      <c r="K23" s="231">
        <f>'C завтраками| Bed and breakfast'!K23*0.9</f>
        <v>27495</v>
      </c>
      <c r="L23" s="231">
        <f>'C завтраками| Bed and breakfast'!L23*0.9</f>
        <v>30735</v>
      </c>
      <c r="M23" s="231">
        <f>'C завтраками| Bed and breakfast'!M23*0.9</f>
        <v>30735</v>
      </c>
      <c r="N23" s="231">
        <f>'C завтраками| Bed and breakfast'!N23*0.9</f>
        <v>29655</v>
      </c>
      <c r="O23" s="231">
        <f>'C завтраками| Bed and breakfast'!O23*0.9</f>
        <v>30735</v>
      </c>
      <c r="P23" s="231">
        <f>'C завтраками| Bed and breakfast'!P23*0.9</f>
        <v>32265</v>
      </c>
      <c r="Q23" s="231">
        <f>'C завтраками| Bed and breakfast'!Q23*0.9</f>
        <v>32265</v>
      </c>
      <c r="R23" s="231">
        <f>'C завтраками| Bed and breakfast'!R23*0.9</f>
        <v>32265</v>
      </c>
      <c r="S23" s="231">
        <f>'C завтраками| Bed and breakfast'!S23*0.9</f>
        <v>32265</v>
      </c>
      <c r="T23" s="231">
        <f>'C завтраками| Bed and breakfast'!T23*0.9</f>
        <v>30735</v>
      </c>
      <c r="U23" s="231">
        <f>'C завтраками| Bed and breakfast'!U23*0.9</f>
        <v>30735</v>
      </c>
      <c r="V23" s="231">
        <f>'C завтраками| Bed and breakfast'!V23*0.9</f>
        <v>35325</v>
      </c>
      <c r="W23" s="231">
        <f>'C завтраками| Bed and breakfast'!W23*0.9</f>
        <v>33795</v>
      </c>
      <c r="X23" s="231">
        <f>'C завтраками| Bed and breakfast'!X23*0.9</f>
        <v>35325</v>
      </c>
      <c r="Y23" s="231">
        <f>'C завтраками| Bed and breakfast'!Y23*0.9</f>
        <v>32265</v>
      </c>
      <c r="Z23" s="231">
        <f>'C завтраками| Bed and breakfast'!Z23*0.9</f>
        <v>32265</v>
      </c>
      <c r="AA23" s="231">
        <f>'C завтраками| Bed and breakfast'!AA23*0.9</f>
        <v>33795</v>
      </c>
      <c r="AB23" s="231">
        <f>'C завтраками| Bed and breakfast'!AB23*0.9</f>
        <v>32265</v>
      </c>
      <c r="AC23" s="231">
        <f>'C завтраками| Bed and breakfast'!AC23*0.9</f>
        <v>33795</v>
      </c>
      <c r="AD23" s="231">
        <f>'C завтраками| Bed and breakfast'!AD23*0.9</f>
        <v>30735</v>
      </c>
      <c r="AE23" s="231">
        <f>'C завтраками| Bed and breakfast'!AE23*0.9</f>
        <v>29655</v>
      </c>
      <c r="AF23" s="231">
        <f>'C завтраками| Bed and breakfast'!AF23*0.9</f>
        <v>28575</v>
      </c>
      <c r="AG23" s="231">
        <f>'C завтраками| Bed and breakfast'!AG23*0.9</f>
        <v>27495</v>
      </c>
      <c r="AH23" s="231">
        <f>'C завтраками| Bed and breakfast'!AH23*0.9</f>
        <v>26415</v>
      </c>
      <c r="AI23" s="231">
        <f>'C завтраками| Bed and breakfast'!AI23*0.9</f>
        <v>26415</v>
      </c>
      <c r="AJ23" s="231">
        <f>'C завтраками| Bed and breakfast'!AJ23*0.9</f>
        <v>27495</v>
      </c>
      <c r="AK23" s="231">
        <f>'C завтраками| Bed and breakfast'!AK23*0.9</f>
        <v>28575</v>
      </c>
      <c r="AL23" s="231">
        <f>'C завтраками| Bed and breakfast'!AL23*0.9</f>
        <v>27495</v>
      </c>
      <c r="AM23" s="231">
        <f>'C завтраками| Bed and breakfast'!AM23*0.9</f>
        <v>28575</v>
      </c>
      <c r="AN23" s="231">
        <f>'C завтраками| Bed and breakfast'!AN23*0.9</f>
        <v>27495</v>
      </c>
      <c r="AO23" s="231">
        <f>'C завтраками| Bed and breakfast'!AO23*0.9</f>
        <v>27495.9</v>
      </c>
      <c r="AP23" s="231">
        <f>'C завтраками| Bed and breakfast'!AP23*0.9</f>
        <v>26415</v>
      </c>
      <c r="AQ23" s="231">
        <f>'C завтраками| Bed and breakfast'!AQ23*0.9</f>
        <v>28575</v>
      </c>
      <c r="AR23" s="231">
        <f>'C завтраками| Bed and breakfast'!AR23*0.9</f>
        <v>26415</v>
      </c>
      <c r="AS23" s="231">
        <f>'C завтраками| Bed and breakfast'!AS23*0.9</f>
        <v>20430</v>
      </c>
      <c r="AT23" s="231">
        <f>'C завтраками| Bed and breakfast'!AT23*0.9</f>
        <v>21510</v>
      </c>
      <c r="AU23" s="231">
        <f>'C завтраками| Bed and breakfast'!AU23*0.9</f>
        <v>21510</v>
      </c>
      <c r="AV23" s="231">
        <f>'C завтраками| Bed and breakfast'!AV23*0.9</f>
        <v>20430</v>
      </c>
      <c r="AW23" s="231">
        <f>'C завтраками| Bed and breakfast'!AW23*0.9</f>
        <v>21510</v>
      </c>
      <c r="AX23" s="231">
        <f>'C завтраками| Bed and breakfast'!AX23*0.9</f>
        <v>18720</v>
      </c>
      <c r="AY23" s="231">
        <f>'C завтраками| Bed and breakfast'!AY23*0.9</f>
        <v>19350</v>
      </c>
      <c r="AZ23" s="231">
        <f>'C завтраками| Bed and breakfast'!AZ23*0.9</f>
        <v>18720</v>
      </c>
      <c r="BA23" s="231">
        <f>'C завтраками| Bed and breakfast'!BA23*0.9</f>
        <v>19350</v>
      </c>
      <c r="BB23" s="231">
        <f>'C завтраками| Bed and breakfast'!BB23*0.9</f>
        <v>18720</v>
      </c>
      <c r="BC23" s="231">
        <f>'C завтраками| Bed and breakfast'!BC23*0.9</f>
        <v>19350</v>
      </c>
      <c r="BD23" s="231">
        <f>'C завтраками| Bed and breakfast'!BD23*0.9</f>
        <v>19350</v>
      </c>
      <c r="BE23" s="231">
        <f>'C завтраками| Bed and breakfast'!BE23*0.9</f>
        <v>18720</v>
      </c>
      <c r="BF23" s="231">
        <f>'C завтраками| Bed and breakfast'!BF23*0.9</f>
        <v>17460</v>
      </c>
      <c r="BG23" s="231">
        <f>'C завтраками| Bed and breakfast'!BG23*0.9</f>
        <v>23310</v>
      </c>
      <c r="BH23" s="231">
        <f>'C завтраками| Bed and breakfast'!BH23*0.9</f>
        <v>24930</v>
      </c>
    </row>
    <row r="24" spans="1:60" ht="10.5" customHeight="1" x14ac:dyDescent="0.2">
      <c r="A24" s="202" t="s">
        <v>6</v>
      </c>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row>
    <row r="25" spans="1:60" ht="10.5" customHeight="1" x14ac:dyDescent="0.2">
      <c r="A25" s="210" t="s">
        <v>1</v>
      </c>
      <c r="B25" s="231">
        <f>'C завтраками| Bed and breakfast'!B25*0.9</f>
        <v>112500</v>
      </c>
      <c r="C25" s="231">
        <f>'C завтраками| Bed and breakfast'!C25*0.9</f>
        <v>112500</v>
      </c>
      <c r="D25" s="231">
        <f>'C завтраками| Bed and breakfast'!D25*0.9</f>
        <v>112500</v>
      </c>
      <c r="E25" s="231">
        <f>'C завтраками| Bed and breakfast'!E25*0.9</f>
        <v>112500</v>
      </c>
      <c r="F25" s="231">
        <f>'C завтраками| Bed and breakfast'!F25*0.9</f>
        <v>112500</v>
      </c>
      <c r="G25" s="231">
        <f>'C завтраками| Bed and breakfast'!G25*0.9</f>
        <v>112500</v>
      </c>
      <c r="H25" s="231">
        <f>'C завтраками| Bed and breakfast'!H25*0.9</f>
        <v>112500</v>
      </c>
      <c r="I25" s="231">
        <f>'C завтраками| Bed and breakfast'!I25*0.9</f>
        <v>112500</v>
      </c>
      <c r="J25" s="231">
        <f>'C завтраками| Bed and breakfast'!J25*0.9</f>
        <v>112500</v>
      </c>
      <c r="K25" s="231">
        <f>'C завтраками| Bed and breakfast'!K25*0.9</f>
        <v>112500</v>
      </c>
      <c r="L25" s="231">
        <f>'C завтраками| Bed and breakfast'!L25*0.9</f>
        <v>112500</v>
      </c>
      <c r="M25" s="231">
        <f>'C завтраками| Bed and breakfast'!M25*0.9</f>
        <v>112500</v>
      </c>
      <c r="N25" s="231">
        <f>'C завтраками| Bed and breakfast'!N25*0.9</f>
        <v>112500</v>
      </c>
      <c r="O25" s="231">
        <f>'C завтраками| Bed and breakfast'!O25*0.9</f>
        <v>112500</v>
      </c>
      <c r="P25" s="231">
        <f>'C завтраками| Bed and breakfast'!P25*0.9</f>
        <v>112500</v>
      </c>
      <c r="Q25" s="231">
        <f>'C завтраками| Bed and breakfast'!Q25*0.9</f>
        <v>112500</v>
      </c>
      <c r="R25" s="231">
        <f>'C завтраками| Bed and breakfast'!R25*0.9</f>
        <v>112500</v>
      </c>
      <c r="S25" s="231">
        <f>'C завтраками| Bed and breakfast'!S25*0.9</f>
        <v>112500</v>
      </c>
      <c r="T25" s="231">
        <f>'C завтраками| Bed and breakfast'!T25*0.9</f>
        <v>112500</v>
      </c>
      <c r="U25" s="231">
        <f>'C завтраками| Bed and breakfast'!U25*0.9</f>
        <v>112500</v>
      </c>
      <c r="V25" s="231">
        <f>'C завтраками| Bed and breakfast'!V25*0.9</f>
        <v>112500</v>
      </c>
      <c r="W25" s="231">
        <f>'C завтраками| Bed and breakfast'!W25*0.9</f>
        <v>112500</v>
      </c>
      <c r="X25" s="231">
        <f>'C завтраками| Bed and breakfast'!X25*0.9</f>
        <v>112500</v>
      </c>
      <c r="Y25" s="231">
        <f>'C завтраками| Bed and breakfast'!Y25*0.9</f>
        <v>112500</v>
      </c>
      <c r="Z25" s="231">
        <f>'C завтраками| Bed and breakfast'!Z25*0.9</f>
        <v>112500</v>
      </c>
      <c r="AA25" s="231">
        <f>'C завтраками| Bed and breakfast'!AA25*0.9</f>
        <v>112500</v>
      </c>
      <c r="AB25" s="231">
        <f>'C завтраками| Bed and breakfast'!AB25*0.9</f>
        <v>112500</v>
      </c>
      <c r="AC25" s="231">
        <f>'C завтраками| Bed and breakfast'!AC25*0.9</f>
        <v>112500</v>
      </c>
      <c r="AD25" s="231">
        <f>'C завтраками| Bed and breakfast'!AD25*0.9</f>
        <v>112500</v>
      </c>
      <c r="AE25" s="231">
        <f>'C завтраками| Bed and breakfast'!AE25*0.9</f>
        <v>112500</v>
      </c>
      <c r="AF25" s="231">
        <f>'C завтраками| Bed and breakfast'!AF25*0.9</f>
        <v>112500</v>
      </c>
      <c r="AG25" s="231">
        <f>'C завтраками| Bed and breakfast'!AG25*0.9</f>
        <v>112500</v>
      </c>
      <c r="AH25" s="231">
        <f>'C завтраками| Bed and breakfast'!AH25*0.9</f>
        <v>112500</v>
      </c>
      <c r="AI25" s="231">
        <f>'C завтраками| Bed and breakfast'!AI25*0.9</f>
        <v>112500</v>
      </c>
      <c r="AJ25" s="231">
        <f>'C завтраками| Bed and breakfast'!AJ25*0.9</f>
        <v>112500</v>
      </c>
      <c r="AK25" s="231">
        <f>'C завтраками| Bed and breakfast'!AK25*0.9</f>
        <v>112500</v>
      </c>
      <c r="AL25" s="231">
        <f>'C завтраками| Bed and breakfast'!AL25*0.9</f>
        <v>112500</v>
      </c>
      <c r="AM25" s="231">
        <f>'C завтраками| Bed and breakfast'!AM25*0.9</f>
        <v>112500</v>
      </c>
      <c r="AN25" s="231">
        <f>'C завтраками| Bed and breakfast'!AN25*0.9</f>
        <v>112500</v>
      </c>
      <c r="AO25" s="231">
        <f>'C завтраками| Bed and breakfast'!AO25*0.9</f>
        <v>112500</v>
      </c>
      <c r="AP25" s="231">
        <f>'C завтраками| Bed and breakfast'!AP25*0.9</f>
        <v>112500</v>
      </c>
      <c r="AQ25" s="231">
        <f>'C завтраками| Bed and breakfast'!AQ25*0.9</f>
        <v>112500</v>
      </c>
      <c r="AR25" s="231">
        <f>'C завтраками| Bed and breakfast'!AR25*0.9</f>
        <v>112500</v>
      </c>
      <c r="AS25" s="231">
        <f>'C завтраками| Bed and breakfast'!AS25*0.9</f>
        <v>99000</v>
      </c>
      <c r="AT25" s="231">
        <f>'C завтраками| Bed and breakfast'!AT25*0.9</f>
        <v>99000</v>
      </c>
      <c r="AU25" s="231">
        <f>'C завтраками| Bed and breakfast'!AU25*0.9</f>
        <v>99000</v>
      </c>
      <c r="AV25" s="231">
        <f>'C завтраками| Bed and breakfast'!AV25*0.9</f>
        <v>99000</v>
      </c>
      <c r="AW25" s="231">
        <f>'C завтраками| Bed and breakfast'!AW25*0.9</f>
        <v>99000</v>
      </c>
      <c r="AX25" s="231">
        <f>'C завтраками| Bed and breakfast'!AX25*0.9</f>
        <v>99000</v>
      </c>
      <c r="AY25" s="231">
        <f>'C завтраками| Bed and breakfast'!AY25*0.9</f>
        <v>99000</v>
      </c>
      <c r="AZ25" s="231">
        <f>'C завтраками| Bed and breakfast'!AZ25*0.9</f>
        <v>99000</v>
      </c>
      <c r="BA25" s="231">
        <f>'C завтраками| Bed and breakfast'!BA25*0.9</f>
        <v>99000</v>
      </c>
      <c r="BB25" s="231">
        <f>'C завтраками| Bed and breakfast'!BB25*0.9</f>
        <v>99000</v>
      </c>
      <c r="BC25" s="231">
        <f>'C завтраками| Bed and breakfast'!BC25*0.9</f>
        <v>99000</v>
      </c>
      <c r="BD25" s="231">
        <f>'C завтраками| Bed and breakfast'!BD25*0.9</f>
        <v>99000</v>
      </c>
      <c r="BE25" s="231">
        <f>'C завтраками| Bed and breakfast'!BE25*0.9</f>
        <v>99000</v>
      </c>
      <c r="BF25" s="231">
        <f>'C завтраками| Bed and breakfast'!BF25*0.9</f>
        <v>99000</v>
      </c>
      <c r="BG25" s="231">
        <f>'C завтраками| Bed and breakfast'!BG25*0.9</f>
        <v>99000</v>
      </c>
      <c r="BH25" s="231">
        <f>'C завтраками| Bed and breakfast'!BH25*0.9</f>
        <v>99000</v>
      </c>
    </row>
    <row r="26" spans="1:60" ht="10.5" customHeight="1" x14ac:dyDescent="0.2">
      <c r="A26" s="233"/>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row>
    <row r="27" spans="1:60" ht="10.5" customHeight="1" x14ac:dyDescent="0.2">
      <c r="A27" s="208" t="s">
        <v>60</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row>
    <row r="28" spans="1:60" ht="10.5" customHeight="1" x14ac:dyDescent="0.2">
      <c r="A28" s="233"/>
      <c r="B28" s="200">
        <f t="shared" ref="B28" si="0">B4</f>
        <v>45824</v>
      </c>
      <c r="C28" s="200">
        <f t="shared" ref="C28:BH28" si="1">C4</f>
        <v>45827</v>
      </c>
      <c r="D28" s="200">
        <f t="shared" si="1"/>
        <v>45828</v>
      </c>
      <c r="E28" s="200">
        <f t="shared" si="1"/>
        <v>45829</v>
      </c>
      <c r="F28" s="200">
        <f t="shared" si="1"/>
        <v>45830</v>
      </c>
      <c r="G28" s="200">
        <f t="shared" si="1"/>
        <v>45831</v>
      </c>
      <c r="H28" s="200">
        <f t="shared" si="1"/>
        <v>45832</v>
      </c>
      <c r="I28" s="200">
        <f t="shared" si="1"/>
        <v>45835</v>
      </c>
      <c r="J28" s="200">
        <f t="shared" si="1"/>
        <v>45836</v>
      </c>
      <c r="K28" s="200">
        <f t="shared" si="1"/>
        <v>45838</v>
      </c>
      <c r="L28" s="200">
        <f t="shared" si="1"/>
        <v>45839</v>
      </c>
      <c r="M28" s="200">
        <f t="shared" si="1"/>
        <v>45842</v>
      </c>
      <c r="N28" s="200">
        <f t="shared" si="1"/>
        <v>45845</v>
      </c>
      <c r="O28" s="200">
        <f t="shared" si="1"/>
        <v>45847</v>
      </c>
      <c r="P28" s="200">
        <f t="shared" si="1"/>
        <v>45849</v>
      </c>
      <c r="Q28" s="200">
        <f t="shared" si="1"/>
        <v>45851</v>
      </c>
      <c r="R28" s="200">
        <f t="shared" si="1"/>
        <v>45856</v>
      </c>
      <c r="S28" s="200">
        <f t="shared" si="1"/>
        <v>45858</v>
      </c>
      <c r="T28" s="200">
        <f t="shared" si="1"/>
        <v>45859</v>
      </c>
      <c r="U28" s="200">
        <f t="shared" si="1"/>
        <v>45861</v>
      </c>
      <c r="V28" s="200">
        <f t="shared" si="1"/>
        <v>45863</v>
      </c>
      <c r="W28" s="200">
        <f t="shared" si="1"/>
        <v>45865</v>
      </c>
      <c r="X28" s="200">
        <f t="shared" si="1"/>
        <v>45867</v>
      </c>
      <c r="Y28" s="200">
        <f t="shared" si="1"/>
        <v>45870</v>
      </c>
      <c r="Z28" s="200">
        <f t="shared" si="1"/>
        <v>45872</v>
      </c>
      <c r="AA28" s="200">
        <f t="shared" si="1"/>
        <v>45874</v>
      </c>
      <c r="AB28" s="200">
        <f t="shared" si="1"/>
        <v>45883</v>
      </c>
      <c r="AC28" s="200">
        <f t="shared" si="1"/>
        <v>45886</v>
      </c>
      <c r="AD28" s="200">
        <f t="shared" si="1"/>
        <v>45888</v>
      </c>
      <c r="AE28" s="200">
        <f t="shared" si="1"/>
        <v>45890</v>
      </c>
      <c r="AF28" s="200">
        <f t="shared" si="1"/>
        <v>45893</v>
      </c>
      <c r="AG28" s="200">
        <f t="shared" si="1"/>
        <v>45896</v>
      </c>
      <c r="AH28" s="200">
        <f t="shared" si="1"/>
        <v>45898</v>
      </c>
      <c r="AI28" s="200">
        <f t="shared" si="1"/>
        <v>45901</v>
      </c>
      <c r="AJ28" s="200">
        <f t="shared" si="1"/>
        <v>45905</v>
      </c>
      <c r="AK28" s="200">
        <f t="shared" si="1"/>
        <v>45908</v>
      </c>
      <c r="AL28" s="200">
        <f t="shared" si="1"/>
        <v>45911</v>
      </c>
      <c r="AM28" s="200">
        <f t="shared" si="1"/>
        <v>45912</v>
      </c>
      <c r="AN28" s="200">
        <f t="shared" si="1"/>
        <v>45914</v>
      </c>
      <c r="AO28" s="200">
        <f t="shared" si="1"/>
        <v>45919</v>
      </c>
      <c r="AP28" s="200">
        <f t="shared" si="1"/>
        <v>45921</v>
      </c>
      <c r="AQ28" s="200">
        <f t="shared" si="1"/>
        <v>45926</v>
      </c>
      <c r="AR28" s="200">
        <f t="shared" si="1"/>
        <v>45928</v>
      </c>
      <c r="AS28" s="200">
        <f t="shared" si="1"/>
        <v>45931</v>
      </c>
      <c r="AT28" s="200">
        <f t="shared" si="1"/>
        <v>45933</v>
      </c>
      <c r="AU28" s="200">
        <f t="shared" si="1"/>
        <v>45933</v>
      </c>
      <c r="AV28" s="200">
        <f t="shared" si="1"/>
        <v>45935</v>
      </c>
      <c r="AW28" s="200">
        <f t="shared" si="1"/>
        <v>45940</v>
      </c>
      <c r="AX28" s="200">
        <f t="shared" si="1"/>
        <v>45942</v>
      </c>
      <c r="AY28" s="200">
        <f t="shared" si="1"/>
        <v>45947</v>
      </c>
      <c r="AZ28" s="200">
        <f t="shared" si="1"/>
        <v>45949</v>
      </c>
      <c r="BA28" s="200">
        <f t="shared" si="1"/>
        <v>45954</v>
      </c>
      <c r="BB28" s="200">
        <f t="shared" si="1"/>
        <v>45956</v>
      </c>
      <c r="BC28" s="200">
        <f t="shared" si="1"/>
        <v>45961</v>
      </c>
      <c r="BD28" s="200">
        <f t="shared" si="1"/>
        <v>45962</v>
      </c>
      <c r="BE28" s="200">
        <f t="shared" si="1"/>
        <v>45965</v>
      </c>
      <c r="BF28" s="200">
        <f t="shared" si="1"/>
        <v>45966</v>
      </c>
      <c r="BG28" s="200">
        <f t="shared" si="1"/>
        <v>45992</v>
      </c>
      <c r="BH28" s="200">
        <f t="shared" si="1"/>
        <v>46003</v>
      </c>
    </row>
    <row r="29" spans="1:60" ht="24.6" customHeight="1" x14ac:dyDescent="0.2">
      <c r="A29" s="229" t="s">
        <v>11</v>
      </c>
      <c r="B29" s="200">
        <f t="shared" ref="B29" si="2">B5</f>
        <v>45826</v>
      </c>
      <c r="C29" s="200">
        <f t="shared" ref="C29:BH29" si="3">C5</f>
        <v>45827</v>
      </c>
      <c r="D29" s="200">
        <f t="shared" si="3"/>
        <v>45828</v>
      </c>
      <c r="E29" s="200">
        <f t="shared" si="3"/>
        <v>45829</v>
      </c>
      <c r="F29" s="200">
        <f t="shared" si="3"/>
        <v>45830</v>
      </c>
      <c r="G29" s="200">
        <f t="shared" si="3"/>
        <v>45831</v>
      </c>
      <c r="H29" s="200">
        <f t="shared" si="3"/>
        <v>45834</v>
      </c>
      <c r="I29" s="200">
        <f t="shared" si="3"/>
        <v>45835</v>
      </c>
      <c r="J29" s="200">
        <f t="shared" si="3"/>
        <v>45837</v>
      </c>
      <c r="K29" s="200">
        <f t="shared" si="3"/>
        <v>45838</v>
      </c>
      <c r="L29" s="200">
        <f t="shared" si="3"/>
        <v>45841</v>
      </c>
      <c r="M29" s="200">
        <f t="shared" si="3"/>
        <v>45844</v>
      </c>
      <c r="N29" s="200">
        <f t="shared" si="3"/>
        <v>45846</v>
      </c>
      <c r="O29" s="200">
        <f t="shared" si="3"/>
        <v>45848</v>
      </c>
      <c r="P29" s="200">
        <f t="shared" si="3"/>
        <v>45850</v>
      </c>
      <c r="Q29" s="200">
        <f t="shared" si="3"/>
        <v>45855</v>
      </c>
      <c r="R29" s="200">
        <f t="shared" si="3"/>
        <v>45857</v>
      </c>
      <c r="S29" s="200">
        <f t="shared" si="3"/>
        <v>45858</v>
      </c>
      <c r="T29" s="200">
        <f t="shared" si="3"/>
        <v>45860</v>
      </c>
      <c r="U29" s="200">
        <f t="shared" si="3"/>
        <v>45862</v>
      </c>
      <c r="V29" s="200">
        <f t="shared" si="3"/>
        <v>45864</v>
      </c>
      <c r="W29" s="200">
        <f t="shared" si="3"/>
        <v>45866</v>
      </c>
      <c r="X29" s="200">
        <f t="shared" si="3"/>
        <v>45869</v>
      </c>
      <c r="Y29" s="200">
        <f t="shared" si="3"/>
        <v>45871</v>
      </c>
      <c r="Z29" s="200">
        <f t="shared" si="3"/>
        <v>45873</v>
      </c>
      <c r="AA29" s="200">
        <f t="shared" si="3"/>
        <v>45882</v>
      </c>
      <c r="AB29" s="200">
        <f t="shared" si="3"/>
        <v>45885</v>
      </c>
      <c r="AC29" s="200">
        <f t="shared" si="3"/>
        <v>45887</v>
      </c>
      <c r="AD29" s="200">
        <f t="shared" si="3"/>
        <v>45889</v>
      </c>
      <c r="AE29" s="200">
        <f t="shared" si="3"/>
        <v>45892</v>
      </c>
      <c r="AF29" s="200">
        <f t="shared" si="3"/>
        <v>45895</v>
      </c>
      <c r="AG29" s="200">
        <f t="shared" si="3"/>
        <v>45897</v>
      </c>
      <c r="AH29" s="200">
        <f t="shared" si="3"/>
        <v>45900</v>
      </c>
      <c r="AI29" s="200">
        <f t="shared" si="3"/>
        <v>45904</v>
      </c>
      <c r="AJ29" s="200">
        <f t="shared" si="3"/>
        <v>45907</v>
      </c>
      <c r="AK29" s="200">
        <f t="shared" si="3"/>
        <v>45910</v>
      </c>
      <c r="AL29" s="200">
        <f t="shared" si="3"/>
        <v>45911</v>
      </c>
      <c r="AM29" s="200">
        <f t="shared" si="3"/>
        <v>45913</v>
      </c>
      <c r="AN29" s="200">
        <f t="shared" si="3"/>
        <v>45918</v>
      </c>
      <c r="AO29" s="200">
        <f t="shared" si="3"/>
        <v>45920</v>
      </c>
      <c r="AP29" s="200">
        <f t="shared" si="3"/>
        <v>45925</v>
      </c>
      <c r="AQ29" s="200">
        <f t="shared" si="3"/>
        <v>45927</v>
      </c>
      <c r="AR29" s="200">
        <f t="shared" si="3"/>
        <v>45930</v>
      </c>
      <c r="AS29" s="200">
        <f t="shared" si="3"/>
        <v>45932</v>
      </c>
      <c r="AT29" s="200">
        <f t="shared" si="3"/>
        <v>45934</v>
      </c>
      <c r="AU29" s="200">
        <f t="shared" si="3"/>
        <v>45934</v>
      </c>
      <c r="AV29" s="200">
        <f t="shared" si="3"/>
        <v>45939</v>
      </c>
      <c r="AW29" s="200">
        <f t="shared" si="3"/>
        <v>45941</v>
      </c>
      <c r="AX29" s="200">
        <f t="shared" si="3"/>
        <v>45946</v>
      </c>
      <c r="AY29" s="200">
        <f t="shared" si="3"/>
        <v>45948</v>
      </c>
      <c r="AZ29" s="200">
        <f t="shared" si="3"/>
        <v>45953</v>
      </c>
      <c r="BA29" s="200">
        <f t="shared" si="3"/>
        <v>45955</v>
      </c>
      <c r="BB29" s="200">
        <f t="shared" si="3"/>
        <v>45960</v>
      </c>
      <c r="BC29" s="200">
        <f t="shared" si="3"/>
        <v>45961</v>
      </c>
      <c r="BD29" s="200">
        <f t="shared" si="3"/>
        <v>45964</v>
      </c>
      <c r="BE29" s="200">
        <f t="shared" si="3"/>
        <v>45965</v>
      </c>
      <c r="BF29" s="200">
        <f t="shared" si="3"/>
        <v>45991</v>
      </c>
      <c r="BG29" s="200">
        <f t="shared" si="3"/>
        <v>46002</v>
      </c>
      <c r="BH29" s="200">
        <f t="shared" si="3"/>
        <v>46016</v>
      </c>
    </row>
    <row r="30" spans="1:60" ht="10.5" customHeight="1" x14ac:dyDescent="0.2">
      <c r="A30" s="202" t="s">
        <v>142</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row>
    <row r="31" spans="1:60" ht="10.5" customHeight="1" x14ac:dyDescent="0.2">
      <c r="A31" s="210">
        <v>1</v>
      </c>
      <c r="B31" s="202">
        <f t="shared" ref="B31" si="4">ROUNDUP(B7*0.87,)</f>
        <v>11354</v>
      </c>
      <c r="C31" s="202">
        <f t="shared" ref="C31:BH31" si="5">ROUNDUP(C7*0.87,)</f>
        <v>13233</v>
      </c>
      <c r="D31" s="202">
        <f t="shared" si="5"/>
        <v>13233</v>
      </c>
      <c r="E31" s="202">
        <f t="shared" si="5"/>
        <v>12294</v>
      </c>
      <c r="F31" s="202">
        <f t="shared" si="5"/>
        <v>12294</v>
      </c>
      <c r="G31" s="202">
        <f t="shared" si="5"/>
        <v>14564</v>
      </c>
      <c r="H31" s="202">
        <f t="shared" si="5"/>
        <v>17226</v>
      </c>
      <c r="I31" s="202">
        <f t="shared" si="5"/>
        <v>14564</v>
      </c>
      <c r="J31" s="202">
        <f t="shared" si="5"/>
        <v>11354</v>
      </c>
      <c r="K31" s="202">
        <f t="shared" si="5"/>
        <v>10414</v>
      </c>
      <c r="L31" s="202">
        <f t="shared" si="5"/>
        <v>13233</v>
      </c>
      <c r="M31" s="202">
        <f t="shared" si="5"/>
        <v>13233</v>
      </c>
      <c r="N31" s="202">
        <f t="shared" si="5"/>
        <v>12294</v>
      </c>
      <c r="O31" s="202">
        <f t="shared" si="5"/>
        <v>13233</v>
      </c>
      <c r="P31" s="202">
        <f t="shared" si="5"/>
        <v>14564</v>
      </c>
      <c r="Q31" s="202">
        <f t="shared" si="5"/>
        <v>14564</v>
      </c>
      <c r="R31" s="202">
        <f t="shared" si="5"/>
        <v>14564</v>
      </c>
      <c r="S31" s="202">
        <f t="shared" si="5"/>
        <v>14564</v>
      </c>
      <c r="T31" s="202">
        <f t="shared" si="5"/>
        <v>13233</v>
      </c>
      <c r="U31" s="202">
        <f t="shared" si="5"/>
        <v>13233</v>
      </c>
      <c r="V31" s="202">
        <f t="shared" si="5"/>
        <v>17226</v>
      </c>
      <c r="W31" s="202">
        <f t="shared" si="5"/>
        <v>15895</v>
      </c>
      <c r="X31" s="202">
        <f t="shared" si="5"/>
        <v>17226</v>
      </c>
      <c r="Y31" s="202">
        <f t="shared" si="5"/>
        <v>14564</v>
      </c>
      <c r="Z31" s="202">
        <f t="shared" si="5"/>
        <v>14564</v>
      </c>
      <c r="AA31" s="202">
        <f t="shared" si="5"/>
        <v>15895</v>
      </c>
      <c r="AB31" s="202">
        <f t="shared" si="5"/>
        <v>14564</v>
      </c>
      <c r="AC31" s="202">
        <f t="shared" si="5"/>
        <v>15895</v>
      </c>
      <c r="AD31" s="202">
        <f t="shared" si="5"/>
        <v>13233</v>
      </c>
      <c r="AE31" s="202">
        <f t="shared" si="5"/>
        <v>12294</v>
      </c>
      <c r="AF31" s="202">
        <f t="shared" si="5"/>
        <v>11354</v>
      </c>
      <c r="AG31" s="202">
        <f t="shared" si="5"/>
        <v>10414</v>
      </c>
      <c r="AH31" s="202">
        <f t="shared" si="5"/>
        <v>9475</v>
      </c>
      <c r="AI31" s="202">
        <f t="shared" si="5"/>
        <v>9475</v>
      </c>
      <c r="AJ31" s="202">
        <f t="shared" si="5"/>
        <v>10414</v>
      </c>
      <c r="AK31" s="202">
        <f t="shared" si="5"/>
        <v>11354</v>
      </c>
      <c r="AL31" s="202">
        <f t="shared" si="5"/>
        <v>10414</v>
      </c>
      <c r="AM31" s="202">
        <f t="shared" si="5"/>
        <v>11354</v>
      </c>
      <c r="AN31" s="202">
        <f t="shared" si="5"/>
        <v>10414</v>
      </c>
      <c r="AO31" s="202">
        <f t="shared" si="5"/>
        <v>10415</v>
      </c>
      <c r="AP31" s="202">
        <f t="shared" si="5"/>
        <v>9475</v>
      </c>
      <c r="AQ31" s="202">
        <f t="shared" si="5"/>
        <v>11354</v>
      </c>
      <c r="AR31" s="202">
        <f t="shared" si="5"/>
        <v>9475</v>
      </c>
      <c r="AS31" s="202">
        <f t="shared" si="5"/>
        <v>9357</v>
      </c>
      <c r="AT31" s="202">
        <f t="shared" si="5"/>
        <v>10297</v>
      </c>
      <c r="AU31" s="202">
        <f t="shared" si="5"/>
        <v>10297</v>
      </c>
      <c r="AV31" s="202">
        <f t="shared" si="5"/>
        <v>9357</v>
      </c>
      <c r="AW31" s="202">
        <f t="shared" si="5"/>
        <v>10297</v>
      </c>
      <c r="AX31" s="202">
        <f t="shared" si="5"/>
        <v>7870</v>
      </c>
      <c r="AY31" s="202">
        <f t="shared" si="5"/>
        <v>8418</v>
      </c>
      <c r="AZ31" s="202">
        <f t="shared" si="5"/>
        <v>7870</v>
      </c>
      <c r="BA31" s="202">
        <f t="shared" si="5"/>
        <v>8418</v>
      </c>
      <c r="BB31" s="202">
        <f t="shared" si="5"/>
        <v>7870</v>
      </c>
      <c r="BC31" s="202">
        <f t="shared" si="5"/>
        <v>8418</v>
      </c>
      <c r="BD31" s="202">
        <f t="shared" si="5"/>
        <v>8418</v>
      </c>
      <c r="BE31" s="202">
        <f t="shared" si="5"/>
        <v>7870</v>
      </c>
      <c r="BF31" s="202">
        <f t="shared" si="5"/>
        <v>6773</v>
      </c>
      <c r="BG31" s="202">
        <f t="shared" si="5"/>
        <v>6773</v>
      </c>
      <c r="BH31" s="202">
        <f t="shared" si="5"/>
        <v>8183</v>
      </c>
    </row>
    <row r="32" spans="1:60" ht="10.5" customHeight="1" x14ac:dyDescent="0.2">
      <c r="A32" s="210">
        <v>2</v>
      </c>
      <c r="B32" s="202">
        <f t="shared" ref="B32" si="6">ROUNDUP(B8*0.87,)</f>
        <v>13116</v>
      </c>
      <c r="C32" s="202">
        <f t="shared" ref="C32:BH32" si="7">ROUNDUP(C8*0.87,)</f>
        <v>14995</v>
      </c>
      <c r="D32" s="202">
        <f t="shared" si="7"/>
        <v>14995</v>
      </c>
      <c r="E32" s="202">
        <f t="shared" si="7"/>
        <v>14055</v>
      </c>
      <c r="F32" s="202">
        <f t="shared" si="7"/>
        <v>14055</v>
      </c>
      <c r="G32" s="202">
        <f t="shared" si="7"/>
        <v>16326</v>
      </c>
      <c r="H32" s="202">
        <f t="shared" si="7"/>
        <v>18988</v>
      </c>
      <c r="I32" s="202">
        <f t="shared" si="7"/>
        <v>16326</v>
      </c>
      <c r="J32" s="202">
        <f t="shared" si="7"/>
        <v>13116</v>
      </c>
      <c r="K32" s="202">
        <f t="shared" si="7"/>
        <v>12176</v>
      </c>
      <c r="L32" s="202">
        <f t="shared" si="7"/>
        <v>14995</v>
      </c>
      <c r="M32" s="202">
        <f t="shared" si="7"/>
        <v>14995</v>
      </c>
      <c r="N32" s="202">
        <f t="shared" si="7"/>
        <v>14055</v>
      </c>
      <c r="O32" s="202">
        <f t="shared" si="7"/>
        <v>14995</v>
      </c>
      <c r="P32" s="202">
        <f t="shared" si="7"/>
        <v>16326</v>
      </c>
      <c r="Q32" s="202">
        <f t="shared" si="7"/>
        <v>16326</v>
      </c>
      <c r="R32" s="202">
        <f t="shared" si="7"/>
        <v>16326</v>
      </c>
      <c r="S32" s="202">
        <f t="shared" si="7"/>
        <v>16326</v>
      </c>
      <c r="T32" s="202">
        <f t="shared" si="7"/>
        <v>14995</v>
      </c>
      <c r="U32" s="202">
        <f t="shared" si="7"/>
        <v>14995</v>
      </c>
      <c r="V32" s="202">
        <f t="shared" si="7"/>
        <v>18988</v>
      </c>
      <c r="W32" s="202">
        <f t="shared" si="7"/>
        <v>17657</v>
      </c>
      <c r="X32" s="202">
        <f t="shared" si="7"/>
        <v>18988</v>
      </c>
      <c r="Y32" s="202">
        <f t="shared" si="7"/>
        <v>16326</v>
      </c>
      <c r="Z32" s="202">
        <f t="shared" si="7"/>
        <v>16326</v>
      </c>
      <c r="AA32" s="202">
        <f t="shared" si="7"/>
        <v>17657</v>
      </c>
      <c r="AB32" s="202">
        <f t="shared" si="7"/>
        <v>16326</v>
      </c>
      <c r="AC32" s="202">
        <f t="shared" si="7"/>
        <v>17657</v>
      </c>
      <c r="AD32" s="202">
        <f t="shared" si="7"/>
        <v>14995</v>
      </c>
      <c r="AE32" s="202">
        <f t="shared" si="7"/>
        <v>14055</v>
      </c>
      <c r="AF32" s="202">
        <f t="shared" si="7"/>
        <v>13116</v>
      </c>
      <c r="AG32" s="202">
        <f t="shared" si="7"/>
        <v>12176</v>
      </c>
      <c r="AH32" s="202">
        <f t="shared" si="7"/>
        <v>11237</v>
      </c>
      <c r="AI32" s="202">
        <f t="shared" si="7"/>
        <v>11237</v>
      </c>
      <c r="AJ32" s="202">
        <f t="shared" si="7"/>
        <v>12176</v>
      </c>
      <c r="AK32" s="202">
        <f t="shared" si="7"/>
        <v>13116</v>
      </c>
      <c r="AL32" s="202">
        <f t="shared" si="7"/>
        <v>12176</v>
      </c>
      <c r="AM32" s="202">
        <f t="shared" si="7"/>
        <v>13116</v>
      </c>
      <c r="AN32" s="202">
        <f t="shared" si="7"/>
        <v>12176</v>
      </c>
      <c r="AO32" s="202">
        <f t="shared" si="7"/>
        <v>12177</v>
      </c>
      <c r="AP32" s="202">
        <f t="shared" si="7"/>
        <v>11237</v>
      </c>
      <c r="AQ32" s="202">
        <f t="shared" si="7"/>
        <v>13116</v>
      </c>
      <c r="AR32" s="202">
        <f t="shared" si="7"/>
        <v>11237</v>
      </c>
      <c r="AS32" s="202">
        <f t="shared" si="7"/>
        <v>11119</v>
      </c>
      <c r="AT32" s="202">
        <f t="shared" si="7"/>
        <v>12059</v>
      </c>
      <c r="AU32" s="202">
        <f t="shared" si="7"/>
        <v>12059</v>
      </c>
      <c r="AV32" s="202">
        <f t="shared" si="7"/>
        <v>11119</v>
      </c>
      <c r="AW32" s="202">
        <f t="shared" si="7"/>
        <v>12059</v>
      </c>
      <c r="AX32" s="202">
        <f t="shared" si="7"/>
        <v>9631</v>
      </c>
      <c r="AY32" s="202">
        <f t="shared" si="7"/>
        <v>10179</v>
      </c>
      <c r="AZ32" s="202">
        <f t="shared" si="7"/>
        <v>9631</v>
      </c>
      <c r="BA32" s="202">
        <f t="shared" si="7"/>
        <v>10179</v>
      </c>
      <c r="BB32" s="202">
        <f t="shared" si="7"/>
        <v>9631</v>
      </c>
      <c r="BC32" s="202">
        <f t="shared" si="7"/>
        <v>10179</v>
      </c>
      <c r="BD32" s="202">
        <f t="shared" si="7"/>
        <v>10179</v>
      </c>
      <c r="BE32" s="202">
        <f t="shared" si="7"/>
        <v>9631</v>
      </c>
      <c r="BF32" s="202">
        <f t="shared" si="7"/>
        <v>8535</v>
      </c>
      <c r="BG32" s="202">
        <f t="shared" si="7"/>
        <v>8535</v>
      </c>
      <c r="BH32" s="202">
        <f t="shared" si="7"/>
        <v>9945</v>
      </c>
    </row>
    <row r="33" spans="1:60" ht="10.5" customHeight="1" x14ac:dyDescent="0.2">
      <c r="A33" s="202" t="s">
        <v>143</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row>
    <row r="34" spans="1:60" ht="10.5" customHeight="1" x14ac:dyDescent="0.2">
      <c r="A34" s="210">
        <v>1</v>
      </c>
      <c r="B34" s="202">
        <f t="shared" ref="B34" si="8">ROUNDUP(B10*0.87,)</f>
        <v>12137</v>
      </c>
      <c r="C34" s="202">
        <f t="shared" ref="C34:BH34" si="9">ROUNDUP(C10*0.87,)</f>
        <v>14016</v>
      </c>
      <c r="D34" s="202">
        <f t="shared" si="9"/>
        <v>14016</v>
      </c>
      <c r="E34" s="202">
        <f t="shared" si="9"/>
        <v>13077</v>
      </c>
      <c r="F34" s="202">
        <f t="shared" si="9"/>
        <v>13077</v>
      </c>
      <c r="G34" s="202">
        <f t="shared" si="9"/>
        <v>15347</v>
      </c>
      <c r="H34" s="202">
        <f t="shared" si="9"/>
        <v>18009</v>
      </c>
      <c r="I34" s="202">
        <f t="shared" si="9"/>
        <v>15347</v>
      </c>
      <c r="J34" s="202">
        <f t="shared" si="9"/>
        <v>12137</v>
      </c>
      <c r="K34" s="202">
        <f t="shared" si="9"/>
        <v>11197</v>
      </c>
      <c r="L34" s="202">
        <f t="shared" si="9"/>
        <v>14016</v>
      </c>
      <c r="M34" s="202">
        <f t="shared" si="9"/>
        <v>14016</v>
      </c>
      <c r="N34" s="202">
        <f t="shared" si="9"/>
        <v>13077</v>
      </c>
      <c r="O34" s="202">
        <f t="shared" si="9"/>
        <v>14016</v>
      </c>
      <c r="P34" s="202">
        <f t="shared" si="9"/>
        <v>15347</v>
      </c>
      <c r="Q34" s="202">
        <f t="shared" si="9"/>
        <v>15347</v>
      </c>
      <c r="R34" s="202">
        <f t="shared" si="9"/>
        <v>15347</v>
      </c>
      <c r="S34" s="202">
        <f t="shared" si="9"/>
        <v>15347</v>
      </c>
      <c r="T34" s="202">
        <f t="shared" si="9"/>
        <v>14016</v>
      </c>
      <c r="U34" s="202">
        <f t="shared" si="9"/>
        <v>14016</v>
      </c>
      <c r="V34" s="202">
        <f t="shared" si="9"/>
        <v>18009</v>
      </c>
      <c r="W34" s="202">
        <f t="shared" si="9"/>
        <v>16678</v>
      </c>
      <c r="X34" s="202">
        <f t="shared" si="9"/>
        <v>18009</v>
      </c>
      <c r="Y34" s="202">
        <f t="shared" si="9"/>
        <v>15347</v>
      </c>
      <c r="Z34" s="202">
        <f t="shared" si="9"/>
        <v>15347</v>
      </c>
      <c r="AA34" s="202">
        <f t="shared" si="9"/>
        <v>16678</v>
      </c>
      <c r="AB34" s="202">
        <f t="shared" si="9"/>
        <v>15347</v>
      </c>
      <c r="AC34" s="202">
        <f t="shared" si="9"/>
        <v>16678</v>
      </c>
      <c r="AD34" s="202">
        <f t="shared" si="9"/>
        <v>14016</v>
      </c>
      <c r="AE34" s="202">
        <f t="shared" si="9"/>
        <v>13077</v>
      </c>
      <c r="AF34" s="202">
        <f t="shared" si="9"/>
        <v>12137</v>
      </c>
      <c r="AG34" s="202">
        <f t="shared" si="9"/>
        <v>11197</v>
      </c>
      <c r="AH34" s="202">
        <f t="shared" si="9"/>
        <v>10258</v>
      </c>
      <c r="AI34" s="202">
        <f t="shared" si="9"/>
        <v>10258</v>
      </c>
      <c r="AJ34" s="202">
        <f t="shared" si="9"/>
        <v>11197</v>
      </c>
      <c r="AK34" s="202">
        <f t="shared" si="9"/>
        <v>12137</v>
      </c>
      <c r="AL34" s="202">
        <f t="shared" si="9"/>
        <v>11197</v>
      </c>
      <c r="AM34" s="202">
        <f t="shared" si="9"/>
        <v>12137</v>
      </c>
      <c r="AN34" s="202">
        <f t="shared" si="9"/>
        <v>11197</v>
      </c>
      <c r="AO34" s="202">
        <f t="shared" si="9"/>
        <v>11198</v>
      </c>
      <c r="AP34" s="202">
        <f t="shared" si="9"/>
        <v>10258</v>
      </c>
      <c r="AQ34" s="202">
        <f t="shared" si="9"/>
        <v>12137</v>
      </c>
      <c r="AR34" s="202">
        <f t="shared" si="9"/>
        <v>10258</v>
      </c>
      <c r="AS34" s="202">
        <f t="shared" si="9"/>
        <v>10140</v>
      </c>
      <c r="AT34" s="202">
        <f t="shared" si="9"/>
        <v>11080</v>
      </c>
      <c r="AU34" s="202">
        <f t="shared" si="9"/>
        <v>11080</v>
      </c>
      <c r="AV34" s="202">
        <f t="shared" si="9"/>
        <v>10140</v>
      </c>
      <c r="AW34" s="202">
        <f t="shared" si="9"/>
        <v>11080</v>
      </c>
      <c r="AX34" s="202">
        <f t="shared" si="9"/>
        <v>8653</v>
      </c>
      <c r="AY34" s="202">
        <f t="shared" si="9"/>
        <v>9201</v>
      </c>
      <c r="AZ34" s="202">
        <f t="shared" si="9"/>
        <v>8653</v>
      </c>
      <c r="BA34" s="202">
        <f t="shared" si="9"/>
        <v>9201</v>
      </c>
      <c r="BB34" s="202">
        <f t="shared" si="9"/>
        <v>8653</v>
      </c>
      <c r="BC34" s="202">
        <f t="shared" si="9"/>
        <v>9201</v>
      </c>
      <c r="BD34" s="202">
        <f t="shared" si="9"/>
        <v>9201</v>
      </c>
      <c r="BE34" s="202">
        <f t="shared" si="9"/>
        <v>8653</v>
      </c>
      <c r="BF34" s="202">
        <f t="shared" si="9"/>
        <v>7556</v>
      </c>
      <c r="BG34" s="202">
        <f t="shared" si="9"/>
        <v>7556</v>
      </c>
      <c r="BH34" s="202">
        <f t="shared" si="9"/>
        <v>8966</v>
      </c>
    </row>
    <row r="35" spans="1:60" ht="10.5" customHeight="1" x14ac:dyDescent="0.2">
      <c r="A35" s="210">
        <v>2</v>
      </c>
      <c r="B35" s="202">
        <f t="shared" ref="B35" si="10">ROUNDUP(B11*0.87,)</f>
        <v>13899</v>
      </c>
      <c r="C35" s="202">
        <f t="shared" ref="C35:BH35" si="11">ROUNDUP(C11*0.87,)</f>
        <v>15778</v>
      </c>
      <c r="D35" s="202">
        <f t="shared" si="11"/>
        <v>15778</v>
      </c>
      <c r="E35" s="202">
        <f t="shared" si="11"/>
        <v>14838</v>
      </c>
      <c r="F35" s="202">
        <f t="shared" si="11"/>
        <v>14838</v>
      </c>
      <c r="G35" s="202">
        <f t="shared" si="11"/>
        <v>17109</v>
      </c>
      <c r="H35" s="202">
        <f t="shared" si="11"/>
        <v>19771</v>
      </c>
      <c r="I35" s="202">
        <f t="shared" si="11"/>
        <v>17109</v>
      </c>
      <c r="J35" s="202">
        <f t="shared" si="11"/>
        <v>13899</v>
      </c>
      <c r="K35" s="202">
        <f t="shared" si="11"/>
        <v>12959</v>
      </c>
      <c r="L35" s="202">
        <f t="shared" si="11"/>
        <v>15778</v>
      </c>
      <c r="M35" s="202">
        <f t="shared" si="11"/>
        <v>15778</v>
      </c>
      <c r="N35" s="202">
        <f t="shared" si="11"/>
        <v>14838</v>
      </c>
      <c r="O35" s="202">
        <f t="shared" si="11"/>
        <v>15778</v>
      </c>
      <c r="P35" s="202">
        <f t="shared" si="11"/>
        <v>17109</v>
      </c>
      <c r="Q35" s="202">
        <f t="shared" si="11"/>
        <v>17109</v>
      </c>
      <c r="R35" s="202">
        <f t="shared" si="11"/>
        <v>17109</v>
      </c>
      <c r="S35" s="202">
        <f t="shared" si="11"/>
        <v>17109</v>
      </c>
      <c r="T35" s="202">
        <f t="shared" si="11"/>
        <v>15778</v>
      </c>
      <c r="U35" s="202">
        <f t="shared" si="11"/>
        <v>15778</v>
      </c>
      <c r="V35" s="202">
        <f t="shared" si="11"/>
        <v>19771</v>
      </c>
      <c r="W35" s="202">
        <f t="shared" si="11"/>
        <v>18440</v>
      </c>
      <c r="X35" s="202">
        <f t="shared" si="11"/>
        <v>19771</v>
      </c>
      <c r="Y35" s="202">
        <f t="shared" si="11"/>
        <v>17109</v>
      </c>
      <c r="Z35" s="202">
        <f t="shared" si="11"/>
        <v>17109</v>
      </c>
      <c r="AA35" s="202">
        <f t="shared" si="11"/>
        <v>18440</v>
      </c>
      <c r="AB35" s="202">
        <f t="shared" si="11"/>
        <v>17109</v>
      </c>
      <c r="AC35" s="202">
        <f t="shared" si="11"/>
        <v>18440</v>
      </c>
      <c r="AD35" s="202">
        <f t="shared" si="11"/>
        <v>15778</v>
      </c>
      <c r="AE35" s="202">
        <f t="shared" si="11"/>
        <v>14838</v>
      </c>
      <c r="AF35" s="202">
        <f t="shared" si="11"/>
        <v>13899</v>
      </c>
      <c r="AG35" s="202">
        <f t="shared" si="11"/>
        <v>12959</v>
      </c>
      <c r="AH35" s="202">
        <f t="shared" si="11"/>
        <v>12020</v>
      </c>
      <c r="AI35" s="202">
        <f t="shared" si="11"/>
        <v>12020</v>
      </c>
      <c r="AJ35" s="202">
        <f t="shared" si="11"/>
        <v>12959</v>
      </c>
      <c r="AK35" s="202">
        <f t="shared" si="11"/>
        <v>13899</v>
      </c>
      <c r="AL35" s="202">
        <f t="shared" si="11"/>
        <v>12959</v>
      </c>
      <c r="AM35" s="202">
        <f t="shared" si="11"/>
        <v>13899</v>
      </c>
      <c r="AN35" s="202">
        <f t="shared" si="11"/>
        <v>12959</v>
      </c>
      <c r="AO35" s="202">
        <f t="shared" si="11"/>
        <v>12960</v>
      </c>
      <c r="AP35" s="202">
        <f t="shared" si="11"/>
        <v>12020</v>
      </c>
      <c r="AQ35" s="202">
        <f t="shared" si="11"/>
        <v>13899</v>
      </c>
      <c r="AR35" s="202">
        <f t="shared" si="11"/>
        <v>12020</v>
      </c>
      <c r="AS35" s="202">
        <f t="shared" si="11"/>
        <v>11902</v>
      </c>
      <c r="AT35" s="202">
        <f t="shared" si="11"/>
        <v>12842</v>
      </c>
      <c r="AU35" s="202">
        <f t="shared" si="11"/>
        <v>12842</v>
      </c>
      <c r="AV35" s="202">
        <f t="shared" si="11"/>
        <v>11902</v>
      </c>
      <c r="AW35" s="202">
        <f t="shared" si="11"/>
        <v>12842</v>
      </c>
      <c r="AX35" s="202">
        <f t="shared" si="11"/>
        <v>10414</v>
      </c>
      <c r="AY35" s="202">
        <f t="shared" si="11"/>
        <v>10962</v>
      </c>
      <c r="AZ35" s="202">
        <f t="shared" si="11"/>
        <v>10414</v>
      </c>
      <c r="BA35" s="202">
        <f t="shared" si="11"/>
        <v>10962</v>
      </c>
      <c r="BB35" s="202">
        <f t="shared" si="11"/>
        <v>10414</v>
      </c>
      <c r="BC35" s="202">
        <f t="shared" si="11"/>
        <v>10962</v>
      </c>
      <c r="BD35" s="202">
        <f t="shared" si="11"/>
        <v>10962</v>
      </c>
      <c r="BE35" s="202">
        <f t="shared" si="11"/>
        <v>10414</v>
      </c>
      <c r="BF35" s="202">
        <f t="shared" si="11"/>
        <v>9318</v>
      </c>
      <c r="BG35" s="202">
        <f t="shared" si="11"/>
        <v>9318</v>
      </c>
      <c r="BH35" s="202">
        <f t="shared" si="11"/>
        <v>10728</v>
      </c>
    </row>
    <row r="36" spans="1:60" ht="10.5" customHeight="1" x14ac:dyDescent="0.2">
      <c r="A36" s="202" t="s">
        <v>144</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row>
    <row r="37" spans="1:60" ht="10.5" customHeight="1" x14ac:dyDescent="0.2">
      <c r="A37" s="210">
        <v>1</v>
      </c>
      <c r="B37" s="202">
        <f t="shared" ref="B37" si="12">ROUNDUP(B13*0.87,)</f>
        <v>12920</v>
      </c>
      <c r="C37" s="202">
        <f t="shared" ref="C37:BH37" si="13">ROUNDUP(C13*0.87,)</f>
        <v>14799</v>
      </c>
      <c r="D37" s="202">
        <f t="shared" si="13"/>
        <v>14799</v>
      </c>
      <c r="E37" s="202">
        <f t="shared" si="13"/>
        <v>13860</v>
      </c>
      <c r="F37" s="202">
        <f t="shared" si="13"/>
        <v>13860</v>
      </c>
      <c r="G37" s="202">
        <f t="shared" si="13"/>
        <v>16130</v>
      </c>
      <c r="H37" s="202">
        <f t="shared" si="13"/>
        <v>18792</v>
      </c>
      <c r="I37" s="202">
        <f t="shared" si="13"/>
        <v>16130</v>
      </c>
      <c r="J37" s="202">
        <f t="shared" si="13"/>
        <v>12920</v>
      </c>
      <c r="K37" s="202">
        <f t="shared" si="13"/>
        <v>11980</v>
      </c>
      <c r="L37" s="202">
        <f t="shared" si="13"/>
        <v>14799</v>
      </c>
      <c r="M37" s="202">
        <f t="shared" si="13"/>
        <v>14799</v>
      </c>
      <c r="N37" s="202">
        <f t="shared" si="13"/>
        <v>13860</v>
      </c>
      <c r="O37" s="202">
        <f t="shared" si="13"/>
        <v>14799</v>
      </c>
      <c r="P37" s="202">
        <f t="shared" si="13"/>
        <v>16130</v>
      </c>
      <c r="Q37" s="202">
        <f t="shared" si="13"/>
        <v>16130</v>
      </c>
      <c r="R37" s="202">
        <f t="shared" si="13"/>
        <v>16130</v>
      </c>
      <c r="S37" s="202">
        <f t="shared" si="13"/>
        <v>16130</v>
      </c>
      <c r="T37" s="202">
        <f t="shared" si="13"/>
        <v>14799</v>
      </c>
      <c r="U37" s="202">
        <f t="shared" si="13"/>
        <v>14799</v>
      </c>
      <c r="V37" s="202">
        <f t="shared" si="13"/>
        <v>18792</v>
      </c>
      <c r="W37" s="202">
        <f t="shared" si="13"/>
        <v>17461</v>
      </c>
      <c r="X37" s="202">
        <f t="shared" si="13"/>
        <v>18792</v>
      </c>
      <c r="Y37" s="202">
        <f t="shared" si="13"/>
        <v>16130</v>
      </c>
      <c r="Z37" s="202">
        <f t="shared" si="13"/>
        <v>16130</v>
      </c>
      <c r="AA37" s="202">
        <f t="shared" si="13"/>
        <v>17461</v>
      </c>
      <c r="AB37" s="202">
        <f t="shared" si="13"/>
        <v>16130</v>
      </c>
      <c r="AC37" s="202">
        <f t="shared" si="13"/>
        <v>17461</v>
      </c>
      <c r="AD37" s="202">
        <f t="shared" si="13"/>
        <v>14799</v>
      </c>
      <c r="AE37" s="202">
        <f t="shared" si="13"/>
        <v>13860</v>
      </c>
      <c r="AF37" s="202">
        <f t="shared" si="13"/>
        <v>12920</v>
      </c>
      <c r="AG37" s="202">
        <f t="shared" si="13"/>
        <v>11980</v>
      </c>
      <c r="AH37" s="202">
        <f t="shared" si="13"/>
        <v>11041</v>
      </c>
      <c r="AI37" s="202">
        <f t="shared" si="13"/>
        <v>11041</v>
      </c>
      <c r="AJ37" s="202">
        <f t="shared" si="13"/>
        <v>11980</v>
      </c>
      <c r="AK37" s="202">
        <f t="shared" si="13"/>
        <v>12920</v>
      </c>
      <c r="AL37" s="202">
        <f t="shared" si="13"/>
        <v>11980</v>
      </c>
      <c r="AM37" s="202">
        <f t="shared" si="13"/>
        <v>12920</v>
      </c>
      <c r="AN37" s="202">
        <f t="shared" si="13"/>
        <v>11980</v>
      </c>
      <c r="AO37" s="202">
        <f t="shared" si="13"/>
        <v>11981</v>
      </c>
      <c r="AP37" s="202">
        <f t="shared" si="13"/>
        <v>11041</v>
      </c>
      <c r="AQ37" s="202">
        <f t="shared" si="13"/>
        <v>12920</v>
      </c>
      <c r="AR37" s="202">
        <f t="shared" si="13"/>
        <v>11041</v>
      </c>
      <c r="AS37" s="202">
        <f t="shared" si="13"/>
        <v>10923</v>
      </c>
      <c r="AT37" s="202">
        <f t="shared" si="13"/>
        <v>11863</v>
      </c>
      <c r="AU37" s="202">
        <f t="shared" si="13"/>
        <v>11863</v>
      </c>
      <c r="AV37" s="202">
        <f t="shared" si="13"/>
        <v>10923</v>
      </c>
      <c r="AW37" s="202">
        <f t="shared" si="13"/>
        <v>11863</v>
      </c>
      <c r="AX37" s="202">
        <f t="shared" si="13"/>
        <v>9436</v>
      </c>
      <c r="AY37" s="202">
        <f t="shared" si="13"/>
        <v>9984</v>
      </c>
      <c r="AZ37" s="202">
        <f t="shared" si="13"/>
        <v>9436</v>
      </c>
      <c r="BA37" s="202">
        <f t="shared" si="13"/>
        <v>9984</v>
      </c>
      <c r="BB37" s="202">
        <f t="shared" si="13"/>
        <v>9436</v>
      </c>
      <c r="BC37" s="202">
        <f t="shared" si="13"/>
        <v>9984</v>
      </c>
      <c r="BD37" s="202">
        <f t="shared" si="13"/>
        <v>9984</v>
      </c>
      <c r="BE37" s="202">
        <f t="shared" si="13"/>
        <v>9436</v>
      </c>
      <c r="BF37" s="202">
        <f t="shared" si="13"/>
        <v>8339</v>
      </c>
      <c r="BG37" s="202">
        <f t="shared" si="13"/>
        <v>8339</v>
      </c>
      <c r="BH37" s="202">
        <f t="shared" si="13"/>
        <v>9749</v>
      </c>
    </row>
    <row r="38" spans="1:60" ht="10.5" customHeight="1" x14ac:dyDescent="0.2">
      <c r="A38" s="210">
        <v>2</v>
      </c>
      <c r="B38" s="202">
        <f t="shared" ref="B38" si="14">ROUNDUP(B14*0.87,)</f>
        <v>14682</v>
      </c>
      <c r="C38" s="202">
        <f t="shared" ref="C38:BH38" si="15">ROUNDUP(C14*0.87,)</f>
        <v>16561</v>
      </c>
      <c r="D38" s="202">
        <f t="shared" si="15"/>
        <v>16561</v>
      </c>
      <c r="E38" s="202">
        <f t="shared" si="15"/>
        <v>15621</v>
      </c>
      <c r="F38" s="202">
        <f t="shared" si="15"/>
        <v>15621</v>
      </c>
      <c r="G38" s="202">
        <f t="shared" si="15"/>
        <v>17892</v>
      </c>
      <c r="H38" s="202">
        <f t="shared" si="15"/>
        <v>20554</v>
      </c>
      <c r="I38" s="202">
        <f t="shared" si="15"/>
        <v>17892</v>
      </c>
      <c r="J38" s="202">
        <f t="shared" si="15"/>
        <v>14682</v>
      </c>
      <c r="K38" s="202">
        <f t="shared" si="15"/>
        <v>13742</v>
      </c>
      <c r="L38" s="202">
        <f t="shared" si="15"/>
        <v>16561</v>
      </c>
      <c r="M38" s="202">
        <f t="shared" si="15"/>
        <v>16561</v>
      </c>
      <c r="N38" s="202">
        <f t="shared" si="15"/>
        <v>15621</v>
      </c>
      <c r="O38" s="202">
        <f t="shared" si="15"/>
        <v>16561</v>
      </c>
      <c r="P38" s="202">
        <f t="shared" si="15"/>
        <v>17892</v>
      </c>
      <c r="Q38" s="202">
        <f t="shared" si="15"/>
        <v>17892</v>
      </c>
      <c r="R38" s="202">
        <f t="shared" si="15"/>
        <v>17892</v>
      </c>
      <c r="S38" s="202">
        <f t="shared" si="15"/>
        <v>17892</v>
      </c>
      <c r="T38" s="202">
        <f t="shared" si="15"/>
        <v>16561</v>
      </c>
      <c r="U38" s="202">
        <f t="shared" si="15"/>
        <v>16561</v>
      </c>
      <c r="V38" s="202">
        <f t="shared" si="15"/>
        <v>20554</v>
      </c>
      <c r="W38" s="202">
        <f t="shared" si="15"/>
        <v>19223</v>
      </c>
      <c r="X38" s="202">
        <f t="shared" si="15"/>
        <v>20554</v>
      </c>
      <c r="Y38" s="202">
        <f t="shared" si="15"/>
        <v>17892</v>
      </c>
      <c r="Z38" s="202">
        <f t="shared" si="15"/>
        <v>17892</v>
      </c>
      <c r="AA38" s="202">
        <f t="shared" si="15"/>
        <v>19223</v>
      </c>
      <c r="AB38" s="202">
        <f t="shared" si="15"/>
        <v>17892</v>
      </c>
      <c r="AC38" s="202">
        <f t="shared" si="15"/>
        <v>19223</v>
      </c>
      <c r="AD38" s="202">
        <f t="shared" si="15"/>
        <v>16561</v>
      </c>
      <c r="AE38" s="202">
        <f t="shared" si="15"/>
        <v>15621</v>
      </c>
      <c r="AF38" s="202">
        <f t="shared" si="15"/>
        <v>14682</v>
      </c>
      <c r="AG38" s="202">
        <f t="shared" si="15"/>
        <v>13742</v>
      </c>
      <c r="AH38" s="202">
        <f t="shared" si="15"/>
        <v>12803</v>
      </c>
      <c r="AI38" s="202">
        <f t="shared" si="15"/>
        <v>12803</v>
      </c>
      <c r="AJ38" s="202">
        <f t="shared" si="15"/>
        <v>13742</v>
      </c>
      <c r="AK38" s="202">
        <f t="shared" si="15"/>
        <v>14682</v>
      </c>
      <c r="AL38" s="202">
        <f t="shared" si="15"/>
        <v>13742</v>
      </c>
      <c r="AM38" s="202">
        <f t="shared" si="15"/>
        <v>14682</v>
      </c>
      <c r="AN38" s="202">
        <f t="shared" si="15"/>
        <v>13742</v>
      </c>
      <c r="AO38" s="202">
        <f t="shared" si="15"/>
        <v>13743</v>
      </c>
      <c r="AP38" s="202">
        <f t="shared" si="15"/>
        <v>12803</v>
      </c>
      <c r="AQ38" s="202">
        <f t="shared" si="15"/>
        <v>14682</v>
      </c>
      <c r="AR38" s="202">
        <f t="shared" si="15"/>
        <v>12803</v>
      </c>
      <c r="AS38" s="202">
        <f t="shared" si="15"/>
        <v>12685</v>
      </c>
      <c r="AT38" s="202">
        <f t="shared" si="15"/>
        <v>13625</v>
      </c>
      <c r="AU38" s="202">
        <f t="shared" si="15"/>
        <v>13625</v>
      </c>
      <c r="AV38" s="202">
        <f t="shared" si="15"/>
        <v>12685</v>
      </c>
      <c r="AW38" s="202">
        <f t="shared" si="15"/>
        <v>13625</v>
      </c>
      <c r="AX38" s="202">
        <f t="shared" si="15"/>
        <v>11197</v>
      </c>
      <c r="AY38" s="202">
        <f t="shared" si="15"/>
        <v>11745</v>
      </c>
      <c r="AZ38" s="202">
        <f t="shared" si="15"/>
        <v>11197</v>
      </c>
      <c r="BA38" s="202">
        <f t="shared" si="15"/>
        <v>11745</v>
      </c>
      <c r="BB38" s="202">
        <f t="shared" si="15"/>
        <v>11197</v>
      </c>
      <c r="BC38" s="202">
        <f t="shared" si="15"/>
        <v>11745</v>
      </c>
      <c r="BD38" s="202">
        <f t="shared" si="15"/>
        <v>11745</v>
      </c>
      <c r="BE38" s="202">
        <f t="shared" si="15"/>
        <v>11197</v>
      </c>
      <c r="BF38" s="202">
        <f t="shared" si="15"/>
        <v>10101</v>
      </c>
      <c r="BG38" s="202">
        <f t="shared" si="15"/>
        <v>10101</v>
      </c>
      <c r="BH38" s="202">
        <f t="shared" si="15"/>
        <v>11511</v>
      </c>
    </row>
    <row r="39" spans="1:60" ht="10.5" customHeight="1" x14ac:dyDescent="0.2">
      <c r="A39" s="202" t="s">
        <v>4</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row>
    <row r="40" spans="1:60" ht="10.5" customHeight="1" x14ac:dyDescent="0.2">
      <c r="A40" s="210">
        <v>1</v>
      </c>
      <c r="B40" s="202">
        <f t="shared" ref="B40" si="16">ROUNDUP(B16*0.87,)</f>
        <v>13703</v>
      </c>
      <c r="C40" s="202">
        <f t="shared" ref="C40:BH40" si="17">ROUNDUP(C16*0.87,)</f>
        <v>15582</v>
      </c>
      <c r="D40" s="202">
        <f t="shared" si="17"/>
        <v>15582</v>
      </c>
      <c r="E40" s="202">
        <f t="shared" si="17"/>
        <v>14643</v>
      </c>
      <c r="F40" s="202">
        <f t="shared" si="17"/>
        <v>14643</v>
      </c>
      <c r="G40" s="202">
        <f t="shared" si="17"/>
        <v>16913</v>
      </c>
      <c r="H40" s="202">
        <f t="shared" si="17"/>
        <v>19575</v>
      </c>
      <c r="I40" s="202">
        <f t="shared" si="17"/>
        <v>16913</v>
      </c>
      <c r="J40" s="202">
        <f t="shared" si="17"/>
        <v>13703</v>
      </c>
      <c r="K40" s="202">
        <f t="shared" si="17"/>
        <v>12763</v>
      </c>
      <c r="L40" s="202">
        <f t="shared" si="17"/>
        <v>15582</v>
      </c>
      <c r="M40" s="202">
        <f t="shared" si="17"/>
        <v>15582</v>
      </c>
      <c r="N40" s="202">
        <f t="shared" si="17"/>
        <v>14643</v>
      </c>
      <c r="O40" s="202">
        <f t="shared" si="17"/>
        <v>15582</v>
      </c>
      <c r="P40" s="202">
        <f t="shared" si="17"/>
        <v>16913</v>
      </c>
      <c r="Q40" s="202">
        <f t="shared" si="17"/>
        <v>16913</v>
      </c>
      <c r="R40" s="202">
        <f t="shared" si="17"/>
        <v>16913</v>
      </c>
      <c r="S40" s="202">
        <f t="shared" si="17"/>
        <v>16913</v>
      </c>
      <c r="T40" s="202">
        <f t="shared" si="17"/>
        <v>15582</v>
      </c>
      <c r="U40" s="202">
        <f t="shared" si="17"/>
        <v>15582</v>
      </c>
      <c r="V40" s="202">
        <f t="shared" si="17"/>
        <v>19575</v>
      </c>
      <c r="W40" s="202">
        <f t="shared" si="17"/>
        <v>18244</v>
      </c>
      <c r="X40" s="202">
        <f t="shared" si="17"/>
        <v>19575</v>
      </c>
      <c r="Y40" s="202">
        <f t="shared" si="17"/>
        <v>16913</v>
      </c>
      <c r="Z40" s="202">
        <f t="shared" si="17"/>
        <v>16913</v>
      </c>
      <c r="AA40" s="202">
        <f t="shared" si="17"/>
        <v>18244</v>
      </c>
      <c r="AB40" s="202">
        <f t="shared" si="17"/>
        <v>16913</v>
      </c>
      <c r="AC40" s="202">
        <f t="shared" si="17"/>
        <v>18244</v>
      </c>
      <c r="AD40" s="202">
        <f t="shared" si="17"/>
        <v>15582</v>
      </c>
      <c r="AE40" s="202">
        <f t="shared" si="17"/>
        <v>14643</v>
      </c>
      <c r="AF40" s="202">
        <f t="shared" si="17"/>
        <v>13703</v>
      </c>
      <c r="AG40" s="202">
        <f t="shared" si="17"/>
        <v>12763</v>
      </c>
      <c r="AH40" s="202">
        <f t="shared" si="17"/>
        <v>11824</v>
      </c>
      <c r="AI40" s="202">
        <f t="shared" si="17"/>
        <v>11824</v>
      </c>
      <c r="AJ40" s="202">
        <f t="shared" si="17"/>
        <v>12763</v>
      </c>
      <c r="AK40" s="202">
        <f t="shared" si="17"/>
        <v>13703</v>
      </c>
      <c r="AL40" s="202">
        <f t="shared" si="17"/>
        <v>12763</v>
      </c>
      <c r="AM40" s="202">
        <f t="shared" si="17"/>
        <v>13703</v>
      </c>
      <c r="AN40" s="202">
        <f t="shared" si="17"/>
        <v>12763</v>
      </c>
      <c r="AO40" s="202">
        <f t="shared" si="17"/>
        <v>12764</v>
      </c>
      <c r="AP40" s="202">
        <f t="shared" si="17"/>
        <v>11824</v>
      </c>
      <c r="AQ40" s="202">
        <f t="shared" si="17"/>
        <v>13703</v>
      </c>
      <c r="AR40" s="202">
        <f t="shared" si="17"/>
        <v>11824</v>
      </c>
      <c r="AS40" s="202">
        <f t="shared" si="17"/>
        <v>11706</v>
      </c>
      <c r="AT40" s="202">
        <f t="shared" si="17"/>
        <v>12646</v>
      </c>
      <c r="AU40" s="202">
        <f t="shared" si="17"/>
        <v>12646</v>
      </c>
      <c r="AV40" s="202">
        <f t="shared" si="17"/>
        <v>11706</v>
      </c>
      <c r="AW40" s="202">
        <f t="shared" si="17"/>
        <v>12646</v>
      </c>
      <c r="AX40" s="202">
        <f t="shared" si="17"/>
        <v>10219</v>
      </c>
      <c r="AY40" s="202">
        <f t="shared" si="17"/>
        <v>10767</v>
      </c>
      <c r="AZ40" s="202">
        <f t="shared" si="17"/>
        <v>10219</v>
      </c>
      <c r="BA40" s="202">
        <f t="shared" si="17"/>
        <v>10767</v>
      </c>
      <c r="BB40" s="202">
        <f t="shared" si="17"/>
        <v>10219</v>
      </c>
      <c r="BC40" s="202">
        <f t="shared" si="17"/>
        <v>10767</v>
      </c>
      <c r="BD40" s="202">
        <f t="shared" si="17"/>
        <v>10767</v>
      </c>
      <c r="BE40" s="202">
        <f t="shared" si="17"/>
        <v>10219</v>
      </c>
      <c r="BF40" s="202">
        <f t="shared" si="17"/>
        <v>9122</v>
      </c>
      <c r="BG40" s="202">
        <f t="shared" si="17"/>
        <v>9122</v>
      </c>
      <c r="BH40" s="202">
        <f t="shared" si="17"/>
        <v>10532</v>
      </c>
    </row>
    <row r="41" spans="1:60" ht="10.7" customHeight="1" x14ac:dyDescent="0.2">
      <c r="A41" s="210">
        <v>2</v>
      </c>
      <c r="B41" s="202">
        <f t="shared" ref="B41" si="18">ROUNDUP(B17*0.87,)</f>
        <v>15465</v>
      </c>
      <c r="C41" s="202">
        <f t="shared" ref="C41:BH41" si="19">ROUNDUP(C17*0.87,)</f>
        <v>17344</v>
      </c>
      <c r="D41" s="202">
        <f t="shared" si="19"/>
        <v>17344</v>
      </c>
      <c r="E41" s="202">
        <f t="shared" si="19"/>
        <v>16404</v>
      </c>
      <c r="F41" s="202">
        <f t="shared" si="19"/>
        <v>16404</v>
      </c>
      <c r="G41" s="202">
        <f t="shared" si="19"/>
        <v>18675</v>
      </c>
      <c r="H41" s="202">
        <f t="shared" si="19"/>
        <v>21337</v>
      </c>
      <c r="I41" s="202">
        <f t="shared" si="19"/>
        <v>18675</v>
      </c>
      <c r="J41" s="202">
        <f t="shared" si="19"/>
        <v>15465</v>
      </c>
      <c r="K41" s="202">
        <f t="shared" si="19"/>
        <v>14525</v>
      </c>
      <c r="L41" s="202">
        <f t="shared" si="19"/>
        <v>17344</v>
      </c>
      <c r="M41" s="202">
        <f t="shared" si="19"/>
        <v>17344</v>
      </c>
      <c r="N41" s="202">
        <f t="shared" si="19"/>
        <v>16404</v>
      </c>
      <c r="O41" s="202">
        <f t="shared" si="19"/>
        <v>17344</v>
      </c>
      <c r="P41" s="202">
        <f t="shared" si="19"/>
        <v>18675</v>
      </c>
      <c r="Q41" s="202">
        <f t="shared" si="19"/>
        <v>18675</v>
      </c>
      <c r="R41" s="202">
        <f t="shared" si="19"/>
        <v>18675</v>
      </c>
      <c r="S41" s="202">
        <f t="shared" si="19"/>
        <v>18675</v>
      </c>
      <c r="T41" s="202">
        <f t="shared" si="19"/>
        <v>17344</v>
      </c>
      <c r="U41" s="202">
        <f t="shared" si="19"/>
        <v>17344</v>
      </c>
      <c r="V41" s="202">
        <f t="shared" si="19"/>
        <v>21337</v>
      </c>
      <c r="W41" s="202">
        <f t="shared" si="19"/>
        <v>20006</v>
      </c>
      <c r="X41" s="202">
        <f t="shared" si="19"/>
        <v>21337</v>
      </c>
      <c r="Y41" s="202">
        <f t="shared" si="19"/>
        <v>18675</v>
      </c>
      <c r="Z41" s="202">
        <f t="shared" si="19"/>
        <v>18675</v>
      </c>
      <c r="AA41" s="202">
        <f t="shared" si="19"/>
        <v>20006</v>
      </c>
      <c r="AB41" s="202">
        <f t="shared" si="19"/>
        <v>18675</v>
      </c>
      <c r="AC41" s="202">
        <f t="shared" si="19"/>
        <v>20006</v>
      </c>
      <c r="AD41" s="202">
        <f t="shared" si="19"/>
        <v>17344</v>
      </c>
      <c r="AE41" s="202">
        <f t="shared" si="19"/>
        <v>16404</v>
      </c>
      <c r="AF41" s="202">
        <f t="shared" si="19"/>
        <v>15465</v>
      </c>
      <c r="AG41" s="202">
        <f t="shared" si="19"/>
        <v>14525</v>
      </c>
      <c r="AH41" s="202">
        <f t="shared" si="19"/>
        <v>13586</v>
      </c>
      <c r="AI41" s="202">
        <f t="shared" si="19"/>
        <v>13586</v>
      </c>
      <c r="AJ41" s="202">
        <f t="shared" si="19"/>
        <v>14525</v>
      </c>
      <c r="AK41" s="202">
        <f t="shared" si="19"/>
        <v>15465</v>
      </c>
      <c r="AL41" s="202">
        <f t="shared" si="19"/>
        <v>14525</v>
      </c>
      <c r="AM41" s="202">
        <f t="shared" si="19"/>
        <v>15465</v>
      </c>
      <c r="AN41" s="202">
        <f t="shared" si="19"/>
        <v>14525</v>
      </c>
      <c r="AO41" s="202">
        <f t="shared" si="19"/>
        <v>14526</v>
      </c>
      <c r="AP41" s="202">
        <f t="shared" si="19"/>
        <v>13586</v>
      </c>
      <c r="AQ41" s="202">
        <f t="shared" si="19"/>
        <v>15465</v>
      </c>
      <c r="AR41" s="202">
        <f t="shared" si="19"/>
        <v>13586</v>
      </c>
      <c r="AS41" s="202">
        <f t="shared" si="19"/>
        <v>13468</v>
      </c>
      <c r="AT41" s="202">
        <f t="shared" si="19"/>
        <v>14408</v>
      </c>
      <c r="AU41" s="202">
        <f t="shared" si="19"/>
        <v>14408</v>
      </c>
      <c r="AV41" s="202">
        <f t="shared" si="19"/>
        <v>13468</v>
      </c>
      <c r="AW41" s="202">
        <f t="shared" si="19"/>
        <v>14408</v>
      </c>
      <c r="AX41" s="202">
        <f t="shared" si="19"/>
        <v>11980</v>
      </c>
      <c r="AY41" s="202">
        <f t="shared" si="19"/>
        <v>12528</v>
      </c>
      <c r="AZ41" s="202">
        <f t="shared" si="19"/>
        <v>11980</v>
      </c>
      <c r="BA41" s="202">
        <f t="shared" si="19"/>
        <v>12528</v>
      </c>
      <c r="BB41" s="202">
        <f t="shared" si="19"/>
        <v>11980</v>
      </c>
      <c r="BC41" s="202">
        <f t="shared" si="19"/>
        <v>12528</v>
      </c>
      <c r="BD41" s="202">
        <f t="shared" si="19"/>
        <v>12528</v>
      </c>
      <c r="BE41" s="202">
        <f t="shared" si="19"/>
        <v>11980</v>
      </c>
      <c r="BF41" s="202">
        <f t="shared" si="19"/>
        <v>10884</v>
      </c>
      <c r="BG41" s="202">
        <f t="shared" si="19"/>
        <v>10884</v>
      </c>
      <c r="BH41" s="202">
        <f t="shared" si="19"/>
        <v>12294</v>
      </c>
    </row>
    <row r="42" spans="1:60" ht="10.7" customHeight="1" x14ac:dyDescent="0.2">
      <c r="A42" s="202" t="s">
        <v>145</v>
      </c>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row>
    <row r="43" spans="1:60" ht="10.7" customHeight="1" x14ac:dyDescent="0.2">
      <c r="A43" s="210">
        <v>1</v>
      </c>
      <c r="B43" s="202">
        <f t="shared" ref="B43" si="20">ROUNDUP(B19*0.87,)</f>
        <v>15269</v>
      </c>
      <c r="C43" s="202">
        <f t="shared" ref="C43:BH43" si="21">ROUNDUP(C19*0.87,)</f>
        <v>17148</v>
      </c>
      <c r="D43" s="202">
        <f t="shared" si="21"/>
        <v>17148</v>
      </c>
      <c r="E43" s="202">
        <f t="shared" si="21"/>
        <v>16209</v>
      </c>
      <c r="F43" s="202">
        <f t="shared" si="21"/>
        <v>16209</v>
      </c>
      <c r="G43" s="202">
        <f t="shared" si="21"/>
        <v>18479</v>
      </c>
      <c r="H43" s="202">
        <f t="shared" si="21"/>
        <v>21141</v>
      </c>
      <c r="I43" s="202">
        <f t="shared" si="21"/>
        <v>18479</v>
      </c>
      <c r="J43" s="202">
        <f t="shared" si="21"/>
        <v>15269</v>
      </c>
      <c r="K43" s="202">
        <f t="shared" si="21"/>
        <v>14329</v>
      </c>
      <c r="L43" s="202">
        <f t="shared" si="21"/>
        <v>17148</v>
      </c>
      <c r="M43" s="202">
        <f t="shared" si="21"/>
        <v>17148</v>
      </c>
      <c r="N43" s="202">
        <f t="shared" si="21"/>
        <v>16209</v>
      </c>
      <c r="O43" s="202">
        <f t="shared" si="21"/>
        <v>17148</v>
      </c>
      <c r="P43" s="202">
        <f t="shared" si="21"/>
        <v>18479</v>
      </c>
      <c r="Q43" s="202">
        <f t="shared" si="21"/>
        <v>18479</v>
      </c>
      <c r="R43" s="202">
        <f t="shared" si="21"/>
        <v>18479</v>
      </c>
      <c r="S43" s="202">
        <f t="shared" si="21"/>
        <v>18479</v>
      </c>
      <c r="T43" s="202">
        <f t="shared" si="21"/>
        <v>17148</v>
      </c>
      <c r="U43" s="202">
        <f t="shared" si="21"/>
        <v>17148</v>
      </c>
      <c r="V43" s="202">
        <f t="shared" si="21"/>
        <v>21141</v>
      </c>
      <c r="W43" s="202">
        <f t="shared" si="21"/>
        <v>19810</v>
      </c>
      <c r="X43" s="202">
        <f t="shared" si="21"/>
        <v>21141</v>
      </c>
      <c r="Y43" s="202">
        <f t="shared" si="21"/>
        <v>18479</v>
      </c>
      <c r="Z43" s="202">
        <f t="shared" si="21"/>
        <v>18479</v>
      </c>
      <c r="AA43" s="202">
        <f t="shared" si="21"/>
        <v>19810</v>
      </c>
      <c r="AB43" s="202">
        <f t="shared" si="21"/>
        <v>18479</v>
      </c>
      <c r="AC43" s="202">
        <f t="shared" si="21"/>
        <v>19810</v>
      </c>
      <c r="AD43" s="202">
        <f t="shared" si="21"/>
        <v>17148</v>
      </c>
      <c r="AE43" s="202">
        <f t="shared" si="21"/>
        <v>16209</v>
      </c>
      <c r="AF43" s="202">
        <f t="shared" si="21"/>
        <v>15269</v>
      </c>
      <c r="AG43" s="202">
        <f t="shared" si="21"/>
        <v>14329</v>
      </c>
      <c r="AH43" s="202">
        <f t="shared" si="21"/>
        <v>13390</v>
      </c>
      <c r="AI43" s="202">
        <f t="shared" si="21"/>
        <v>13390</v>
      </c>
      <c r="AJ43" s="202">
        <f t="shared" si="21"/>
        <v>14329</v>
      </c>
      <c r="AK43" s="202">
        <f t="shared" si="21"/>
        <v>15269</v>
      </c>
      <c r="AL43" s="202">
        <f t="shared" si="21"/>
        <v>14329</v>
      </c>
      <c r="AM43" s="202">
        <f t="shared" si="21"/>
        <v>15269</v>
      </c>
      <c r="AN43" s="202">
        <f t="shared" si="21"/>
        <v>14329</v>
      </c>
      <c r="AO43" s="202">
        <f t="shared" si="21"/>
        <v>14330</v>
      </c>
      <c r="AP43" s="202">
        <f t="shared" si="21"/>
        <v>13390</v>
      </c>
      <c r="AQ43" s="202">
        <f t="shared" si="21"/>
        <v>15269</v>
      </c>
      <c r="AR43" s="202">
        <f t="shared" si="21"/>
        <v>13390</v>
      </c>
      <c r="AS43" s="202">
        <f t="shared" si="21"/>
        <v>12489</v>
      </c>
      <c r="AT43" s="202">
        <f t="shared" si="21"/>
        <v>13429</v>
      </c>
      <c r="AU43" s="202">
        <f t="shared" si="21"/>
        <v>13429</v>
      </c>
      <c r="AV43" s="202">
        <f t="shared" si="21"/>
        <v>12489</v>
      </c>
      <c r="AW43" s="202">
        <f t="shared" si="21"/>
        <v>13429</v>
      </c>
      <c r="AX43" s="202">
        <f t="shared" si="21"/>
        <v>11002</v>
      </c>
      <c r="AY43" s="202">
        <f t="shared" si="21"/>
        <v>11550</v>
      </c>
      <c r="AZ43" s="202">
        <f t="shared" si="21"/>
        <v>11002</v>
      </c>
      <c r="BA43" s="202">
        <f t="shared" si="21"/>
        <v>11550</v>
      </c>
      <c r="BB43" s="202">
        <f t="shared" si="21"/>
        <v>11002</v>
      </c>
      <c r="BC43" s="202">
        <f t="shared" si="21"/>
        <v>11550</v>
      </c>
      <c r="BD43" s="202">
        <f t="shared" si="21"/>
        <v>11550</v>
      </c>
      <c r="BE43" s="202">
        <f t="shared" si="21"/>
        <v>11002</v>
      </c>
      <c r="BF43" s="202">
        <f t="shared" si="21"/>
        <v>9905</v>
      </c>
      <c r="BG43" s="202">
        <f t="shared" si="21"/>
        <v>9905</v>
      </c>
      <c r="BH43" s="202">
        <f t="shared" si="21"/>
        <v>11315</v>
      </c>
    </row>
    <row r="44" spans="1:60" ht="10.7" customHeight="1" x14ac:dyDescent="0.2">
      <c r="A44" s="210">
        <v>2</v>
      </c>
      <c r="B44" s="202">
        <f t="shared" ref="B44" si="22">ROUNDUP(B20*0.87,)</f>
        <v>17031</v>
      </c>
      <c r="C44" s="202">
        <f t="shared" ref="C44:BH44" si="23">ROUNDUP(C20*0.87,)</f>
        <v>18910</v>
      </c>
      <c r="D44" s="202">
        <f t="shared" si="23"/>
        <v>18910</v>
      </c>
      <c r="E44" s="202">
        <f t="shared" si="23"/>
        <v>17970</v>
      </c>
      <c r="F44" s="202">
        <f t="shared" si="23"/>
        <v>17970</v>
      </c>
      <c r="G44" s="202">
        <f t="shared" si="23"/>
        <v>20241</v>
      </c>
      <c r="H44" s="202">
        <f t="shared" si="23"/>
        <v>22903</v>
      </c>
      <c r="I44" s="202">
        <f t="shared" si="23"/>
        <v>20241</v>
      </c>
      <c r="J44" s="202">
        <f t="shared" si="23"/>
        <v>17031</v>
      </c>
      <c r="K44" s="202">
        <f t="shared" si="23"/>
        <v>16091</v>
      </c>
      <c r="L44" s="202">
        <f t="shared" si="23"/>
        <v>18910</v>
      </c>
      <c r="M44" s="202">
        <f t="shared" si="23"/>
        <v>18910</v>
      </c>
      <c r="N44" s="202">
        <f t="shared" si="23"/>
        <v>17970</v>
      </c>
      <c r="O44" s="202">
        <f t="shared" si="23"/>
        <v>18910</v>
      </c>
      <c r="P44" s="202">
        <f t="shared" si="23"/>
        <v>20241</v>
      </c>
      <c r="Q44" s="202">
        <f t="shared" si="23"/>
        <v>20241</v>
      </c>
      <c r="R44" s="202">
        <f t="shared" si="23"/>
        <v>20241</v>
      </c>
      <c r="S44" s="202">
        <f t="shared" si="23"/>
        <v>20241</v>
      </c>
      <c r="T44" s="202">
        <f t="shared" si="23"/>
        <v>18910</v>
      </c>
      <c r="U44" s="202">
        <f t="shared" si="23"/>
        <v>18910</v>
      </c>
      <c r="V44" s="202">
        <f t="shared" si="23"/>
        <v>22903</v>
      </c>
      <c r="W44" s="202">
        <f t="shared" si="23"/>
        <v>21572</v>
      </c>
      <c r="X44" s="202">
        <f t="shared" si="23"/>
        <v>22903</v>
      </c>
      <c r="Y44" s="202">
        <f t="shared" si="23"/>
        <v>20241</v>
      </c>
      <c r="Z44" s="202">
        <f t="shared" si="23"/>
        <v>20241</v>
      </c>
      <c r="AA44" s="202">
        <f t="shared" si="23"/>
        <v>21572</v>
      </c>
      <c r="AB44" s="202">
        <f t="shared" si="23"/>
        <v>20241</v>
      </c>
      <c r="AC44" s="202">
        <f t="shared" si="23"/>
        <v>21572</v>
      </c>
      <c r="AD44" s="202">
        <f t="shared" si="23"/>
        <v>18910</v>
      </c>
      <c r="AE44" s="202">
        <f t="shared" si="23"/>
        <v>17970</v>
      </c>
      <c r="AF44" s="202">
        <f t="shared" si="23"/>
        <v>17031</v>
      </c>
      <c r="AG44" s="202">
        <f t="shared" si="23"/>
        <v>16091</v>
      </c>
      <c r="AH44" s="202">
        <f t="shared" si="23"/>
        <v>15152</v>
      </c>
      <c r="AI44" s="202">
        <f t="shared" si="23"/>
        <v>15152</v>
      </c>
      <c r="AJ44" s="202">
        <f t="shared" si="23"/>
        <v>16091</v>
      </c>
      <c r="AK44" s="202">
        <f t="shared" si="23"/>
        <v>17031</v>
      </c>
      <c r="AL44" s="202">
        <f t="shared" si="23"/>
        <v>16091</v>
      </c>
      <c r="AM44" s="202">
        <f t="shared" si="23"/>
        <v>17031</v>
      </c>
      <c r="AN44" s="202">
        <f t="shared" si="23"/>
        <v>16091</v>
      </c>
      <c r="AO44" s="202">
        <f t="shared" si="23"/>
        <v>16092</v>
      </c>
      <c r="AP44" s="202">
        <f t="shared" si="23"/>
        <v>15152</v>
      </c>
      <c r="AQ44" s="202">
        <f t="shared" si="23"/>
        <v>17031</v>
      </c>
      <c r="AR44" s="202">
        <f t="shared" si="23"/>
        <v>15152</v>
      </c>
      <c r="AS44" s="202">
        <f t="shared" si="23"/>
        <v>14251</v>
      </c>
      <c r="AT44" s="202">
        <f t="shared" si="23"/>
        <v>15191</v>
      </c>
      <c r="AU44" s="202">
        <f t="shared" si="23"/>
        <v>15191</v>
      </c>
      <c r="AV44" s="202">
        <f t="shared" si="23"/>
        <v>14251</v>
      </c>
      <c r="AW44" s="202">
        <f t="shared" si="23"/>
        <v>15191</v>
      </c>
      <c r="AX44" s="202">
        <f t="shared" si="23"/>
        <v>12763</v>
      </c>
      <c r="AY44" s="202">
        <f t="shared" si="23"/>
        <v>13311</v>
      </c>
      <c r="AZ44" s="202">
        <f t="shared" si="23"/>
        <v>12763</v>
      </c>
      <c r="BA44" s="202">
        <f t="shared" si="23"/>
        <v>13311</v>
      </c>
      <c r="BB44" s="202">
        <f t="shared" si="23"/>
        <v>12763</v>
      </c>
      <c r="BC44" s="202">
        <f t="shared" si="23"/>
        <v>13311</v>
      </c>
      <c r="BD44" s="202">
        <f t="shared" si="23"/>
        <v>13311</v>
      </c>
      <c r="BE44" s="202">
        <f t="shared" si="23"/>
        <v>12763</v>
      </c>
      <c r="BF44" s="202">
        <f t="shared" si="23"/>
        <v>11667</v>
      </c>
      <c r="BG44" s="202">
        <f t="shared" si="23"/>
        <v>11667</v>
      </c>
      <c r="BH44" s="202">
        <f t="shared" si="23"/>
        <v>13077</v>
      </c>
    </row>
    <row r="45" spans="1:60" ht="10.7" customHeight="1" x14ac:dyDescent="0.2">
      <c r="A45" s="202" t="s">
        <v>5</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row>
    <row r="46" spans="1:60" ht="10.7" customHeight="1" x14ac:dyDescent="0.2">
      <c r="A46" s="210">
        <v>1</v>
      </c>
      <c r="B46" s="202">
        <f t="shared" ref="B46" si="24">ROUNDUP(B22*0.87,)</f>
        <v>23099</v>
      </c>
      <c r="C46" s="202">
        <f t="shared" ref="C46:BH46" si="25">ROUNDUP(C22*0.87,)</f>
        <v>24978</v>
      </c>
      <c r="D46" s="202">
        <f t="shared" si="25"/>
        <v>24978</v>
      </c>
      <c r="E46" s="202">
        <f t="shared" si="25"/>
        <v>24039</v>
      </c>
      <c r="F46" s="202">
        <f t="shared" si="25"/>
        <v>24039</v>
      </c>
      <c r="G46" s="202">
        <f t="shared" si="25"/>
        <v>26309</v>
      </c>
      <c r="H46" s="202">
        <f t="shared" si="25"/>
        <v>28971</v>
      </c>
      <c r="I46" s="202">
        <f t="shared" si="25"/>
        <v>26309</v>
      </c>
      <c r="J46" s="202">
        <f t="shared" si="25"/>
        <v>23099</v>
      </c>
      <c r="K46" s="202">
        <f t="shared" si="25"/>
        <v>22159</v>
      </c>
      <c r="L46" s="202">
        <f t="shared" si="25"/>
        <v>24978</v>
      </c>
      <c r="M46" s="202">
        <f t="shared" si="25"/>
        <v>24978</v>
      </c>
      <c r="N46" s="202">
        <f t="shared" si="25"/>
        <v>24039</v>
      </c>
      <c r="O46" s="202">
        <f t="shared" si="25"/>
        <v>24978</v>
      </c>
      <c r="P46" s="202">
        <f t="shared" si="25"/>
        <v>26309</v>
      </c>
      <c r="Q46" s="202">
        <f t="shared" si="25"/>
        <v>26309</v>
      </c>
      <c r="R46" s="202">
        <f t="shared" si="25"/>
        <v>26309</v>
      </c>
      <c r="S46" s="202">
        <f t="shared" si="25"/>
        <v>26309</v>
      </c>
      <c r="T46" s="202">
        <f t="shared" si="25"/>
        <v>24978</v>
      </c>
      <c r="U46" s="202">
        <f t="shared" si="25"/>
        <v>24978</v>
      </c>
      <c r="V46" s="202">
        <f t="shared" si="25"/>
        <v>28971</v>
      </c>
      <c r="W46" s="202">
        <f t="shared" si="25"/>
        <v>27640</v>
      </c>
      <c r="X46" s="202">
        <f t="shared" si="25"/>
        <v>28971</v>
      </c>
      <c r="Y46" s="202">
        <f t="shared" si="25"/>
        <v>26309</v>
      </c>
      <c r="Z46" s="202">
        <f t="shared" si="25"/>
        <v>26309</v>
      </c>
      <c r="AA46" s="202">
        <f t="shared" si="25"/>
        <v>27640</v>
      </c>
      <c r="AB46" s="202">
        <f t="shared" si="25"/>
        <v>26309</v>
      </c>
      <c r="AC46" s="202">
        <f t="shared" si="25"/>
        <v>27640</v>
      </c>
      <c r="AD46" s="202">
        <f t="shared" si="25"/>
        <v>24978</v>
      </c>
      <c r="AE46" s="202">
        <f t="shared" si="25"/>
        <v>24039</v>
      </c>
      <c r="AF46" s="202">
        <f t="shared" si="25"/>
        <v>23099</v>
      </c>
      <c r="AG46" s="202">
        <f t="shared" si="25"/>
        <v>22159</v>
      </c>
      <c r="AH46" s="202">
        <f t="shared" si="25"/>
        <v>21220</v>
      </c>
      <c r="AI46" s="202">
        <f t="shared" si="25"/>
        <v>21220</v>
      </c>
      <c r="AJ46" s="202">
        <f t="shared" si="25"/>
        <v>22159</v>
      </c>
      <c r="AK46" s="202">
        <f t="shared" si="25"/>
        <v>23099</v>
      </c>
      <c r="AL46" s="202">
        <f t="shared" si="25"/>
        <v>22159</v>
      </c>
      <c r="AM46" s="202">
        <f t="shared" si="25"/>
        <v>23099</v>
      </c>
      <c r="AN46" s="202">
        <f t="shared" si="25"/>
        <v>22159</v>
      </c>
      <c r="AO46" s="202">
        <f t="shared" si="25"/>
        <v>22160</v>
      </c>
      <c r="AP46" s="202">
        <f t="shared" si="25"/>
        <v>21220</v>
      </c>
      <c r="AQ46" s="202">
        <f t="shared" si="25"/>
        <v>23099</v>
      </c>
      <c r="AR46" s="202">
        <f t="shared" si="25"/>
        <v>21220</v>
      </c>
      <c r="AS46" s="202">
        <f t="shared" si="25"/>
        <v>16013</v>
      </c>
      <c r="AT46" s="202">
        <f t="shared" si="25"/>
        <v>16952</v>
      </c>
      <c r="AU46" s="202">
        <f t="shared" si="25"/>
        <v>16952</v>
      </c>
      <c r="AV46" s="202">
        <f t="shared" si="25"/>
        <v>16013</v>
      </c>
      <c r="AW46" s="202">
        <f t="shared" si="25"/>
        <v>16952</v>
      </c>
      <c r="AX46" s="202">
        <f t="shared" si="25"/>
        <v>14525</v>
      </c>
      <c r="AY46" s="202">
        <f t="shared" si="25"/>
        <v>15073</v>
      </c>
      <c r="AZ46" s="202">
        <f t="shared" si="25"/>
        <v>14525</v>
      </c>
      <c r="BA46" s="202">
        <f t="shared" si="25"/>
        <v>15073</v>
      </c>
      <c r="BB46" s="202">
        <f t="shared" si="25"/>
        <v>14525</v>
      </c>
      <c r="BC46" s="202">
        <f t="shared" si="25"/>
        <v>15073</v>
      </c>
      <c r="BD46" s="202">
        <f t="shared" si="25"/>
        <v>15073</v>
      </c>
      <c r="BE46" s="202">
        <f t="shared" si="25"/>
        <v>14525</v>
      </c>
      <c r="BF46" s="202">
        <f t="shared" si="25"/>
        <v>13429</v>
      </c>
      <c r="BG46" s="202">
        <f t="shared" si="25"/>
        <v>18518</v>
      </c>
      <c r="BH46" s="202">
        <f t="shared" si="25"/>
        <v>19928</v>
      </c>
    </row>
    <row r="47" spans="1:60" ht="10.7" customHeight="1" x14ac:dyDescent="0.2">
      <c r="A47" s="210">
        <v>2</v>
      </c>
      <c r="B47" s="202">
        <f t="shared" ref="B47" si="26">ROUNDUP(B23*0.87,)</f>
        <v>24861</v>
      </c>
      <c r="C47" s="202">
        <f t="shared" ref="C47:BH47" si="27">ROUNDUP(C23*0.87,)</f>
        <v>26740</v>
      </c>
      <c r="D47" s="202">
        <f t="shared" si="27"/>
        <v>26740</v>
      </c>
      <c r="E47" s="202">
        <f t="shared" si="27"/>
        <v>25800</v>
      </c>
      <c r="F47" s="202">
        <f t="shared" si="27"/>
        <v>25800</v>
      </c>
      <c r="G47" s="202">
        <f t="shared" si="27"/>
        <v>28071</v>
      </c>
      <c r="H47" s="202">
        <f t="shared" si="27"/>
        <v>30733</v>
      </c>
      <c r="I47" s="202">
        <f t="shared" si="27"/>
        <v>28071</v>
      </c>
      <c r="J47" s="202">
        <f t="shared" si="27"/>
        <v>24861</v>
      </c>
      <c r="K47" s="202">
        <f t="shared" si="27"/>
        <v>23921</v>
      </c>
      <c r="L47" s="202">
        <f t="shared" si="27"/>
        <v>26740</v>
      </c>
      <c r="M47" s="202">
        <f t="shared" si="27"/>
        <v>26740</v>
      </c>
      <c r="N47" s="202">
        <f t="shared" si="27"/>
        <v>25800</v>
      </c>
      <c r="O47" s="202">
        <f t="shared" si="27"/>
        <v>26740</v>
      </c>
      <c r="P47" s="202">
        <f t="shared" si="27"/>
        <v>28071</v>
      </c>
      <c r="Q47" s="202">
        <f t="shared" si="27"/>
        <v>28071</v>
      </c>
      <c r="R47" s="202">
        <f t="shared" si="27"/>
        <v>28071</v>
      </c>
      <c r="S47" s="202">
        <f t="shared" si="27"/>
        <v>28071</v>
      </c>
      <c r="T47" s="202">
        <f t="shared" si="27"/>
        <v>26740</v>
      </c>
      <c r="U47" s="202">
        <f t="shared" si="27"/>
        <v>26740</v>
      </c>
      <c r="V47" s="202">
        <f t="shared" si="27"/>
        <v>30733</v>
      </c>
      <c r="W47" s="202">
        <f t="shared" si="27"/>
        <v>29402</v>
      </c>
      <c r="X47" s="202">
        <f t="shared" si="27"/>
        <v>30733</v>
      </c>
      <c r="Y47" s="202">
        <f t="shared" si="27"/>
        <v>28071</v>
      </c>
      <c r="Z47" s="202">
        <f t="shared" si="27"/>
        <v>28071</v>
      </c>
      <c r="AA47" s="202">
        <f t="shared" si="27"/>
        <v>29402</v>
      </c>
      <c r="AB47" s="202">
        <f t="shared" si="27"/>
        <v>28071</v>
      </c>
      <c r="AC47" s="202">
        <f t="shared" si="27"/>
        <v>29402</v>
      </c>
      <c r="AD47" s="202">
        <f t="shared" si="27"/>
        <v>26740</v>
      </c>
      <c r="AE47" s="202">
        <f t="shared" si="27"/>
        <v>25800</v>
      </c>
      <c r="AF47" s="202">
        <f t="shared" si="27"/>
        <v>24861</v>
      </c>
      <c r="AG47" s="202">
        <f t="shared" si="27"/>
        <v>23921</v>
      </c>
      <c r="AH47" s="202">
        <f t="shared" si="27"/>
        <v>22982</v>
      </c>
      <c r="AI47" s="202">
        <f t="shared" si="27"/>
        <v>22982</v>
      </c>
      <c r="AJ47" s="202">
        <f t="shared" si="27"/>
        <v>23921</v>
      </c>
      <c r="AK47" s="202">
        <f t="shared" si="27"/>
        <v>24861</v>
      </c>
      <c r="AL47" s="202">
        <f t="shared" si="27"/>
        <v>23921</v>
      </c>
      <c r="AM47" s="202">
        <f t="shared" si="27"/>
        <v>24861</v>
      </c>
      <c r="AN47" s="202">
        <f t="shared" si="27"/>
        <v>23921</v>
      </c>
      <c r="AO47" s="202">
        <f t="shared" si="27"/>
        <v>23922</v>
      </c>
      <c r="AP47" s="202">
        <f t="shared" si="27"/>
        <v>22982</v>
      </c>
      <c r="AQ47" s="202">
        <f t="shared" si="27"/>
        <v>24861</v>
      </c>
      <c r="AR47" s="202">
        <f t="shared" si="27"/>
        <v>22982</v>
      </c>
      <c r="AS47" s="202">
        <f t="shared" si="27"/>
        <v>17775</v>
      </c>
      <c r="AT47" s="202">
        <f t="shared" si="27"/>
        <v>18714</v>
      </c>
      <c r="AU47" s="202">
        <f t="shared" si="27"/>
        <v>18714</v>
      </c>
      <c r="AV47" s="202">
        <f t="shared" si="27"/>
        <v>17775</v>
      </c>
      <c r="AW47" s="202">
        <f t="shared" si="27"/>
        <v>18714</v>
      </c>
      <c r="AX47" s="202">
        <f t="shared" si="27"/>
        <v>16287</v>
      </c>
      <c r="AY47" s="202">
        <f t="shared" si="27"/>
        <v>16835</v>
      </c>
      <c r="AZ47" s="202">
        <f t="shared" si="27"/>
        <v>16287</v>
      </c>
      <c r="BA47" s="202">
        <f t="shared" si="27"/>
        <v>16835</v>
      </c>
      <c r="BB47" s="202">
        <f t="shared" si="27"/>
        <v>16287</v>
      </c>
      <c r="BC47" s="202">
        <f t="shared" si="27"/>
        <v>16835</v>
      </c>
      <c r="BD47" s="202">
        <f t="shared" si="27"/>
        <v>16835</v>
      </c>
      <c r="BE47" s="202">
        <f t="shared" si="27"/>
        <v>16287</v>
      </c>
      <c r="BF47" s="202">
        <f t="shared" si="27"/>
        <v>15191</v>
      </c>
      <c r="BG47" s="202">
        <f t="shared" si="27"/>
        <v>20280</v>
      </c>
      <c r="BH47" s="202">
        <f t="shared" si="27"/>
        <v>21690</v>
      </c>
    </row>
    <row r="48" spans="1:60" ht="12.75" customHeight="1" x14ac:dyDescent="0.2">
      <c r="A48" s="202" t="s">
        <v>6</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row>
    <row r="49" spans="1:60" x14ac:dyDescent="0.2">
      <c r="A49" s="210" t="s">
        <v>1</v>
      </c>
      <c r="B49" s="202">
        <f t="shared" ref="B49" si="28">ROUNDUP(B25*0.87,)</f>
        <v>97875</v>
      </c>
      <c r="C49" s="202">
        <f t="shared" ref="C49:BH49" si="29">ROUNDUP(C25*0.87,)</f>
        <v>97875</v>
      </c>
      <c r="D49" s="202">
        <f t="shared" si="29"/>
        <v>97875</v>
      </c>
      <c r="E49" s="202">
        <f t="shared" si="29"/>
        <v>97875</v>
      </c>
      <c r="F49" s="202">
        <f t="shared" si="29"/>
        <v>97875</v>
      </c>
      <c r="G49" s="202">
        <f t="shared" si="29"/>
        <v>97875</v>
      </c>
      <c r="H49" s="202">
        <f t="shared" si="29"/>
        <v>97875</v>
      </c>
      <c r="I49" s="202">
        <f t="shared" si="29"/>
        <v>97875</v>
      </c>
      <c r="J49" s="202">
        <f t="shared" si="29"/>
        <v>97875</v>
      </c>
      <c r="K49" s="202">
        <f t="shared" si="29"/>
        <v>97875</v>
      </c>
      <c r="L49" s="202">
        <f t="shared" si="29"/>
        <v>97875</v>
      </c>
      <c r="M49" s="202">
        <f t="shared" si="29"/>
        <v>97875</v>
      </c>
      <c r="N49" s="202">
        <f t="shared" si="29"/>
        <v>97875</v>
      </c>
      <c r="O49" s="202">
        <f t="shared" si="29"/>
        <v>97875</v>
      </c>
      <c r="P49" s="202">
        <f t="shared" si="29"/>
        <v>97875</v>
      </c>
      <c r="Q49" s="202">
        <f t="shared" si="29"/>
        <v>97875</v>
      </c>
      <c r="R49" s="202">
        <f t="shared" si="29"/>
        <v>97875</v>
      </c>
      <c r="S49" s="202">
        <f t="shared" si="29"/>
        <v>97875</v>
      </c>
      <c r="T49" s="202">
        <f t="shared" si="29"/>
        <v>97875</v>
      </c>
      <c r="U49" s="202">
        <f t="shared" si="29"/>
        <v>97875</v>
      </c>
      <c r="V49" s="202">
        <f t="shared" si="29"/>
        <v>97875</v>
      </c>
      <c r="W49" s="202">
        <f t="shared" si="29"/>
        <v>97875</v>
      </c>
      <c r="X49" s="202">
        <f t="shared" si="29"/>
        <v>97875</v>
      </c>
      <c r="Y49" s="202">
        <f t="shared" si="29"/>
        <v>97875</v>
      </c>
      <c r="Z49" s="202">
        <f t="shared" si="29"/>
        <v>97875</v>
      </c>
      <c r="AA49" s="202">
        <f t="shared" si="29"/>
        <v>97875</v>
      </c>
      <c r="AB49" s="202">
        <f t="shared" si="29"/>
        <v>97875</v>
      </c>
      <c r="AC49" s="202">
        <f t="shared" si="29"/>
        <v>97875</v>
      </c>
      <c r="AD49" s="202">
        <f t="shared" si="29"/>
        <v>97875</v>
      </c>
      <c r="AE49" s="202">
        <f t="shared" si="29"/>
        <v>97875</v>
      </c>
      <c r="AF49" s="202">
        <f t="shared" si="29"/>
        <v>97875</v>
      </c>
      <c r="AG49" s="202">
        <f t="shared" si="29"/>
        <v>97875</v>
      </c>
      <c r="AH49" s="202">
        <f t="shared" si="29"/>
        <v>97875</v>
      </c>
      <c r="AI49" s="202">
        <f t="shared" si="29"/>
        <v>97875</v>
      </c>
      <c r="AJ49" s="202">
        <f t="shared" si="29"/>
        <v>97875</v>
      </c>
      <c r="AK49" s="202">
        <f t="shared" si="29"/>
        <v>97875</v>
      </c>
      <c r="AL49" s="202">
        <f t="shared" si="29"/>
        <v>97875</v>
      </c>
      <c r="AM49" s="202">
        <f t="shared" si="29"/>
        <v>97875</v>
      </c>
      <c r="AN49" s="202">
        <f t="shared" si="29"/>
        <v>97875</v>
      </c>
      <c r="AO49" s="202">
        <f t="shared" si="29"/>
        <v>97875</v>
      </c>
      <c r="AP49" s="202">
        <f t="shared" si="29"/>
        <v>97875</v>
      </c>
      <c r="AQ49" s="202">
        <f t="shared" si="29"/>
        <v>97875</v>
      </c>
      <c r="AR49" s="202">
        <f t="shared" si="29"/>
        <v>97875</v>
      </c>
      <c r="AS49" s="202">
        <f t="shared" si="29"/>
        <v>86130</v>
      </c>
      <c r="AT49" s="202">
        <f t="shared" si="29"/>
        <v>86130</v>
      </c>
      <c r="AU49" s="202">
        <f t="shared" si="29"/>
        <v>86130</v>
      </c>
      <c r="AV49" s="202">
        <f t="shared" si="29"/>
        <v>86130</v>
      </c>
      <c r="AW49" s="202">
        <f t="shared" si="29"/>
        <v>86130</v>
      </c>
      <c r="AX49" s="202">
        <f t="shared" si="29"/>
        <v>86130</v>
      </c>
      <c r="AY49" s="202">
        <f t="shared" si="29"/>
        <v>86130</v>
      </c>
      <c r="AZ49" s="202">
        <f t="shared" si="29"/>
        <v>86130</v>
      </c>
      <c r="BA49" s="202">
        <f t="shared" si="29"/>
        <v>86130</v>
      </c>
      <c r="BB49" s="202">
        <f t="shared" si="29"/>
        <v>86130</v>
      </c>
      <c r="BC49" s="202">
        <f t="shared" si="29"/>
        <v>86130</v>
      </c>
      <c r="BD49" s="202">
        <f t="shared" si="29"/>
        <v>86130</v>
      </c>
      <c r="BE49" s="202">
        <f t="shared" si="29"/>
        <v>86130</v>
      </c>
      <c r="BF49" s="202">
        <f t="shared" si="29"/>
        <v>86130</v>
      </c>
      <c r="BG49" s="202">
        <f t="shared" si="29"/>
        <v>86130</v>
      </c>
      <c r="BH49" s="202">
        <f t="shared" si="29"/>
        <v>86130</v>
      </c>
    </row>
    <row r="50" spans="1:60" x14ac:dyDescent="0.2">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row>
    <row r="51" spans="1:60" ht="12" hidden="1" thickBot="1" x14ac:dyDescent="0.25">
      <c r="A51" s="212" t="s">
        <v>147</v>
      </c>
      <c r="B51" s="248"/>
      <c r="C51" s="248"/>
      <c r="D51" s="248"/>
      <c r="E51" s="248"/>
      <c r="F51" s="248"/>
      <c r="G51" s="248"/>
      <c r="H51" s="248"/>
      <c r="I51" s="248"/>
      <c r="J51" s="248"/>
      <c r="K51" s="248"/>
      <c r="L51" s="248"/>
      <c r="M51" s="248"/>
      <c r="N51" s="248"/>
      <c r="O51" s="248"/>
    </row>
    <row r="52" spans="1:60" hidden="1" x14ac:dyDescent="0.2">
      <c r="A52" s="214" t="s">
        <v>149</v>
      </c>
      <c r="B52" s="214"/>
      <c r="C52" s="214"/>
      <c r="D52" s="214"/>
      <c r="E52" s="214"/>
      <c r="F52" s="214"/>
      <c r="G52" s="214"/>
      <c r="H52" s="214"/>
      <c r="I52" s="214"/>
      <c r="J52" s="214"/>
      <c r="K52" s="214"/>
      <c r="L52" s="214"/>
      <c r="M52" s="214"/>
      <c r="N52" s="214"/>
      <c r="O52" s="214"/>
    </row>
    <row r="53" spans="1:60" ht="21.75" hidden="1" x14ac:dyDescent="0.2">
      <c r="A53" s="215" t="s">
        <v>150</v>
      </c>
      <c r="B53" s="215"/>
      <c r="C53" s="215"/>
      <c r="D53" s="215"/>
      <c r="E53" s="215"/>
      <c r="F53" s="215"/>
      <c r="G53" s="215"/>
      <c r="H53" s="215"/>
      <c r="I53" s="215"/>
      <c r="J53" s="215"/>
      <c r="K53" s="215"/>
      <c r="L53" s="215"/>
      <c r="M53" s="215"/>
      <c r="N53" s="215"/>
      <c r="O53" s="215"/>
    </row>
    <row r="54" spans="1:60" hidden="1" x14ac:dyDescent="0.2">
      <c r="A54" s="214" t="s">
        <v>148</v>
      </c>
      <c r="B54" s="214"/>
      <c r="C54" s="214"/>
      <c r="D54" s="214"/>
      <c r="E54" s="214"/>
      <c r="F54" s="214"/>
      <c r="G54" s="214"/>
      <c r="H54" s="214"/>
      <c r="I54" s="214"/>
      <c r="J54" s="214"/>
      <c r="K54" s="214"/>
      <c r="L54" s="214"/>
      <c r="M54" s="214"/>
      <c r="N54" s="214"/>
      <c r="O54" s="214"/>
    </row>
    <row r="55" spans="1:60" ht="12" thickBot="1" x14ac:dyDescent="0.25">
      <c r="A55" s="232"/>
      <c r="B55" s="232"/>
      <c r="C55" s="232"/>
      <c r="D55" s="232"/>
      <c r="E55" s="232"/>
      <c r="F55" s="232"/>
      <c r="G55" s="232"/>
      <c r="H55" s="232"/>
      <c r="I55" s="232"/>
      <c r="J55" s="232"/>
      <c r="K55" s="232"/>
      <c r="L55" s="232"/>
      <c r="M55" s="232"/>
      <c r="N55" s="232"/>
      <c r="O55" s="232"/>
    </row>
    <row r="56" spans="1:60" ht="12" thickBot="1" x14ac:dyDescent="0.25">
      <c r="A56" s="235" t="s">
        <v>12</v>
      </c>
    </row>
    <row r="57" spans="1:60" x14ac:dyDescent="0.2">
      <c r="A57" s="220" t="s">
        <v>13</v>
      </c>
    </row>
    <row r="58" spans="1:60" x14ac:dyDescent="0.2">
      <c r="A58" s="220" t="s">
        <v>14</v>
      </c>
    </row>
    <row r="59" spans="1:60" ht="12" customHeight="1" x14ac:dyDescent="0.2">
      <c r="A59" s="236" t="s">
        <v>18</v>
      </c>
    </row>
    <row r="60" spans="1:60" x14ac:dyDescent="0.2">
      <c r="A60" s="220" t="s">
        <v>122</v>
      </c>
    </row>
    <row r="61" spans="1:60" ht="12" thickBot="1" x14ac:dyDescent="0.25">
      <c r="A61" s="232"/>
    </row>
    <row r="62" spans="1:60" ht="12" thickBot="1" x14ac:dyDescent="0.25">
      <c r="A62" s="235" t="s">
        <v>24</v>
      </c>
    </row>
    <row r="63" spans="1:60" x14ac:dyDescent="0.2">
      <c r="A63" s="237" t="s">
        <v>259</v>
      </c>
    </row>
    <row r="64" spans="1:60" ht="12" thickBot="1" x14ac:dyDescent="0.25">
      <c r="A64" s="238"/>
    </row>
    <row r="65" spans="1:1" ht="12" thickBot="1" x14ac:dyDescent="0.25">
      <c r="A65" s="239" t="s">
        <v>16</v>
      </c>
    </row>
    <row r="66" spans="1:1" ht="45" x14ac:dyDescent="0.2">
      <c r="A66" s="240" t="s">
        <v>260</v>
      </c>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H42"/>
  <sheetViews>
    <sheetView zoomScale="90" zoomScaleNormal="90" workbookViewId="0">
      <pane xSplit="1" topLeftCell="B1" activePane="topRight" state="frozen"/>
      <selection activeCell="L7" sqref="L7"/>
      <selection pane="topRight" activeCell="L7" sqref="L7"/>
    </sheetView>
  </sheetViews>
  <sheetFormatPr defaultColWidth="9" defaultRowHeight="12" x14ac:dyDescent="0.2"/>
  <cols>
    <col min="1" max="1" width="81.5703125" style="144" customWidth="1"/>
    <col min="2" max="9" width="9" style="144"/>
    <col min="10" max="15" width="9" style="144" customWidth="1"/>
    <col min="16" max="16384" width="9" style="144"/>
  </cols>
  <sheetData>
    <row r="1" spans="1:60" ht="11.45" customHeight="1" x14ac:dyDescent="0.2">
      <c r="A1" s="13" t="s">
        <v>191</v>
      </c>
    </row>
    <row r="2" spans="1:60" ht="11.45" customHeight="1" x14ac:dyDescent="0.2">
      <c r="A2" s="29" t="s">
        <v>61</v>
      </c>
    </row>
    <row r="3" spans="1:60" ht="10.5" customHeight="1" x14ac:dyDescent="0.2">
      <c r="A3" s="97" t="s">
        <v>60</v>
      </c>
    </row>
    <row r="4" spans="1:60" ht="10.5" customHeight="1" x14ac:dyDescent="0.2">
      <c r="A4" s="159"/>
      <c r="B4" s="200">
        <f>'РБ ББ10% (2025)| FIT18'!B4</f>
        <v>45824</v>
      </c>
      <c r="C4" s="200">
        <f>'РБ ББ10% (2025)| FIT18'!C4</f>
        <v>45827</v>
      </c>
      <c r="D4" s="200">
        <f>'РБ ББ10% (2025)| FIT18'!D4</f>
        <v>45828</v>
      </c>
      <c r="E4" s="200">
        <f>'РБ ББ10% (2025)| FIT18'!E4</f>
        <v>45829</v>
      </c>
      <c r="F4" s="200">
        <f>'РБ ББ10% (2025)| FIT18'!F4</f>
        <v>45830</v>
      </c>
      <c r="G4" s="200">
        <f>'РБ ББ10% (2025)| FIT18'!G4</f>
        <v>45831</v>
      </c>
      <c r="H4" s="200">
        <f>'РБ ББ10% (2025)| FIT18'!H4</f>
        <v>45832</v>
      </c>
      <c r="I4" s="200">
        <f>'РБ ББ10% (2025)| FIT18'!I4</f>
        <v>45835</v>
      </c>
      <c r="J4" s="200">
        <f>'РБ ББ10% (2025)| FIT18'!J4</f>
        <v>45836</v>
      </c>
      <c r="K4" s="200">
        <f>'РБ ББ10% (2025)| FIT18'!K4</f>
        <v>45838</v>
      </c>
      <c r="L4" s="200">
        <f>'РБ ББ10% (2025)| FIT18'!L4</f>
        <v>45839</v>
      </c>
      <c r="M4" s="200">
        <f>'РБ ББ10% (2025)| FIT18'!M4</f>
        <v>45842</v>
      </c>
      <c r="N4" s="200">
        <f>'РБ ББ10% (2025)| FIT18'!N4</f>
        <v>45845</v>
      </c>
      <c r="O4" s="200">
        <f>'РБ ББ10% (2025)| FIT18'!O4</f>
        <v>45847</v>
      </c>
      <c r="P4" s="200">
        <f>'РБ ББ10% (2025)| FIT18'!P4</f>
        <v>45849</v>
      </c>
      <c r="Q4" s="200">
        <f>'РБ ББ10% (2025)| FIT18'!Q4</f>
        <v>45851</v>
      </c>
      <c r="R4" s="200">
        <f>'РБ ББ10% (2025)| FIT18'!R4</f>
        <v>45856</v>
      </c>
      <c r="S4" s="200">
        <f>'РБ ББ10% (2025)| FIT18'!S4</f>
        <v>45858</v>
      </c>
      <c r="T4" s="200">
        <f>'РБ ББ10% (2025)| FIT18'!T4</f>
        <v>45859</v>
      </c>
      <c r="U4" s="200">
        <f>'РБ ББ10% (2025)| FIT18'!U4</f>
        <v>45861</v>
      </c>
      <c r="V4" s="200">
        <f>'РБ ББ10% (2025)| FIT18'!V4</f>
        <v>45863</v>
      </c>
      <c r="W4" s="200">
        <f>'РБ ББ10% (2025)| FIT18'!W4</f>
        <v>45865</v>
      </c>
      <c r="X4" s="200">
        <f>'РБ ББ10% (2025)| FIT18'!X4</f>
        <v>45867</v>
      </c>
      <c r="Y4" s="200">
        <f>'РБ ББ10% (2025)| FIT18'!Y4</f>
        <v>45870</v>
      </c>
      <c r="Z4" s="200">
        <f>'РБ ББ10% (2025)| FIT18'!Z4</f>
        <v>45872</v>
      </c>
      <c r="AA4" s="200">
        <f>'РБ ББ10% (2025)| FIT18'!AA4</f>
        <v>45874</v>
      </c>
      <c r="AB4" s="200">
        <f>'РБ ББ10% (2025)| FIT18'!AB4</f>
        <v>45883</v>
      </c>
      <c r="AC4" s="200">
        <f>'РБ ББ10% (2025)| FIT18'!AC4</f>
        <v>45886</v>
      </c>
      <c r="AD4" s="200">
        <f>'РБ ББ10% (2025)| FIT18'!AD4</f>
        <v>45888</v>
      </c>
      <c r="AE4" s="200">
        <f>'РБ ББ10% (2025)| FIT18'!AE4</f>
        <v>45890</v>
      </c>
      <c r="AF4" s="200">
        <f>'РБ ББ10% (2025)| FIT18'!AF4</f>
        <v>45893</v>
      </c>
      <c r="AG4" s="200">
        <f>'РБ ББ10% (2025)| FIT18'!AG4</f>
        <v>45896</v>
      </c>
      <c r="AH4" s="200">
        <f>'РБ ББ10% (2025)| FIT18'!AH4</f>
        <v>45898</v>
      </c>
      <c r="AI4" s="200">
        <f>'РБ ББ10% (2025)| FIT18'!AI4</f>
        <v>45901</v>
      </c>
      <c r="AJ4" s="200">
        <f>'РБ ББ10% (2025)| FIT18'!AJ4</f>
        <v>45905</v>
      </c>
      <c r="AK4" s="200">
        <f>'РБ ББ10% (2025)| FIT18'!AK4</f>
        <v>45908</v>
      </c>
      <c r="AL4" s="200">
        <f>'РБ ББ10% (2025)| FIT18'!AL4</f>
        <v>45911</v>
      </c>
      <c r="AM4" s="200">
        <f>'РБ ББ10% (2025)| FIT18'!AM4</f>
        <v>45912</v>
      </c>
      <c r="AN4" s="200">
        <f>'РБ ББ10% (2025)| FIT18'!AN4</f>
        <v>45914</v>
      </c>
      <c r="AO4" s="200">
        <f>'РБ ББ10% (2025)| FIT18'!AO4</f>
        <v>45919</v>
      </c>
      <c r="AP4" s="200">
        <f>'РБ ББ10% (2025)| FIT18'!AP4</f>
        <v>45921</v>
      </c>
      <c r="AQ4" s="200">
        <f>'РБ ББ10% (2025)| FIT18'!AQ4</f>
        <v>45926</v>
      </c>
      <c r="AR4" s="200">
        <f>'РБ ББ10% (2025)| FIT18'!AR4</f>
        <v>45928</v>
      </c>
      <c r="AS4" s="200">
        <f>'РБ ББ10% (2025)| FIT18'!AS4</f>
        <v>45931</v>
      </c>
      <c r="AT4" s="200">
        <f>'РБ ББ10% (2025)| FIT18'!AT4</f>
        <v>45933</v>
      </c>
      <c r="AU4" s="200">
        <f>'РБ ББ10% (2025)| FIT18'!AU4</f>
        <v>45933</v>
      </c>
      <c r="AV4" s="200">
        <f>'РБ ББ10% (2025)| FIT18'!AV4</f>
        <v>45935</v>
      </c>
      <c r="AW4" s="200">
        <f>'РБ ББ10% (2025)| FIT18'!AW4</f>
        <v>45940</v>
      </c>
      <c r="AX4" s="200">
        <f>'РБ ББ10% (2025)| FIT18'!AX4</f>
        <v>45942</v>
      </c>
      <c r="AY4" s="200">
        <f>'РБ ББ10% (2025)| FIT18'!AY4</f>
        <v>45947</v>
      </c>
      <c r="AZ4" s="200">
        <f>'РБ ББ10% (2025)| FIT18'!AZ4</f>
        <v>45949</v>
      </c>
      <c r="BA4" s="200">
        <f>'РБ ББ10% (2025)| FIT18'!BA4</f>
        <v>45954</v>
      </c>
      <c r="BB4" s="200">
        <f>'РБ ББ10% (2025)| FIT18'!BB4</f>
        <v>45956</v>
      </c>
      <c r="BC4" s="200">
        <f>'РБ ББ10% (2025)| FIT18'!BC4</f>
        <v>45961</v>
      </c>
      <c r="BD4" s="200">
        <f>'РБ ББ10% (2025)| FIT18'!BD4</f>
        <v>45962</v>
      </c>
      <c r="BE4" s="200">
        <f>'РБ ББ10% (2025)| FIT18'!BE4</f>
        <v>45965</v>
      </c>
      <c r="BF4" s="200">
        <f>'РБ ББ10% (2025)| FIT18'!BF4</f>
        <v>45966</v>
      </c>
      <c r="BG4" s="200">
        <f>'РБ ББ10% (2025)| FIT18'!BG4</f>
        <v>45992</v>
      </c>
      <c r="BH4" s="200">
        <f>'РБ ББ10% (2025)| FIT18'!BH4</f>
        <v>46003</v>
      </c>
    </row>
    <row r="5" spans="1:60" ht="24.6" customHeight="1" x14ac:dyDescent="0.2">
      <c r="A5" s="145" t="s">
        <v>11</v>
      </c>
      <c r="B5" s="200">
        <f>'РБ ББ10% (2025)| FIT18'!B5</f>
        <v>45826</v>
      </c>
      <c r="C5" s="200">
        <f>'РБ ББ10% (2025)| FIT18'!C5</f>
        <v>45827</v>
      </c>
      <c r="D5" s="200">
        <f>'РБ ББ10% (2025)| FIT18'!D5</f>
        <v>45828</v>
      </c>
      <c r="E5" s="200">
        <f>'РБ ББ10% (2025)| FIT18'!E5</f>
        <v>45829</v>
      </c>
      <c r="F5" s="200">
        <f>'РБ ББ10% (2025)| FIT18'!F5</f>
        <v>45830</v>
      </c>
      <c r="G5" s="200">
        <f>'РБ ББ10% (2025)| FIT18'!G5</f>
        <v>45831</v>
      </c>
      <c r="H5" s="200">
        <f>'РБ ББ10% (2025)| FIT18'!H5</f>
        <v>45834</v>
      </c>
      <c r="I5" s="200">
        <f>'РБ ББ10% (2025)| FIT18'!I5</f>
        <v>45835</v>
      </c>
      <c r="J5" s="200">
        <f>'РБ ББ10% (2025)| FIT18'!J5</f>
        <v>45837</v>
      </c>
      <c r="K5" s="200">
        <f>'РБ ББ10% (2025)| FIT18'!K5</f>
        <v>45838</v>
      </c>
      <c r="L5" s="200">
        <f>'РБ ББ10% (2025)| FIT18'!L5</f>
        <v>45841</v>
      </c>
      <c r="M5" s="200">
        <f>'РБ ББ10% (2025)| FIT18'!M5</f>
        <v>45844</v>
      </c>
      <c r="N5" s="200">
        <f>'РБ ББ10% (2025)| FIT18'!N5</f>
        <v>45846</v>
      </c>
      <c r="O5" s="200">
        <f>'РБ ББ10% (2025)| FIT18'!O5</f>
        <v>45848</v>
      </c>
      <c r="P5" s="200">
        <f>'РБ ББ10% (2025)| FIT18'!P5</f>
        <v>45850</v>
      </c>
      <c r="Q5" s="200">
        <f>'РБ ББ10% (2025)| FIT18'!Q5</f>
        <v>45855</v>
      </c>
      <c r="R5" s="200">
        <f>'РБ ББ10% (2025)| FIT18'!R5</f>
        <v>45857</v>
      </c>
      <c r="S5" s="200">
        <f>'РБ ББ10% (2025)| FIT18'!S5</f>
        <v>45858</v>
      </c>
      <c r="T5" s="200">
        <f>'РБ ББ10% (2025)| FIT18'!T5</f>
        <v>45860</v>
      </c>
      <c r="U5" s="200">
        <f>'РБ ББ10% (2025)| FIT18'!U5</f>
        <v>45862</v>
      </c>
      <c r="V5" s="200">
        <f>'РБ ББ10% (2025)| FIT18'!V5</f>
        <v>45864</v>
      </c>
      <c r="W5" s="200">
        <f>'РБ ББ10% (2025)| FIT18'!W5</f>
        <v>45866</v>
      </c>
      <c r="X5" s="200">
        <f>'РБ ББ10% (2025)| FIT18'!X5</f>
        <v>45869</v>
      </c>
      <c r="Y5" s="200">
        <f>'РБ ББ10% (2025)| FIT18'!Y5</f>
        <v>45871</v>
      </c>
      <c r="Z5" s="200">
        <f>'РБ ББ10% (2025)| FIT18'!Z5</f>
        <v>45873</v>
      </c>
      <c r="AA5" s="200">
        <f>'РБ ББ10% (2025)| FIT18'!AA5</f>
        <v>45882</v>
      </c>
      <c r="AB5" s="200">
        <f>'РБ ББ10% (2025)| FIT18'!AB5</f>
        <v>45885</v>
      </c>
      <c r="AC5" s="200">
        <f>'РБ ББ10% (2025)| FIT18'!AC5</f>
        <v>45887</v>
      </c>
      <c r="AD5" s="200">
        <f>'РБ ББ10% (2025)| FIT18'!AD5</f>
        <v>45889</v>
      </c>
      <c r="AE5" s="200">
        <f>'РБ ББ10% (2025)| FIT18'!AE5</f>
        <v>45892</v>
      </c>
      <c r="AF5" s="200">
        <f>'РБ ББ10% (2025)| FIT18'!AF5</f>
        <v>45895</v>
      </c>
      <c r="AG5" s="200">
        <f>'РБ ББ10% (2025)| FIT18'!AG5</f>
        <v>45897</v>
      </c>
      <c r="AH5" s="200">
        <f>'РБ ББ10% (2025)| FIT18'!AH5</f>
        <v>45900</v>
      </c>
      <c r="AI5" s="200">
        <f>'РБ ББ10% (2025)| FIT18'!AI5</f>
        <v>45904</v>
      </c>
      <c r="AJ5" s="200">
        <f>'РБ ББ10% (2025)| FIT18'!AJ5</f>
        <v>45907</v>
      </c>
      <c r="AK5" s="200">
        <f>'РБ ББ10% (2025)| FIT18'!AK5</f>
        <v>45910</v>
      </c>
      <c r="AL5" s="200">
        <f>'РБ ББ10% (2025)| FIT18'!AL5</f>
        <v>45911</v>
      </c>
      <c r="AM5" s="200">
        <f>'РБ ББ10% (2025)| FIT18'!AM5</f>
        <v>45913</v>
      </c>
      <c r="AN5" s="200">
        <f>'РБ ББ10% (2025)| FIT18'!AN5</f>
        <v>45918</v>
      </c>
      <c r="AO5" s="200">
        <f>'РБ ББ10% (2025)| FIT18'!AO5</f>
        <v>45920</v>
      </c>
      <c r="AP5" s="200">
        <f>'РБ ББ10% (2025)| FIT18'!AP5</f>
        <v>45925</v>
      </c>
      <c r="AQ5" s="200">
        <f>'РБ ББ10% (2025)| FIT18'!AQ5</f>
        <v>45927</v>
      </c>
      <c r="AR5" s="200">
        <f>'РБ ББ10% (2025)| FIT18'!AR5</f>
        <v>45930</v>
      </c>
      <c r="AS5" s="200">
        <f>'РБ ББ10% (2025)| FIT18'!AS5</f>
        <v>45932</v>
      </c>
      <c r="AT5" s="200">
        <f>'РБ ББ10% (2025)| FIT18'!AT5</f>
        <v>45934</v>
      </c>
      <c r="AU5" s="200">
        <f>'РБ ББ10% (2025)| FIT18'!AU5</f>
        <v>45934</v>
      </c>
      <c r="AV5" s="200">
        <f>'РБ ББ10% (2025)| FIT18'!AV5</f>
        <v>45939</v>
      </c>
      <c r="AW5" s="200">
        <f>'РБ ББ10% (2025)| FIT18'!AW5</f>
        <v>45941</v>
      </c>
      <c r="AX5" s="200">
        <f>'РБ ББ10% (2025)| FIT18'!AX5</f>
        <v>45946</v>
      </c>
      <c r="AY5" s="200">
        <f>'РБ ББ10% (2025)| FIT18'!AY5</f>
        <v>45948</v>
      </c>
      <c r="AZ5" s="200">
        <f>'РБ ББ10% (2025)| FIT18'!AZ5</f>
        <v>45953</v>
      </c>
      <c r="BA5" s="200">
        <f>'РБ ББ10% (2025)| FIT18'!BA5</f>
        <v>45955</v>
      </c>
      <c r="BB5" s="200">
        <f>'РБ ББ10% (2025)| FIT18'!BB5</f>
        <v>45960</v>
      </c>
      <c r="BC5" s="200">
        <f>'РБ ББ10% (2025)| FIT18'!BC5</f>
        <v>45961</v>
      </c>
      <c r="BD5" s="200">
        <f>'РБ ББ10% (2025)| FIT18'!BD5</f>
        <v>45964</v>
      </c>
      <c r="BE5" s="200">
        <f>'РБ ББ10% (2025)| FIT18'!BE5</f>
        <v>45965</v>
      </c>
      <c r="BF5" s="200">
        <f>'РБ ББ10% (2025)| FIT18'!BF5</f>
        <v>45991</v>
      </c>
      <c r="BG5" s="200">
        <f>'РБ ББ10% (2025)| FIT18'!BG5</f>
        <v>46002</v>
      </c>
      <c r="BH5" s="200">
        <f>'РБ ББ10% (2025)| FIT18'!BH5</f>
        <v>46016</v>
      </c>
    </row>
    <row r="6" spans="1:60" ht="10.5" customHeight="1" x14ac:dyDescent="0.2">
      <c r="A6" s="17" t="s">
        <v>142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row>
    <row r="7" spans="1:60" ht="10.5" customHeight="1" x14ac:dyDescent="0.2">
      <c r="A7" s="19">
        <v>1</v>
      </c>
      <c r="B7" s="249">
        <f>'РБ ББ10% (2025)| FIT18'!B31+25</f>
        <v>11379</v>
      </c>
      <c r="C7" s="249">
        <f>'РБ ББ10% (2025)| FIT18'!C31+25</f>
        <v>13258</v>
      </c>
      <c r="D7" s="249">
        <f>'РБ ББ10% (2025)| FIT18'!D31+25</f>
        <v>13258</v>
      </c>
      <c r="E7" s="249">
        <f>'РБ ББ10% (2025)| FIT18'!E31+25</f>
        <v>12319</v>
      </c>
      <c r="F7" s="249">
        <f>'РБ ББ10% (2025)| FIT18'!F31+25</f>
        <v>12319</v>
      </c>
      <c r="G7" s="249">
        <f>'РБ ББ10% (2025)| FIT18'!G31+25</f>
        <v>14589</v>
      </c>
      <c r="H7" s="249">
        <f>'РБ ББ10% (2025)| FIT18'!H31+25</f>
        <v>17251</v>
      </c>
      <c r="I7" s="249">
        <f>'РБ ББ10% (2025)| FIT18'!I31+25</f>
        <v>14589</v>
      </c>
      <c r="J7" s="249">
        <f>'РБ ББ10% (2025)| FIT18'!J31+25</f>
        <v>11379</v>
      </c>
      <c r="K7" s="249">
        <f>'РБ ББ10% (2025)| FIT18'!K31+25</f>
        <v>10439</v>
      </c>
      <c r="L7" s="249">
        <f>'РБ ББ10% (2025)| FIT18'!L31+25</f>
        <v>13258</v>
      </c>
      <c r="M7" s="249">
        <f>'РБ ББ10% (2025)| FIT18'!M31+25</f>
        <v>13258</v>
      </c>
      <c r="N7" s="249">
        <f>'РБ ББ10% (2025)| FIT18'!N31+25</f>
        <v>12319</v>
      </c>
      <c r="O7" s="249">
        <f>'РБ ББ10% (2025)| FIT18'!O31+25</f>
        <v>13258</v>
      </c>
      <c r="P7" s="249">
        <f>'РБ ББ10% (2025)| FIT18'!P31+25</f>
        <v>14589</v>
      </c>
      <c r="Q7" s="249">
        <f>'РБ ББ10% (2025)| FIT18'!Q31+25</f>
        <v>14589</v>
      </c>
      <c r="R7" s="249">
        <f>'РБ ББ10% (2025)| FIT18'!R31+25</f>
        <v>14589</v>
      </c>
      <c r="S7" s="249">
        <f>'РБ ББ10% (2025)| FIT18'!S31+25</f>
        <v>14589</v>
      </c>
      <c r="T7" s="249">
        <f>'РБ ББ10% (2025)| FIT18'!T31+25</f>
        <v>13258</v>
      </c>
      <c r="U7" s="249">
        <f>'РБ ББ10% (2025)| FIT18'!U31+25</f>
        <v>13258</v>
      </c>
      <c r="V7" s="249">
        <f>'РБ ББ10% (2025)| FIT18'!V31+25</f>
        <v>17251</v>
      </c>
      <c r="W7" s="249">
        <f>'РБ ББ10% (2025)| FIT18'!W31+25</f>
        <v>15920</v>
      </c>
      <c r="X7" s="249">
        <f>'РБ ББ10% (2025)| FIT18'!X31+25</f>
        <v>17251</v>
      </c>
      <c r="Y7" s="249">
        <f>'РБ ББ10% (2025)| FIT18'!Y31+25</f>
        <v>14589</v>
      </c>
      <c r="Z7" s="249">
        <f>'РБ ББ10% (2025)| FIT18'!Z31+25</f>
        <v>14589</v>
      </c>
      <c r="AA7" s="249">
        <f>'РБ ББ10% (2025)| FIT18'!AA31+25</f>
        <v>15920</v>
      </c>
      <c r="AB7" s="249">
        <f>'РБ ББ10% (2025)| FIT18'!AB31+25</f>
        <v>14589</v>
      </c>
      <c r="AC7" s="249">
        <f>'РБ ББ10% (2025)| FIT18'!AC31+25</f>
        <v>15920</v>
      </c>
      <c r="AD7" s="249">
        <f>'РБ ББ10% (2025)| FIT18'!AD31+25</f>
        <v>13258</v>
      </c>
      <c r="AE7" s="249">
        <f>'РБ ББ10% (2025)| FIT18'!AE31+25</f>
        <v>12319</v>
      </c>
      <c r="AF7" s="249">
        <f>'РБ ББ10% (2025)| FIT18'!AF31+25</f>
        <v>11379</v>
      </c>
      <c r="AG7" s="249">
        <f>'РБ ББ10% (2025)| FIT18'!AG31+25</f>
        <v>10439</v>
      </c>
      <c r="AH7" s="249">
        <f>'РБ ББ10% (2025)| FIT18'!AH31+25</f>
        <v>9500</v>
      </c>
      <c r="AI7" s="249">
        <f>'РБ ББ10% (2025)| FIT18'!AI31+25</f>
        <v>9500</v>
      </c>
      <c r="AJ7" s="249">
        <f>'РБ ББ10% (2025)| FIT18'!AJ31+25</f>
        <v>10439</v>
      </c>
      <c r="AK7" s="249">
        <f>'РБ ББ10% (2025)| FIT18'!AK31+25</f>
        <v>11379</v>
      </c>
      <c r="AL7" s="249">
        <f>'РБ ББ10% (2025)| FIT18'!AL31+25</f>
        <v>10439</v>
      </c>
      <c r="AM7" s="249">
        <f>'РБ ББ10% (2025)| FIT18'!AM31+25</f>
        <v>11379</v>
      </c>
      <c r="AN7" s="249">
        <f>'РБ ББ10% (2025)| FIT18'!AN31+25</f>
        <v>10439</v>
      </c>
      <c r="AO7" s="249">
        <f>'РБ ББ10% (2025)| FIT18'!AO31+25</f>
        <v>10440</v>
      </c>
      <c r="AP7" s="249">
        <f>'РБ ББ10% (2025)| FIT18'!AP31+25</f>
        <v>9500</v>
      </c>
      <c r="AQ7" s="249">
        <f>'РБ ББ10% (2025)| FIT18'!AQ31+25</f>
        <v>11379</v>
      </c>
      <c r="AR7" s="249">
        <f>'РБ ББ10% (2025)| FIT18'!AR31+25</f>
        <v>9500</v>
      </c>
      <c r="AS7" s="249">
        <f>'РБ ББ10% (2025)| FIT18'!AS31+25</f>
        <v>9382</v>
      </c>
      <c r="AT7" s="249">
        <f>'РБ ББ10% (2025)| FIT18'!AT31+25</f>
        <v>10322</v>
      </c>
      <c r="AU7" s="249">
        <f>'РБ ББ10% (2025)| FIT18'!AU31+25</f>
        <v>10322</v>
      </c>
      <c r="AV7" s="249">
        <f>'РБ ББ10% (2025)| FIT18'!AV31+25</f>
        <v>9382</v>
      </c>
      <c r="AW7" s="249">
        <f>'РБ ББ10% (2025)| FIT18'!AW31+25</f>
        <v>10322</v>
      </c>
      <c r="AX7" s="249">
        <f>'РБ ББ10% (2025)| FIT18'!AX31+25</f>
        <v>7895</v>
      </c>
      <c r="AY7" s="249">
        <f>'РБ ББ10% (2025)| FIT18'!AY31+25</f>
        <v>8443</v>
      </c>
      <c r="AZ7" s="249">
        <f>'РБ ББ10% (2025)| FIT18'!AZ31+25</f>
        <v>7895</v>
      </c>
      <c r="BA7" s="249">
        <f>'РБ ББ10% (2025)| FIT18'!BA31+25</f>
        <v>8443</v>
      </c>
      <c r="BB7" s="249">
        <f>'РБ ББ10% (2025)| FIT18'!BB31+25</f>
        <v>7895</v>
      </c>
      <c r="BC7" s="249">
        <f>'РБ ББ10% (2025)| FIT18'!BC31+25</f>
        <v>8443</v>
      </c>
      <c r="BD7" s="249">
        <f>'РБ ББ10% (2025)| FIT18'!BD31+25</f>
        <v>8443</v>
      </c>
      <c r="BE7" s="249">
        <f>'РБ ББ10% (2025)| FIT18'!BE31+25</f>
        <v>7895</v>
      </c>
      <c r="BF7" s="249">
        <f>'РБ ББ10% (2025)| FIT18'!BF31+25</f>
        <v>6798</v>
      </c>
      <c r="BG7" s="249">
        <f>'РБ ББ10% (2025)| FIT18'!BG31+25</f>
        <v>6798</v>
      </c>
      <c r="BH7" s="249">
        <f>'РБ ББ10% (2025)| FIT18'!BH31+25</f>
        <v>8208</v>
      </c>
    </row>
    <row r="8" spans="1:60" ht="10.5" customHeight="1" x14ac:dyDescent="0.2">
      <c r="A8" s="19">
        <v>2</v>
      </c>
      <c r="B8" s="249">
        <f>'РБ ББ10% (2025)| FIT18'!B32+25</f>
        <v>13141</v>
      </c>
      <c r="C8" s="249">
        <f>'РБ ББ10% (2025)| FIT18'!C32+25</f>
        <v>15020</v>
      </c>
      <c r="D8" s="249">
        <f>'РБ ББ10% (2025)| FIT18'!D32+25</f>
        <v>15020</v>
      </c>
      <c r="E8" s="249">
        <f>'РБ ББ10% (2025)| FIT18'!E32+25</f>
        <v>14080</v>
      </c>
      <c r="F8" s="249">
        <f>'РБ ББ10% (2025)| FIT18'!F32+25</f>
        <v>14080</v>
      </c>
      <c r="G8" s="249">
        <f>'РБ ББ10% (2025)| FIT18'!G32+25</f>
        <v>16351</v>
      </c>
      <c r="H8" s="249">
        <f>'РБ ББ10% (2025)| FIT18'!H32+25</f>
        <v>19013</v>
      </c>
      <c r="I8" s="249">
        <f>'РБ ББ10% (2025)| FIT18'!I32+25</f>
        <v>16351</v>
      </c>
      <c r="J8" s="249">
        <f>'РБ ББ10% (2025)| FIT18'!J32+25</f>
        <v>13141</v>
      </c>
      <c r="K8" s="249">
        <f>'РБ ББ10% (2025)| FIT18'!K32+25</f>
        <v>12201</v>
      </c>
      <c r="L8" s="249">
        <f>'РБ ББ10% (2025)| FIT18'!L32+25</f>
        <v>15020</v>
      </c>
      <c r="M8" s="249">
        <f>'РБ ББ10% (2025)| FIT18'!M32+25</f>
        <v>15020</v>
      </c>
      <c r="N8" s="249">
        <f>'РБ ББ10% (2025)| FIT18'!N32+25</f>
        <v>14080</v>
      </c>
      <c r="O8" s="249">
        <f>'РБ ББ10% (2025)| FIT18'!O32+25</f>
        <v>15020</v>
      </c>
      <c r="P8" s="249">
        <f>'РБ ББ10% (2025)| FIT18'!P32+25</f>
        <v>16351</v>
      </c>
      <c r="Q8" s="249">
        <f>'РБ ББ10% (2025)| FIT18'!Q32+25</f>
        <v>16351</v>
      </c>
      <c r="R8" s="249">
        <f>'РБ ББ10% (2025)| FIT18'!R32+25</f>
        <v>16351</v>
      </c>
      <c r="S8" s="249">
        <f>'РБ ББ10% (2025)| FIT18'!S32+25</f>
        <v>16351</v>
      </c>
      <c r="T8" s="249">
        <f>'РБ ББ10% (2025)| FIT18'!T32+25</f>
        <v>15020</v>
      </c>
      <c r="U8" s="249">
        <f>'РБ ББ10% (2025)| FIT18'!U32+25</f>
        <v>15020</v>
      </c>
      <c r="V8" s="249">
        <f>'РБ ББ10% (2025)| FIT18'!V32+25</f>
        <v>19013</v>
      </c>
      <c r="W8" s="249">
        <f>'РБ ББ10% (2025)| FIT18'!W32+25</f>
        <v>17682</v>
      </c>
      <c r="X8" s="249">
        <f>'РБ ББ10% (2025)| FIT18'!X32+25</f>
        <v>19013</v>
      </c>
      <c r="Y8" s="249">
        <f>'РБ ББ10% (2025)| FIT18'!Y32+25</f>
        <v>16351</v>
      </c>
      <c r="Z8" s="249">
        <f>'РБ ББ10% (2025)| FIT18'!Z32+25</f>
        <v>16351</v>
      </c>
      <c r="AA8" s="249">
        <f>'РБ ББ10% (2025)| FIT18'!AA32+25</f>
        <v>17682</v>
      </c>
      <c r="AB8" s="249">
        <f>'РБ ББ10% (2025)| FIT18'!AB32+25</f>
        <v>16351</v>
      </c>
      <c r="AC8" s="249">
        <f>'РБ ББ10% (2025)| FIT18'!AC32+25</f>
        <v>17682</v>
      </c>
      <c r="AD8" s="249">
        <f>'РБ ББ10% (2025)| FIT18'!AD32+25</f>
        <v>15020</v>
      </c>
      <c r="AE8" s="249">
        <f>'РБ ББ10% (2025)| FIT18'!AE32+25</f>
        <v>14080</v>
      </c>
      <c r="AF8" s="249">
        <f>'РБ ББ10% (2025)| FIT18'!AF32+25</f>
        <v>13141</v>
      </c>
      <c r="AG8" s="249">
        <f>'РБ ББ10% (2025)| FIT18'!AG32+25</f>
        <v>12201</v>
      </c>
      <c r="AH8" s="249">
        <f>'РБ ББ10% (2025)| FIT18'!AH32+25</f>
        <v>11262</v>
      </c>
      <c r="AI8" s="249">
        <f>'РБ ББ10% (2025)| FIT18'!AI32+25</f>
        <v>11262</v>
      </c>
      <c r="AJ8" s="249">
        <f>'РБ ББ10% (2025)| FIT18'!AJ32+25</f>
        <v>12201</v>
      </c>
      <c r="AK8" s="249">
        <f>'РБ ББ10% (2025)| FIT18'!AK32+25</f>
        <v>13141</v>
      </c>
      <c r="AL8" s="249">
        <f>'РБ ББ10% (2025)| FIT18'!AL32+25</f>
        <v>12201</v>
      </c>
      <c r="AM8" s="249">
        <f>'РБ ББ10% (2025)| FIT18'!AM32+25</f>
        <v>13141</v>
      </c>
      <c r="AN8" s="249">
        <f>'РБ ББ10% (2025)| FIT18'!AN32+25</f>
        <v>12201</v>
      </c>
      <c r="AO8" s="249">
        <f>'РБ ББ10% (2025)| FIT18'!AO32+25</f>
        <v>12202</v>
      </c>
      <c r="AP8" s="249">
        <f>'РБ ББ10% (2025)| FIT18'!AP32+25</f>
        <v>11262</v>
      </c>
      <c r="AQ8" s="249">
        <f>'РБ ББ10% (2025)| FIT18'!AQ32+25</f>
        <v>13141</v>
      </c>
      <c r="AR8" s="249">
        <f>'РБ ББ10% (2025)| FIT18'!AR32+25</f>
        <v>11262</v>
      </c>
      <c r="AS8" s="249">
        <f>'РБ ББ10% (2025)| FIT18'!AS32+25</f>
        <v>11144</v>
      </c>
      <c r="AT8" s="249">
        <f>'РБ ББ10% (2025)| FIT18'!AT32+25</f>
        <v>12084</v>
      </c>
      <c r="AU8" s="249">
        <f>'РБ ББ10% (2025)| FIT18'!AU32+25</f>
        <v>12084</v>
      </c>
      <c r="AV8" s="249">
        <f>'РБ ББ10% (2025)| FIT18'!AV32+25</f>
        <v>11144</v>
      </c>
      <c r="AW8" s="249">
        <f>'РБ ББ10% (2025)| FIT18'!AW32+25</f>
        <v>12084</v>
      </c>
      <c r="AX8" s="249">
        <f>'РБ ББ10% (2025)| FIT18'!AX32+25</f>
        <v>9656</v>
      </c>
      <c r="AY8" s="249">
        <f>'РБ ББ10% (2025)| FIT18'!AY32+25</f>
        <v>10204</v>
      </c>
      <c r="AZ8" s="249">
        <f>'РБ ББ10% (2025)| FIT18'!AZ32+25</f>
        <v>9656</v>
      </c>
      <c r="BA8" s="249">
        <f>'РБ ББ10% (2025)| FIT18'!BA32+25</f>
        <v>10204</v>
      </c>
      <c r="BB8" s="249">
        <f>'РБ ББ10% (2025)| FIT18'!BB32+25</f>
        <v>9656</v>
      </c>
      <c r="BC8" s="249">
        <f>'РБ ББ10% (2025)| FIT18'!BC32+25</f>
        <v>10204</v>
      </c>
      <c r="BD8" s="249">
        <f>'РБ ББ10% (2025)| FIT18'!BD32+25</f>
        <v>10204</v>
      </c>
      <c r="BE8" s="249">
        <f>'РБ ББ10% (2025)| FIT18'!BE32+25</f>
        <v>9656</v>
      </c>
      <c r="BF8" s="249">
        <f>'РБ ББ10% (2025)| FIT18'!BF32+25</f>
        <v>8560</v>
      </c>
      <c r="BG8" s="249">
        <f>'РБ ББ10% (2025)| FIT18'!BG32+25</f>
        <v>8560</v>
      </c>
      <c r="BH8" s="249">
        <f>'РБ ББ10% (2025)| FIT18'!BH32+25</f>
        <v>9970</v>
      </c>
    </row>
    <row r="9" spans="1:60" ht="10.5" customHeight="1" x14ac:dyDescent="0.2">
      <c r="A9" s="17" t="s">
        <v>143</v>
      </c>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row>
    <row r="10" spans="1:60" ht="10.5" customHeight="1" x14ac:dyDescent="0.2">
      <c r="A10" s="19">
        <v>1</v>
      </c>
      <c r="B10" s="249">
        <f>'РБ ББ10% (2025)| FIT18'!B34+25</f>
        <v>12162</v>
      </c>
      <c r="C10" s="249">
        <f>'РБ ББ10% (2025)| FIT18'!C34+25</f>
        <v>14041</v>
      </c>
      <c r="D10" s="249">
        <f>'РБ ББ10% (2025)| FIT18'!D34+25</f>
        <v>14041</v>
      </c>
      <c r="E10" s="249">
        <f>'РБ ББ10% (2025)| FIT18'!E34+25</f>
        <v>13102</v>
      </c>
      <c r="F10" s="249">
        <f>'РБ ББ10% (2025)| FIT18'!F34+25</f>
        <v>13102</v>
      </c>
      <c r="G10" s="249">
        <f>'РБ ББ10% (2025)| FIT18'!G34+25</f>
        <v>15372</v>
      </c>
      <c r="H10" s="249">
        <f>'РБ ББ10% (2025)| FIT18'!H34+25</f>
        <v>18034</v>
      </c>
      <c r="I10" s="249">
        <f>'РБ ББ10% (2025)| FIT18'!I34+25</f>
        <v>15372</v>
      </c>
      <c r="J10" s="249">
        <f>'РБ ББ10% (2025)| FIT18'!J34+25</f>
        <v>12162</v>
      </c>
      <c r="K10" s="249">
        <f>'РБ ББ10% (2025)| FIT18'!K34+25</f>
        <v>11222</v>
      </c>
      <c r="L10" s="249">
        <f>'РБ ББ10% (2025)| FIT18'!L34+25</f>
        <v>14041</v>
      </c>
      <c r="M10" s="249">
        <f>'РБ ББ10% (2025)| FIT18'!M34+25</f>
        <v>14041</v>
      </c>
      <c r="N10" s="249">
        <f>'РБ ББ10% (2025)| FIT18'!N34+25</f>
        <v>13102</v>
      </c>
      <c r="O10" s="249">
        <f>'РБ ББ10% (2025)| FIT18'!O34+25</f>
        <v>14041</v>
      </c>
      <c r="P10" s="249">
        <f>'РБ ББ10% (2025)| FIT18'!P34+25</f>
        <v>15372</v>
      </c>
      <c r="Q10" s="249">
        <f>'РБ ББ10% (2025)| FIT18'!Q34+25</f>
        <v>15372</v>
      </c>
      <c r="R10" s="249">
        <f>'РБ ББ10% (2025)| FIT18'!R34+25</f>
        <v>15372</v>
      </c>
      <c r="S10" s="249">
        <f>'РБ ББ10% (2025)| FIT18'!S34+25</f>
        <v>15372</v>
      </c>
      <c r="T10" s="249">
        <f>'РБ ББ10% (2025)| FIT18'!T34+25</f>
        <v>14041</v>
      </c>
      <c r="U10" s="249">
        <f>'РБ ББ10% (2025)| FIT18'!U34+25</f>
        <v>14041</v>
      </c>
      <c r="V10" s="249">
        <f>'РБ ББ10% (2025)| FIT18'!V34+25</f>
        <v>18034</v>
      </c>
      <c r="W10" s="249">
        <f>'РБ ББ10% (2025)| FIT18'!W34+25</f>
        <v>16703</v>
      </c>
      <c r="X10" s="249">
        <f>'РБ ББ10% (2025)| FIT18'!X34+25</f>
        <v>18034</v>
      </c>
      <c r="Y10" s="249">
        <f>'РБ ББ10% (2025)| FIT18'!Y34+25</f>
        <v>15372</v>
      </c>
      <c r="Z10" s="249">
        <f>'РБ ББ10% (2025)| FIT18'!Z34+25</f>
        <v>15372</v>
      </c>
      <c r="AA10" s="249">
        <f>'РБ ББ10% (2025)| FIT18'!AA34+25</f>
        <v>16703</v>
      </c>
      <c r="AB10" s="249">
        <f>'РБ ББ10% (2025)| FIT18'!AB34+25</f>
        <v>15372</v>
      </c>
      <c r="AC10" s="249">
        <f>'РБ ББ10% (2025)| FIT18'!AC34+25</f>
        <v>16703</v>
      </c>
      <c r="AD10" s="249">
        <f>'РБ ББ10% (2025)| FIT18'!AD34+25</f>
        <v>14041</v>
      </c>
      <c r="AE10" s="249">
        <f>'РБ ББ10% (2025)| FIT18'!AE34+25</f>
        <v>13102</v>
      </c>
      <c r="AF10" s="249">
        <f>'РБ ББ10% (2025)| FIT18'!AF34+25</f>
        <v>12162</v>
      </c>
      <c r="AG10" s="249">
        <f>'РБ ББ10% (2025)| FIT18'!AG34+25</f>
        <v>11222</v>
      </c>
      <c r="AH10" s="249">
        <f>'РБ ББ10% (2025)| FIT18'!AH34+25</f>
        <v>10283</v>
      </c>
      <c r="AI10" s="249">
        <f>'РБ ББ10% (2025)| FIT18'!AI34+25</f>
        <v>10283</v>
      </c>
      <c r="AJ10" s="249">
        <f>'РБ ББ10% (2025)| FIT18'!AJ34+25</f>
        <v>11222</v>
      </c>
      <c r="AK10" s="249">
        <f>'РБ ББ10% (2025)| FIT18'!AK34+25</f>
        <v>12162</v>
      </c>
      <c r="AL10" s="249">
        <f>'РБ ББ10% (2025)| FIT18'!AL34+25</f>
        <v>11222</v>
      </c>
      <c r="AM10" s="249">
        <f>'РБ ББ10% (2025)| FIT18'!AM34+25</f>
        <v>12162</v>
      </c>
      <c r="AN10" s="249">
        <f>'РБ ББ10% (2025)| FIT18'!AN34+25</f>
        <v>11222</v>
      </c>
      <c r="AO10" s="249">
        <f>'РБ ББ10% (2025)| FIT18'!AO34+25</f>
        <v>11223</v>
      </c>
      <c r="AP10" s="249">
        <f>'РБ ББ10% (2025)| FIT18'!AP34+25</f>
        <v>10283</v>
      </c>
      <c r="AQ10" s="249">
        <f>'РБ ББ10% (2025)| FIT18'!AQ34+25</f>
        <v>12162</v>
      </c>
      <c r="AR10" s="249">
        <f>'РБ ББ10% (2025)| FIT18'!AR34+25</f>
        <v>10283</v>
      </c>
      <c r="AS10" s="249">
        <f>'РБ ББ10% (2025)| FIT18'!AS34+25</f>
        <v>10165</v>
      </c>
      <c r="AT10" s="249">
        <f>'РБ ББ10% (2025)| FIT18'!AT34+25</f>
        <v>11105</v>
      </c>
      <c r="AU10" s="249">
        <f>'РБ ББ10% (2025)| FIT18'!AU34+25</f>
        <v>11105</v>
      </c>
      <c r="AV10" s="249">
        <f>'РБ ББ10% (2025)| FIT18'!AV34+25</f>
        <v>10165</v>
      </c>
      <c r="AW10" s="249">
        <f>'РБ ББ10% (2025)| FIT18'!AW34+25</f>
        <v>11105</v>
      </c>
      <c r="AX10" s="249">
        <f>'РБ ББ10% (2025)| FIT18'!AX34+25</f>
        <v>8678</v>
      </c>
      <c r="AY10" s="249">
        <f>'РБ ББ10% (2025)| FIT18'!AY34+25</f>
        <v>9226</v>
      </c>
      <c r="AZ10" s="249">
        <f>'РБ ББ10% (2025)| FIT18'!AZ34+25</f>
        <v>8678</v>
      </c>
      <c r="BA10" s="249">
        <f>'РБ ББ10% (2025)| FIT18'!BA34+25</f>
        <v>9226</v>
      </c>
      <c r="BB10" s="249">
        <f>'РБ ББ10% (2025)| FIT18'!BB34+25</f>
        <v>8678</v>
      </c>
      <c r="BC10" s="249">
        <f>'РБ ББ10% (2025)| FIT18'!BC34+25</f>
        <v>9226</v>
      </c>
      <c r="BD10" s="249">
        <f>'РБ ББ10% (2025)| FIT18'!BD34+25</f>
        <v>9226</v>
      </c>
      <c r="BE10" s="249">
        <f>'РБ ББ10% (2025)| FIT18'!BE34+25</f>
        <v>8678</v>
      </c>
      <c r="BF10" s="249">
        <f>'РБ ББ10% (2025)| FIT18'!BF34+25</f>
        <v>7581</v>
      </c>
      <c r="BG10" s="249">
        <f>'РБ ББ10% (2025)| FIT18'!BG34+25</f>
        <v>7581</v>
      </c>
      <c r="BH10" s="249">
        <f>'РБ ББ10% (2025)| FIT18'!BH34+25</f>
        <v>8991</v>
      </c>
    </row>
    <row r="11" spans="1:60" ht="10.5" customHeight="1" x14ac:dyDescent="0.2">
      <c r="A11" s="19">
        <v>2</v>
      </c>
      <c r="B11" s="249">
        <f>'РБ ББ10% (2025)| FIT18'!B35+25</f>
        <v>13924</v>
      </c>
      <c r="C11" s="249">
        <f>'РБ ББ10% (2025)| FIT18'!C35+25</f>
        <v>15803</v>
      </c>
      <c r="D11" s="249">
        <f>'РБ ББ10% (2025)| FIT18'!D35+25</f>
        <v>15803</v>
      </c>
      <c r="E11" s="249">
        <f>'РБ ББ10% (2025)| FIT18'!E35+25</f>
        <v>14863</v>
      </c>
      <c r="F11" s="249">
        <f>'РБ ББ10% (2025)| FIT18'!F35+25</f>
        <v>14863</v>
      </c>
      <c r="G11" s="249">
        <f>'РБ ББ10% (2025)| FIT18'!G35+25</f>
        <v>17134</v>
      </c>
      <c r="H11" s="249">
        <f>'РБ ББ10% (2025)| FIT18'!H35+25</f>
        <v>19796</v>
      </c>
      <c r="I11" s="249">
        <f>'РБ ББ10% (2025)| FIT18'!I35+25</f>
        <v>17134</v>
      </c>
      <c r="J11" s="249">
        <f>'РБ ББ10% (2025)| FIT18'!J35+25</f>
        <v>13924</v>
      </c>
      <c r="K11" s="249">
        <f>'РБ ББ10% (2025)| FIT18'!K35+25</f>
        <v>12984</v>
      </c>
      <c r="L11" s="249">
        <f>'РБ ББ10% (2025)| FIT18'!L35+25</f>
        <v>15803</v>
      </c>
      <c r="M11" s="249">
        <f>'РБ ББ10% (2025)| FIT18'!M35+25</f>
        <v>15803</v>
      </c>
      <c r="N11" s="249">
        <f>'РБ ББ10% (2025)| FIT18'!N35+25</f>
        <v>14863</v>
      </c>
      <c r="O11" s="249">
        <f>'РБ ББ10% (2025)| FIT18'!O35+25</f>
        <v>15803</v>
      </c>
      <c r="P11" s="249">
        <f>'РБ ББ10% (2025)| FIT18'!P35+25</f>
        <v>17134</v>
      </c>
      <c r="Q11" s="249">
        <f>'РБ ББ10% (2025)| FIT18'!Q35+25</f>
        <v>17134</v>
      </c>
      <c r="R11" s="249">
        <f>'РБ ББ10% (2025)| FIT18'!R35+25</f>
        <v>17134</v>
      </c>
      <c r="S11" s="249">
        <f>'РБ ББ10% (2025)| FIT18'!S35+25</f>
        <v>17134</v>
      </c>
      <c r="T11" s="249">
        <f>'РБ ББ10% (2025)| FIT18'!T35+25</f>
        <v>15803</v>
      </c>
      <c r="U11" s="249">
        <f>'РБ ББ10% (2025)| FIT18'!U35+25</f>
        <v>15803</v>
      </c>
      <c r="V11" s="249">
        <f>'РБ ББ10% (2025)| FIT18'!V35+25</f>
        <v>19796</v>
      </c>
      <c r="W11" s="249">
        <f>'РБ ББ10% (2025)| FIT18'!W35+25</f>
        <v>18465</v>
      </c>
      <c r="X11" s="249">
        <f>'РБ ББ10% (2025)| FIT18'!X35+25</f>
        <v>19796</v>
      </c>
      <c r="Y11" s="249">
        <f>'РБ ББ10% (2025)| FIT18'!Y35+25</f>
        <v>17134</v>
      </c>
      <c r="Z11" s="249">
        <f>'РБ ББ10% (2025)| FIT18'!Z35+25</f>
        <v>17134</v>
      </c>
      <c r="AA11" s="249">
        <f>'РБ ББ10% (2025)| FIT18'!AA35+25</f>
        <v>18465</v>
      </c>
      <c r="AB11" s="249">
        <f>'РБ ББ10% (2025)| FIT18'!AB35+25</f>
        <v>17134</v>
      </c>
      <c r="AC11" s="249">
        <f>'РБ ББ10% (2025)| FIT18'!AC35+25</f>
        <v>18465</v>
      </c>
      <c r="AD11" s="249">
        <f>'РБ ББ10% (2025)| FIT18'!AD35+25</f>
        <v>15803</v>
      </c>
      <c r="AE11" s="249">
        <f>'РБ ББ10% (2025)| FIT18'!AE35+25</f>
        <v>14863</v>
      </c>
      <c r="AF11" s="249">
        <f>'РБ ББ10% (2025)| FIT18'!AF35+25</f>
        <v>13924</v>
      </c>
      <c r="AG11" s="249">
        <f>'РБ ББ10% (2025)| FIT18'!AG35+25</f>
        <v>12984</v>
      </c>
      <c r="AH11" s="249">
        <f>'РБ ББ10% (2025)| FIT18'!AH35+25</f>
        <v>12045</v>
      </c>
      <c r="AI11" s="249">
        <f>'РБ ББ10% (2025)| FIT18'!AI35+25</f>
        <v>12045</v>
      </c>
      <c r="AJ11" s="249">
        <f>'РБ ББ10% (2025)| FIT18'!AJ35+25</f>
        <v>12984</v>
      </c>
      <c r="AK11" s="249">
        <f>'РБ ББ10% (2025)| FIT18'!AK35+25</f>
        <v>13924</v>
      </c>
      <c r="AL11" s="249">
        <f>'РБ ББ10% (2025)| FIT18'!AL35+25</f>
        <v>12984</v>
      </c>
      <c r="AM11" s="249">
        <f>'РБ ББ10% (2025)| FIT18'!AM35+25</f>
        <v>13924</v>
      </c>
      <c r="AN11" s="249">
        <f>'РБ ББ10% (2025)| FIT18'!AN35+25</f>
        <v>12984</v>
      </c>
      <c r="AO11" s="249">
        <f>'РБ ББ10% (2025)| FIT18'!AO35+25</f>
        <v>12985</v>
      </c>
      <c r="AP11" s="249">
        <f>'РБ ББ10% (2025)| FIT18'!AP35+25</f>
        <v>12045</v>
      </c>
      <c r="AQ11" s="249">
        <f>'РБ ББ10% (2025)| FIT18'!AQ35+25</f>
        <v>13924</v>
      </c>
      <c r="AR11" s="249">
        <f>'РБ ББ10% (2025)| FIT18'!AR35+25</f>
        <v>12045</v>
      </c>
      <c r="AS11" s="249">
        <f>'РБ ББ10% (2025)| FIT18'!AS35+25</f>
        <v>11927</v>
      </c>
      <c r="AT11" s="249">
        <f>'РБ ББ10% (2025)| FIT18'!AT35+25</f>
        <v>12867</v>
      </c>
      <c r="AU11" s="249">
        <f>'РБ ББ10% (2025)| FIT18'!AU35+25</f>
        <v>12867</v>
      </c>
      <c r="AV11" s="249">
        <f>'РБ ББ10% (2025)| FIT18'!AV35+25</f>
        <v>11927</v>
      </c>
      <c r="AW11" s="249">
        <f>'РБ ББ10% (2025)| FIT18'!AW35+25</f>
        <v>12867</v>
      </c>
      <c r="AX11" s="249">
        <f>'РБ ББ10% (2025)| FIT18'!AX35+25</f>
        <v>10439</v>
      </c>
      <c r="AY11" s="249">
        <f>'РБ ББ10% (2025)| FIT18'!AY35+25</f>
        <v>10987</v>
      </c>
      <c r="AZ11" s="249">
        <f>'РБ ББ10% (2025)| FIT18'!AZ35+25</f>
        <v>10439</v>
      </c>
      <c r="BA11" s="249">
        <f>'РБ ББ10% (2025)| FIT18'!BA35+25</f>
        <v>10987</v>
      </c>
      <c r="BB11" s="249">
        <f>'РБ ББ10% (2025)| FIT18'!BB35+25</f>
        <v>10439</v>
      </c>
      <c r="BC11" s="249">
        <f>'РБ ББ10% (2025)| FIT18'!BC35+25</f>
        <v>10987</v>
      </c>
      <c r="BD11" s="249">
        <f>'РБ ББ10% (2025)| FIT18'!BD35+25</f>
        <v>10987</v>
      </c>
      <c r="BE11" s="249">
        <f>'РБ ББ10% (2025)| FIT18'!BE35+25</f>
        <v>10439</v>
      </c>
      <c r="BF11" s="249">
        <f>'РБ ББ10% (2025)| FIT18'!BF35+25</f>
        <v>9343</v>
      </c>
      <c r="BG11" s="249">
        <f>'РБ ББ10% (2025)| FIT18'!BG35+25</f>
        <v>9343</v>
      </c>
      <c r="BH11" s="249">
        <f>'РБ ББ10% (2025)| FIT18'!BH35+25</f>
        <v>10753</v>
      </c>
    </row>
    <row r="12" spans="1:60" ht="10.5" customHeight="1" x14ac:dyDescent="0.2">
      <c r="A12" s="17" t="s">
        <v>144</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row>
    <row r="13" spans="1:60" ht="10.5" customHeight="1" x14ac:dyDescent="0.2">
      <c r="A13" s="19">
        <v>1</v>
      </c>
      <c r="B13" s="249">
        <f>'РБ ББ10% (2025)| FIT18'!B37+25</f>
        <v>12945</v>
      </c>
      <c r="C13" s="249">
        <f>'РБ ББ10% (2025)| FIT18'!C37+25</f>
        <v>14824</v>
      </c>
      <c r="D13" s="249">
        <f>'РБ ББ10% (2025)| FIT18'!D37+25</f>
        <v>14824</v>
      </c>
      <c r="E13" s="249">
        <f>'РБ ББ10% (2025)| FIT18'!E37+25</f>
        <v>13885</v>
      </c>
      <c r="F13" s="249">
        <f>'РБ ББ10% (2025)| FIT18'!F37+25</f>
        <v>13885</v>
      </c>
      <c r="G13" s="249">
        <f>'РБ ББ10% (2025)| FIT18'!G37+25</f>
        <v>16155</v>
      </c>
      <c r="H13" s="249">
        <f>'РБ ББ10% (2025)| FIT18'!H37+25</f>
        <v>18817</v>
      </c>
      <c r="I13" s="249">
        <f>'РБ ББ10% (2025)| FIT18'!I37+25</f>
        <v>16155</v>
      </c>
      <c r="J13" s="249">
        <f>'РБ ББ10% (2025)| FIT18'!J37+25</f>
        <v>12945</v>
      </c>
      <c r="K13" s="249">
        <f>'РБ ББ10% (2025)| FIT18'!K37+25</f>
        <v>12005</v>
      </c>
      <c r="L13" s="249">
        <f>'РБ ББ10% (2025)| FIT18'!L37+25</f>
        <v>14824</v>
      </c>
      <c r="M13" s="249">
        <f>'РБ ББ10% (2025)| FIT18'!M37+25</f>
        <v>14824</v>
      </c>
      <c r="N13" s="249">
        <f>'РБ ББ10% (2025)| FIT18'!N37+25</f>
        <v>13885</v>
      </c>
      <c r="O13" s="249">
        <f>'РБ ББ10% (2025)| FIT18'!O37+25</f>
        <v>14824</v>
      </c>
      <c r="P13" s="249">
        <f>'РБ ББ10% (2025)| FIT18'!P37+25</f>
        <v>16155</v>
      </c>
      <c r="Q13" s="249">
        <f>'РБ ББ10% (2025)| FIT18'!Q37+25</f>
        <v>16155</v>
      </c>
      <c r="R13" s="249">
        <f>'РБ ББ10% (2025)| FIT18'!R37+25</f>
        <v>16155</v>
      </c>
      <c r="S13" s="249">
        <f>'РБ ББ10% (2025)| FIT18'!S37+25</f>
        <v>16155</v>
      </c>
      <c r="T13" s="249">
        <f>'РБ ББ10% (2025)| FIT18'!T37+25</f>
        <v>14824</v>
      </c>
      <c r="U13" s="249">
        <f>'РБ ББ10% (2025)| FIT18'!U37+25</f>
        <v>14824</v>
      </c>
      <c r="V13" s="249">
        <f>'РБ ББ10% (2025)| FIT18'!V37+25</f>
        <v>18817</v>
      </c>
      <c r="W13" s="249">
        <f>'РБ ББ10% (2025)| FIT18'!W37+25</f>
        <v>17486</v>
      </c>
      <c r="X13" s="249">
        <f>'РБ ББ10% (2025)| FIT18'!X37+25</f>
        <v>18817</v>
      </c>
      <c r="Y13" s="249">
        <f>'РБ ББ10% (2025)| FIT18'!Y37+25</f>
        <v>16155</v>
      </c>
      <c r="Z13" s="249">
        <f>'РБ ББ10% (2025)| FIT18'!Z37+25</f>
        <v>16155</v>
      </c>
      <c r="AA13" s="249">
        <f>'РБ ББ10% (2025)| FIT18'!AA37+25</f>
        <v>17486</v>
      </c>
      <c r="AB13" s="249">
        <f>'РБ ББ10% (2025)| FIT18'!AB37+25</f>
        <v>16155</v>
      </c>
      <c r="AC13" s="249">
        <f>'РБ ББ10% (2025)| FIT18'!AC37+25</f>
        <v>17486</v>
      </c>
      <c r="AD13" s="249">
        <f>'РБ ББ10% (2025)| FIT18'!AD37+25</f>
        <v>14824</v>
      </c>
      <c r="AE13" s="249">
        <f>'РБ ББ10% (2025)| FIT18'!AE37+25</f>
        <v>13885</v>
      </c>
      <c r="AF13" s="249">
        <f>'РБ ББ10% (2025)| FIT18'!AF37+25</f>
        <v>12945</v>
      </c>
      <c r="AG13" s="249">
        <f>'РБ ББ10% (2025)| FIT18'!AG37+25</f>
        <v>12005</v>
      </c>
      <c r="AH13" s="249">
        <f>'РБ ББ10% (2025)| FIT18'!AH37+25</f>
        <v>11066</v>
      </c>
      <c r="AI13" s="249">
        <f>'РБ ББ10% (2025)| FIT18'!AI37+25</f>
        <v>11066</v>
      </c>
      <c r="AJ13" s="249">
        <f>'РБ ББ10% (2025)| FIT18'!AJ37+25</f>
        <v>12005</v>
      </c>
      <c r="AK13" s="249">
        <f>'РБ ББ10% (2025)| FIT18'!AK37+25</f>
        <v>12945</v>
      </c>
      <c r="AL13" s="249">
        <f>'РБ ББ10% (2025)| FIT18'!AL37+25</f>
        <v>12005</v>
      </c>
      <c r="AM13" s="249">
        <f>'РБ ББ10% (2025)| FIT18'!AM37+25</f>
        <v>12945</v>
      </c>
      <c r="AN13" s="249">
        <f>'РБ ББ10% (2025)| FIT18'!AN37+25</f>
        <v>12005</v>
      </c>
      <c r="AO13" s="249">
        <f>'РБ ББ10% (2025)| FIT18'!AO37+25</f>
        <v>12006</v>
      </c>
      <c r="AP13" s="249">
        <f>'РБ ББ10% (2025)| FIT18'!AP37+25</f>
        <v>11066</v>
      </c>
      <c r="AQ13" s="249">
        <f>'РБ ББ10% (2025)| FIT18'!AQ37+25</f>
        <v>12945</v>
      </c>
      <c r="AR13" s="249">
        <f>'РБ ББ10% (2025)| FIT18'!AR37+25</f>
        <v>11066</v>
      </c>
      <c r="AS13" s="249">
        <f>'РБ ББ10% (2025)| FIT18'!AS37+25</f>
        <v>10948</v>
      </c>
      <c r="AT13" s="249">
        <f>'РБ ББ10% (2025)| FIT18'!AT37+25</f>
        <v>11888</v>
      </c>
      <c r="AU13" s="249">
        <f>'РБ ББ10% (2025)| FIT18'!AU37+25</f>
        <v>11888</v>
      </c>
      <c r="AV13" s="249">
        <f>'РБ ББ10% (2025)| FIT18'!AV37+25</f>
        <v>10948</v>
      </c>
      <c r="AW13" s="249">
        <f>'РБ ББ10% (2025)| FIT18'!AW37+25</f>
        <v>11888</v>
      </c>
      <c r="AX13" s="249">
        <f>'РБ ББ10% (2025)| FIT18'!AX37+25</f>
        <v>9461</v>
      </c>
      <c r="AY13" s="249">
        <f>'РБ ББ10% (2025)| FIT18'!AY37+25</f>
        <v>10009</v>
      </c>
      <c r="AZ13" s="249">
        <f>'РБ ББ10% (2025)| FIT18'!AZ37+25</f>
        <v>9461</v>
      </c>
      <c r="BA13" s="249">
        <f>'РБ ББ10% (2025)| FIT18'!BA37+25</f>
        <v>10009</v>
      </c>
      <c r="BB13" s="249">
        <f>'РБ ББ10% (2025)| FIT18'!BB37+25</f>
        <v>9461</v>
      </c>
      <c r="BC13" s="249">
        <f>'РБ ББ10% (2025)| FIT18'!BC37+25</f>
        <v>10009</v>
      </c>
      <c r="BD13" s="249">
        <f>'РБ ББ10% (2025)| FIT18'!BD37+25</f>
        <v>10009</v>
      </c>
      <c r="BE13" s="249">
        <f>'РБ ББ10% (2025)| FIT18'!BE37+25</f>
        <v>9461</v>
      </c>
      <c r="BF13" s="249">
        <f>'РБ ББ10% (2025)| FIT18'!BF37+25</f>
        <v>8364</v>
      </c>
      <c r="BG13" s="249">
        <f>'РБ ББ10% (2025)| FIT18'!BG37+25</f>
        <v>8364</v>
      </c>
      <c r="BH13" s="249">
        <f>'РБ ББ10% (2025)| FIT18'!BH37+25</f>
        <v>9774</v>
      </c>
    </row>
    <row r="14" spans="1:60" ht="10.5" customHeight="1" x14ac:dyDescent="0.2">
      <c r="A14" s="19">
        <v>2</v>
      </c>
      <c r="B14" s="249">
        <f>'РБ ББ10% (2025)| FIT18'!B38+25</f>
        <v>14707</v>
      </c>
      <c r="C14" s="249">
        <f>'РБ ББ10% (2025)| FIT18'!C38+25</f>
        <v>16586</v>
      </c>
      <c r="D14" s="249">
        <f>'РБ ББ10% (2025)| FIT18'!D38+25</f>
        <v>16586</v>
      </c>
      <c r="E14" s="249">
        <f>'РБ ББ10% (2025)| FIT18'!E38+25</f>
        <v>15646</v>
      </c>
      <c r="F14" s="249">
        <f>'РБ ББ10% (2025)| FIT18'!F38+25</f>
        <v>15646</v>
      </c>
      <c r="G14" s="249">
        <f>'РБ ББ10% (2025)| FIT18'!G38+25</f>
        <v>17917</v>
      </c>
      <c r="H14" s="249">
        <f>'РБ ББ10% (2025)| FIT18'!H38+25</f>
        <v>20579</v>
      </c>
      <c r="I14" s="249">
        <f>'РБ ББ10% (2025)| FIT18'!I38+25</f>
        <v>17917</v>
      </c>
      <c r="J14" s="249">
        <f>'РБ ББ10% (2025)| FIT18'!J38+25</f>
        <v>14707</v>
      </c>
      <c r="K14" s="249">
        <f>'РБ ББ10% (2025)| FIT18'!K38+25</f>
        <v>13767</v>
      </c>
      <c r="L14" s="249">
        <f>'РБ ББ10% (2025)| FIT18'!L38+25</f>
        <v>16586</v>
      </c>
      <c r="M14" s="249">
        <f>'РБ ББ10% (2025)| FIT18'!M38+25</f>
        <v>16586</v>
      </c>
      <c r="N14" s="249">
        <f>'РБ ББ10% (2025)| FIT18'!N38+25</f>
        <v>15646</v>
      </c>
      <c r="O14" s="249">
        <f>'РБ ББ10% (2025)| FIT18'!O38+25</f>
        <v>16586</v>
      </c>
      <c r="P14" s="249">
        <f>'РБ ББ10% (2025)| FIT18'!P38+25</f>
        <v>17917</v>
      </c>
      <c r="Q14" s="249">
        <f>'РБ ББ10% (2025)| FIT18'!Q38+25</f>
        <v>17917</v>
      </c>
      <c r="R14" s="249">
        <f>'РБ ББ10% (2025)| FIT18'!R38+25</f>
        <v>17917</v>
      </c>
      <c r="S14" s="249">
        <f>'РБ ББ10% (2025)| FIT18'!S38+25</f>
        <v>17917</v>
      </c>
      <c r="T14" s="249">
        <f>'РБ ББ10% (2025)| FIT18'!T38+25</f>
        <v>16586</v>
      </c>
      <c r="U14" s="249">
        <f>'РБ ББ10% (2025)| FIT18'!U38+25</f>
        <v>16586</v>
      </c>
      <c r="V14" s="249">
        <f>'РБ ББ10% (2025)| FIT18'!V38+25</f>
        <v>20579</v>
      </c>
      <c r="W14" s="249">
        <f>'РБ ББ10% (2025)| FIT18'!W38+25</f>
        <v>19248</v>
      </c>
      <c r="X14" s="249">
        <f>'РБ ББ10% (2025)| FIT18'!X38+25</f>
        <v>20579</v>
      </c>
      <c r="Y14" s="249">
        <f>'РБ ББ10% (2025)| FIT18'!Y38+25</f>
        <v>17917</v>
      </c>
      <c r="Z14" s="249">
        <f>'РБ ББ10% (2025)| FIT18'!Z38+25</f>
        <v>17917</v>
      </c>
      <c r="AA14" s="249">
        <f>'РБ ББ10% (2025)| FIT18'!AA38+25</f>
        <v>19248</v>
      </c>
      <c r="AB14" s="249">
        <f>'РБ ББ10% (2025)| FIT18'!AB38+25</f>
        <v>17917</v>
      </c>
      <c r="AC14" s="249">
        <f>'РБ ББ10% (2025)| FIT18'!AC38+25</f>
        <v>19248</v>
      </c>
      <c r="AD14" s="249">
        <f>'РБ ББ10% (2025)| FIT18'!AD38+25</f>
        <v>16586</v>
      </c>
      <c r="AE14" s="249">
        <f>'РБ ББ10% (2025)| FIT18'!AE38+25</f>
        <v>15646</v>
      </c>
      <c r="AF14" s="249">
        <f>'РБ ББ10% (2025)| FIT18'!AF38+25</f>
        <v>14707</v>
      </c>
      <c r="AG14" s="249">
        <f>'РБ ББ10% (2025)| FIT18'!AG38+25</f>
        <v>13767</v>
      </c>
      <c r="AH14" s="249">
        <f>'РБ ББ10% (2025)| FIT18'!AH38+25</f>
        <v>12828</v>
      </c>
      <c r="AI14" s="249">
        <f>'РБ ББ10% (2025)| FIT18'!AI38+25</f>
        <v>12828</v>
      </c>
      <c r="AJ14" s="249">
        <f>'РБ ББ10% (2025)| FIT18'!AJ38+25</f>
        <v>13767</v>
      </c>
      <c r="AK14" s="249">
        <f>'РБ ББ10% (2025)| FIT18'!AK38+25</f>
        <v>14707</v>
      </c>
      <c r="AL14" s="249">
        <f>'РБ ББ10% (2025)| FIT18'!AL38+25</f>
        <v>13767</v>
      </c>
      <c r="AM14" s="249">
        <f>'РБ ББ10% (2025)| FIT18'!AM38+25</f>
        <v>14707</v>
      </c>
      <c r="AN14" s="249">
        <f>'РБ ББ10% (2025)| FIT18'!AN38+25</f>
        <v>13767</v>
      </c>
      <c r="AO14" s="249">
        <f>'РБ ББ10% (2025)| FIT18'!AO38+25</f>
        <v>13768</v>
      </c>
      <c r="AP14" s="249">
        <f>'РБ ББ10% (2025)| FIT18'!AP38+25</f>
        <v>12828</v>
      </c>
      <c r="AQ14" s="249">
        <f>'РБ ББ10% (2025)| FIT18'!AQ38+25</f>
        <v>14707</v>
      </c>
      <c r="AR14" s="249">
        <f>'РБ ББ10% (2025)| FIT18'!AR38+25</f>
        <v>12828</v>
      </c>
      <c r="AS14" s="249">
        <f>'РБ ББ10% (2025)| FIT18'!AS38+25</f>
        <v>12710</v>
      </c>
      <c r="AT14" s="249">
        <f>'РБ ББ10% (2025)| FIT18'!AT38+25</f>
        <v>13650</v>
      </c>
      <c r="AU14" s="249">
        <f>'РБ ББ10% (2025)| FIT18'!AU38+25</f>
        <v>13650</v>
      </c>
      <c r="AV14" s="249">
        <f>'РБ ББ10% (2025)| FIT18'!AV38+25</f>
        <v>12710</v>
      </c>
      <c r="AW14" s="249">
        <f>'РБ ББ10% (2025)| FIT18'!AW38+25</f>
        <v>13650</v>
      </c>
      <c r="AX14" s="249">
        <f>'РБ ББ10% (2025)| FIT18'!AX38+25</f>
        <v>11222</v>
      </c>
      <c r="AY14" s="249">
        <f>'РБ ББ10% (2025)| FIT18'!AY38+25</f>
        <v>11770</v>
      </c>
      <c r="AZ14" s="249">
        <f>'РБ ББ10% (2025)| FIT18'!AZ38+25</f>
        <v>11222</v>
      </c>
      <c r="BA14" s="249">
        <f>'РБ ББ10% (2025)| FIT18'!BA38+25</f>
        <v>11770</v>
      </c>
      <c r="BB14" s="249">
        <f>'РБ ББ10% (2025)| FIT18'!BB38+25</f>
        <v>11222</v>
      </c>
      <c r="BC14" s="249">
        <f>'РБ ББ10% (2025)| FIT18'!BC38+25</f>
        <v>11770</v>
      </c>
      <c r="BD14" s="249">
        <f>'РБ ББ10% (2025)| FIT18'!BD38+25</f>
        <v>11770</v>
      </c>
      <c r="BE14" s="249">
        <f>'РБ ББ10% (2025)| FIT18'!BE38+25</f>
        <v>11222</v>
      </c>
      <c r="BF14" s="249">
        <f>'РБ ББ10% (2025)| FIT18'!BF38+25</f>
        <v>10126</v>
      </c>
      <c r="BG14" s="249">
        <f>'РБ ББ10% (2025)| FIT18'!BG38+25</f>
        <v>10126</v>
      </c>
      <c r="BH14" s="249">
        <f>'РБ ББ10% (2025)| FIT18'!BH38+25</f>
        <v>11536</v>
      </c>
    </row>
    <row r="15" spans="1:60" ht="10.5" customHeight="1" x14ac:dyDescent="0.2">
      <c r="A15" s="17" t="s">
        <v>4</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row>
    <row r="16" spans="1:60" ht="10.5" customHeight="1" x14ac:dyDescent="0.2">
      <c r="A16" s="19">
        <v>1</v>
      </c>
      <c r="B16" s="249">
        <f>'РБ ББ10% (2025)| FIT18'!B40+25</f>
        <v>13728</v>
      </c>
      <c r="C16" s="249">
        <f>'РБ ББ10% (2025)| FIT18'!C40+25</f>
        <v>15607</v>
      </c>
      <c r="D16" s="249">
        <f>'РБ ББ10% (2025)| FIT18'!D40+25</f>
        <v>15607</v>
      </c>
      <c r="E16" s="249">
        <f>'РБ ББ10% (2025)| FIT18'!E40+25</f>
        <v>14668</v>
      </c>
      <c r="F16" s="249">
        <f>'РБ ББ10% (2025)| FIT18'!F40+25</f>
        <v>14668</v>
      </c>
      <c r="G16" s="249">
        <f>'РБ ББ10% (2025)| FIT18'!G40+25</f>
        <v>16938</v>
      </c>
      <c r="H16" s="249">
        <f>'РБ ББ10% (2025)| FIT18'!H40+25</f>
        <v>19600</v>
      </c>
      <c r="I16" s="249">
        <f>'РБ ББ10% (2025)| FIT18'!I40+25</f>
        <v>16938</v>
      </c>
      <c r="J16" s="249">
        <f>'РБ ББ10% (2025)| FIT18'!J40+25</f>
        <v>13728</v>
      </c>
      <c r="K16" s="249">
        <f>'РБ ББ10% (2025)| FIT18'!K40+25</f>
        <v>12788</v>
      </c>
      <c r="L16" s="249">
        <f>'РБ ББ10% (2025)| FIT18'!L40+25</f>
        <v>15607</v>
      </c>
      <c r="M16" s="249">
        <f>'РБ ББ10% (2025)| FIT18'!M40+25</f>
        <v>15607</v>
      </c>
      <c r="N16" s="249">
        <f>'РБ ББ10% (2025)| FIT18'!N40+25</f>
        <v>14668</v>
      </c>
      <c r="O16" s="249">
        <f>'РБ ББ10% (2025)| FIT18'!O40+25</f>
        <v>15607</v>
      </c>
      <c r="P16" s="249">
        <f>'РБ ББ10% (2025)| FIT18'!P40+25</f>
        <v>16938</v>
      </c>
      <c r="Q16" s="249">
        <f>'РБ ББ10% (2025)| FIT18'!Q40+25</f>
        <v>16938</v>
      </c>
      <c r="R16" s="249">
        <f>'РБ ББ10% (2025)| FIT18'!R40+25</f>
        <v>16938</v>
      </c>
      <c r="S16" s="249">
        <f>'РБ ББ10% (2025)| FIT18'!S40+25</f>
        <v>16938</v>
      </c>
      <c r="T16" s="249">
        <f>'РБ ББ10% (2025)| FIT18'!T40+25</f>
        <v>15607</v>
      </c>
      <c r="U16" s="249">
        <f>'РБ ББ10% (2025)| FIT18'!U40+25</f>
        <v>15607</v>
      </c>
      <c r="V16" s="249">
        <f>'РБ ББ10% (2025)| FIT18'!V40+25</f>
        <v>19600</v>
      </c>
      <c r="W16" s="249">
        <f>'РБ ББ10% (2025)| FIT18'!W40+25</f>
        <v>18269</v>
      </c>
      <c r="X16" s="249">
        <f>'РБ ББ10% (2025)| FIT18'!X40+25</f>
        <v>19600</v>
      </c>
      <c r="Y16" s="249">
        <f>'РБ ББ10% (2025)| FIT18'!Y40+25</f>
        <v>16938</v>
      </c>
      <c r="Z16" s="249">
        <f>'РБ ББ10% (2025)| FIT18'!Z40+25</f>
        <v>16938</v>
      </c>
      <c r="AA16" s="249">
        <f>'РБ ББ10% (2025)| FIT18'!AA40+25</f>
        <v>18269</v>
      </c>
      <c r="AB16" s="249">
        <f>'РБ ББ10% (2025)| FIT18'!AB40+25</f>
        <v>16938</v>
      </c>
      <c r="AC16" s="249">
        <f>'РБ ББ10% (2025)| FIT18'!AC40+25</f>
        <v>18269</v>
      </c>
      <c r="AD16" s="249">
        <f>'РБ ББ10% (2025)| FIT18'!AD40+25</f>
        <v>15607</v>
      </c>
      <c r="AE16" s="249">
        <f>'РБ ББ10% (2025)| FIT18'!AE40+25</f>
        <v>14668</v>
      </c>
      <c r="AF16" s="249">
        <f>'РБ ББ10% (2025)| FIT18'!AF40+25</f>
        <v>13728</v>
      </c>
      <c r="AG16" s="249">
        <f>'РБ ББ10% (2025)| FIT18'!AG40+25</f>
        <v>12788</v>
      </c>
      <c r="AH16" s="249">
        <f>'РБ ББ10% (2025)| FIT18'!AH40+25</f>
        <v>11849</v>
      </c>
      <c r="AI16" s="249">
        <f>'РБ ББ10% (2025)| FIT18'!AI40+25</f>
        <v>11849</v>
      </c>
      <c r="AJ16" s="249">
        <f>'РБ ББ10% (2025)| FIT18'!AJ40+25</f>
        <v>12788</v>
      </c>
      <c r="AK16" s="249">
        <f>'РБ ББ10% (2025)| FIT18'!AK40+25</f>
        <v>13728</v>
      </c>
      <c r="AL16" s="249">
        <f>'РБ ББ10% (2025)| FIT18'!AL40+25</f>
        <v>12788</v>
      </c>
      <c r="AM16" s="249">
        <f>'РБ ББ10% (2025)| FIT18'!AM40+25</f>
        <v>13728</v>
      </c>
      <c r="AN16" s="249">
        <f>'РБ ББ10% (2025)| FIT18'!AN40+25</f>
        <v>12788</v>
      </c>
      <c r="AO16" s="249">
        <f>'РБ ББ10% (2025)| FIT18'!AO40+25</f>
        <v>12789</v>
      </c>
      <c r="AP16" s="249">
        <f>'РБ ББ10% (2025)| FIT18'!AP40+25</f>
        <v>11849</v>
      </c>
      <c r="AQ16" s="249">
        <f>'РБ ББ10% (2025)| FIT18'!AQ40+25</f>
        <v>13728</v>
      </c>
      <c r="AR16" s="249">
        <f>'РБ ББ10% (2025)| FIT18'!AR40+25</f>
        <v>11849</v>
      </c>
      <c r="AS16" s="249">
        <f>'РБ ББ10% (2025)| FIT18'!AS40+25</f>
        <v>11731</v>
      </c>
      <c r="AT16" s="249">
        <f>'РБ ББ10% (2025)| FIT18'!AT40+25</f>
        <v>12671</v>
      </c>
      <c r="AU16" s="249">
        <f>'РБ ББ10% (2025)| FIT18'!AU40+25</f>
        <v>12671</v>
      </c>
      <c r="AV16" s="249">
        <f>'РБ ББ10% (2025)| FIT18'!AV40+25</f>
        <v>11731</v>
      </c>
      <c r="AW16" s="249">
        <f>'РБ ББ10% (2025)| FIT18'!AW40+25</f>
        <v>12671</v>
      </c>
      <c r="AX16" s="249">
        <f>'РБ ББ10% (2025)| FIT18'!AX40+25</f>
        <v>10244</v>
      </c>
      <c r="AY16" s="249">
        <f>'РБ ББ10% (2025)| FIT18'!AY40+25</f>
        <v>10792</v>
      </c>
      <c r="AZ16" s="249">
        <f>'РБ ББ10% (2025)| FIT18'!AZ40+25</f>
        <v>10244</v>
      </c>
      <c r="BA16" s="249">
        <f>'РБ ББ10% (2025)| FIT18'!BA40+25</f>
        <v>10792</v>
      </c>
      <c r="BB16" s="249">
        <f>'РБ ББ10% (2025)| FIT18'!BB40+25</f>
        <v>10244</v>
      </c>
      <c r="BC16" s="249">
        <f>'РБ ББ10% (2025)| FIT18'!BC40+25</f>
        <v>10792</v>
      </c>
      <c r="BD16" s="249">
        <f>'РБ ББ10% (2025)| FIT18'!BD40+25</f>
        <v>10792</v>
      </c>
      <c r="BE16" s="249">
        <f>'РБ ББ10% (2025)| FIT18'!BE40+25</f>
        <v>10244</v>
      </c>
      <c r="BF16" s="249">
        <f>'РБ ББ10% (2025)| FIT18'!BF40+25</f>
        <v>9147</v>
      </c>
      <c r="BG16" s="249">
        <f>'РБ ББ10% (2025)| FIT18'!BG40+25</f>
        <v>9147</v>
      </c>
      <c r="BH16" s="249">
        <f>'РБ ББ10% (2025)| FIT18'!BH40+25</f>
        <v>10557</v>
      </c>
    </row>
    <row r="17" spans="1:60" ht="10.7" customHeight="1" x14ac:dyDescent="0.2">
      <c r="A17" s="19">
        <v>2</v>
      </c>
      <c r="B17" s="249">
        <f>'РБ ББ10% (2025)| FIT18'!B41+25</f>
        <v>15490</v>
      </c>
      <c r="C17" s="249">
        <f>'РБ ББ10% (2025)| FIT18'!C41+25</f>
        <v>17369</v>
      </c>
      <c r="D17" s="249">
        <f>'РБ ББ10% (2025)| FIT18'!D41+25</f>
        <v>17369</v>
      </c>
      <c r="E17" s="249">
        <f>'РБ ББ10% (2025)| FIT18'!E41+25</f>
        <v>16429</v>
      </c>
      <c r="F17" s="249">
        <f>'РБ ББ10% (2025)| FIT18'!F41+25</f>
        <v>16429</v>
      </c>
      <c r="G17" s="249">
        <f>'РБ ББ10% (2025)| FIT18'!G41+25</f>
        <v>18700</v>
      </c>
      <c r="H17" s="249">
        <f>'РБ ББ10% (2025)| FIT18'!H41+25</f>
        <v>21362</v>
      </c>
      <c r="I17" s="249">
        <f>'РБ ББ10% (2025)| FIT18'!I41+25</f>
        <v>18700</v>
      </c>
      <c r="J17" s="249">
        <f>'РБ ББ10% (2025)| FIT18'!J41+25</f>
        <v>15490</v>
      </c>
      <c r="K17" s="249">
        <f>'РБ ББ10% (2025)| FIT18'!K41+25</f>
        <v>14550</v>
      </c>
      <c r="L17" s="249">
        <f>'РБ ББ10% (2025)| FIT18'!L41+25</f>
        <v>17369</v>
      </c>
      <c r="M17" s="249">
        <f>'РБ ББ10% (2025)| FIT18'!M41+25</f>
        <v>17369</v>
      </c>
      <c r="N17" s="249">
        <f>'РБ ББ10% (2025)| FIT18'!N41+25</f>
        <v>16429</v>
      </c>
      <c r="O17" s="249">
        <f>'РБ ББ10% (2025)| FIT18'!O41+25</f>
        <v>17369</v>
      </c>
      <c r="P17" s="249">
        <f>'РБ ББ10% (2025)| FIT18'!P41+25</f>
        <v>18700</v>
      </c>
      <c r="Q17" s="249">
        <f>'РБ ББ10% (2025)| FIT18'!Q41+25</f>
        <v>18700</v>
      </c>
      <c r="R17" s="249">
        <f>'РБ ББ10% (2025)| FIT18'!R41+25</f>
        <v>18700</v>
      </c>
      <c r="S17" s="249">
        <f>'РБ ББ10% (2025)| FIT18'!S41+25</f>
        <v>18700</v>
      </c>
      <c r="T17" s="249">
        <f>'РБ ББ10% (2025)| FIT18'!T41+25</f>
        <v>17369</v>
      </c>
      <c r="U17" s="249">
        <f>'РБ ББ10% (2025)| FIT18'!U41+25</f>
        <v>17369</v>
      </c>
      <c r="V17" s="249">
        <f>'РБ ББ10% (2025)| FIT18'!V41+25</f>
        <v>21362</v>
      </c>
      <c r="W17" s="249">
        <f>'РБ ББ10% (2025)| FIT18'!W41+25</f>
        <v>20031</v>
      </c>
      <c r="X17" s="249">
        <f>'РБ ББ10% (2025)| FIT18'!X41+25</f>
        <v>21362</v>
      </c>
      <c r="Y17" s="249">
        <f>'РБ ББ10% (2025)| FIT18'!Y41+25</f>
        <v>18700</v>
      </c>
      <c r="Z17" s="249">
        <f>'РБ ББ10% (2025)| FIT18'!Z41+25</f>
        <v>18700</v>
      </c>
      <c r="AA17" s="249">
        <f>'РБ ББ10% (2025)| FIT18'!AA41+25</f>
        <v>20031</v>
      </c>
      <c r="AB17" s="249">
        <f>'РБ ББ10% (2025)| FIT18'!AB41+25</f>
        <v>18700</v>
      </c>
      <c r="AC17" s="249">
        <f>'РБ ББ10% (2025)| FIT18'!AC41+25</f>
        <v>20031</v>
      </c>
      <c r="AD17" s="249">
        <f>'РБ ББ10% (2025)| FIT18'!AD41+25</f>
        <v>17369</v>
      </c>
      <c r="AE17" s="249">
        <f>'РБ ББ10% (2025)| FIT18'!AE41+25</f>
        <v>16429</v>
      </c>
      <c r="AF17" s="249">
        <f>'РБ ББ10% (2025)| FIT18'!AF41+25</f>
        <v>15490</v>
      </c>
      <c r="AG17" s="249">
        <f>'РБ ББ10% (2025)| FIT18'!AG41+25</f>
        <v>14550</v>
      </c>
      <c r="AH17" s="249">
        <f>'РБ ББ10% (2025)| FIT18'!AH41+25</f>
        <v>13611</v>
      </c>
      <c r="AI17" s="249">
        <f>'РБ ББ10% (2025)| FIT18'!AI41+25</f>
        <v>13611</v>
      </c>
      <c r="AJ17" s="249">
        <f>'РБ ББ10% (2025)| FIT18'!AJ41+25</f>
        <v>14550</v>
      </c>
      <c r="AK17" s="249">
        <f>'РБ ББ10% (2025)| FIT18'!AK41+25</f>
        <v>15490</v>
      </c>
      <c r="AL17" s="249">
        <f>'РБ ББ10% (2025)| FIT18'!AL41+25</f>
        <v>14550</v>
      </c>
      <c r="AM17" s="249">
        <f>'РБ ББ10% (2025)| FIT18'!AM41+25</f>
        <v>15490</v>
      </c>
      <c r="AN17" s="249">
        <f>'РБ ББ10% (2025)| FIT18'!AN41+25</f>
        <v>14550</v>
      </c>
      <c r="AO17" s="249">
        <f>'РБ ББ10% (2025)| FIT18'!AO41+25</f>
        <v>14551</v>
      </c>
      <c r="AP17" s="249">
        <f>'РБ ББ10% (2025)| FIT18'!AP41+25</f>
        <v>13611</v>
      </c>
      <c r="AQ17" s="249">
        <f>'РБ ББ10% (2025)| FIT18'!AQ41+25</f>
        <v>15490</v>
      </c>
      <c r="AR17" s="249">
        <f>'РБ ББ10% (2025)| FIT18'!AR41+25</f>
        <v>13611</v>
      </c>
      <c r="AS17" s="249">
        <f>'РБ ББ10% (2025)| FIT18'!AS41+25</f>
        <v>13493</v>
      </c>
      <c r="AT17" s="249">
        <f>'РБ ББ10% (2025)| FIT18'!AT41+25</f>
        <v>14433</v>
      </c>
      <c r="AU17" s="249">
        <f>'РБ ББ10% (2025)| FIT18'!AU41+25</f>
        <v>14433</v>
      </c>
      <c r="AV17" s="249">
        <f>'РБ ББ10% (2025)| FIT18'!AV41+25</f>
        <v>13493</v>
      </c>
      <c r="AW17" s="249">
        <f>'РБ ББ10% (2025)| FIT18'!AW41+25</f>
        <v>14433</v>
      </c>
      <c r="AX17" s="249">
        <f>'РБ ББ10% (2025)| FIT18'!AX41+25</f>
        <v>12005</v>
      </c>
      <c r="AY17" s="249">
        <f>'РБ ББ10% (2025)| FIT18'!AY41+25</f>
        <v>12553</v>
      </c>
      <c r="AZ17" s="249">
        <f>'РБ ББ10% (2025)| FIT18'!AZ41+25</f>
        <v>12005</v>
      </c>
      <c r="BA17" s="249">
        <f>'РБ ББ10% (2025)| FIT18'!BA41+25</f>
        <v>12553</v>
      </c>
      <c r="BB17" s="249">
        <f>'РБ ББ10% (2025)| FIT18'!BB41+25</f>
        <v>12005</v>
      </c>
      <c r="BC17" s="249">
        <f>'РБ ББ10% (2025)| FIT18'!BC41+25</f>
        <v>12553</v>
      </c>
      <c r="BD17" s="249">
        <f>'РБ ББ10% (2025)| FIT18'!BD41+25</f>
        <v>12553</v>
      </c>
      <c r="BE17" s="249">
        <f>'РБ ББ10% (2025)| FIT18'!BE41+25</f>
        <v>12005</v>
      </c>
      <c r="BF17" s="249">
        <f>'РБ ББ10% (2025)| FIT18'!BF41+25</f>
        <v>10909</v>
      </c>
      <c r="BG17" s="249">
        <f>'РБ ББ10% (2025)| FIT18'!BG41+25</f>
        <v>10909</v>
      </c>
      <c r="BH17" s="249">
        <f>'РБ ББ10% (2025)| FIT18'!BH41+25</f>
        <v>12319</v>
      </c>
    </row>
    <row r="18" spans="1:60" ht="10.7" customHeight="1" x14ac:dyDescent="0.2">
      <c r="A18" s="17" t="s">
        <v>145</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row>
    <row r="19" spans="1:60" ht="10.7" customHeight="1" x14ac:dyDescent="0.2">
      <c r="A19" s="19">
        <v>1</v>
      </c>
      <c r="B19" s="249">
        <f>'РБ ББ10% (2025)| FIT18'!B43+25</f>
        <v>15294</v>
      </c>
      <c r="C19" s="249">
        <f>'РБ ББ10% (2025)| FIT18'!C43+25</f>
        <v>17173</v>
      </c>
      <c r="D19" s="249">
        <f>'РБ ББ10% (2025)| FIT18'!D43+25</f>
        <v>17173</v>
      </c>
      <c r="E19" s="249">
        <f>'РБ ББ10% (2025)| FIT18'!E43+25</f>
        <v>16234</v>
      </c>
      <c r="F19" s="249">
        <f>'РБ ББ10% (2025)| FIT18'!F43+25</f>
        <v>16234</v>
      </c>
      <c r="G19" s="249">
        <f>'РБ ББ10% (2025)| FIT18'!G43+25</f>
        <v>18504</v>
      </c>
      <c r="H19" s="249">
        <f>'РБ ББ10% (2025)| FIT18'!H43+25</f>
        <v>21166</v>
      </c>
      <c r="I19" s="249">
        <f>'РБ ББ10% (2025)| FIT18'!I43+25</f>
        <v>18504</v>
      </c>
      <c r="J19" s="249">
        <f>'РБ ББ10% (2025)| FIT18'!J43+25</f>
        <v>15294</v>
      </c>
      <c r="K19" s="249">
        <f>'РБ ББ10% (2025)| FIT18'!K43+25</f>
        <v>14354</v>
      </c>
      <c r="L19" s="249">
        <f>'РБ ББ10% (2025)| FIT18'!L43+25</f>
        <v>17173</v>
      </c>
      <c r="M19" s="249">
        <f>'РБ ББ10% (2025)| FIT18'!M43+25</f>
        <v>17173</v>
      </c>
      <c r="N19" s="249">
        <f>'РБ ББ10% (2025)| FIT18'!N43+25</f>
        <v>16234</v>
      </c>
      <c r="O19" s="249">
        <f>'РБ ББ10% (2025)| FIT18'!O43+25</f>
        <v>17173</v>
      </c>
      <c r="P19" s="249">
        <f>'РБ ББ10% (2025)| FIT18'!P43+25</f>
        <v>18504</v>
      </c>
      <c r="Q19" s="249">
        <f>'РБ ББ10% (2025)| FIT18'!Q43+25</f>
        <v>18504</v>
      </c>
      <c r="R19" s="249">
        <f>'РБ ББ10% (2025)| FIT18'!R43+25</f>
        <v>18504</v>
      </c>
      <c r="S19" s="249">
        <f>'РБ ББ10% (2025)| FIT18'!S43+25</f>
        <v>18504</v>
      </c>
      <c r="T19" s="249">
        <f>'РБ ББ10% (2025)| FIT18'!T43+25</f>
        <v>17173</v>
      </c>
      <c r="U19" s="249">
        <f>'РБ ББ10% (2025)| FIT18'!U43+25</f>
        <v>17173</v>
      </c>
      <c r="V19" s="249">
        <f>'РБ ББ10% (2025)| FIT18'!V43+25</f>
        <v>21166</v>
      </c>
      <c r="W19" s="249">
        <f>'РБ ББ10% (2025)| FIT18'!W43+25</f>
        <v>19835</v>
      </c>
      <c r="X19" s="249">
        <f>'РБ ББ10% (2025)| FIT18'!X43+25</f>
        <v>21166</v>
      </c>
      <c r="Y19" s="249">
        <f>'РБ ББ10% (2025)| FIT18'!Y43+25</f>
        <v>18504</v>
      </c>
      <c r="Z19" s="249">
        <f>'РБ ББ10% (2025)| FIT18'!Z43+25</f>
        <v>18504</v>
      </c>
      <c r="AA19" s="249">
        <f>'РБ ББ10% (2025)| FIT18'!AA43+25</f>
        <v>19835</v>
      </c>
      <c r="AB19" s="249">
        <f>'РБ ББ10% (2025)| FIT18'!AB43+25</f>
        <v>18504</v>
      </c>
      <c r="AC19" s="249">
        <f>'РБ ББ10% (2025)| FIT18'!AC43+25</f>
        <v>19835</v>
      </c>
      <c r="AD19" s="249">
        <f>'РБ ББ10% (2025)| FIT18'!AD43+25</f>
        <v>17173</v>
      </c>
      <c r="AE19" s="249">
        <f>'РБ ББ10% (2025)| FIT18'!AE43+25</f>
        <v>16234</v>
      </c>
      <c r="AF19" s="249">
        <f>'РБ ББ10% (2025)| FIT18'!AF43+25</f>
        <v>15294</v>
      </c>
      <c r="AG19" s="249">
        <f>'РБ ББ10% (2025)| FIT18'!AG43+25</f>
        <v>14354</v>
      </c>
      <c r="AH19" s="249">
        <f>'РБ ББ10% (2025)| FIT18'!AH43+25</f>
        <v>13415</v>
      </c>
      <c r="AI19" s="249">
        <f>'РБ ББ10% (2025)| FIT18'!AI43+25</f>
        <v>13415</v>
      </c>
      <c r="AJ19" s="249">
        <f>'РБ ББ10% (2025)| FIT18'!AJ43+25</f>
        <v>14354</v>
      </c>
      <c r="AK19" s="249">
        <f>'РБ ББ10% (2025)| FIT18'!AK43+25</f>
        <v>15294</v>
      </c>
      <c r="AL19" s="249">
        <f>'РБ ББ10% (2025)| FIT18'!AL43+25</f>
        <v>14354</v>
      </c>
      <c r="AM19" s="249">
        <f>'РБ ББ10% (2025)| FIT18'!AM43+25</f>
        <v>15294</v>
      </c>
      <c r="AN19" s="249">
        <f>'РБ ББ10% (2025)| FIT18'!AN43+25</f>
        <v>14354</v>
      </c>
      <c r="AO19" s="249">
        <f>'РБ ББ10% (2025)| FIT18'!AO43+25</f>
        <v>14355</v>
      </c>
      <c r="AP19" s="249">
        <f>'РБ ББ10% (2025)| FIT18'!AP43+25</f>
        <v>13415</v>
      </c>
      <c r="AQ19" s="249">
        <f>'РБ ББ10% (2025)| FIT18'!AQ43+25</f>
        <v>15294</v>
      </c>
      <c r="AR19" s="249">
        <f>'РБ ББ10% (2025)| FIT18'!AR43+25</f>
        <v>13415</v>
      </c>
      <c r="AS19" s="249">
        <f>'РБ ББ10% (2025)| FIT18'!AS43+25</f>
        <v>12514</v>
      </c>
      <c r="AT19" s="249">
        <f>'РБ ББ10% (2025)| FIT18'!AT43+25</f>
        <v>13454</v>
      </c>
      <c r="AU19" s="249">
        <f>'РБ ББ10% (2025)| FIT18'!AU43+25</f>
        <v>13454</v>
      </c>
      <c r="AV19" s="249">
        <f>'РБ ББ10% (2025)| FIT18'!AV43+25</f>
        <v>12514</v>
      </c>
      <c r="AW19" s="249">
        <f>'РБ ББ10% (2025)| FIT18'!AW43+25</f>
        <v>13454</v>
      </c>
      <c r="AX19" s="249">
        <f>'РБ ББ10% (2025)| FIT18'!AX43+25</f>
        <v>11027</v>
      </c>
      <c r="AY19" s="249">
        <f>'РБ ББ10% (2025)| FIT18'!AY43+25</f>
        <v>11575</v>
      </c>
      <c r="AZ19" s="249">
        <f>'РБ ББ10% (2025)| FIT18'!AZ43+25</f>
        <v>11027</v>
      </c>
      <c r="BA19" s="249">
        <f>'РБ ББ10% (2025)| FIT18'!BA43+25</f>
        <v>11575</v>
      </c>
      <c r="BB19" s="249">
        <f>'РБ ББ10% (2025)| FIT18'!BB43+25</f>
        <v>11027</v>
      </c>
      <c r="BC19" s="249">
        <f>'РБ ББ10% (2025)| FIT18'!BC43+25</f>
        <v>11575</v>
      </c>
      <c r="BD19" s="249">
        <f>'РБ ББ10% (2025)| FIT18'!BD43+25</f>
        <v>11575</v>
      </c>
      <c r="BE19" s="249">
        <f>'РБ ББ10% (2025)| FIT18'!BE43+25</f>
        <v>11027</v>
      </c>
      <c r="BF19" s="249">
        <f>'РБ ББ10% (2025)| FIT18'!BF43+25</f>
        <v>9930</v>
      </c>
      <c r="BG19" s="249">
        <f>'РБ ББ10% (2025)| FIT18'!BG43+25</f>
        <v>9930</v>
      </c>
      <c r="BH19" s="249">
        <f>'РБ ББ10% (2025)| FIT18'!BH43+25</f>
        <v>11340</v>
      </c>
    </row>
    <row r="20" spans="1:60" ht="10.7" customHeight="1" x14ac:dyDescent="0.2">
      <c r="A20" s="19">
        <v>2</v>
      </c>
      <c r="B20" s="249">
        <f>'РБ ББ10% (2025)| FIT18'!B44+25</f>
        <v>17056</v>
      </c>
      <c r="C20" s="249">
        <f>'РБ ББ10% (2025)| FIT18'!C44+25</f>
        <v>18935</v>
      </c>
      <c r="D20" s="249">
        <f>'РБ ББ10% (2025)| FIT18'!D44+25</f>
        <v>18935</v>
      </c>
      <c r="E20" s="249">
        <f>'РБ ББ10% (2025)| FIT18'!E44+25</f>
        <v>17995</v>
      </c>
      <c r="F20" s="249">
        <f>'РБ ББ10% (2025)| FIT18'!F44+25</f>
        <v>17995</v>
      </c>
      <c r="G20" s="249">
        <f>'РБ ББ10% (2025)| FIT18'!G44+25</f>
        <v>20266</v>
      </c>
      <c r="H20" s="249">
        <f>'РБ ББ10% (2025)| FIT18'!H44+25</f>
        <v>22928</v>
      </c>
      <c r="I20" s="249">
        <f>'РБ ББ10% (2025)| FIT18'!I44+25</f>
        <v>20266</v>
      </c>
      <c r="J20" s="249">
        <f>'РБ ББ10% (2025)| FIT18'!J44+25</f>
        <v>17056</v>
      </c>
      <c r="K20" s="249">
        <f>'РБ ББ10% (2025)| FIT18'!K44+25</f>
        <v>16116</v>
      </c>
      <c r="L20" s="249">
        <f>'РБ ББ10% (2025)| FIT18'!L44+25</f>
        <v>18935</v>
      </c>
      <c r="M20" s="249">
        <f>'РБ ББ10% (2025)| FIT18'!M44+25</f>
        <v>18935</v>
      </c>
      <c r="N20" s="249">
        <f>'РБ ББ10% (2025)| FIT18'!N44+25</f>
        <v>17995</v>
      </c>
      <c r="O20" s="249">
        <f>'РБ ББ10% (2025)| FIT18'!O44+25</f>
        <v>18935</v>
      </c>
      <c r="P20" s="249">
        <f>'РБ ББ10% (2025)| FIT18'!P44+25</f>
        <v>20266</v>
      </c>
      <c r="Q20" s="249">
        <f>'РБ ББ10% (2025)| FIT18'!Q44+25</f>
        <v>20266</v>
      </c>
      <c r="R20" s="249">
        <f>'РБ ББ10% (2025)| FIT18'!R44+25</f>
        <v>20266</v>
      </c>
      <c r="S20" s="249">
        <f>'РБ ББ10% (2025)| FIT18'!S44+25</f>
        <v>20266</v>
      </c>
      <c r="T20" s="249">
        <f>'РБ ББ10% (2025)| FIT18'!T44+25</f>
        <v>18935</v>
      </c>
      <c r="U20" s="249">
        <f>'РБ ББ10% (2025)| FIT18'!U44+25</f>
        <v>18935</v>
      </c>
      <c r="V20" s="249">
        <f>'РБ ББ10% (2025)| FIT18'!V44+25</f>
        <v>22928</v>
      </c>
      <c r="W20" s="249">
        <f>'РБ ББ10% (2025)| FIT18'!W44+25</f>
        <v>21597</v>
      </c>
      <c r="X20" s="249">
        <f>'РБ ББ10% (2025)| FIT18'!X44+25</f>
        <v>22928</v>
      </c>
      <c r="Y20" s="249">
        <f>'РБ ББ10% (2025)| FIT18'!Y44+25</f>
        <v>20266</v>
      </c>
      <c r="Z20" s="249">
        <f>'РБ ББ10% (2025)| FIT18'!Z44+25</f>
        <v>20266</v>
      </c>
      <c r="AA20" s="249">
        <f>'РБ ББ10% (2025)| FIT18'!AA44+25</f>
        <v>21597</v>
      </c>
      <c r="AB20" s="249">
        <f>'РБ ББ10% (2025)| FIT18'!AB44+25</f>
        <v>20266</v>
      </c>
      <c r="AC20" s="249">
        <f>'РБ ББ10% (2025)| FIT18'!AC44+25</f>
        <v>21597</v>
      </c>
      <c r="AD20" s="249">
        <f>'РБ ББ10% (2025)| FIT18'!AD44+25</f>
        <v>18935</v>
      </c>
      <c r="AE20" s="249">
        <f>'РБ ББ10% (2025)| FIT18'!AE44+25</f>
        <v>17995</v>
      </c>
      <c r="AF20" s="249">
        <f>'РБ ББ10% (2025)| FIT18'!AF44+25</f>
        <v>17056</v>
      </c>
      <c r="AG20" s="249">
        <f>'РБ ББ10% (2025)| FIT18'!AG44+25</f>
        <v>16116</v>
      </c>
      <c r="AH20" s="249">
        <f>'РБ ББ10% (2025)| FIT18'!AH44+25</f>
        <v>15177</v>
      </c>
      <c r="AI20" s="249">
        <f>'РБ ББ10% (2025)| FIT18'!AI44+25</f>
        <v>15177</v>
      </c>
      <c r="AJ20" s="249">
        <f>'РБ ББ10% (2025)| FIT18'!AJ44+25</f>
        <v>16116</v>
      </c>
      <c r="AK20" s="249">
        <f>'РБ ББ10% (2025)| FIT18'!AK44+25</f>
        <v>17056</v>
      </c>
      <c r="AL20" s="249">
        <f>'РБ ББ10% (2025)| FIT18'!AL44+25</f>
        <v>16116</v>
      </c>
      <c r="AM20" s="249">
        <f>'РБ ББ10% (2025)| FIT18'!AM44+25</f>
        <v>17056</v>
      </c>
      <c r="AN20" s="249">
        <f>'РБ ББ10% (2025)| FIT18'!AN44+25</f>
        <v>16116</v>
      </c>
      <c r="AO20" s="249">
        <f>'РБ ББ10% (2025)| FIT18'!AO44+25</f>
        <v>16117</v>
      </c>
      <c r="AP20" s="249">
        <f>'РБ ББ10% (2025)| FIT18'!AP44+25</f>
        <v>15177</v>
      </c>
      <c r="AQ20" s="249">
        <f>'РБ ББ10% (2025)| FIT18'!AQ44+25</f>
        <v>17056</v>
      </c>
      <c r="AR20" s="249">
        <f>'РБ ББ10% (2025)| FIT18'!AR44+25</f>
        <v>15177</v>
      </c>
      <c r="AS20" s="249">
        <f>'РБ ББ10% (2025)| FIT18'!AS44+25</f>
        <v>14276</v>
      </c>
      <c r="AT20" s="249">
        <f>'РБ ББ10% (2025)| FIT18'!AT44+25</f>
        <v>15216</v>
      </c>
      <c r="AU20" s="249">
        <f>'РБ ББ10% (2025)| FIT18'!AU44+25</f>
        <v>15216</v>
      </c>
      <c r="AV20" s="249">
        <f>'РБ ББ10% (2025)| FIT18'!AV44+25</f>
        <v>14276</v>
      </c>
      <c r="AW20" s="249">
        <f>'РБ ББ10% (2025)| FIT18'!AW44+25</f>
        <v>15216</v>
      </c>
      <c r="AX20" s="249">
        <f>'РБ ББ10% (2025)| FIT18'!AX44+25</f>
        <v>12788</v>
      </c>
      <c r="AY20" s="249">
        <f>'РБ ББ10% (2025)| FIT18'!AY44+25</f>
        <v>13336</v>
      </c>
      <c r="AZ20" s="249">
        <f>'РБ ББ10% (2025)| FIT18'!AZ44+25</f>
        <v>12788</v>
      </c>
      <c r="BA20" s="249">
        <f>'РБ ББ10% (2025)| FIT18'!BA44+25</f>
        <v>13336</v>
      </c>
      <c r="BB20" s="249">
        <f>'РБ ББ10% (2025)| FIT18'!BB44+25</f>
        <v>12788</v>
      </c>
      <c r="BC20" s="249">
        <f>'РБ ББ10% (2025)| FIT18'!BC44+25</f>
        <v>13336</v>
      </c>
      <c r="BD20" s="249">
        <f>'РБ ББ10% (2025)| FIT18'!BD44+25</f>
        <v>13336</v>
      </c>
      <c r="BE20" s="249">
        <f>'РБ ББ10% (2025)| FIT18'!BE44+25</f>
        <v>12788</v>
      </c>
      <c r="BF20" s="249">
        <f>'РБ ББ10% (2025)| FIT18'!BF44+25</f>
        <v>11692</v>
      </c>
      <c r="BG20" s="249">
        <f>'РБ ББ10% (2025)| FIT18'!BG44+25</f>
        <v>11692</v>
      </c>
      <c r="BH20" s="249">
        <f>'РБ ББ10% (2025)| FIT18'!BH44+25</f>
        <v>13102</v>
      </c>
    </row>
    <row r="21" spans="1:60" ht="10.7" customHeight="1" x14ac:dyDescent="0.2">
      <c r="A21" s="17" t="s">
        <v>5</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row>
    <row r="22" spans="1:60" ht="10.7" customHeight="1" x14ac:dyDescent="0.2">
      <c r="A22" s="19">
        <v>1</v>
      </c>
      <c r="B22" s="249">
        <f>'РБ ББ10% (2025)| FIT18'!B46+25</f>
        <v>23124</v>
      </c>
      <c r="C22" s="249">
        <f>'РБ ББ10% (2025)| FIT18'!C46+25</f>
        <v>25003</v>
      </c>
      <c r="D22" s="249">
        <f>'РБ ББ10% (2025)| FIT18'!D46+25</f>
        <v>25003</v>
      </c>
      <c r="E22" s="249">
        <f>'РБ ББ10% (2025)| FIT18'!E46+25</f>
        <v>24064</v>
      </c>
      <c r="F22" s="249">
        <f>'РБ ББ10% (2025)| FIT18'!F46+25</f>
        <v>24064</v>
      </c>
      <c r="G22" s="249">
        <f>'РБ ББ10% (2025)| FIT18'!G46+25</f>
        <v>26334</v>
      </c>
      <c r="H22" s="249">
        <f>'РБ ББ10% (2025)| FIT18'!H46+25</f>
        <v>28996</v>
      </c>
      <c r="I22" s="249">
        <f>'РБ ББ10% (2025)| FIT18'!I46+25</f>
        <v>26334</v>
      </c>
      <c r="J22" s="249">
        <f>'РБ ББ10% (2025)| FIT18'!J46+25</f>
        <v>23124</v>
      </c>
      <c r="K22" s="249">
        <f>'РБ ББ10% (2025)| FIT18'!K46+25</f>
        <v>22184</v>
      </c>
      <c r="L22" s="249">
        <f>'РБ ББ10% (2025)| FIT18'!L46+25</f>
        <v>25003</v>
      </c>
      <c r="M22" s="249">
        <f>'РБ ББ10% (2025)| FIT18'!M46+25</f>
        <v>25003</v>
      </c>
      <c r="N22" s="249">
        <f>'РБ ББ10% (2025)| FIT18'!N46+25</f>
        <v>24064</v>
      </c>
      <c r="O22" s="249">
        <f>'РБ ББ10% (2025)| FIT18'!O46+25</f>
        <v>25003</v>
      </c>
      <c r="P22" s="249">
        <f>'РБ ББ10% (2025)| FIT18'!P46+25</f>
        <v>26334</v>
      </c>
      <c r="Q22" s="249">
        <f>'РБ ББ10% (2025)| FIT18'!Q46+25</f>
        <v>26334</v>
      </c>
      <c r="R22" s="249">
        <f>'РБ ББ10% (2025)| FIT18'!R46+25</f>
        <v>26334</v>
      </c>
      <c r="S22" s="249">
        <f>'РБ ББ10% (2025)| FIT18'!S46+25</f>
        <v>26334</v>
      </c>
      <c r="T22" s="249">
        <f>'РБ ББ10% (2025)| FIT18'!T46+25</f>
        <v>25003</v>
      </c>
      <c r="U22" s="249">
        <f>'РБ ББ10% (2025)| FIT18'!U46+25</f>
        <v>25003</v>
      </c>
      <c r="V22" s="249">
        <f>'РБ ББ10% (2025)| FIT18'!V46+25</f>
        <v>28996</v>
      </c>
      <c r="W22" s="249">
        <f>'РБ ББ10% (2025)| FIT18'!W46+25</f>
        <v>27665</v>
      </c>
      <c r="X22" s="249">
        <f>'РБ ББ10% (2025)| FIT18'!X46+25</f>
        <v>28996</v>
      </c>
      <c r="Y22" s="249">
        <f>'РБ ББ10% (2025)| FIT18'!Y46+25</f>
        <v>26334</v>
      </c>
      <c r="Z22" s="249">
        <f>'РБ ББ10% (2025)| FIT18'!Z46+25</f>
        <v>26334</v>
      </c>
      <c r="AA22" s="249">
        <f>'РБ ББ10% (2025)| FIT18'!AA46+25</f>
        <v>27665</v>
      </c>
      <c r="AB22" s="249">
        <f>'РБ ББ10% (2025)| FIT18'!AB46+25</f>
        <v>26334</v>
      </c>
      <c r="AC22" s="249">
        <f>'РБ ББ10% (2025)| FIT18'!AC46+25</f>
        <v>27665</v>
      </c>
      <c r="AD22" s="249">
        <f>'РБ ББ10% (2025)| FIT18'!AD46+25</f>
        <v>25003</v>
      </c>
      <c r="AE22" s="249">
        <f>'РБ ББ10% (2025)| FIT18'!AE46+25</f>
        <v>24064</v>
      </c>
      <c r="AF22" s="249">
        <f>'РБ ББ10% (2025)| FIT18'!AF46+25</f>
        <v>23124</v>
      </c>
      <c r="AG22" s="249">
        <f>'РБ ББ10% (2025)| FIT18'!AG46+25</f>
        <v>22184</v>
      </c>
      <c r="AH22" s="249">
        <f>'РБ ББ10% (2025)| FIT18'!AH46+25</f>
        <v>21245</v>
      </c>
      <c r="AI22" s="249">
        <f>'РБ ББ10% (2025)| FIT18'!AI46+25</f>
        <v>21245</v>
      </c>
      <c r="AJ22" s="249">
        <f>'РБ ББ10% (2025)| FIT18'!AJ46+25</f>
        <v>22184</v>
      </c>
      <c r="AK22" s="249">
        <f>'РБ ББ10% (2025)| FIT18'!AK46+25</f>
        <v>23124</v>
      </c>
      <c r="AL22" s="249">
        <f>'РБ ББ10% (2025)| FIT18'!AL46+25</f>
        <v>22184</v>
      </c>
      <c r="AM22" s="249">
        <f>'РБ ББ10% (2025)| FIT18'!AM46+25</f>
        <v>23124</v>
      </c>
      <c r="AN22" s="249">
        <f>'РБ ББ10% (2025)| FIT18'!AN46+25</f>
        <v>22184</v>
      </c>
      <c r="AO22" s="249">
        <f>'РБ ББ10% (2025)| FIT18'!AO46+25</f>
        <v>22185</v>
      </c>
      <c r="AP22" s="249">
        <f>'РБ ББ10% (2025)| FIT18'!AP46+25</f>
        <v>21245</v>
      </c>
      <c r="AQ22" s="249">
        <f>'РБ ББ10% (2025)| FIT18'!AQ46+25</f>
        <v>23124</v>
      </c>
      <c r="AR22" s="249">
        <f>'РБ ББ10% (2025)| FIT18'!AR46+25</f>
        <v>21245</v>
      </c>
      <c r="AS22" s="249">
        <f>'РБ ББ10% (2025)| FIT18'!AS46+25</f>
        <v>16038</v>
      </c>
      <c r="AT22" s="249">
        <f>'РБ ББ10% (2025)| FIT18'!AT46+25</f>
        <v>16977</v>
      </c>
      <c r="AU22" s="249">
        <f>'РБ ББ10% (2025)| FIT18'!AU46+25</f>
        <v>16977</v>
      </c>
      <c r="AV22" s="249">
        <f>'РБ ББ10% (2025)| FIT18'!AV46+25</f>
        <v>16038</v>
      </c>
      <c r="AW22" s="249">
        <f>'РБ ББ10% (2025)| FIT18'!AW46+25</f>
        <v>16977</v>
      </c>
      <c r="AX22" s="249">
        <f>'РБ ББ10% (2025)| FIT18'!AX46+25</f>
        <v>14550</v>
      </c>
      <c r="AY22" s="249">
        <f>'РБ ББ10% (2025)| FIT18'!AY46+25</f>
        <v>15098</v>
      </c>
      <c r="AZ22" s="249">
        <f>'РБ ББ10% (2025)| FIT18'!AZ46+25</f>
        <v>14550</v>
      </c>
      <c r="BA22" s="249">
        <f>'РБ ББ10% (2025)| FIT18'!BA46+25</f>
        <v>15098</v>
      </c>
      <c r="BB22" s="249">
        <f>'РБ ББ10% (2025)| FIT18'!BB46+25</f>
        <v>14550</v>
      </c>
      <c r="BC22" s="249">
        <f>'РБ ББ10% (2025)| FIT18'!BC46+25</f>
        <v>15098</v>
      </c>
      <c r="BD22" s="249">
        <f>'РБ ББ10% (2025)| FIT18'!BD46+25</f>
        <v>15098</v>
      </c>
      <c r="BE22" s="249">
        <f>'РБ ББ10% (2025)| FIT18'!BE46+25</f>
        <v>14550</v>
      </c>
      <c r="BF22" s="249">
        <f>'РБ ББ10% (2025)| FIT18'!BF46+25</f>
        <v>13454</v>
      </c>
      <c r="BG22" s="249">
        <f>'РБ ББ10% (2025)| FIT18'!BG46+25</f>
        <v>18543</v>
      </c>
      <c r="BH22" s="249">
        <f>'РБ ББ10% (2025)| FIT18'!BH46+25</f>
        <v>19953</v>
      </c>
    </row>
    <row r="23" spans="1:60" ht="10.7" customHeight="1" x14ac:dyDescent="0.2">
      <c r="A23" s="19">
        <v>2</v>
      </c>
      <c r="B23" s="249">
        <f>'РБ ББ10% (2025)| FIT18'!B47+25</f>
        <v>24886</v>
      </c>
      <c r="C23" s="249">
        <f>'РБ ББ10% (2025)| FIT18'!C47+25</f>
        <v>26765</v>
      </c>
      <c r="D23" s="249">
        <f>'РБ ББ10% (2025)| FIT18'!D47+25</f>
        <v>26765</v>
      </c>
      <c r="E23" s="249">
        <f>'РБ ББ10% (2025)| FIT18'!E47+25</f>
        <v>25825</v>
      </c>
      <c r="F23" s="249">
        <f>'РБ ББ10% (2025)| FIT18'!F47+25</f>
        <v>25825</v>
      </c>
      <c r="G23" s="249">
        <f>'РБ ББ10% (2025)| FIT18'!G47+25</f>
        <v>28096</v>
      </c>
      <c r="H23" s="249">
        <f>'РБ ББ10% (2025)| FIT18'!H47+25</f>
        <v>30758</v>
      </c>
      <c r="I23" s="249">
        <f>'РБ ББ10% (2025)| FIT18'!I47+25</f>
        <v>28096</v>
      </c>
      <c r="J23" s="249">
        <f>'РБ ББ10% (2025)| FIT18'!J47+25</f>
        <v>24886</v>
      </c>
      <c r="K23" s="249">
        <f>'РБ ББ10% (2025)| FIT18'!K47+25</f>
        <v>23946</v>
      </c>
      <c r="L23" s="249">
        <f>'РБ ББ10% (2025)| FIT18'!L47+25</f>
        <v>26765</v>
      </c>
      <c r="M23" s="249">
        <f>'РБ ББ10% (2025)| FIT18'!M47+25</f>
        <v>26765</v>
      </c>
      <c r="N23" s="249">
        <f>'РБ ББ10% (2025)| FIT18'!N47+25</f>
        <v>25825</v>
      </c>
      <c r="O23" s="249">
        <f>'РБ ББ10% (2025)| FIT18'!O47+25</f>
        <v>26765</v>
      </c>
      <c r="P23" s="249">
        <f>'РБ ББ10% (2025)| FIT18'!P47+25</f>
        <v>28096</v>
      </c>
      <c r="Q23" s="249">
        <f>'РБ ББ10% (2025)| FIT18'!Q47+25</f>
        <v>28096</v>
      </c>
      <c r="R23" s="249">
        <f>'РБ ББ10% (2025)| FIT18'!R47+25</f>
        <v>28096</v>
      </c>
      <c r="S23" s="249">
        <f>'РБ ББ10% (2025)| FIT18'!S47+25</f>
        <v>28096</v>
      </c>
      <c r="T23" s="249">
        <f>'РБ ББ10% (2025)| FIT18'!T47+25</f>
        <v>26765</v>
      </c>
      <c r="U23" s="249">
        <f>'РБ ББ10% (2025)| FIT18'!U47+25</f>
        <v>26765</v>
      </c>
      <c r="V23" s="249">
        <f>'РБ ББ10% (2025)| FIT18'!V47+25</f>
        <v>30758</v>
      </c>
      <c r="W23" s="249">
        <f>'РБ ББ10% (2025)| FIT18'!W47+25</f>
        <v>29427</v>
      </c>
      <c r="X23" s="249">
        <f>'РБ ББ10% (2025)| FIT18'!X47+25</f>
        <v>30758</v>
      </c>
      <c r="Y23" s="249">
        <f>'РБ ББ10% (2025)| FIT18'!Y47+25</f>
        <v>28096</v>
      </c>
      <c r="Z23" s="249">
        <f>'РБ ББ10% (2025)| FIT18'!Z47+25</f>
        <v>28096</v>
      </c>
      <c r="AA23" s="249">
        <f>'РБ ББ10% (2025)| FIT18'!AA47+25</f>
        <v>29427</v>
      </c>
      <c r="AB23" s="249">
        <f>'РБ ББ10% (2025)| FIT18'!AB47+25</f>
        <v>28096</v>
      </c>
      <c r="AC23" s="249">
        <f>'РБ ББ10% (2025)| FIT18'!AC47+25</f>
        <v>29427</v>
      </c>
      <c r="AD23" s="249">
        <f>'РБ ББ10% (2025)| FIT18'!AD47+25</f>
        <v>26765</v>
      </c>
      <c r="AE23" s="249">
        <f>'РБ ББ10% (2025)| FIT18'!AE47+25</f>
        <v>25825</v>
      </c>
      <c r="AF23" s="249">
        <f>'РБ ББ10% (2025)| FIT18'!AF47+25</f>
        <v>24886</v>
      </c>
      <c r="AG23" s="249">
        <f>'РБ ББ10% (2025)| FIT18'!AG47+25</f>
        <v>23946</v>
      </c>
      <c r="AH23" s="249">
        <f>'РБ ББ10% (2025)| FIT18'!AH47+25</f>
        <v>23007</v>
      </c>
      <c r="AI23" s="249">
        <f>'РБ ББ10% (2025)| FIT18'!AI47+25</f>
        <v>23007</v>
      </c>
      <c r="AJ23" s="249">
        <f>'РБ ББ10% (2025)| FIT18'!AJ47+25</f>
        <v>23946</v>
      </c>
      <c r="AK23" s="249">
        <f>'РБ ББ10% (2025)| FIT18'!AK47+25</f>
        <v>24886</v>
      </c>
      <c r="AL23" s="249">
        <f>'РБ ББ10% (2025)| FIT18'!AL47+25</f>
        <v>23946</v>
      </c>
      <c r="AM23" s="249">
        <f>'РБ ББ10% (2025)| FIT18'!AM47+25</f>
        <v>24886</v>
      </c>
      <c r="AN23" s="249">
        <f>'РБ ББ10% (2025)| FIT18'!AN47+25</f>
        <v>23946</v>
      </c>
      <c r="AO23" s="249">
        <f>'РБ ББ10% (2025)| FIT18'!AO47+25</f>
        <v>23947</v>
      </c>
      <c r="AP23" s="249">
        <f>'РБ ББ10% (2025)| FIT18'!AP47+25</f>
        <v>23007</v>
      </c>
      <c r="AQ23" s="249">
        <f>'РБ ББ10% (2025)| FIT18'!AQ47+25</f>
        <v>24886</v>
      </c>
      <c r="AR23" s="249">
        <f>'РБ ББ10% (2025)| FIT18'!AR47+25</f>
        <v>23007</v>
      </c>
      <c r="AS23" s="249">
        <f>'РБ ББ10% (2025)| FIT18'!AS47+25</f>
        <v>17800</v>
      </c>
      <c r="AT23" s="249">
        <f>'РБ ББ10% (2025)| FIT18'!AT47+25</f>
        <v>18739</v>
      </c>
      <c r="AU23" s="249">
        <f>'РБ ББ10% (2025)| FIT18'!AU47+25</f>
        <v>18739</v>
      </c>
      <c r="AV23" s="249">
        <f>'РБ ББ10% (2025)| FIT18'!AV47+25</f>
        <v>17800</v>
      </c>
      <c r="AW23" s="249">
        <f>'РБ ББ10% (2025)| FIT18'!AW47+25</f>
        <v>18739</v>
      </c>
      <c r="AX23" s="249">
        <f>'РБ ББ10% (2025)| FIT18'!AX47+25</f>
        <v>16312</v>
      </c>
      <c r="AY23" s="249">
        <f>'РБ ББ10% (2025)| FIT18'!AY47+25</f>
        <v>16860</v>
      </c>
      <c r="AZ23" s="249">
        <f>'РБ ББ10% (2025)| FIT18'!AZ47+25</f>
        <v>16312</v>
      </c>
      <c r="BA23" s="249">
        <f>'РБ ББ10% (2025)| FIT18'!BA47+25</f>
        <v>16860</v>
      </c>
      <c r="BB23" s="249">
        <f>'РБ ББ10% (2025)| FIT18'!BB47+25</f>
        <v>16312</v>
      </c>
      <c r="BC23" s="249">
        <f>'РБ ББ10% (2025)| FIT18'!BC47+25</f>
        <v>16860</v>
      </c>
      <c r="BD23" s="249">
        <f>'РБ ББ10% (2025)| FIT18'!BD47+25</f>
        <v>16860</v>
      </c>
      <c r="BE23" s="249">
        <f>'РБ ББ10% (2025)| FIT18'!BE47+25</f>
        <v>16312</v>
      </c>
      <c r="BF23" s="249">
        <f>'РБ ББ10% (2025)| FIT18'!BF47+25</f>
        <v>15216</v>
      </c>
      <c r="BG23" s="249">
        <f>'РБ ББ10% (2025)| FIT18'!BG47+25</f>
        <v>20305</v>
      </c>
      <c r="BH23" s="249">
        <f>'РБ ББ10% (2025)| FIT18'!BH47+25</f>
        <v>21715</v>
      </c>
    </row>
    <row r="24" spans="1:60" ht="12.75" customHeight="1" x14ac:dyDescent="0.2">
      <c r="A24" s="17" t="s">
        <v>6</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row>
    <row r="25" spans="1:60" x14ac:dyDescent="0.2">
      <c r="A25" s="19" t="s">
        <v>1</v>
      </c>
      <c r="B25" s="249">
        <f>'РБ ББ10% (2025)| FIT18'!B49+25</f>
        <v>97900</v>
      </c>
      <c r="C25" s="249">
        <f>'РБ ББ10% (2025)| FIT18'!C49+25</f>
        <v>97900</v>
      </c>
      <c r="D25" s="249">
        <f>'РБ ББ10% (2025)| FIT18'!D49+25</f>
        <v>97900</v>
      </c>
      <c r="E25" s="249">
        <f>'РБ ББ10% (2025)| FIT18'!E49+25</f>
        <v>97900</v>
      </c>
      <c r="F25" s="249">
        <f>'РБ ББ10% (2025)| FIT18'!F49+25</f>
        <v>97900</v>
      </c>
      <c r="G25" s="249">
        <f>'РБ ББ10% (2025)| FIT18'!G49+25</f>
        <v>97900</v>
      </c>
      <c r="H25" s="249">
        <f>'РБ ББ10% (2025)| FIT18'!H49+25</f>
        <v>97900</v>
      </c>
      <c r="I25" s="249">
        <f>'РБ ББ10% (2025)| FIT18'!I49+25</f>
        <v>97900</v>
      </c>
      <c r="J25" s="249">
        <f>'РБ ББ10% (2025)| FIT18'!J49+25</f>
        <v>97900</v>
      </c>
      <c r="K25" s="249">
        <f>'РБ ББ10% (2025)| FIT18'!K49+25</f>
        <v>97900</v>
      </c>
      <c r="L25" s="249">
        <f>'РБ ББ10% (2025)| FIT18'!L49+25</f>
        <v>97900</v>
      </c>
      <c r="M25" s="249">
        <f>'РБ ББ10% (2025)| FIT18'!M49+25</f>
        <v>97900</v>
      </c>
      <c r="N25" s="249">
        <f>'РБ ББ10% (2025)| FIT18'!N49+25</f>
        <v>97900</v>
      </c>
      <c r="O25" s="249">
        <f>'РБ ББ10% (2025)| FIT18'!O49+25</f>
        <v>97900</v>
      </c>
      <c r="P25" s="249">
        <f>'РБ ББ10% (2025)| FIT18'!P49+25</f>
        <v>97900</v>
      </c>
      <c r="Q25" s="249">
        <f>'РБ ББ10% (2025)| FIT18'!Q49+25</f>
        <v>97900</v>
      </c>
      <c r="R25" s="249">
        <f>'РБ ББ10% (2025)| FIT18'!R49+25</f>
        <v>97900</v>
      </c>
      <c r="S25" s="249">
        <f>'РБ ББ10% (2025)| FIT18'!S49+25</f>
        <v>97900</v>
      </c>
      <c r="T25" s="249">
        <f>'РБ ББ10% (2025)| FIT18'!T49+25</f>
        <v>97900</v>
      </c>
      <c r="U25" s="249">
        <f>'РБ ББ10% (2025)| FIT18'!U49+25</f>
        <v>97900</v>
      </c>
      <c r="V25" s="249">
        <f>'РБ ББ10% (2025)| FIT18'!V49+25</f>
        <v>97900</v>
      </c>
      <c r="W25" s="249">
        <f>'РБ ББ10% (2025)| FIT18'!W49+25</f>
        <v>97900</v>
      </c>
      <c r="X25" s="249">
        <f>'РБ ББ10% (2025)| FIT18'!X49+25</f>
        <v>97900</v>
      </c>
      <c r="Y25" s="249">
        <f>'РБ ББ10% (2025)| FIT18'!Y49+25</f>
        <v>97900</v>
      </c>
      <c r="Z25" s="249">
        <f>'РБ ББ10% (2025)| FIT18'!Z49+25</f>
        <v>97900</v>
      </c>
      <c r="AA25" s="249">
        <f>'РБ ББ10% (2025)| FIT18'!AA49+25</f>
        <v>97900</v>
      </c>
      <c r="AB25" s="249">
        <f>'РБ ББ10% (2025)| FIT18'!AB49+25</f>
        <v>97900</v>
      </c>
      <c r="AC25" s="249">
        <f>'РБ ББ10% (2025)| FIT18'!AC49+25</f>
        <v>97900</v>
      </c>
      <c r="AD25" s="249">
        <f>'РБ ББ10% (2025)| FIT18'!AD49+25</f>
        <v>97900</v>
      </c>
      <c r="AE25" s="249">
        <f>'РБ ББ10% (2025)| FIT18'!AE49+25</f>
        <v>97900</v>
      </c>
      <c r="AF25" s="249">
        <f>'РБ ББ10% (2025)| FIT18'!AF49+25</f>
        <v>97900</v>
      </c>
      <c r="AG25" s="249">
        <f>'РБ ББ10% (2025)| FIT18'!AG49+25</f>
        <v>97900</v>
      </c>
      <c r="AH25" s="249">
        <f>'РБ ББ10% (2025)| FIT18'!AH49+25</f>
        <v>97900</v>
      </c>
      <c r="AI25" s="249">
        <f>'РБ ББ10% (2025)| FIT18'!AI49+25</f>
        <v>97900</v>
      </c>
      <c r="AJ25" s="249">
        <f>'РБ ББ10% (2025)| FIT18'!AJ49+25</f>
        <v>97900</v>
      </c>
      <c r="AK25" s="249">
        <f>'РБ ББ10% (2025)| FIT18'!AK49+25</f>
        <v>97900</v>
      </c>
      <c r="AL25" s="249">
        <f>'РБ ББ10% (2025)| FIT18'!AL49+25</f>
        <v>97900</v>
      </c>
      <c r="AM25" s="249">
        <f>'РБ ББ10% (2025)| FIT18'!AM49+25</f>
        <v>97900</v>
      </c>
      <c r="AN25" s="249">
        <f>'РБ ББ10% (2025)| FIT18'!AN49+25</f>
        <v>97900</v>
      </c>
      <c r="AO25" s="249">
        <f>'РБ ББ10% (2025)| FIT18'!AO49+25</f>
        <v>97900</v>
      </c>
      <c r="AP25" s="249">
        <f>'РБ ББ10% (2025)| FIT18'!AP49+25</f>
        <v>97900</v>
      </c>
      <c r="AQ25" s="249">
        <f>'РБ ББ10% (2025)| FIT18'!AQ49+25</f>
        <v>97900</v>
      </c>
      <c r="AR25" s="249">
        <f>'РБ ББ10% (2025)| FIT18'!AR49+25</f>
        <v>97900</v>
      </c>
      <c r="AS25" s="249">
        <f>'РБ ББ10% (2025)| FIT18'!AS49+25</f>
        <v>86155</v>
      </c>
      <c r="AT25" s="249">
        <f>'РБ ББ10% (2025)| FIT18'!AT49+25</f>
        <v>86155</v>
      </c>
      <c r="AU25" s="249">
        <f>'РБ ББ10% (2025)| FIT18'!AU49+25</f>
        <v>86155</v>
      </c>
      <c r="AV25" s="249">
        <f>'РБ ББ10% (2025)| FIT18'!AV49+25</f>
        <v>86155</v>
      </c>
      <c r="AW25" s="249">
        <f>'РБ ББ10% (2025)| FIT18'!AW49+25</f>
        <v>86155</v>
      </c>
      <c r="AX25" s="249">
        <f>'РБ ББ10% (2025)| FIT18'!AX49+25</f>
        <v>86155</v>
      </c>
      <c r="AY25" s="249">
        <f>'РБ ББ10% (2025)| FIT18'!AY49+25</f>
        <v>86155</v>
      </c>
      <c r="AZ25" s="249">
        <f>'РБ ББ10% (2025)| FIT18'!AZ49+25</f>
        <v>86155</v>
      </c>
      <c r="BA25" s="249">
        <f>'РБ ББ10% (2025)| FIT18'!BA49+25</f>
        <v>86155</v>
      </c>
      <c r="BB25" s="249">
        <f>'РБ ББ10% (2025)| FIT18'!BB49+25</f>
        <v>86155</v>
      </c>
      <c r="BC25" s="249">
        <f>'РБ ББ10% (2025)| FIT18'!BC49+25</f>
        <v>86155</v>
      </c>
      <c r="BD25" s="249">
        <f>'РБ ББ10% (2025)| FIT18'!BD49+25</f>
        <v>86155</v>
      </c>
      <c r="BE25" s="249">
        <f>'РБ ББ10% (2025)| FIT18'!BE49+25</f>
        <v>86155</v>
      </c>
      <c r="BF25" s="249">
        <f>'РБ ББ10% (2025)| FIT18'!BF49+25</f>
        <v>86155</v>
      </c>
      <c r="BG25" s="249">
        <f>'РБ ББ10% (2025)| FIT18'!BG49+25</f>
        <v>86155</v>
      </c>
      <c r="BH25" s="249">
        <f>'РБ ББ10% (2025)| FIT18'!BH49+25</f>
        <v>86155</v>
      </c>
    </row>
    <row r="26" spans="1:60" x14ac:dyDescent="0.2">
      <c r="A26" s="147"/>
    </row>
    <row r="27" spans="1:60" ht="12.75" hidden="1" thickBot="1" x14ac:dyDescent="0.25">
      <c r="A27" s="164" t="s">
        <v>147</v>
      </c>
    </row>
    <row r="28" spans="1:60" hidden="1" x14ac:dyDescent="0.2">
      <c r="A28" s="165" t="s">
        <v>149</v>
      </c>
    </row>
    <row r="29" spans="1:60" ht="25.5" hidden="1" x14ac:dyDescent="0.2">
      <c r="A29" s="162" t="s">
        <v>150</v>
      </c>
    </row>
    <row r="30" spans="1:60" hidden="1" x14ac:dyDescent="0.2">
      <c r="A30" s="165" t="s">
        <v>148</v>
      </c>
    </row>
    <row r="31" spans="1:60" ht="12.75" thickBot="1" x14ac:dyDescent="0.25">
      <c r="A31" s="147"/>
    </row>
    <row r="32" spans="1:60"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6"/>
  <sheetViews>
    <sheetView zoomScale="90" zoomScaleNormal="90" workbookViewId="0">
      <pane xSplit="1" topLeftCell="B1" activePane="topRight" state="frozen"/>
      <selection activeCell="L7" sqref="L7"/>
      <selection pane="topRight" activeCell="L7" sqref="L7"/>
    </sheetView>
  </sheetViews>
  <sheetFormatPr defaultColWidth="9" defaultRowHeight="12" x14ac:dyDescent="0.2"/>
  <cols>
    <col min="1" max="1" width="81.5703125" style="144" customWidth="1"/>
    <col min="2" max="16384" width="9" style="242"/>
  </cols>
  <sheetData>
    <row r="1" spans="1:60" ht="11.45" customHeight="1" x14ac:dyDescent="0.2">
      <c r="A1" s="13" t="s">
        <v>191</v>
      </c>
    </row>
    <row r="2" spans="1:60" ht="11.45" customHeight="1" x14ac:dyDescent="0.2">
      <c r="A2" s="29" t="s">
        <v>61</v>
      </c>
    </row>
    <row r="3" spans="1:60" ht="11.45" customHeight="1" x14ac:dyDescent="0.2">
      <c r="A3" s="3"/>
    </row>
    <row r="4" spans="1:60" ht="11.45" customHeight="1" x14ac:dyDescent="0.2">
      <c r="A4" s="49" t="s">
        <v>9</v>
      </c>
      <c r="B4" s="241">
        <f>'C завтраками| Bed and breakfast'!B4</f>
        <v>45824</v>
      </c>
      <c r="C4" s="241">
        <f>'C завтраками| Bed and breakfast'!C4</f>
        <v>45827</v>
      </c>
      <c r="D4" s="241">
        <f>'C завтраками| Bed and breakfast'!D4</f>
        <v>45828</v>
      </c>
      <c r="E4" s="241">
        <f>'C завтраками| Bed and breakfast'!E4</f>
        <v>45829</v>
      </c>
      <c r="F4" s="241">
        <f>'C завтраками| Bed and breakfast'!F4</f>
        <v>45830</v>
      </c>
      <c r="G4" s="241">
        <f>'C завтраками| Bed and breakfast'!G4</f>
        <v>45831</v>
      </c>
      <c r="H4" s="241">
        <f>'C завтраками| Bed and breakfast'!H4</f>
        <v>45832</v>
      </c>
      <c r="I4" s="241">
        <f>'C завтраками| Bed and breakfast'!I4</f>
        <v>45835</v>
      </c>
      <c r="J4" s="241">
        <f>'C завтраками| Bed and breakfast'!J4</f>
        <v>45836</v>
      </c>
      <c r="K4" s="241">
        <f>'C завтраками| Bed and breakfast'!K4</f>
        <v>45838</v>
      </c>
      <c r="L4" s="241">
        <f>'C завтраками| Bed and breakfast'!L4</f>
        <v>45839</v>
      </c>
      <c r="M4" s="241">
        <f>'C завтраками| Bed and breakfast'!M4</f>
        <v>45842</v>
      </c>
      <c r="N4" s="241">
        <f>'C завтраками| Bed and breakfast'!N4</f>
        <v>45845</v>
      </c>
      <c r="O4" s="241">
        <f>'C завтраками| Bed and breakfast'!O4</f>
        <v>45847</v>
      </c>
      <c r="P4" s="241">
        <f>'C завтраками| Bed and breakfast'!P4</f>
        <v>45849</v>
      </c>
      <c r="Q4" s="241">
        <f>'C завтраками| Bed and breakfast'!Q4</f>
        <v>45851</v>
      </c>
      <c r="R4" s="241">
        <f>'C завтраками| Bed and breakfast'!R4</f>
        <v>45856</v>
      </c>
      <c r="S4" s="241">
        <f>'C завтраками| Bed and breakfast'!S4</f>
        <v>45858</v>
      </c>
      <c r="T4" s="241">
        <f>'C завтраками| Bed and breakfast'!T4</f>
        <v>45859</v>
      </c>
      <c r="U4" s="241">
        <f>'C завтраками| Bed and breakfast'!U4</f>
        <v>45861</v>
      </c>
      <c r="V4" s="241">
        <f>'C завтраками| Bed and breakfast'!V4</f>
        <v>45863</v>
      </c>
      <c r="W4" s="241">
        <f>'C завтраками| Bed and breakfast'!W4</f>
        <v>45865</v>
      </c>
      <c r="X4" s="241">
        <f>'C завтраками| Bed and breakfast'!X4</f>
        <v>45867</v>
      </c>
      <c r="Y4" s="241">
        <f>'C завтраками| Bed and breakfast'!Y4</f>
        <v>45870</v>
      </c>
      <c r="Z4" s="241">
        <f>'C завтраками| Bed and breakfast'!Z4</f>
        <v>45872</v>
      </c>
      <c r="AA4" s="241">
        <f>'C завтраками| Bed and breakfast'!AA4</f>
        <v>45874</v>
      </c>
      <c r="AB4" s="241">
        <f>'C завтраками| Bed and breakfast'!AB4</f>
        <v>45883</v>
      </c>
      <c r="AC4" s="241">
        <f>'C завтраками| Bed and breakfast'!AC4</f>
        <v>45886</v>
      </c>
      <c r="AD4" s="241">
        <f>'C завтраками| Bed and breakfast'!AD4</f>
        <v>45888</v>
      </c>
      <c r="AE4" s="241">
        <f>'C завтраками| Bed and breakfast'!AE4</f>
        <v>45890</v>
      </c>
      <c r="AF4" s="241">
        <f>'C завтраками| Bed and breakfast'!AF4</f>
        <v>45893</v>
      </c>
      <c r="AG4" s="241">
        <f>'C завтраками| Bed and breakfast'!AG4</f>
        <v>45896</v>
      </c>
      <c r="AH4" s="241">
        <f>'C завтраками| Bed and breakfast'!AH4</f>
        <v>45898</v>
      </c>
      <c r="AI4" s="241">
        <f>'C завтраками| Bed and breakfast'!AI4</f>
        <v>45901</v>
      </c>
      <c r="AJ4" s="241">
        <f>'C завтраками| Bed and breakfast'!AJ4</f>
        <v>45905</v>
      </c>
      <c r="AK4" s="241">
        <f>'C завтраками| Bed and breakfast'!AK4</f>
        <v>45908</v>
      </c>
      <c r="AL4" s="241">
        <f>'C завтраками| Bed and breakfast'!AL4</f>
        <v>45911</v>
      </c>
      <c r="AM4" s="241">
        <f>'C завтраками| Bed and breakfast'!AM4</f>
        <v>45912</v>
      </c>
      <c r="AN4" s="241">
        <f>'C завтраками| Bed and breakfast'!AN4</f>
        <v>45914</v>
      </c>
      <c r="AO4" s="241">
        <f>'C завтраками| Bed and breakfast'!AO4</f>
        <v>45919</v>
      </c>
      <c r="AP4" s="241">
        <f>'C завтраками| Bed and breakfast'!AP4</f>
        <v>45921</v>
      </c>
      <c r="AQ4" s="241">
        <f>'C завтраками| Bed and breakfast'!AQ4</f>
        <v>45926</v>
      </c>
      <c r="AR4" s="241">
        <f>'C завтраками| Bed and breakfast'!AR4</f>
        <v>45928</v>
      </c>
      <c r="AS4" s="241">
        <f>'C завтраками| Bed and breakfast'!AS4</f>
        <v>45931</v>
      </c>
      <c r="AT4" s="241">
        <f>'C завтраками| Bed and breakfast'!AT4</f>
        <v>45933</v>
      </c>
      <c r="AU4" s="241">
        <f>'C завтраками| Bed and breakfast'!AU4</f>
        <v>45933</v>
      </c>
      <c r="AV4" s="241">
        <f>'C завтраками| Bed and breakfast'!AV4</f>
        <v>45935</v>
      </c>
      <c r="AW4" s="241">
        <f>'C завтраками| Bed and breakfast'!AW4</f>
        <v>45940</v>
      </c>
      <c r="AX4" s="241">
        <f>'C завтраками| Bed and breakfast'!AX4</f>
        <v>45942</v>
      </c>
      <c r="AY4" s="241">
        <f>'C завтраками| Bed and breakfast'!AY4</f>
        <v>45947</v>
      </c>
      <c r="AZ4" s="241">
        <f>'C завтраками| Bed and breakfast'!AZ4</f>
        <v>45949</v>
      </c>
      <c r="BA4" s="241">
        <f>'C завтраками| Bed and breakfast'!BA4</f>
        <v>45954</v>
      </c>
      <c r="BB4" s="241">
        <f>'C завтраками| Bed and breakfast'!BB4</f>
        <v>45956</v>
      </c>
      <c r="BC4" s="241">
        <f>'C завтраками| Bed and breakfast'!BC4</f>
        <v>45961</v>
      </c>
      <c r="BD4" s="241">
        <f>'C завтраками| Bed and breakfast'!BD4</f>
        <v>45962</v>
      </c>
      <c r="BE4" s="241">
        <f>'C завтраками| Bed and breakfast'!BE4</f>
        <v>45965</v>
      </c>
      <c r="BF4" s="241">
        <f>'C завтраками| Bed and breakfast'!BF4</f>
        <v>45966</v>
      </c>
      <c r="BG4" s="241">
        <f>'C завтраками| Bed and breakfast'!BG4</f>
        <v>45992</v>
      </c>
      <c r="BH4" s="241">
        <f>'C завтраками| Bed and breakfast'!BH4</f>
        <v>46003</v>
      </c>
    </row>
    <row r="5" spans="1:60" s="250" customFormat="1" ht="22.35" customHeight="1" x14ac:dyDescent="0.15">
      <c r="A5" s="145" t="s">
        <v>11</v>
      </c>
      <c r="B5" s="241">
        <f>'C завтраками| Bed and breakfast'!B5</f>
        <v>45826</v>
      </c>
      <c r="C5" s="241">
        <f>'C завтраками| Bed and breakfast'!C5</f>
        <v>45827</v>
      </c>
      <c r="D5" s="241">
        <f>'C завтраками| Bed and breakfast'!D5</f>
        <v>45828</v>
      </c>
      <c r="E5" s="241">
        <f>'C завтраками| Bed and breakfast'!E5</f>
        <v>45829</v>
      </c>
      <c r="F5" s="241">
        <f>'C завтраками| Bed and breakfast'!F5</f>
        <v>45830</v>
      </c>
      <c r="G5" s="241">
        <f>'C завтраками| Bed and breakfast'!G5</f>
        <v>45831</v>
      </c>
      <c r="H5" s="241">
        <f>'C завтраками| Bed and breakfast'!H5</f>
        <v>45834</v>
      </c>
      <c r="I5" s="241">
        <f>'C завтраками| Bed and breakfast'!I5</f>
        <v>45835</v>
      </c>
      <c r="J5" s="241">
        <f>'C завтраками| Bed and breakfast'!J5</f>
        <v>45837</v>
      </c>
      <c r="K5" s="241">
        <f>'C завтраками| Bed and breakfast'!K5</f>
        <v>45838</v>
      </c>
      <c r="L5" s="241">
        <f>'C завтраками| Bed and breakfast'!L5</f>
        <v>45841</v>
      </c>
      <c r="M5" s="241">
        <f>'C завтраками| Bed and breakfast'!M5</f>
        <v>45844</v>
      </c>
      <c r="N5" s="241">
        <f>'C завтраками| Bed and breakfast'!N5</f>
        <v>45846</v>
      </c>
      <c r="O5" s="241">
        <f>'C завтраками| Bed and breakfast'!O5</f>
        <v>45848</v>
      </c>
      <c r="P5" s="241">
        <f>'C завтраками| Bed and breakfast'!P5</f>
        <v>45850</v>
      </c>
      <c r="Q5" s="241">
        <f>'C завтраками| Bed and breakfast'!Q5</f>
        <v>45855</v>
      </c>
      <c r="R5" s="241">
        <f>'C завтраками| Bed and breakfast'!R5</f>
        <v>45857</v>
      </c>
      <c r="S5" s="241">
        <f>'C завтраками| Bed and breakfast'!S5</f>
        <v>45858</v>
      </c>
      <c r="T5" s="241">
        <f>'C завтраками| Bed and breakfast'!T5</f>
        <v>45860</v>
      </c>
      <c r="U5" s="241">
        <f>'C завтраками| Bed and breakfast'!U5</f>
        <v>45862</v>
      </c>
      <c r="V5" s="241">
        <f>'C завтраками| Bed and breakfast'!V5</f>
        <v>45864</v>
      </c>
      <c r="W5" s="241">
        <f>'C завтраками| Bed and breakfast'!W5</f>
        <v>45866</v>
      </c>
      <c r="X5" s="241">
        <f>'C завтраками| Bed and breakfast'!X5</f>
        <v>45869</v>
      </c>
      <c r="Y5" s="241">
        <f>'C завтраками| Bed and breakfast'!Y5</f>
        <v>45871</v>
      </c>
      <c r="Z5" s="241">
        <f>'C завтраками| Bed and breakfast'!Z5</f>
        <v>45873</v>
      </c>
      <c r="AA5" s="241">
        <f>'C завтраками| Bed and breakfast'!AA5</f>
        <v>45882</v>
      </c>
      <c r="AB5" s="241">
        <f>'C завтраками| Bed and breakfast'!AB5</f>
        <v>45885</v>
      </c>
      <c r="AC5" s="241">
        <f>'C завтраками| Bed and breakfast'!AC5</f>
        <v>45887</v>
      </c>
      <c r="AD5" s="241">
        <f>'C завтраками| Bed and breakfast'!AD5</f>
        <v>45889</v>
      </c>
      <c r="AE5" s="241">
        <f>'C завтраками| Bed and breakfast'!AE5</f>
        <v>45892</v>
      </c>
      <c r="AF5" s="241">
        <f>'C завтраками| Bed and breakfast'!AF5</f>
        <v>45895</v>
      </c>
      <c r="AG5" s="241">
        <f>'C завтраками| Bed and breakfast'!AG5</f>
        <v>45897</v>
      </c>
      <c r="AH5" s="241">
        <f>'C завтраками| Bed and breakfast'!AH5</f>
        <v>45900</v>
      </c>
      <c r="AI5" s="241">
        <f>'C завтраками| Bed and breakfast'!AI5</f>
        <v>45904</v>
      </c>
      <c r="AJ5" s="241">
        <f>'C завтраками| Bed and breakfast'!AJ5</f>
        <v>45907</v>
      </c>
      <c r="AK5" s="241">
        <f>'C завтраками| Bed and breakfast'!AK5</f>
        <v>45910</v>
      </c>
      <c r="AL5" s="241">
        <f>'C завтраками| Bed and breakfast'!AL5</f>
        <v>45911</v>
      </c>
      <c r="AM5" s="241">
        <f>'C завтраками| Bed and breakfast'!AM5</f>
        <v>45913</v>
      </c>
      <c r="AN5" s="241">
        <f>'C завтраками| Bed and breakfast'!AN5</f>
        <v>45918</v>
      </c>
      <c r="AO5" s="241">
        <f>'C завтраками| Bed and breakfast'!AO5</f>
        <v>45920</v>
      </c>
      <c r="AP5" s="241">
        <f>'C завтраками| Bed and breakfast'!AP5</f>
        <v>45925</v>
      </c>
      <c r="AQ5" s="241">
        <f>'C завтраками| Bed and breakfast'!AQ5</f>
        <v>45927</v>
      </c>
      <c r="AR5" s="241">
        <f>'C завтраками| Bed and breakfast'!AR5</f>
        <v>45930</v>
      </c>
      <c r="AS5" s="241">
        <f>'C завтраками| Bed and breakfast'!AS5</f>
        <v>45932</v>
      </c>
      <c r="AT5" s="241">
        <f>'C завтраками| Bed and breakfast'!AT5</f>
        <v>45934</v>
      </c>
      <c r="AU5" s="241">
        <f>'C завтраками| Bed and breakfast'!AU5</f>
        <v>45934</v>
      </c>
      <c r="AV5" s="241">
        <f>'C завтраками| Bed and breakfast'!AV5</f>
        <v>45939</v>
      </c>
      <c r="AW5" s="241">
        <f>'C завтраками| Bed and breakfast'!AW5</f>
        <v>45941</v>
      </c>
      <c r="AX5" s="241">
        <f>'C завтраками| Bed and breakfast'!AX5</f>
        <v>45946</v>
      </c>
      <c r="AY5" s="241">
        <f>'C завтраками| Bed and breakfast'!AY5</f>
        <v>45948</v>
      </c>
      <c r="AZ5" s="241">
        <f>'C завтраками| Bed and breakfast'!AZ5</f>
        <v>45953</v>
      </c>
      <c r="BA5" s="241">
        <f>'C завтраками| Bed and breakfast'!BA5</f>
        <v>45955</v>
      </c>
      <c r="BB5" s="241">
        <f>'C завтраками| Bed and breakfast'!BB5</f>
        <v>45960</v>
      </c>
      <c r="BC5" s="241">
        <f>'C завтраками| Bed and breakfast'!BC5</f>
        <v>45961</v>
      </c>
      <c r="BD5" s="241">
        <f>'C завтраками| Bed and breakfast'!BD5</f>
        <v>45964</v>
      </c>
      <c r="BE5" s="241">
        <f>'C завтраками| Bed and breakfast'!BE5</f>
        <v>45965</v>
      </c>
      <c r="BF5" s="241">
        <f>'C завтраками| Bed and breakfast'!BF5</f>
        <v>45991</v>
      </c>
      <c r="BG5" s="241">
        <f>'C завтраками| Bed and breakfast'!BG5</f>
        <v>46002</v>
      </c>
      <c r="BH5" s="241">
        <f>'C завтраками| Bed and breakfast'!BH5</f>
        <v>46016</v>
      </c>
    </row>
    <row r="6" spans="1:60" ht="10.7" customHeight="1" x14ac:dyDescent="0.2">
      <c r="A6" s="17" t="s">
        <v>142</v>
      </c>
    </row>
    <row r="7" spans="1:60" ht="10.7" customHeight="1" x14ac:dyDescent="0.2">
      <c r="A7" s="19">
        <v>1</v>
      </c>
      <c r="B7" s="243">
        <f>'C завтраками| Bed and breakfast'!B7*0.9</f>
        <v>13050</v>
      </c>
      <c r="C7" s="243">
        <f>'C завтраками| Bed and breakfast'!C7*0.9</f>
        <v>15210</v>
      </c>
      <c r="D7" s="243">
        <f>'C завтраками| Bed and breakfast'!D7*0.9</f>
        <v>15210</v>
      </c>
      <c r="E7" s="243">
        <f>'C завтраками| Bed and breakfast'!E7*0.9</f>
        <v>14130</v>
      </c>
      <c r="F7" s="243">
        <f>'C завтраками| Bed and breakfast'!F7*0.9</f>
        <v>14130</v>
      </c>
      <c r="G7" s="243">
        <f>'C завтраками| Bed and breakfast'!G7*0.9</f>
        <v>16740</v>
      </c>
      <c r="H7" s="243">
        <f>'C завтраками| Bed and breakfast'!H7*0.9</f>
        <v>19800</v>
      </c>
      <c r="I7" s="243">
        <f>'C завтраками| Bed and breakfast'!I7*0.9</f>
        <v>16740</v>
      </c>
      <c r="J7" s="243">
        <f>'C завтраками| Bed and breakfast'!J7*0.9</f>
        <v>13050</v>
      </c>
      <c r="K7" s="243">
        <f>'C завтраками| Bed and breakfast'!K7*0.9</f>
        <v>11970</v>
      </c>
      <c r="L7" s="243">
        <f>'C завтраками| Bed and breakfast'!L7*0.9</f>
        <v>15210</v>
      </c>
      <c r="M7" s="243">
        <f>'C завтраками| Bed and breakfast'!M7*0.9</f>
        <v>15210</v>
      </c>
      <c r="N7" s="243">
        <f>'C завтраками| Bed and breakfast'!N7*0.9</f>
        <v>14130</v>
      </c>
      <c r="O7" s="243">
        <f>'C завтраками| Bed and breakfast'!O7*0.9</f>
        <v>15210</v>
      </c>
      <c r="P7" s="243">
        <f>'C завтраками| Bed and breakfast'!P7*0.9</f>
        <v>16740</v>
      </c>
      <c r="Q7" s="243">
        <f>'C завтраками| Bed and breakfast'!Q7*0.9</f>
        <v>16740</v>
      </c>
      <c r="R7" s="243">
        <f>'C завтраками| Bed and breakfast'!R7*0.9</f>
        <v>16740</v>
      </c>
      <c r="S7" s="243">
        <f>'C завтраками| Bed and breakfast'!S7*0.9</f>
        <v>16740</v>
      </c>
      <c r="T7" s="243">
        <f>'C завтраками| Bed and breakfast'!T7*0.9</f>
        <v>15210</v>
      </c>
      <c r="U7" s="243">
        <f>'C завтраками| Bed and breakfast'!U7*0.9</f>
        <v>15210</v>
      </c>
      <c r="V7" s="243">
        <f>'C завтраками| Bed and breakfast'!V7*0.9</f>
        <v>19800</v>
      </c>
      <c r="W7" s="243">
        <f>'C завтраками| Bed and breakfast'!W7*0.9</f>
        <v>18270</v>
      </c>
      <c r="X7" s="243">
        <f>'C завтраками| Bed and breakfast'!X7*0.9</f>
        <v>19800</v>
      </c>
      <c r="Y7" s="243">
        <f>'C завтраками| Bed and breakfast'!Y7*0.9</f>
        <v>16740</v>
      </c>
      <c r="Z7" s="243">
        <f>'C завтраками| Bed and breakfast'!Z7*0.9</f>
        <v>16740</v>
      </c>
      <c r="AA7" s="243">
        <f>'C завтраками| Bed and breakfast'!AA7*0.9</f>
        <v>18270</v>
      </c>
      <c r="AB7" s="243">
        <f>'C завтраками| Bed and breakfast'!AB7*0.9</f>
        <v>16740</v>
      </c>
      <c r="AC7" s="243">
        <f>'C завтраками| Bed and breakfast'!AC7*0.9</f>
        <v>18270</v>
      </c>
      <c r="AD7" s="243">
        <f>'C завтраками| Bed and breakfast'!AD7*0.9</f>
        <v>15210</v>
      </c>
      <c r="AE7" s="243">
        <f>'C завтраками| Bed and breakfast'!AE7*0.9</f>
        <v>14130</v>
      </c>
      <c r="AF7" s="243">
        <f>'C завтраками| Bed and breakfast'!AF7*0.9</f>
        <v>13050</v>
      </c>
      <c r="AG7" s="243">
        <f>'C завтраками| Bed and breakfast'!AG7*0.9</f>
        <v>11970</v>
      </c>
      <c r="AH7" s="243">
        <f>'C завтраками| Bed and breakfast'!AH7*0.9</f>
        <v>10890</v>
      </c>
      <c r="AI7" s="243">
        <f>'C завтраками| Bed and breakfast'!AI7*0.9</f>
        <v>10890</v>
      </c>
      <c r="AJ7" s="243">
        <f>'C завтраками| Bed and breakfast'!AJ7*0.9</f>
        <v>11970</v>
      </c>
      <c r="AK7" s="243">
        <f>'C завтраками| Bed and breakfast'!AK7*0.9</f>
        <v>13050</v>
      </c>
      <c r="AL7" s="243">
        <f>'C завтраками| Bed and breakfast'!AL7*0.9</f>
        <v>11970</v>
      </c>
      <c r="AM7" s="243">
        <f>'C завтраками| Bed and breakfast'!AM7*0.9</f>
        <v>13050</v>
      </c>
      <c r="AN7" s="243">
        <f>'C завтраками| Bed and breakfast'!AN7*0.9</f>
        <v>11970</v>
      </c>
      <c r="AO7" s="243">
        <f>'C завтраками| Bed and breakfast'!AO7*0.9</f>
        <v>11970.9</v>
      </c>
      <c r="AP7" s="243">
        <f>'C завтраками| Bed and breakfast'!AP7*0.9</f>
        <v>10890</v>
      </c>
      <c r="AQ7" s="243">
        <f>'C завтраками| Bed and breakfast'!AQ7*0.9</f>
        <v>13050</v>
      </c>
      <c r="AR7" s="243">
        <f>'C завтраками| Bed and breakfast'!AR7*0.9</f>
        <v>10890</v>
      </c>
      <c r="AS7" s="243">
        <f>'C завтраками| Bed and breakfast'!AS7*0.9</f>
        <v>10755</v>
      </c>
      <c r="AT7" s="243">
        <f>'C завтраками| Bed and breakfast'!AT7*0.9</f>
        <v>11835</v>
      </c>
      <c r="AU7" s="243">
        <f>'C завтраками| Bed and breakfast'!AU7*0.9</f>
        <v>11835</v>
      </c>
      <c r="AV7" s="243">
        <f>'C завтраками| Bed and breakfast'!AV7*0.9</f>
        <v>10755</v>
      </c>
      <c r="AW7" s="243">
        <f>'C завтраками| Bed and breakfast'!AW7*0.9</f>
        <v>11835</v>
      </c>
      <c r="AX7" s="243">
        <f>'C завтраками| Bed and breakfast'!AX7*0.9</f>
        <v>9045</v>
      </c>
      <c r="AY7" s="243">
        <f>'C завтраками| Bed and breakfast'!AY7*0.9</f>
        <v>9675</v>
      </c>
      <c r="AZ7" s="243">
        <f>'C завтраками| Bed and breakfast'!AZ7*0.9</f>
        <v>9045</v>
      </c>
      <c r="BA7" s="243">
        <f>'C завтраками| Bed and breakfast'!BA7*0.9</f>
        <v>9675</v>
      </c>
      <c r="BB7" s="243">
        <f>'C завтраками| Bed and breakfast'!BB7*0.9</f>
        <v>9045</v>
      </c>
      <c r="BC7" s="243">
        <f>'C завтраками| Bed and breakfast'!BC7*0.9</f>
        <v>9675</v>
      </c>
      <c r="BD7" s="243">
        <f>'C завтраками| Bed and breakfast'!BD7*0.9</f>
        <v>9675</v>
      </c>
      <c r="BE7" s="243">
        <f>'C завтраками| Bed and breakfast'!BE7*0.9</f>
        <v>9045</v>
      </c>
      <c r="BF7" s="243">
        <f>'C завтраками| Bed and breakfast'!BF7*0.9</f>
        <v>7785</v>
      </c>
      <c r="BG7" s="243">
        <f>'C завтраками| Bed and breakfast'!BG7*0.9</f>
        <v>7785</v>
      </c>
      <c r="BH7" s="243">
        <f>'C завтраками| Bed and breakfast'!BH7*0.9</f>
        <v>9405</v>
      </c>
    </row>
    <row r="8" spans="1:60" ht="10.7" customHeight="1" x14ac:dyDescent="0.2">
      <c r="A8" s="19">
        <v>2</v>
      </c>
      <c r="B8" s="243">
        <f>'C завтраками| Bed and breakfast'!B8*0.9</f>
        <v>15075</v>
      </c>
      <c r="C8" s="243">
        <f>'C завтраками| Bed and breakfast'!C8*0.9</f>
        <v>17235</v>
      </c>
      <c r="D8" s="243">
        <f>'C завтраками| Bed and breakfast'!D8*0.9</f>
        <v>17235</v>
      </c>
      <c r="E8" s="243">
        <f>'C завтраками| Bed and breakfast'!E8*0.9</f>
        <v>16155</v>
      </c>
      <c r="F8" s="243">
        <f>'C завтраками| Bed and breakfast'!F8*0.9</f>
        <v>16155</v>
      </c>
      <c r="G8" s="243">
        <f>'C завтраками| Bed and breakfast'!G8*0.9</f>
        <v>18765</v>
      </c>
      <c r="H8" s="243">
        <f>'C завтраками| Bed and breakfast'!H8*0.9</f>
        <v>21825</v>
      </c>
      <c r="I8" s="243">
        <f>'C завтраками| Bed and breakfast'!I8*0.9</f>
        <v>18765</v>
      </c>
      <c r="J8" s="243">
        <f>'C завтраками| Bed and breakfast'!J8*0.9</f>
        <v>15075</v>
      </c>
      <c r="K8" s="243">
        <f>'C завтраками| Bed and breakfast'!K8*0.9</f>
        <v>13995</v>
      </c>
      <c r="L8" s="243">
        <f>'C завтраками| Bed and breakfast'!L8*0.9</f>
        <v>17235</v>
      </c>
      <c r="M8" s="243">
        <f>'C завтраками| Bed and breakfast'!M8*0.9</f>
        <v>17235</v>
      </c>
      <c r="N8" s="243">
        <f>'C завтраками| Bed and breakfast'!N8*0.9</f>
        <v>16155</v>
      </c>
      <c r="O8" s="243">
        <f>'C завтраками| Bed and breakfast'!O8*0.9</f>
        <v>17235</v>
      </c>
      <c r="P8" s="243">
        <f>'C завтраками| Bed and breakfast'!P8*0.9</f>
        <v>18765</v>
      </c>
      <c r="Q8" s="243">
        <f>'C завтраками| Bed and breakfast'!Q8*0.9</f>
        <v>18765</v>
      </c>
      <c r="R8" s="243">
        <f>'C завтраками| Bed and breakfast'!R8*0.9</f>
        <v>18765</v>
      </c>
      <c r="S8" s="243">
        <f>'C завтраками| Bed and breakfast'!S8*0.9</f>
        <v>18765</v>
      </c>
      <c r="T8" s="243">
        <f>'C завтраками| Bed and breakfast'!T8*0.9</f>
        <v>17235</v>
      </c>
      <c r="U8" s="243">
        <f>'C завтраками| Bed and breakfast'!U8*0.9</f>
        <v>17235</v>
      </c>
      <c r="V8" s="243">
        <f>'C завтраками| Bed and breakfast'!V8*0.9</f>
        <v>21825</v>
      </c>
      <c r="W8" s="243">
        <f>'C завтраками| Bed and breakfast'!W8*0.9</f>
        <v>20295</v>
      </c>
      <c r="X8" s="243">
        <f>'C завтраками| Bed and breakfast'!X8*0.9</f>
        <v>21825</v>
      </c>
      <c r="Y8" s="243">
        <f>'C завтраками| Bed and breakfast'!Y8*0.9</f>
        <v>18765</v>
      </c>
      <c r="Z8" s="243">
        <f>'C завтраками| Bed and breakfast'!Z8*0.9</f>
        <v>18765</v>
      </c>
      <c r="AA8" s="243">
        <f>'C завтраками| Bed and breakfast'!AA8*0.9</f>
        <v>20295</v>
      </c>
      <c r="AB8" s="243">
        <f>'C завтраками| Bed and breakfast'!AB8*0.9</f>
        <v>18765</v>
      </c>
      <c r="AC8" s="243">
        <f>'C завтраками| Bed and breakfast'!AC8*0.9</f>
        <v>20295</v>
      </c>
      <c r="AD8" s="243">
        <f>'C завтраками| Bed and breakfast'!AD8*0.9</f>
        <v>17235</v>
      </c>
      <c r="AE8" s="243">
        <f>'C завтраками| Bed and breakfast'!AE8*0.9</f>
        <v>16155</v>
      </c>
      <c r="AF8" s="243">
        <f>'C завтраками| Bed and breakfast'!AF8*0.9</f>
        <v>15075</v>
      </c>
      <c r="AG8" s="243">
        <f>'C завтраками| Bed and breakfast'!AG8*0.9</f>
        <v>13995</v>
      </c>
      <c r="AH8" s="243">
        <f>'C завтраками| Bed and breakfast'!AH8*0.9</f>
        <v>12915</v>
      </c>
      <c r="AI8" s="243">
        <f>'C завтраками| Bed and breakfast'!AI8*0.9</f>
        <v>12915</v>
      </c>
      <c r="AJ8" s="243">
        <f>'C завтраками| Bed and breakfast'!AJ8*0.9</f>
        <v>13995</v>
      </c>
      <c r="AK8" s="243">
        <f>'C завтраками| Bed and breakfast'!AK8*0.9</f>
        <v>15075</v>
      </c>
      <c r="AL8" s="243">
        <f>'C завтраками| Bed and breakfast'!AL8*0.9</f>
        <v>13995</v>
      </c>
      <c r="AM8" s="243">
        <f>'C завтраками| Bed and breakfast'!AM8*0.9</f>
        <v>15075</v>
      </c>
      <c r="AN8" s="243">
        <f>'C завтраками| Bed and breakfast'!AN8*0.9</f>
        <v>13995</v>
      </c>
      <c r="AO8" s="243">
        <f>'C завтраками| Bed and breakfast'!AO8*0.9</f>
        <v>13995.9</v>
      </c>
      <c r="AP8" s="243">
        <f>'C завтраками| Bed and breakfast'!AP8*0.9</f>
        <v>12915</v>
      </c>
      <c r="AQ8" s="243">
        <f>'C завтраками| Bed and breakfast'!AQ8*0.9</f>
        <v>15075</v>
      </c>
      <c r="AR8" s="243">
        <f>'C завтраками| Bed and breakfast'!AR8*0.9</f>
        <v>12915</v>
      </c>
      <c r="AS8" s="243">
        <f>'C завтраками| Bed and breakfast'!AS8*0.9</f>
        <v>12780</v>
      </c>
      <c r="AT8" s="243">
        <f>'C завтраками| Bed and breakfast'!AT8*0.9</f>
        <v>13860</v>
      </c>
      <c r="AU8" s="243">
        <f>'C завтраками| Bed and breakfast'!AU8*0.9</f>
        <v>13860</v>
      </c>
      <c r="AV8" s="243">
        <f>'C завтраками| Bed and breakfast'!AV8*0.9</f>
        <v>12780</v>
      </c>
      <c r="AW8" s="243">
        <f>'C завтраками| Bed and breakfast'!AW8*0.9</f>
        <v>13860</v>
      </c>
      <c r="AX8" s="243">
        <f>'C завтраками| Bed and breakfast'!AX8*0.9</f>
        <v>11070</v>
      </c>
      <c r="AY8" s="243">
        <f>'C завтраками| Bed and breakfast'!AY8*0.9</f>
        <v>11700</v>
      </c>
      <c r="AZ8" s="243">
        <f>'C завтраками| Bed and breakfast'!AZ8*0.9</f>
        <v>11070</v>
      </c>
      <c r="BA8" s="243">
        <f>'C завтраками| Bed and breakfast'!BA8*0.9</f>
        <v>11700</v>
      </c>
      <c r="BB8" s="243">
        <f>'C завтраками| Bed and breakfast'!BB8*0.9</f>
        <v>11070</v>
      </c>
      <c r="BC8" s="243">
        <f>'C завтраками| Bed and breakfast'!BC8*0.9</f>
        <v>11700</v>
      </c>
      <c r="BD8" s="243">
        <f>'C завтраками| Bed and breakfast'!BD8*0.9</f>
        <v>11700</v>
      </c>
      <c r="BE8" s="243">
        <f>'C завтраками| Bed and breakfast'!BE8*0.9</f>
        <v>11070</v>
      </c>
      <c r="BF8" s="243">
        <f>'C завтраками| Bed and breakfast'!BF8*0.9</f>
        <v>9810</v>
      </c>
      <c r="BG8" s="243">
        <f>'C завтраками| Bed and breakfast'!BG8*0.9</f>
        <v>9810</v>
      </c>
      <c r="BH8" s="243">
        <f>'C завтраками| Bed and breakfast'!BH8*0.9</f>
        <v>11430</v>
      </c>
    </row>
    <row r="9" spans="1:60" ht="10.7" customHeight="1" x14ac:dyDescent="0.2">
      <c r="A9" s="17" t="s">
        <v>143</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row>
    <row r="10" spans="1:60" s="247" customFormat="1" ht="10.7" customHeight="1" x14ac:dyDescent="0.2">
      <c r="A10" s="19">
        <v>1</v>
      </c>
      <c r="B10" s="243">
        <f>'C завтраками| Bed and breakfast'!B10*0.9</f>
        <v>13950</v>
      </c>
      <c r="C10" s="243">
        <f>'C завтраками| Bed and breakfast'!C10*0.9</f>
        <v>16110</v>
      </c>
      <c r="D10" s="243">
        <f>'C завтраками| Bed and breakfast'!D10*0.9</f>
        <v>16110</v>
      </c>
      <c r="E10" s="243">
        <f>'C завтраками| Bed and breakfast'!E10*0.9</f>
        <v>15030</v>
      </c>
      <c r="F10" s="243">
        <f>'C завтраками| Bed and breakfast'!F10*0.9</f>
        <v>15030</v>
      </c>
      <c r="G10" s="243">
        <f>'C завтраками| Bed and breakfast'!G10*0.9</f>
        <v>17640</v>
      </c>
      <c r="H10" s="243">
        <f>'C завтраками| Bed and breakfast'!H10*0.9</f>
        <v>20700</v>
      </c>
      <c r="I10" s="243">
        <f>'C завтраками| Bed and breakfast'!I10*0.9</f>
        <v>17640</v>
      </c>
      <c r="J10" s="243">
        <f>'C завтраками| Bed and breakfast'!J10*0.9</f>
        <v>13950</v>
      </c>
      <c r="K10" s="243">
        <f>'C завтраками| Bed and breakfast'!K10*0.9</f>
        <v>12870</v>
      </c>
      <c r="L10" s="243">
        <f>'C завтраками| Bed and breakfast'!L10*0.9</f>
        <v>16110</v>
      </c>
      <c r="M10" s="243">
        <f>'C завтраками| Bed and breakfast'!M10*0.9</f>
        <v>16110</v>
      </c>
      <c r="N10" s="243">
        <f>'C завтраками| Bed and breakfast'!N10*0.9</f>
        <v>15030</v>
      </c>
      <c r="O10" s="243">
        <f>'C завтраками| Bed and breakfast'!O10*0.9</f>
        <v>16110</v>
      </c>
      <c r="P10" s="243">
        <f>'C завтраками| Bed and breakfast'!P10*0.9</f>
        <v>17640</v>
      </c>
      <c r="Q10" s="243">
        <f>'C завтраками| Bed and breakfast'!Q10*0.9</f>
        <v>17640</v>
      </c>
      <c r="R10" s="243">
        <f>'C завтраками| Bed and breakfast'!R10*0.9</f>
        <v>17640</v>
      </c>
      <c r="S10" s="243">
        <f>'C завтраками| Bed and breakfast'!S10*0.9</f>
        <v>17640</v>
      </c>
      <c r="T10" s="243">
        <f>'C завтраками| Bed and breakfast'!T10*0.9</f>
        <v>16110</v>
      </c>
      <c r="U10" s="243">
        <f>'C завтраками| Bed and breakfast'!U10*0.9</f>
        <v>16110</v>
      </c>
      <c r="V10" s="243">
        <f>'C завтраками| Bed and breakfast'!V10*0.9</f>
        <v>20700</v>
      </c>
      <c r="W10" s="243">
        <f>'C завтраками| Bed and breakfast'!W10*0.9</f>
        <v>19170</v>
      </c>
      <c r="X10" s="243">
        <f>'C завтраками| Bed and breakfast'!X10*0.9</f>
        <v>20700</v>
      </c>
      <c r="Y10" s="243">
        <f>'C завтраками| Bed and breakfast'!Y10*0.9</f>
        <v>17640</v>
      </c>
      <c r="Z10" s="243">
        <f>'C завтраками| Bed and breakfast'!Z10*0.9</f>
        <v>17640</v>
      </c>
      <c r="AA10" s="243">
        <f>'C завтраками| Bed and breakfast'!AA10*0.9</f>
        <v>19170</v>
      </c>
      <c r="AB10" s="243">
        <f>'C завтраками| Bed and breakfast'!AB10*0.9</f>
        <v>17640</v>
      </c>
      <c r="AC10" s="243">
        <f>'C завтраками| Bed and breakfast'!AC10*0.9</f>
        <v>19170</v>
      </c>
      <c r="AD10" s="243">
        <f>'C завтраками| Bed and breakfast'!AD10*0.9</f>
        <v>16110</v>
      </c>
      <c r="AE10" s="243">
        <f>'C завтраками| Bed and breakfast'!AE10*0.9</f>
        <v>15030</v>
      </c>
      <c r="AF10" s="243">
        <f>'C завтраками| Bed and breakfast'!AF10*0.9</f>
        <v>13950</v>
      </c>
      <c r="AG10" s="243">
        <f>'C завтраками| Bed and breakfast'!AG10*0.9</f>
        <v>12870</v>
      </c>
      <c r="AH10" s="243">
        <f>'C завтраками| Bed and breakfast'!AH10*0.9</f>
        <v>11790</v>
      </c>
      <c r="AI10" s="243">
        <f>'C завтраками| Bed and breakfast'!AI10*0.9</f>
        <v>11790</v>
      </c>
      <c r="AJ10" s="243">
        <f>'C завтраками| Bed and breakfast'!AJ10*0.9</f>
        <v>12870</v>
      </c>
      <c r="AK10" s="243">
        <f>'C завтраками| Bed and breakfast'!AK10*0.9</f>
        <v>13950</v>
      </c>
      <c r="AL10" s="243">
        <f>'C завтраками| Bed and breakfast'!AL10*0.9</f>
        <v>12870</v>
      </c>
      <c r="AM10" s="243">
        <f>'C завтраками| Bed and breakfast'!AM10*0.9</f>
        <v>13950</v>
      </c>
      <c r="AN10" s="243">
        <f>'C завтраками| Bed and breakfast'!AN10*0.9</f>
        <v>12870</v>
      </c>
      <c r="AO10" s="243">
        <f>'C завтраками| Bed and breakfast'!AO10*0.9</f>
        <v>12870.9</v>
      </c>
      <c r="AP10" s="243">
        <f>'C завтраками| Bed and breakfast'!AP10*0.9</f>
        <v>11790</v>
      </c>
      <c r="AQ10" s="243">
        <f>'C завтраками| Bed and breakfast'!AQ10*0.9</f>
        <v>13950</v>
      </c>
      <c r="AR10" s="243">
        <f>'C завтраками| Bed and breakfast'!AR10*0.9</f>
        <v>11790</v>
      </c>
      <c r="AS10" s="243">
        <f>'C завтраками| Bed and breakfast'!AS10*0.9</f>
        <v>11655</v>
      </c>
      <c r="AT10" s="243">
        <f>'C завтраками| Bed and breakfast'!AT10*0.9</f>
        <v>12735</v>
      </c>
      <c r="AU10" s="243">
        <f>'C завтраками| Bed and breakfast'!AU10*0.9</f>
        <v>12735</v>
      </c>
      <c r="AV10" s="243">
        <f>'C завтраками| Bed and breakfast'!AV10*0.9</f>
        <v>11655</v>
      </c>
      <c r="AW10" s="243">
        <f>'C завтраками| Bed and breakfast'!AW10*0.9</f>
        <v>12735</v>
      </c>
      <c r="AX10" s="243">
        <f>'C завтраками| Bed and breakfast'!AX10*0.9</f>
        <v>9945</v>
      </c>
      <c r="AY10" s="243">
        <f>'C завтраками| Bed and breakfast'!AY10*0.9</f>
        <v>10575</v>
      </c>
      <c r="AZ10" s="243">
        <f>'C завтраками| Bed and breakfast'!AZ10*0.9</f>
        <v>9945</v>
      </c>
      <c r="BA10" s="243">
        <f>'C завтраками| Bed and breakfast'!BA10*0.9</f>
        <v>10575</v>
      </c>
      <c r="BB10" s="243">
        <f>'C завтраками| Bed and breakfast'!BB10*0.9</f>
        <v>9945</v>
      </c>
      <c r="BC10" s="243">
        <f>'C завтраками| Bed and breakfast'!BC10*0.9</f>
        <v>10575</v>
      </c>
      <c r="BD10" s="243">
        <f>'C завтраками| Bed and breakfast'!BD10*0.9</f>
        <v>10575</v>
      </c>
      <c r="BE10" s="243">
        <f>'C завтраками| Bed and breakfast'!BE10*0.9</f>
        <v>9945</v>
      </c>
      <c r="BF10" s="243">
        <f>'C завтраками| Bed and breakfast'!BF10*0.9</f>
        <v>8685</v>
      </c>
      <c r="BG10" s="243">
        <f>'C завтраками| Bed and breakfast'!BG10*0.9</f>
        <v>8685</v>
      </c>
      <c r="BH10" s="243">
        <f>'C завтраками| Bed and breakfast'!BH10*0.9</f>
        <v>10305</v>
      </c>
    </row>
    <row r="11" spans="1:60" ht="10.7" customHeight="1" x14ac:dyDescent="0.2">
      <c r="A11" s="19">
        <v>2</v>
      </c>
      <c r="B11" s="243">
        <f>'C завтраками| Bed and breakfast'!B11*0.9</f>
        <v>15975</v>
      </c>
      <c r="C11" s="243">
        <f>'C завтраками| Bed and breakfast'!C11*0.9</f>
        <v>18135</v>
      </c>
      <c r="D11" s="243">
        <f>'C завтраками| Bed and breakfast'!D11*0.9</f>
        <v>18135</v>
      </c>
      <c r="E11" s="243">
        <f>'C завтраками| Bed and breakfast'!E11*0.9</f>
        <v>17055</v>
      </c>
      <c r="F11" s="243">
        <f>'C завтраками| Bed and breakfast'!F11*0.9</f>
        <v>17055</v>
      </c>
      <c r="G11" s="243">
        <f>'C завтраками| Bed and breakfast'!G11*0.9</f>
        <v>19665</v>
      </c>
      <c r="H11" s="243">
        <f>'C завтраками| Bed and breakfast'!H11*0.9</f>
        <v>22725</v>
      </c>
      <c r="I11" s="243">
        <f>'C завтраками| Bed and breakfast'!I11*0.9</f>
        <v>19665</v>
      </c>
      <c r="J11" s="243">
        <f>'C завтраками| Bed and breakfast'!J11*0.9</f>
        <v>15975</v>
      </c>
      <c r="K11" s="243">
        <f>'C завтраками| Bed and breakfast'!K11*0.9</f>
        <v>14895</v>
      </c>
      <c r="L11" s="243">
        <f>'C завтраками| Bed and breakfast'!L11*0.9</f>
        <v>18135</v>
      </c>
      <c r="M11" s="243">
        <f>'C завтраками| Bed and breakfast'!M11*0.9</f>
        <v>18135</v>
      </c>
      <c r="N11" s="243">
        <f>'C завтраками| Bed and breakfast'!N11*0.9</f>
        <v>17055</v>
      </c>
      <c r="O11" s="243">
        <f>'C завтраками| Bed and breakfast'!O11*0.9</f>
        <v>18135</v>
      </c>
      <c r="P11" s="243">
        <f>'C завтраками| Bed and breakfast'!P11*0.9</f>
        <v>19665</v>
      </c>
      <c r="Q11" s="243">
        <f>'C завтраками| Bed and breakfast'!Q11*0.9</f>
        <v>19665</v>
      </c>
      <c r="R11" s="243">
        <f>'C завтраками| Bed and breakfast'!R11*0.9</f>
        <v>19665</v>
      </c>
      <c r="S11" s="243">
        <f>'C завтраками| Bed and breakfast'!S11*0.9</f>
        <v>19665</v>
      </c>
      <c r="T11" s="243">
        <f>'C завтраками| Bed and breakfast'!T11*0.9</f>
        <v>18135</v>
      </c>
      <c r="U11" s="243">
        <f>'C завтраками| Bed and breakfast'!U11*0.9</f>
        <v>18135</v>
      </c>
      <c r="V11" s="243">
        <f>'C завтраками| Bed and breakfast'!V11*0.9</f>
        <v>22725</v>
      </c>
      <c r="W11" s="243">
        <f>'C завтраками| Bed and breakfast'!W11*0.9</f>
        <v>21195</v>
      </c>
      <c r="X11" s="243">
        <f>'C завтраками| Bed and breakfast'!X11*0.9</f>
        <v>22725</v>
      </c>
      <c r="Y11" s="243">
        <f>'C завтраками| Bed and breakfast'!Y11*0.9</f>
        <v>19665</v>
      </c>
      <c r="Z11" s="243">
        <f>'C завтраками| Bed and breakfast'!Z11*0.9</f>
        <v>19665</v>
      </c>
      <c r="AA11" s="243">
        <f>'C завтраками| Bed and breakfast'!AA11*0.9</f>
        <v>21195</v>
      </c>
      <c r="AB11" s="243">
        <f>'C завтраками| Bed and breakfast'!AB11*0.9</f>
        <v>19665</v>
      </c>
      <c r="AC11" s="243">
        <f>'C завтраками| Bed and breakfast'!AC11*0.9</f>
        <v>21195</v>
      </c>
      <c r="AD11" s="243">
        <f>'C завтраками| Bed and breakfast'!AD11*0.9</f>
        <v>18135</v>
      </c>
      <c r="AE11" s="243">
        <f>'C завтраками| Bed and breakfast'!AE11*0.9</f>
        <v>17055</v>
      </c>
      <c r="AF11" s="243">
        <f>'C завтраками| Bed and breakfast'!AF11*0.9</f>
        <v>15975</v>
      </c>
      <c r="AG11" s="243">
        <f>'C завтраками| Bed and breakfast'!AG11*0.9</f>
        <v>14895</v>
      </c>
      <c r="AH11" s="243">
        <f>'C завтраками| Bed and breakfast'!AH11*0.9</f>
        <v>13815</v>
      </c>
      <c r="AI11" s="243">
        <f>'C завтраками| Bed and breakfast'!AI11*0.9</f>
        <v>13815</v>
      </c>
      <c r="AJ11" s="243">
        <f>'C завтраками| Bed and breakfast'!AJ11*0.9</f>
        <v>14895</v>
      </c>
      <c r="AK11" s="243">
        <f>'C завтраками| Bed and breakfast'!AK11*0.9</f>
        <v>15975</v>
      </c>
      <c r="AL11" s="243">
        <f>'C завтраками| Bed and breakfast'!AL11*0.9</f>
        <v>14895</v>
      </c>
      <c r="AM11" s="243">
        <f>'C завтраками| Bed and breakfast'!AM11*0.9</f>
        <v>15975</v>
      </c>
      <c r="AN11" s="243">
        <f>'C завтраками| Bed and breakfast'!AN11*0.9</f>
        <v>14895</v>
      </c>
      <c r="AO11" s="243">
        <f>'C завтраками| Bed and breakfast'!AO11*0.9</f>
        <v>14895.9</v>
      </c>
      <c r="AP11" s="243">
        <f>'C завтраками| Bed and breakfast'!AP11*0.9</f>
        <v>13815</v>
      </c>
      <c r="AQ11" s="243">
        <f>'C завтраками| Bed and breakfast'!AQ11*0.9</f>
        <v>15975</v>
      </c>
      <c r="AR11" s="243">
        <f>'C завтраками| Bed and breakfast'!AR11*0.9</f>
        <v>13815</v>
      </c>
      <c r="AS11" s="243">
        <f>'C завтраками| Bed and breakfast'!AS11*0.9</f>
        <v>13680</v>
      </c>
      <c r="AT11" s="243">
        <f>'C завтраками| Bed and breakfast'!AT11*0.9</f>
        <v>14760</v>
      </c>
      <c r="AU11" s="243">
        <f>'C завтраками| Bed and breakfast'!AU11*0.9</f>
        <v>14760</v>
      </c>
      <c r="AV11" s="243">
        <f>'C завтраками| Bed and breakfast'!AV11*0.9</f>
        <v>13680</v>
      </c>
      <c r="AW11" s="243">
        <f>'C завтраками| Bed and breakfast'!AW11*0.9</f>
        <v>14760</v>
      </c>
      <c r="AX11" s="243">
        <f>'C завтраками| Bed and breakfast'!AX11*0.9</f>
        <v>11970</v>
      </c>
      <c r="AY11" s="243">
        <f>'C завтраками| Bed and breakfast'!AY11*0.9</f>
        <v>12600</v>
      </c>
      <c r="AZ11" s="243">
        <f>'C завтраками| Bed and breakfast'!AZ11*0.9</f>
        <v>11970</v>
      </c>
      <c r="BA11" s="243">
        <f>'C завтраками| Bed and breakfast'!BA11*0.9</f>
        <v>12600</v>
      </c>
      <c r="BB11" s="243">
        <f>'C завтраками| Bed and breakfast'!BB11*0.9</f>
        <v>11970</v>
      </c>
      <c r="BC11" s="243">
        <f>'C завтраками| Bed and breakfast'!BC11*0.9</f>
        <v>12600</v>
      </c>
      <c r="BD11" s="243">
        <f>'C завтраками| Bed and breakfast'!BD11*0.9</f>
        <v>12600</v>
      </c>
      <c r="BE11" s="243">
        <f>'C завтраками| Bed and breakfast'!BE11*0.9</f>
        <v>11970</v>
      </c>
      <c r="BF11" s="243">
        <f>'C завтраками| Bed and breakfast'!BF11*0.9</f>
        <v>10710</v>
      </c>
      <c r="BG11" s="243">
        <f>'C завтраками| Bed and breakfast'!BG11*0.9</f>
        <v>10710</v>
      </c>
      <c r="BH11" s="243">
        <f>'C завтраками| Bed and breakfast'!BH11*0.9</f>
        <v>12330</v>
      </c>
    </row>
    <row r="12" spans="1:60" ht="10.7" customHeight="1" x14ac:dyDescent="0.2">
      <c r="A12" s="17" t="s">
        <v>144</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row>
    <row r="13" spans="1:60" ht="10.7" customHeight="1" x14ac:dyDescent="0.2">
      <c r="A13" s="19">
        <v>1</v>
      </c>
      <c r="B13" s="243">
        <f>'C завтраками| Bed and breakfast'!B13*0.9</f>
        <v>14850</v>
      </c>
      <c r="C13" s="243">
        <f>'C завтраками| Bed and breakfast'!C13*0.9</f>
        <v>17010</v>
      </c>
      <c r="D13" s="243">
        <f>'C завтраками| Bed and breakfast'!D13*0.9</f>
        <v>17010</v>
      </c>
      <c r="E13" s="243">
        <f>'C завтраками| Bed and breakfast'!E13*0.9</f>
        <v>15930</v>
      </c>
      <c r="F13" s="243">
        <f>'C завтраками| Bed and breakfast'!F13*0.9</f>
        <v>15930</v>
      </c>
      <c r="G13" s="243">
        <f>'C завтраками| Bed and breakfast'!G13*0.9</f>
        <v>18540</v>
      </c>
      <c r="H13" s="243">
        <f>'C завтраками| Bed and breakfast'!H13*0.9</f>
        <v>21600</v>
      </c>
      <c r="I13" s="243">
        <f>'C завтраками| Bed and breakfast'!I13*0.9</f>
        <v>18540</v>
      </c>
      <c r="J13" s="243">
        <f>'C завтраками| Bed and breakfast'!J13*0.9</f>
        <v>14850</v>
      </c>
      <c r="K13" s="243">
        <f>'C завтраками| Bed and breakfast'!K13*0.9</f>
        <v>13770</v>
      </c>
      <c r="L13" s="243">
        <f>'C завтраками| Bed and breakfast'!L13*0.9</f>
        <v>17010</v>
      </c>
      <c r="M13" s="243">
        <f>'C завтраками| Bed and breakfast'!M13*0.9</f>
        <v>17010</v>
      </c>
      <c r="N13" s="243">
        <f>'C завтраками| Bed and breakfast'!N13*0.9</f>
        <v>15930</v>
      </c>
      <c r="O13" s="243">
        <f>'C завтраками| Bed and breakfast'!O13*0.9</f>
        <v>17010</v>
      </c>
      <c r="P13" s="243">
        <f>'C завтраками| Bed and breakfast'!P13*0.9</f>
        <v>18540</v>
      </c>
      <c r="Q13" s="243">
        <f>'C завтраками| Bed and breakfast'!Q13*0.9</f>
        <v>18540</v>
      </c>
      <c r="R13" s="243">
        <f>'C завтраками| Bed and breakfast'!R13*0.9</f>
        <v>18540</v>
      </c>
      <c r="S13" s="243">
        <f>'C завтраками| Bed and breakfast'!S13*0.9</f>
        <v>18540</v>
      </c>
      <c r="T13" s="243">
        <f>'C завтраками| Bed and breakfast'!T13*0.9</f>
        <v>17010</v>
      </c>
      <c r="U13" s="243">
        <f>'C завтраками| Bed and breakfast'!U13*0.9</f>
        <v>17010</v>
      </c>
      <c r="V13" s="243">
        <f>'C завтраками| Bed and breakfast'!V13*0.9</f>
        <v>21600</v>
      </c>
      <c r="W13" s="243">
        <f>'C завтраками| Bed and breakfast'!W13*0.9</f>
        <v>20070</v>
      </c>
      <c r="X13" s="243">
        <f>'C завтраками| Bed and breakfast'!X13*0.9</f>
        <v>21600</v>
      </c>
      <c r="Y13" s="243">
        <f>'C завтраками| Bed and breakfast'!Y13*0.9</f>
        <v>18540</v>
      </c>
      <c r="Z13" s="243">
        <f>'C завтраками| Bed and breakfast'!Z13*0.9</f>
        <v>18540</v>
      </c>
      <c r="AA13" s="243">
        <f>'C завтраками| Bed and breakfast'!AA13*0.9</f>
        <v>20070</v>
      </c>
      <c r="AB13" s="243">
        <f>'C завтраками| Bed and breakfast'!AB13*0.9</f>
        <v>18540</v>
      </c>
      <c r="AC13" s="243">
        <f>'C завтраками| Bed and breakfast'!AC13*0.9</f>
        <v>20070</v>
      </c>
      <c r="AD13" s="243">
        <f>'C завтраками| Bed and breakfast'!AD13*0.9</f>
        <v>17010</v>
      </c>
      <c r="AE13" s="243">
        <f>'C завтраками| Bed and breakfast'!AE13*0.9</f>
        <v>15930</v>
      </c>
      <c r="AF13" s="243">
        <f>'C завтраками| Bed and breakfast'!AF13*0.9</f>
        <v>14850</v>
      </c>
      <c r="AG13" s="243">
        <f>'C завтраками| Bed and breakfast'!AG13*0.9</f>
        <v>13770</v>
      </c>
      <c r="AH13" s="243">
        <f>'C завтраками| Bed and breakfast'!AH13*0.9</f>
        <v>12690</v>
      </c>
      <c r="AI13" s="243">
        <f>'C завтраками| Bed and breakfast'!AI13*0.9</f>
        <v>12690</v>
      </c>
      <c r="AJ13" s="243">
        <f>'C завтраками| Bed and breakfast'!AJ13*0.9</f>
        <v>13770</v>
      </c>
      <c r="AK13" s="243">
        <f>'C завтраками| Bed and breakfast'!AK13*0.9</f>
        <v>14850</v>
      </c>
      <c r="AL13" s="243">
        <f>'C завтраками| Bed and breakfast'!AL13*0.9</f>
        <v>13770</v>
      </c>
      <c r="AM13" s="243">
        <f>'C завтраками| Bed and breakfast'!AM13*0.9</f>
        <v>14850</v>
      </c>
      <c r="AN13" s="243">
        <f>'C завтраками| Bed and breakfast'!AN13*0.9</f>
        <v>13770</v>
      </c>
      <c r="AO13" s="243">
        <f>'C завтраками| Bed and breakfast'!AO13*0.9</f>
        <v>13770.9</v>
      </c>
      <c r="AP13" s="243">
        <f>'C завтраками| Bed and breakfast'!AP13*0.9</f>
        <v>12690</v>
      </c>
      <c r="AQ13" s="243">
        <f>'C завтраками| Bed and breakfast'!AQ13*0.9</f>
        <v>14850</v>
      </c>
      <c r="AR13" s="243">
        <f>'C завтраками| Bed and breakfast'!AR13*0.9</f>
        <v>12690</v>
      </c>
      <c r="AS13" s="243">
        <f>'C завтраками| Bed and breakfast'!AS13*0.9</f>
        <v>12555</v>
      </c>
      <c r="AT13" s="243">
        <f>'C завтраками| Bed and breakfast'!AT13*0.9</f>
        <v>13635</v>
      </c>
      <c r="AU13" s="243">
        <f>'C завтраками| Bed and breakfast'!AU13*0.9</f>
        <v>13635</v>
      </c>
      <c r="AV13" s="243">
        <f>'C завтраками| Bed and breakfast'!AV13*0.9</f>
        <v>12555</v>
      </c>
      <c r="AW13" s="243">
        <f>'C завтраками| Bed and breakfast'!AW13*0.9</f>
        <v>13635</v>
      </c>
      <c r="AX13" s="243">
        <f>'C завтраками| Bed and breakfast'!AX13*0.9</f>
        <v>10845</v>
      </c>
      <c r="AY13" s="243">
        <f>'C завтраками| Bed and breakfast'!AY13*0.9</f>
        <v>11475</v>
      </c>
      <c r="AZ13" s="243">
        <f>'C завтраками| Bed and breakfast'!AZ13*0.9</f>
        <v>10845</v>
      </c>
      <c r="BA13" s="243">
        <f>'C завтраками| Bed and breakfast'!BA13*0.9</f>
        <v>11475</v>
      </c>
      <c r="BB13" s="243">
        <f>'C завтраками| Bed and breakfast'!BB13*0.9</f>
        <v>10845</v>
      </c>
      <c r="BC13" s="243">
        <f>'C завтраками| Bed and breakfast'!BC13*0.9</f>
        <v>11475</v>
      </c>
      <c r="BD13" s="243">
        <f>'C завтраками| Bed and breakfast'!BD13*0.9</f>
        <v>11475</v>
      </c>
      <c r="BE13" s="243">
        <f>'C завтраками| Bed and breakfast'!BE13*0.9</f>
        <v>10845</v>
      </c>
      <c r="BF13" s="243">
        <f>'C завтраками| Bed and breakfast'!BF13*0.9</f>
        <v>9585</v>
      </c>
      <c r="BG13" s="243">
        <f>'C завтраками| Bed and breakfast'!BG13*0.9</f>
        <v>9585</v>
      </c>
      <c r="BH13" s="243">
        <f>'C завтраками| Bed and breakfast'!BH13*0.9</f>
        <v>11205</v>
      </c>
    </row>
    <row r="14" spans="1:60" ht="10.7" customHeight="1" x14ac:dyDescent="0.2">
      <c r="A14" s="19">
        <v>2</v>
      </c>
      <c r="B14" s="243">
        <f>'C завтраками| Bed and breakfast'!B14*0.9</f>
        <v>16875</v>
      </c>
      <c r="C14" s="243">
        <f>'C завтраками| Bed and breakfast'!C14*0.9</f>
        <v>19035</v>
      </c>
      <c r="D14" s="243">
        <f>'C завтраками| Bed and breakfast'!D14*0.9</f>
        <v>19035</v>
      </c>
      <c r="E14" s="243">
        <f>'C завтраками| Bed and breakfast'!E14*0.9</f>
        <v>17955</v>
      </c>
      <c r="F14" s="243">
        <f>'C завтраками| Bed and breakfast'!F14*0.9</f>
        <v>17955</v>
      </c>
      <c r="G14" s="243">
        <f>'C завтраками| Bed and breakfast'!G14*0.9</f>
        <v>20565</v>
      </c>
      <c r="H14" s="243">
        <f>'C завтраками| Bed and breakfast'!H14*0.9</f>
        <v>23625</v>
      </c>
      <c r="I14" s="243">
        <f>'C завтраками| Bed and breakfast'!I14*0.9</f>
        <v>20565</v>
      </c>
      <c r="J14" s="243">
        <f>'C завтраками| Bed and breakfast'!J14*0.9</f>
        <v>16875</v>
      </c>
      <c r="K14" s="243">
        <f>'C завтраками| Bed and breakfast'!K14*0.9</f>
        <v>15795</v>
      </c>
      <c r="L14" s="243">
        <f>'C завтраками| Bed and breakfast'!L14*0.9</f>
        <v>19035</v>
      </c>
      <c r="M14" s="243">
        <f>'C завтраками| Bed and breakfast'!M14*0.9</f>
        <v>19035</v>
      </c>
      <c r="N14" s="243">
        <f>'C завтраками| Bed and breakfast'!N14*0.9</f>
        <v>17955</v>
      </c>
      <c r="O14" s="243">
        <f>'C завтраками| Bed and breakfast'!O14*0.9</f>
        <v>19035</v>
      </c>
      <c r="P14" s="243">
        <f>'C завтраками| Bed and breakfast'!P14*0.9</f>
        <v>20565</v>
      </c>
      <c r="Q14" s="243">
        <f>'C завтраками| Bed and breakfast'!Q14*0.9</f>
        <v>20565</v>
      </c>
      <c r="R14" s="243">
        <f>'C завтраками| Bed and breakfast'!R14*0.9</f>
        <v>20565</v>
      </c>
      <c r="S14" s="243">
        <f>'C завтраками| Bed and breakfast'!S14*0.9</f>
        <v>20565</v>
      </c>
      <c r="T14" s="243">
        <f>'C завтраками| Bed and breakfast'!T14*0.9</f>
        <v>19035</v>
      </c>
      <c r="U14" s="243">
        <f>'C завтраками| Bed and breakfast'!U14*0.9</f>
        <v>19035</v>
      </c>
      <c r="V14" s="243">
        <f>'C завтраками| Bed and breakfast'!V14*0.9</f>
        <v>23625</v>
      </c>
      <c r="W14" s="243">
        <f>'C завтраками| Bed and breakfast'!W14*0.9</f>
        <v>22095</v>
      </c>
      <c r="X14" s="243">
        <f>'C завтраками| Bed and breakfast'!X14*0.9</f>
        <v>23625</v>
      </c>
      <c r="Y14" s="243">
        <f>'C завтраками| Bed and breakfast'!Y14*0.9</f>
        <v>20565</v>
      </c>
      <c r="Z14" s="243">
        <f>'C завтраками| Bed and breakfast'!Z14*0.9</f>
        <v>20565</v>
      </c>
      <c r="AA14" s="243">
        <f>'C завтраками| Bed and breakfast'!AA14*0.9</f>
        <v>22095</v>
      </c>
      <c r="AB14" s="243">
        <f>'C завтраками| Bed and breakfast'!AB14*0.9</f>
        <v>20565</v>
      </c>
      <c r="AC14" s="243">
        <f>'C завтраками| Bed and breakfast'!AC14*0.9</f>
        <v>22095</v>
      </c>
      <c r="AD14" s="243">
        <f>'C завтраками| Bed and breakfast'!AD14*0.9</f>
        <v>19035</v>
      </c>
      <c r="AE14" s="243">
        <f>'C завтраками| Bed and breakfast'!AE14*0.9</f>
        <v>17955</v>
      </c>
      <c r="AF14" s="243">
        <f>'C завтраками| Bed and breakfast'!AF14*0.9</f>
        <v>16875</v>
      </c>
      <c r="AG14" s="243">
        <f>'C завтраками| Bed and breakfast'!AG14*0.9</f>
        <v>15795</v>
      </c>
      <c r="AH14" s="243">
        <f>'C завтраками| Bed and breakfast'!AH14*0.9</f>
        <v>14715</v>
      </c>
      <c r="AI14" s="243">
        <f>'C завтраками| Bed and breakfast'!AI14*0.9</f>
        <v>14715</v>
      </c>
      <c r="AJ14" s="243">
        <f>'C завтраками| Bed and breakfast'!AJ14*0.9</f>
        <v>15795</v>
      </c>
      <c r="AK14" s="243">
        <f>'C завтраками| Bed and breakfast'!AK14*0.9</f>
        <v>16875</v>
      </c>
      <c r="AL14" s="243">
        <f>'C завтраками| Bed and breakfast'!AL14*0.9</f>
        <v>15795</v>
      </c>
      <c r="AM14" s="243">
        <f>'C завтраками| Bed and breakfast'!AM14*0.9</f>
        <v>16875</v>
      </c>
      <c r="AN14" s="243">
        <f>'C завтраками| Bed and breakfast'!AN14*0.9</f>
        <v>15795</v>
      </c>
      <c r="AO14" s="243">
        <f>'C завтраками| Bed and breakfast'!AO14*0.9</f>
        <v>15795.9</v>
      </c>
      <c r="AP14" s="243">
        <f>'C завтраками| Bed and breakfast'!AP14*0.9</f>
        <v>14715</v>
      </c>
      <c r="AQ14" s="243">
        <f>'C завтраками| Bed and breakfast'!AQ14*0.9</f>
        <v>16875</v>
      </c>
      <c r="AR14" s="243">
        <f>'C завтраками| Bed and breakfast'!AR14*0.9</f>
        <v>14715</v>
      </c>
      <c r="AS14" s="243">
        <f>'C завтраками| Bed and breakfast'!AS14*0.9</f>
        <v>14580</v>
      </c>
      <c r="AT14" s="243">
        <f>'C завтраками| Bed and breakfast'!AT14*0.9</f>
        <v>15660</v>
      </c>
      <c r="AU14" s="243">
        <f>'C завтраками| Bed and breakfast'!AU14*0.9</f>
        <v>15660</v>
      </c>
      <c r="AV14" s="243">
        <f>'C завтраками| Bed and breakfast'!AV14*0.9</f>
        <v>14580</v>
      </c>
      <c r="AW14" s="243">
        <f>'C завтраками| Bed and breakfast'!AW14*0.9</f>
        <v>15660</v>
      </c>
      <c r="AX14" s="243">
        <f>'C завтраками| Bed and breakfast'!AX14*0.9</f>
        <v>12870</v>
      </c>
      <c r="AY14" s="243">
        <f>'C завтраками| Bed and breakfast'!AY14*0.9</f>
        <v>13500</v>
      </c>
      <c r="AZ14" s="243">
        <f>'C завтраками| Bed and breakfast'!AZ14*0.9</f>
        <v>12870</v>
      </c>
      <c r="BA14" s="243">
        <f>'C завтраками| Bed and breakfast'!BA14*0.9</f>
        <v>13500</v>
      </c>
      <c r="BB14" s="243">
        <f>'C завтраками| Bed and breakfast'!BB14*0.9</f>
        <v>12870</v>
      </c>
      <c r="BC14" s="243">
        <f>'C завтраками| Bed and breakfast'!BC14*0.9</f>
        <v>13500</v>
      </c>
      <c r="BD14" s="243">
        <f>'C завтраками| Bed and breakfast'!BD14*0.9</f>
        <v>13500</v>
      </c>
      <c r="BE14" s="243">
        <f>'C завтраками| Bed and breakfast'!BE14*0.9</f>
        <v>12870</v>
      </c>
      <c r="BF14" s="243">
        <f>'C завтраками| Bed and breakfast'!BF14*0.9</f>
        <v>11610</v>
      </c>
      <c r="BG14" s="243">
        <f>'C завтраками| Bed and breakfast'!BG14*0.9</f>
        <v>11610</v>
      </c>
      <c r="BH14" s="243">
        <f>'C завтраками| Bed and breakfast'!BH14*0.9</f>
        <v>13230</v>
      </c>
    </row>
    <row r="15" spans="1:60" ht="10.7" customHeight="1" x14ac:dyDescent="0.2">
      <c r="A15" s="17" t="s">
        <v>4</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row>
    <row r="16" spans="1:60" ht="10.7" customHeight="1" x14ac:dyDescent="0.2">
      <c r="A16" s="19">
        <v>1</v>
      </c>
      <c r="B16" s="243">
        <f>'C завтраками| Bed and breakfast'!B16*0.9</f>
        <v>15750</v>
      </c>
      <c r="C16" s="243">
        <f>'C завтраками| Bed and breakfast'!C16*0.9</f>
        <v>17910</v>
      </c>
      <c r="D16" s="243">
        <f>'C завтраками| Bed and breakfast'!D16*0.9</f>
        <v>17910</v>
      </c>
      <c r="E16" s="243">
        <f>'C завтраками| Bed and breakfast'!E16*0.9</f>
        <v>16830</v>
      </c>
      <c r="F16" s="243">
        <f>'C завтраками| Bed and breakfast'!F16*0.9</f>
        <v>16830</v>
      </c>
      <c r="G16" s="243">
        <f>'C завтраками| Bed and breakfast'!G16*0.9</f>
        <v>19440</v>
      </c>
      <c r="H16" s="243">
        <f>'C завтраками| Bed and breakfast'!H16*0.9</f>
        <v>22500</v>
      </c>
      <c r="I16" s="243">
        <f>'C завтраками| Bed and breakfast'!I16*0.9</f>
        <v>19440</v>
      </c>
      <c r="J16" s="243">
        <f>'C завтраками| Bed and breakfast'!J16*0.9</f>
        <v>15750</v>
      </c>
      <c r="K16" s="243">
        <f>'C завтраками| Bed and breakfast'!K16*0.9</f>
        <v>14670</v>
      </c>
      <c r="L16" s="243">
        <f>'C завтраками| Bed and breakfast'!L16*0.9</f>
        <v>17910</v>
      </c>
      <c r="M16" s="243">
        <f>'C завтраками| Bed and breakfast'!M16*0.9</f>
        <v>17910</v>
      </c>
      <c r="N16" s="243">
        <f>'C завтраками| Bed and breakfast'!N16*0.9</f>
        <v>16830</v>
      </c>
      <c r="O16" s="243">
        <f>'C завтраками| Bed and breakfast'!O16*0.9</f>
        <v>17910</v>
      </c>
      <c r="P16" s="243">
        <f>'C завтраками| Bed and breakfast'!P16*0.9</f>
        <v>19440</v>
      </c>
      <c r="Q16" s="243">
        <f>'C завтраками| Bed and breakfast'!Q16*0.9</f>
        <v>19440</v>
      </c>
      <c r="R16" s="243">
        <f>'C завтраками| Bed and breakfast'!R16*0.9</f>
        <v>19440</v>
      </c>
      <c r="S16" s="243">
        <f>'C завтраками| Bed and breakfast'!S16*0.9</f>
        <v>19440</v>
      </c>
      <c r="T16" s="243">
        <f>'C завтраками| Bed and breakfast'!T16*0.9</f>
        <v>17910</v>
      </c>
      <c r="U16" s="243">
        <f>'C завтраками| Bed and breakfast'!U16*0.9</f>
        <v>17910</v>
      </c>
      <c r="V16" s="243">
        <f>'C завтраками| Bed and breakfast'!V16*0.9</f>
        <v>22500</v>
      </c>
      <c r="W16" s="243">
        <f>'C завтраками| Bed and breakfast'!W16*0.9</f>
        <v>20970</v>
      </c>
      <c r="X16" s="243">
        <f>'C завтраками| Bed and breakfast'!X16*0.9</f>
        <v>22500</v>
      </c>
      <c r="Y16" s="243">
        <f>'C завтраками| Bed and breakfast'!Y16*0.9</f>
        <v>19440</v>
      </c>
      <c r="Z16" s="243">
        <f>'C завтраками| Bed and breakfast'!Z16*0.9</f>
        <v>19440</v>
      </c>
      <c r="AA16" s="243">
        <f>'C завтраками| Bed and breakfast'!AA16*0.9</f>
        <v>20970</v>
      </c>
      <c r="AB16" s="243">
        <f>'C завтраками| Bed and breakfast'!AB16*0.9</f>
        <v>19440</v>
      </c>
      <c r="AC16" s="243">
        <f>'C завтраками| Bed and breakfast'!AC16*0.9</f>
        <v>20970</v>
      </c>
      <c r="AD16" s="243">
        <f>'C завтраками| Bed and breakfast'!AD16*0.9</f>
        <v>17910</v>
      </c>
      <c r="AE16" s="243">
        <f>'C завтраками| Bed and breakfast'!AE16*0.9</f>
        <v>16830</v>
      </c>
      <c r="AF16" s="243">
        <f>'C завтраками| Bed and breakfast'!AF16*0.9</f>
        <v>15750</v>
      </c>
      <c r="AG16" s="243">
        <f>'C завтраками| Bed and breakfast'!AG16*0.9</f>
        <v>14670</v>
      </c>
      <c r="AH16" s="243">
        <f>'C завтраками| Bed and breakfast'!AH16*0.9</f>
        <v>13590</v>
      </c>
      <c r="AI16" s="243">
        <f>'C завтраками| Bed and breakfast'!AI16*0.9</f>
        <v>13590</v>
      </c>
      <c r="AJ16" s="243">
        <f>'C завтраками| Bed and breakfast'!AJ16*0.9</f>
        <v>14670</v>
      </c>
      <c r="AK16" s="243">
        <f>'C завтраками| Bed and breakfast'!AK16*0.9</f>
        <v>15750</v>
      </c>
      <c r="AL16" s="243">
        <f>'C завтраками| Bed and breakfast'!AL16*0.9</f>
        <v>14670</v>
      </c>
      <c r="AM16" s="243">
        <f>'C завтраками| Bed and breakfast'!AM16*0.9</f>
        <v>15750</v>
      </c>
      <c r="AN16" s="243">
        <f>'C завтраками| Bed and breakfast'!AN16*0.9</f>
        <v>14670</v>
      </c>
      <c r="AO16" s="243">
        <f>'C завтраками| Bed and breakfast'!AO16*0.9</f>
        <v>14670.9</v>
      </c>
      <c r="AP16" s="243">
        <f>'C завтраками| Bed and breakfast'!AP16*0.9</f>
        <v>13590</v>
      </c>
      <c r="AQ16" s="243">
        <f>'C завтраками| Bed and breakfast'!AQ16*0.9</f>
        <v>15750</v>
      </c>
      <c r="AR16" s="243">
        <f>'C завтраками| Bed and breakfast'!AR16*0.9</f>
        <v>13590</v>
      </c>
      <c r="AS16" s="243">
        <f>'C завтраками| Bed and breakfast'!AS16*0.9</f>
        <v>13455</v>
      </c>
      <c r="AT16" s="243">
        <f>'C завтраками| Bed and breakfast'!AT16*0.9</f>
        <v>14535</v>
      </c>
      <c r="AU16" s="243">
        <f>'C завтраками| Bed and breakfast'!AU16*0.9</f>
        <v>14535</v>
      </c>
      <c r="AV16" s="243">
        <f>'C завтраками| Bed and breakfast'!AV16*0.9</f>
        <v>13455</v>
      </c>
      <c r="AW16" s="243">
        <f>'C завтраками| Bed and breakfast'!AW16*0.9</f>
        <v>14535</v>
      </c>
      <c r="AX16" s="243">
        <f>'C завтраками| Bed and breakfast'!AX16*0.9</f>
        <v>11745</v>
      </c>
      <c r="AY16" s="243">
        <f>'C завтраками| Bed and breakfast'!AY16*0.9</f>
        <v>12375</v>
      </c>
      <c r="AZ16" s="243">
        <f>'C завтраками| Bed and breakfast'!AZ16*0.9</f>
        <v>11745</v>
      </c>
      <c r="BA16" s="243">
        <f>'C завтраками| Bed and breakfast'!BA16*0.9</f>
        <v>12375</v>
      </c>
      <c r="BB16" s="243">
        <f>'C завтраками| Bed and breakfast'!BB16*0.9</f>
        <v>11745</v>
      </c>
      <c r="BC16" s="243">
        <f>'C завтраками| Bed and breakfast'!BC16*0.9</f>
        <v>12375</v>
      </c>
      <c r="BD16" s="243">
        <f>'C завтраками| Bed and breakfast'!BD16*0.9</f>
        <v>12375</v>
      </c>
      <c r="BE16" s="243">
        <f>'C завтраками| Bed and breakfast'!BE16*0.9</f>
        <v>11745</v>
      </c>
      <c r="BF16" s="243">
        <f>'C завтраками| Bed and breakfast'!BF16*0.9</f>
        <v>10485</v>
      </c>
      <c r="BG16" s="243">
        <f>'C завтраками| Bed and breakfast'!BG16*0.9</f>
        <v>10485</v>
      </c>
      <c r="BH16" s="243">
        <f>'C завтраками| Bed and breakfast'!BH16*0.9</f>
        <v>12105</v>
      </c>
    </row>
    <row r="17" spans="1:60" ht="10.7" customHeight="1" x14ac:dyDescent="0.2">
      <c r="A17" s="19">
        <v>2</v>
      </c>
      <c r="B17" s="243">
        <f>'C завтраками| Bed and breakfast'!B17*0.9</f>
        <v>17775</v>
      </c>
      <c r="C17" s="243">
        <f>'C завтраками| Bed and breakfast'!C17*0.9</f>
        <v>19935</v>
      </c>
      <c r="D17" s="243">
        <f>'C завтраками| Bed and breakfast'!D17*0.9</f>
        <v>19935</v>
      </c>
      <c r="E17" s="243">
        <f>'C завтраками| Bed and breakfast'!E17*0.9</f>
        <v>18855</v>
      </c>
      <c r="F17" s="243">
        <f>'C завтраками| Bed and breakfast'!F17*0.9</f>
        <v>18855</v>
      </c>
      <c r="G17" s="243">
        <f>'C завтраками| Bed and breakfast'!G17*0.9</f>
        <v>21465</v>
      </c>
      <c r="H17" s="243">
        <f>'C завтраками| Bed and breakfast'!H17*0.9</f>
        <v>24525</v>
      </c>
      <c r="I17" s="243">
        <f>'C завтраками| Bed and breakfast'!I17*0.9</f>
        <v>21465</v>
      </c>
      <c r="J17" s="243">
        <f>'C завтраками| Bed and breakfast'!J17*0.9</f>
        <v>17775</v>
      </c>
      <c r="K17" s="243">
        <f>'C завтраками| Bed and breakfast'!K17*0.9</f>
        <v>16695</v>
      </c>
      <c r="L17" s="243">
        <f>'C завтраками| Bed and breakfast'!L17*0.9</f>
        <v>19935</v>
      </c>
      <c r="M17" s="243">
        <f>'C завтраками| Bed and breakfast'!M17*0.9</f>
        <v>19935</v>
      </c>
      <c r="N17" s="243">
        <f>'C завтраками| Bed and breakfast'!N17*0.9</f>
        <v>18855</v>
      </c>
      <c r="O17" s="243">
        <f>'C завтраками| Bed and breakfast'!O17*0.9</f>
        <v>19935</v>
      </c>
      <c r="P17" s="243">
        <f>'C завтраками| Bed and breakfast'!P17*0.9</f>
        <v>21465</v>
      </c>
      <c r="Q17" s="243">
        <f>'C завтраками| Bed and breakfast'!Q17*0.9</f>
        <v>21465</v>
      </c>
      <c r="R17" s="243">
        <f>'C завтраками| Bed and breakfast'!R17*0.9</f>
        <v>21465</v>
      </c>
      <c r="S17" s="243">
        <f>'C завтраками| Bed and breakfast'!S17*0.9</f>
        <v>21465</v>
      </c>
      <c r="T17" s="243">
        <f>'C завтраками| Bed and breakfast'!T17*0.9</f>
        <v>19935</v>
      </c>
      <c r="U17" s="243">
        <f>'C завтраками| Bed and breakfast'!U17*0.9</f>
        <v>19935</v>
      </c>
      <c r="V17" s="243">
        <f>'C завтраками| Bed and breakfast'!V17*0.9</f>
        <v>24525</v>
      </c>
      <c r="W17" s="243">
        <f>'C завтраками| Bed and breakfast'!W17*0.9</f>
        <v>22995</v>
      </c>
      <c r="X17" s="243">
        <f>'C завтраками| Bed and breakfast'!X17*0.9</f>
        <v>24525</v>
      </c>
      <c r="Y17" s="243">
        <f>'C завтраками| Bed and breakfast'!Y17*0.9</f>
        <v>21465</v>
      </c>
      <c r="Z17" s="243">
        <f>'C завтраками| Bed and breakfast'!Z17*0.9</f>
        <v>21465</v>
      </c>
      <c r="AA17" s="243">
        <f>'C завтраками| Bed and breakfast'!AA17*0.9</f>
        <v>22995</v>
      </c>
      <c r="AB17" s="243">
        <f>'C завтраками| Bed and breakfast'!AB17*0.9</f>
        <v>21465</v>
      </c>
      <c r="AC17" s="243">
        <f>'C завтраками| Bed and breakfast'!AC17*0.9</f>
        <v>22995</v>
      </c>
      <c r="AD17" s="243">
        <f>'C завтраками| Bed and breakfast'!AD17*0.9</f>
        <v>19935</v>
      </c>
      <c r="AE17" s="243">
        <f>'C завтраками| Bed and breakfast'!AE17*0.9</f>
        <v>18855</v>
      </c>
      <c r="AF17" s="243">
        <f>'C завтраками| Bed and breakfast'!AF17*0.9</f>
        <v>17775</v>
      </c>
      <c r="AG17" s="243">
        <f>'C завтраками| Bed and breakfast'!AG17*0.9</f>
        <v>16695</v>
      </c>
      <c r="AH17" s="243">
        <f>'C завтраками| Bed and breakfast'!AH17*0.9</f>
        <v>15615</v>
      </c>
      <c r="AI17" s="243">
        <f>'C завтраками| Bed and breakfast'!AI17*0.9</f>
        <v>15615</v>
      </c>
      <c r="AJ17" s="243">
        <f>'C завтраками| Bed and breakfast'!AJ17*0.9</f>
        <v>16695</v>
      </c>
      <c r="AK17" s="243">
        <f>'C завтраками| Bed and breakfast'!AK17*0.9</f>
        <v>17775</v>
      </c>
      <c r="AL17" s="243">
        <f>'C завтраками| Bed and breakfast'!AL17*0.9</f>
        <v>16695</v>
      </c>
      <c r="AM17" s="243">
        <f>'C завтраками| Bed and breakfast'!AM17*0.9</f>
        <v>17775</v>
      </c>
      <c r="AN17" s="243">
        <f>'C завтраками| Bed and breakfast'!AN17*0.9</f>
        <v>16695</v>
      </c>
      <c r="AO17" s="243">
        <f>'C завтраками| Bed and breakfast'!AO17*0.9</f>
        <v>16695.900000000001</v>
      </c>
      <c r="AP17" s="243">
        <f>'C завтраками| Bed and breakfast'!AP17*0.9</f>
        <v>15615</v>
      </c>
      <c r="AQ17" s="243">
        <f>'C завтраками| Bed and breakfast'!AQ17*0.9</f>
        <v>17775</v>
      </c>
      <c r="AR17" s="243">
        <f>'C завтраками| Bed and breakfast'!AR17*0.9</f>
        <v>15615</v>
      </c>
      <c r="AS17" s="243">
        <f>'C завтраками| Bed and breakfast'!AS17*0.9</f>
        <v>15480</v>
      </c>
      <c r="AT17" s="243">
        <f>'C завтраками| Bed and breakfast'!AT17*0.9</f>
        <v>16560</v>
      </c>
      <c r="AU17" s="243">
        <f>'C завтраками| Bed and breakfast'!AU17*0.9</f>
        <v>16560</v>
      </c>
      <c r="AV17" s="243">
        <f>'C завтраками| Bed and breakfast'!AV17*0.9</f>
        <v>15480</v>
      </c>
      <c r="AW17" s="243">
        <f>'C завтраками| Bed and breakfast'!AW17*0.9</f>
        <v>16560</v>
      </c>
      <c r="AX17" s="243">
        <f>'C завтраками| Bed and breakfast'!AX17*0.9</f>
        <v>13770</v>
      </c>
      <c r="AY17" s="243">
        <f>'C завтраками| Bed and breakfast'!AY17*0.9</f>
        <v>14400</v>
      </c>
      <c r="AZ17" s="243">
        <f>'C завтраками| Bed and breakfast'!AZ17*0.9</f>
        <v>13770</v>
      </c>
      <c r="BA17" s="243">
        <f>'C завтраками| Bed and breakfast'!BA17*0.9</f>
        <v>14400</v>
      </c>
      <c r="BB17" s="243">
        <f>'C завтраками| Bed and breakfast'!BB17*0.9</f>
        <v>13770</v>
      </c>
      <c r="BC17" s="243">
        <f>'C завтраками| Bed and breakfast'!BC17*0.9</f>
        <v>14400</v>
      </c>
      <c r="BD17" s="243">
        <f>'C завтраками| Bed and breakfast'!BD17*0.9</f>
        <v>14400</v>
      </c>
      <c r="BE17" s="243">
        <f>'C завтраками| Bed and breakfast'!BE17*0.9</f>
        <v>13770</v>
      </c>
      <c r="BF17" s="243">
        <f>'C завтраками| Bed and breakfast'!BF17*0.9</f>
        <v>12510</v>
      </c>
      <c r="BG17" s="243">
        <f>'C завтраками| Bed and breakfast'!BG17*0.9</f>
        <v>12510</v>
      </c>
      <c r="BH17" s="243">
        <f>'C завтраками| Bed and breakfast'!BH17*0.9</f>
        <v>14130</v>
      </c>
    </row>
    <row r="18" spans="1:60" ht="10.7" customHeight="1" x14ac:dyDescent="0.2">
      <c r="A18" s="17" t="s">
        <v>145</v>
      </c>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row>
    <row r="19" spans="1:60" ht="10.7" customHeight="1" x14ac:dyDescent="0.2">
      <c r="A19" s="19">
        <v>1</v>
      </c>
      <c r="B19" s="243">
        <f>'C завтраками| Bed and breakfast'!B19*0.9</f>
        <v>17550</v>
      </c>
      <c r="C19" s="243">
        <f>'C завтраками| Bed and breakfast'!C19*0.9</f>
        <v>19710</v>
      </c>
      <c r="D19" s="243">
        <f>'C завтраками| Bed and breakfast'!D19*0.9</f>
        <v>19710</v>
      </c>
      <c r="E19" s="243">
        <f>'C завтраками| Bed and breakfast'!E19*0.9</f>
        <v>18630</v>
      </c>
      <c r="F19" s="243">
        <f>'C завтраками| Bed and breakfast'!F19*0.9</f>
        <v>18630</v>
      </c>
      <c r="G19" s="243">
        <f>'C завтраками| Bed and breakfast'!G19*0.9</f>
        <v>21240</v>
      </c>
      <c r="H19" s="243">
        <f>'C завтраками| Bed and breakfast'!H19*0.9</f>
        <v>24300</v>
      </c>
      <c r="I19" s="243">
        <f>'C завтраками| Bed and breakfast'!I19*0.9</f>
        <v>21240</v>
      </c>
      <c r="J19" s="243">
        <f>'C завтраками| Bed and breakfast'!J19*0.9</f>
        <v>17550</v>
      </c>
      <c r="K19" s="243">
        <f>'C завтраками| Bed and breakfast'!K19*0.9</f>
        <v>16470</v>
      </c>
      <c r="L19" s="243">
        <f>'C завтраками| Bed and breakfast'!L19*0.9</f>
        <v>19710</v>
      </c>
      <c r="M19" s="243">
        <f>'C завтраками| Bed and breakfast'!M19*0.9</f>
        <v>19710</v>
      </c>
      <c r="N19" s="243">
        <f>'C завтраками| Bed and breakfast'!N19*0.9</f>
        <v>18630</v>
      </c>
      <c r="O19" s="243">
        <f>'C завтраками| Bed and breakfast'!O19*0.9</f>
        <v>19710</v>
      </c>
      <c r="P19" s="243">
        <f>'C завтраками| Bed and breakfast'!P19*0.9</f>
        <v>21240</v>
      </c>
      <c r="Q19" s="243">
        <f>'C завтраками| Bed and breakfast'!Q19*0.9</f>
        <v>21240</v>
      </c>
      <c r="R19" s="243">
        <f>'C завтраками| Bed and breakfast'!R19*0.9</f>
        <v>21240</v>
      </c>
      <c r="S19" s="243">
        <f>'C завтраками| Bed and breakfast'!S19*0.9</f>
        <v>21240</v>
      </c>
      <c r="T19" s="243">
        <f>'C завтраками| Bed and breakfast'!T19*0.9</f>
        <v>19710</v>
      </c>
      <c r="U19" s="243">
        <f>'C завтраками| Bed and breakfast'!U19*0.9</f>
        <v>19710</v>
      </c>
      <c r="V19" s="243">
        <f>'C завтраками| Bed and breakfast'!V19*0.9</f>
        <v>24300</v>
      </c>
      <c r="W19" s="243">
        <f>'C завтраками| Bed and breakfast'!W19*0.9</f>
        <v>22770</v>
      </c>
      <c r="X19" s="243">
        <f>'C завтраками| Bed and breakfast'!X19*0.9</f>
        <v>24300</v>
      </c>
      <c r="Y19" s="243">
        <f>'C завтраками| Bed and breakfast'!Y19*0.9</f>
        <v>21240</v>
      </c>
      <c r="Z19" s="243">
        <f>'C завтраками| Bed and breakfast'!Z19*0.9</f>
        <v>21240</v>
      </c>
      <c r="AA19" s="243">
        <f>'C завтраками| Bed and breakfast'!AA19*0.9</f>
        <v>22770</v>
      </c>
      <c r="AB19" s="243">
        <f>'C завтраками| Bed and breakfast'!AB19*0.9</f>
        <v>21240</v>
      </c>
      <c r="AC19" s="243">
        <f>'C завтраками| Bed and breakfast'!AC19*0.9</f>
        <v>22770</v>
      </c>
      <c r="AD19" s="243">
        <f>'C завтраками| Bed and breakfast'!AD19*0.9</f>
        <v>19710</v>
      </c>
      <c r="AE19" s="243">
        <f>'C завтраками| Bed and breakfast'!AE19*0.9</f>
        <v>18630</v>
      </c>
      <c r="AF19" s="243">
        <f>'C завтраками| Bed and breakfast'!AF19*0.9</f>
        <v>17550</v>
      </c>
      <c r="AG19" s="243">
        <f>'C завтраками| Bed and breakfast'!AG19*0.9</f>
        <v>16470</v>
      </c>
      <c r="AH19" s="243">
        <f>'C завтраками| Bed and breakfast'!AH19*0.9</f>
        <v>15390</v>
      </c>
      <c r="AI19" s="243">
        <f>'C завтраками| Bed and breakfast'!AI19*0.9</f>
        <v>15390</v>
      </c>
      <c r="AJ19" s="243">
        <f>'C завтраками| Bed and breakfast'!AJ19*0.9</f>
        <v>16470</v>
      </c>
      <c r="AK19" s="243">
        <f>'C завтраками| Bed and breakfast'!AK19*0.9</f>
        <v>17550</v>
      </c>
      <c r="AL19" s="243">
        <f>'C завтраками| Bed and breakfast'!AL19*0.9</f>
        <v>16470</v>
      </c>
      <c r="AM19" s="243">
        <f>'C завтраками| Bed and breakfast'!AM19*0.9</f>
        <v>17550</v>
      </c>
      <c r="AN19" s="243">
        <f>'C завтраками| Bed and breakfast'!AN19*0.9</f>
        <v>16470</v>
      </c>
      <c r="AO19" s="243">
        <f>'C завтраками| Bed and breakfast'!AO19*0.9</f>
        <v>16470.900000000001</v>
      </c>
      <c r="AP19" s="243">
        <f>'C завтраками| Bed and breakfast'!AP19*0.9</f>
        <v>15390</v>
      </c>
      <c r="AQ19" s="243">
        <f>'C завтраками| Bed and breakfast'!AQ19*0.9</f>
        <v>17550</v>
      </c>
      <c r="AR19" s="243">
        <f>'C завтраками| Bed and breakfast'!AR19*0.9</f>
        <v>15390</v>
      </c>
      <c r="AS19" s="243">
        <f>'C завтраками| Bed and breakfast'!AS19*0.9</f>
        <v>14355</v>
      </c>
      <c r="AT19" s="243">
        <f>'C завтраками| Bed and breakfast'!AT19*0.9</f>
        <v>15435</v>
      </c>
      <c r="AU19" s="243">
        <f>'C завтраками| Bed and breakfast'!AU19*0.9</f>
        <v>15435</v>
      </c>
      <c r="AV19" s="243">
        <f>'C завтраками| Bed and breakfast'!AV19*0.9</f>
        <v>14355</v>
      </c>
      <c r="AW19" s="243">
        <f>'C завтраками| Bed and breakfast'!AW19*0.9</f>
        <v>15435</v>
      </c>
      <c r="AX19" s="243">
        <f>'C завтраками| Bed and breakfast'!AX19*0.9</f>
        <v>12645</v>
      </c>
      <c r="AY19" s="243">
        <f>'C завтраками| Bed and breakfast'!AY19*0.9</f>
        <v>13275</v>
      </c>
      <c r="AZ19" s="243">
        <f>'C завтраками| Bed and breakfast'!AZ19*0.9</f>
        <v>12645</v>
      </c>
      <c r="BA19" s="243">
        <f>'C завтраками| Bed and breakfast'!BA19*0.9</f>
        <v>13275</v>
      </c>
      <c r="BB19" s="243">
        <f>'C завтраками| Bed and breakfast'!BB19*0.9</f>
        <v>12645</v>
      </c>
      <c r="BC19" s="243">
        <f>'C завтраками| Bed and breakfast'!BC19*0.9</f>
        <v>13275</v>
      </c>
      <c r="BD19" s="243">
        <f>'C завтраками| Bed and breakfast'!BD19*0.9</f>
        <v>13275</v>
      </c>
      <c r="BE19" s="243">
        <f>'C завтраками| Bed and breakfast'!BE19*0.9</f>
        <v>12645</v>
      </c>
      <c r="BF19" s="243">
        <f>'C завтраками| Bed and breakfast'!BF19*0.9</f>
        <v>11385</v>
      </c>
      <c r="BG19" s="243">
        <f>'C завтраками| Bed and breakfast'!BG19*0.9</f>
        <v>11385</v>
      </c>
      <c r="BH19" s="243">
        <f>'C завтраками| Bed and breakfast'!BH19*0.9</f>
        <v>13005</v>
      </c>
    </row>
    <row r="20" spans="1:60" ht="10.7" customHeight="1" x14ac:dyDescent="0.2">
      <c r="A20" s="19">
        <v>2</v>
      </c>
      <c r="B20" s="243">
        <f>'C завтраками| Bed and breakfast'!B20*0.9</f>
        <v>19575</v>
      </c>
      <c r="C20" s="243">
        <f>'C завтраками| Bed and breakfast'!C20*0.9</f>
        <v>21735</v>
      </c>
      <c r="D20" s="243">
        <f>'C завтраками| Bed and breakfast'!D20*0.9</f>
        <v>21735</v>
      </c>
      <c r="E20" s="243">
        <f>'C завтраками| Bed and breakfast'!E20*0.9</f>
        <v>20655</v>
      </c>
      <c r="F20" s="243">
        <f>'C завтраками| Bed and breakfast'!F20*0.9</f>
        <v>20655</v>
      </c>
      <c r="G20" s="243">
        <f>'C завтраками| Bed and breakfast'!G20*0.9</f>
        <v>23265</v>
      </c>
      <c r="H20" s="243">
        <f>'C завтраками| Bed and breakfast'!H20*0.9</f>
        <v>26325</v>
      </c>
      <c r="I20" s="243">
        <f>'C завтраками| Bed and breakfast'!I20*0.9</f>
        <v>23265</v>
      </c>
      <c r="J20" s="243">
        <f>'C завтраками| Bed and breakfast'!J20*0.9</f>
        <v>19575</v>
      </c>
      <c r="K20" s="243">
        <f>'C завтраками| Bed and breakfast'!K20*0.9</f>
        <v>18495</v>
      </c>
      <c r="L20" s="243">
        <f>'C завтраками| Bed and breakfast'!L20*0.9</f>
        <v>21735</v>
      </c>
      <c r="M20" s="243">
        <f>'C завтраками| Bed and breakfast'!M20*0.9</f>
        <v>21735</v>
      </c>
      <c r="N20" s="243">
        <f>'C завтраками| Bed and breakfast'!N20*0.9</f>
        <v>20655</v>
      </c>
      <c r="O20" s="243">
        <f>'C завтраками| Bed and breakfast'!O20*0.9</f>
        <v>21735</v>
      </c>
      <c r="P20" s="243">
        <f>'C завтраками| Bed and breakfast'!P20*0.9</f>
        <v>23265</v>
      </c>
      <c r="Q20" s="243">
        <f>'C завтраками| Bed and breakfast'!Q20*0.9</f>
        <v>23265</v>
      </c>
      <c r="R20" s="243">
        <f>'C завтраками| Bed and breakfast'!R20*0.9</f>
        <v>23265</v>
      </c>
      <c r="S20" s="243">
        <f>'C завтраками| Bed and breakfast'!S20*0.9</f>
        <v>23265</v>
      </c>
      <c r="T20" s="243">
        <f>'C завтраками| Bed and breakfast'!T20*0.9</f>
        <v>21735</v>
      </c>
      <c r="U20" s="243">
        <f>'C завтраками| Bed and breakfast'!U20*0.9</f>
        <v>21735</v>
      </c>
      <c r="V20" s="243">
        <f>'C завтраками| Bed and breakfast'!V20*0.9</f>
        <v>26325</v>
      </c>
      <c r="W20" s="243">
        <f>'C завтраками| Bed and breakfast'!W20*0.9</f>
        <v>24795</v>
      </c>
      <c r="X20" s="243">
        <f>'C завтраками| Bed and breakfast'!X20*0.9</f>
        <v>26325</v>
      </c>
      <c r="Y20" s="243">
        <f>'C завтраками| Bed and breakfast'!Y20*0.9</f>
        <v>23265</v>
      </c>
      <c r="Z20" s="243">
        <f>'C завтраками| Bed and breakfast'!Z20*0.9</f>
        <v>23265</v>
      </c>
      <c r="AA20" s="243">
        <f>'C завтраками| Bed and breakfast'!AA20*0.9</f>
        <v>24795</v>
      </c>
      <c r="AB20" s="243">
        <f>'C завтраками| Bed and breakfast'!AB20*0.9</f>
        <v>23265</v>
      </c>
      <c r="AC20" s="243">
        <f>'C завтраками| Bed and breakfast'!AC20*0.9</f>
        <v>24795</v>
      </c>
      <c r="AD20" s="243">
        <f>'C завтраками| Bed and breakfast'!AD20*0.9</f>
        <v>21735</v>
      </c>
      <c r="AE20" s="243">
        <f>'C завтраками| Bed and breakfast'!AE20*0.9</f>
        <v>20655</v>
      </c>
      <c r="AF20" s="243">
        <f>'C завтраками| Bed and breakfast'!AF20*0.9</f>
        <v>19575</v>
      </c>
      <c r="AG20" s="243">
        <f>'C завтраками| Bed and breakfast'!AG20*0.9</f>
        <v>18495</v>
      </c>
      <c r="AH20" s="243">
        <f>'C завтраками| Bed and breakfast'!AH20*0.9</f>
        <v>17415</v>
      </c>
      <c r="AI20" s="243">
        <f>'C завтраками| Bed and breakfast'!AI20*0.9</f>
        <v>17415</v>
      </c>
      <c r="AJ20" s="243">
        <f>'C завтраками| Bed and breakfast'!AJ20*0.9</f>
        <v>18495</v>
      </c>
      <c r="AK20" s="243">
        <f>'C завтраками| Bed and breakfast'!AK20*0.9</f>
        <v>19575</v>
      </c>
      <c r="AL20" s="243">
        <f>'C завтраками| Bed and breakfast'!AL20*0.9</f>
        <v>18495</v>
      </c>
      <c r="AM20" s="243">
        <f>'C завтраками| Bed and breakfast'!AM20*0.9</f>
        <v>19575</v>
      </c>
      <c r="AN20" s="243">
        <f>'C завтраками| Bed and breakfast'!AN20*0.9</f>
        <v>18495</v>
      </c>
      <c r="AO20" s="243">
        <f>'C завтраками| Bed and breakfast'!AO20*0.9</f>
        <v>18495.900000000001</v>
      </c>
      <c r="AP20" s="243">
        <f>'C завтраками| Bed and breakfast'!AP20*0.9</f>
        <v>17415</v>
      </c>
      <c r="AQ20" s="243">
        <f>'C завтраками| Bed and breakfast'!AQ20*0.9</f>
        <v>19575</v>
      </c>
      <c r="AR20" s="243">
        <f>'C завтраками| Bed and breakfast'!AR20*0.9</f>
        <v>17415</v>
      </c>
      <c r="AS20" s="243">
        <f>'C завтраками| Bed and breakfast'!AS20*0.9</f>
        <v>16380</v>
      </c>
      <c r="AT20" s="243">
        <f>'C завтраками| Bed and breakfast'!AT20*0.9</f>
        <v>17460</v>
      </c>
      <c r="AU20" s="243">
        <f>'C завтраками| Bed and breakfast'!AU20*0.9</f>
        <v>17460</v>
      </c>
      <c r="AV20" s="243">
        <f>'C завтраками| Bed and breakfast'!AV20*0.9</f>
        <v>16380</v>
      </c>
      <c r="AW20" s="243">
        <f>'C завтраками| Bed and breakfast'!AW20*0.9</f>
        <v>17460</v>
      </c>
      <c r="AX20" s="243">
        <f>'C завтраками| Bed and breakfast'!AX20*0.9</f>
        <v>14670</v>
      </c>
      <c r="AY20" s="243">
        <f>'C завтраками| Bed and breakfast'!AY20*0.9</f>
        <v>15300</v>
      </c>
      <c r="AZ20" s="243">
        <f>'C завтраками| Bed and breakfast'!AZ20*0.9</f>
        <v>14670</v>
      </c>
      <c r="BA20" s="243">
        <f>'C завтраками| Bed and breakfast'!BA20*0.9</f>
        <v>15300</v>
      </c>
      <c r="BB20" s="243">
        <f>'C завтраками| Bed and breakfast'!BB20*0.9</f>
        <v>14670</v>
      </c>
      <c r="BC20" s="243">
        <f>'C завтраками| Bed and breakfast'!BC20*0.9</f>
        <v>15300</v>
      </c>
      <c r="BD20" s="243">
        <f>'C завтраками| Bed and breakfast'!BD20*0.9</f>
        <v>15300</v>
      </c>
      <c r="BE20" s="243">
        <f>'C завтраками| Bed and breakfast'!BE20*0.9</f>
        <v>14670</v>
      </c>
      <c r="BF20" s="243">
        <f>'C завтраками| Bed and breakfast'!BF20*0.9</f>
        <v>13410</v>
      </c>
      <c r="BG20" s="243">
        <f>'C завтраками| Bed and breakfast'!BG20*0.9</f>
        <v>13410</v>
      </c>
      <c r="BH20" s="243">
        <f>'C завтраками| Bed and breakfast'!BH20*0.9</f>
        <v>15030</v>
      </c>
    </row>
    <row r="21" spans="1:60" ht="10.7" customHeight="1" x14ac:dyDescent="0.2">
      <c r="A21" s="17" t="s">
        <v>5</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row>
    <row r="22" spans="1:60" ht="10.7" customHeight="1" x14ac:dyDescent="0.2">
      <c r="A22" s="19">
        <v>1</v>
      </c>
      <c r="B22" s="243">
        <f>'C завтраками| Bed and breakfast'!B22*0.9</f>
        <v>26550</v>
      </c>
      <c r="C22" s="243">
        <f>'C завтраками| Bed and breakfast'!C22*0.9</f>
        <v>28710</v>
      </c>
      <c r="D22" s="243">
        <f>'C завтраками| Bed and breakfast'!D22*0.9</f>
        <v>28710</v>
      </c>
      <c r="E22" s="243">
        <f>'C завтраками| Bed and breakfast'!E22*0.9</f>
        <v>27630</v>
      </c>
      <c r="F22" s="243">
        <f>'C завтраками| Bed and breakfast'!F22*0.9</f>
        <v>27630</v>
      </c>
      <c r="G22" s="243">
        <f>'C завтраками| Bed and breakfast'!G22*0.9</f>
        <v>30240</v>
      </c>
      <c r="H22" s="243">
        <f>'C завтраками| Bed and breakfast'!H22*0.9</f>
        <v>33300</v>
      </c>
      <c r="I22" s="243">
        <f>'C завтраками| Bed and breakfast'!I22*0.9</f>
        <v>30240</v>
      </c>
      <c r="J22" s="243">
        <f>'C завтраками| Bed and breakfast'!J22*0.9</f>
        <v>26550</v>
      </c>
      <c r="K22" s="243">
        <f>'C завтраками| Bed and breakfast'!K22*0.9</f>
        <v>25470</v>
      </c>
      <c r="L22" s="243">
        <f>'C завтраками| Bed and breakfast'!L22*0.9</f>
        <v>28710</v>
      </c>
      <c r="M22" s="243">
        <f>'C завтраками| Bed and breakfast'!M22*0.9</f>
        <v>28710</v>
      </c>
      <c r="N22" s="243">
        <f>'C завтраками| Bed and breakfast'!N22*0.9</f>
        <v>27630</v>
      </c>
      <c r="O22" s="243">
        <f>'C завтраками| Bed and breakfast'!O22*0.9</f>
        <v>28710</v>
      </c>
      <c r="P22" s="243">
        <f>'C завтраками| Bed and breakfast'!P22*0.9</f>
        <v>30240</v>
      </c>
      <c r="Q22" s="243">
        <f>'C завтраками| Bed and breakfast'!Q22*0.9</f>
        <v>30240</v>
      </c>
      <c r="R22" s="243">
        <f>'C завтраками| Bed and breakfast'!R22*0.9</f>
        <v>30240</v>
      </c>
      <c r="S22" s="243">
        <f>'C завтраками| Bed and breakfast'!S22*0.9</f>
        <v>30240</v>
      </c>
      <c r="T22" s="243">
        <f>'C завтраками| Bed and breakfast'!T22*0.9</f>
        <v>28710</v>
      </c>
      <c r="U22" s="243">
        <f>'C завтраками| Bed and breakfast'!U22*0.9</f>
        <v>28710</v>
      </c>
      <c r="V22" s="243">
        <f>'C завтраками| Bed and breakfast'!V22*0.9</f>
        <v>33300</v>
      </c>
      <c r="W22" s="243">
        <f>'C завтраками| Bed and breakfast'!W22*0.9</f>
        <v>31770</v>
      </c>
      <c r="X22" s="243">
        <f>'C завтраками| Bed and breakfast'!X22*0.9</f>
        <v>33300</v>
      </c>
      <c r="Y22" s="243">
        <f>'C завтраками| Bed and breakfast'!Y22*0.9</f>
        <v>30240</v>
      </c>
      <c r="Z22" s="243">
        <f>'C завтраками| Bed and breakfast'!Z22*0.9</f>
        <v>30240</v>
      </c>
      <c r="AA22" s="243">
        <f>'C завтраками| Bed and breakfast'!AA22*0.9</f>
        <v>31770</v>
      </c>
      <c r="AB22" s="243">
        <f>'C завтраками| Bed and breakfast'!AB22*0.9</f>
        <v>30240</v>
      </c>
      <c r="AC22" s="243">
        <f>'C завтраками| Bed and breakfast'!AC22*0.9</f>
        <v>31770</v>
      </c>
      <c r="AD22" s="243">
        <f>'C завтраками| Bed and breakfast'!AD22*0.9</f>
        <v>28710</v>
      </c>
      <c r="AE22" s="243">
        <f>'C завтраками| Bed and breakfast'!AE22*0.9</f>
        <v>27630</v>
      </c>
      <c r="AF22" s="243">
        <f>'C завтраками| Bed and breakfast'!AF22*0.9</f>
        <v>26550</v>
      </c>
      <c r="AG22" s="243">
        <f>'C завтраками| Bed and breakfast'!AG22*0.9</f>
        <v>25470</v>
      </c>
      <c r="AH22" s="243">
        <f>'C завтраками| Bed and breakfast'!AH22*0.9</f>
        <v>24390</v>
      </c>
      <c r="AI22" s="243">
        <f>'C завтраками| Bed and breakfast'!AI22*0.9</f>
        <v>24390</v>
      </c>
      <c r="AJ22" s="243">
        <f>'C завтраками| Bed and breakfast'!AJ22*0.9</f>
        <v>25470</v>
      </c>
      <c r="AK22" s="243">
        <f>'C завтраками| Bed and breakfast'!AK22*0.9</f>
        <v>26550</v>
      </c>
      <c r="AL22" s="243">
        <f>'C завтраками| Bed and breakfast'!AL22*0.9</f>
        <v>25470</v>
      </c>
      <c r="AM22" s="243">
        <f>'C завтраками| Bed and breakfast'!AM22*0.9</f>
        <v>26550</v>
      </c>
      <c r="AN22" s="243">
        <f>'C завтраками| Bed and breakfast'!AN22*0.9</f>
        <v>25470</v>
      </c>
      <c r="AO22" s="243">
        <f>'C завтраками| Bed and breakfast'!AO22*0.9</f>
        <v>25470.9</v>
      </c>
      <c r="AP22" s="243">
        <f>'C завтраками| Bed and breakfast'!AP22*0.9</f>
        <v>24390</v>
      </c>
      <c r="AQ22" s="243">
        <f>'C завтраками| Bed and breakfast'!AQ22*0.9</f>
        <v>26550</v>
      </c>
      <c r="AR22" s="243">
        <f>'C завтраками| Bed and breakfast'!AR22*0.9</f>
        <v>24390</v>
      </c>
      <c r="AS22" s="243">
        <f>'C завтраками| Bed and breakfast'!AS22*0.9</f>
        <v>18405</v>
      </c>
      <c r="AT22" s="243">
        <f>'C завтраками| Bed and breakfast'!AT22*0.9</f>
        <v>19485</v>
      </c>
      <c r="AU22" s="243">
        <f>'C завтраками| Bed and breakfast'!AU22*0.9</f>
        <v>19485</v>
      </c>
      <c r="AV22" s="243">
        <f>'C завтраками| Bed and breakfast'!AV22*0.9</f>
        <v>18405</v>
      </c>
      <c r="AW22" s="243">
        <f>'C завтраками| Bed and breakfast'!AW22*0.9</f>
        <v>19485</v>
      </c>
      <c r="AX22" s="243">
        <f>'C завтраками| Bed and breakfast'!AX22*0.9</f>
        <v>16695</v>
      </c>
      <c r="AY22" s="243">
        <f>'C завтраками| Bed and breakfast'!AY22*0.9</f>
        <v>17325</v>
      </c>
      <c r="AZ22" s="243">
        <f>'C завтраками| Bed and breakfast'!AZ22*0.9</f>
        <v>16695</v>
      </c>
      <c r="BA22" s="243">
        <f>'C завтраками| Bed and breakfast'!BA22*0.9</f>
        <v>17325</v>
      </c>
      <c r="BB22" s="243">
        <f>'C завтраками| Bed and breakfast'!BB22*0.9</f>
        <v>16695</v>
      </c>
      <c r="BC22" s="243">
        <f>'C завтраками| Bed and breakfast'!BC22*0.9</f>
        <v>17325</v>
      </c>
      <c r="BD22" s="243">
        <f>'C завтраками| Bed and breakfast'!BD22*0.9</f>
        <v>17325</v>
      </c>
      <c r="BE22" s="243">
        <f>'C завтраками| Bed and breakfast'!BE22*0.9</f>
        <v>16695</v>
      </c>
      <c r="BF22" s="243">
        <f>'C завтраками| Bed and breakfast'!BF22*0.9</f>
        <v>15435</v>
      </c>
      <c r="BG22" s="243">
        <f>'C завтраками| Bed and breakfast'!BG22*0.9</f>
        <v>21285</v>
      </c>
      <c r="BH22" s="243">
        <f>'C завтраками| Bed and breakfast'!BH22*0.9</f>
        <v>22905</v>
      </c>
    </row>
    <row r="23" spans="1:60" ht="10.5" customHeight="1" x14ac:dyDescent="0.2">
      <c r="A23" s="19">
        <v>2</v>
      </c>
      <c r="B23" s="243">
        <f>'C завтраками| Bed and breakfast'!B23*0.9</f>
        <v>28575</v>
      </c>
      <c r="C23" s="243">
        <f>'C завтраками| Bed and breakfast'!C23*0.9</f>
        <v>30735</v>
      </c>
      <c r="D23" s="243">
        <f>'C завтраками| Bed and breakfast'!D23*0.9</f>
        <v>30735</v>
      </c>
      <c r="E23" s="243">
        <f>'C завтраками| Bed and breakfast'!E23*0.9</f>
        <v>29655</v>
      </c>
      <c r="F23" s="243">
        <f>'C завтраками| Bed and breakfast'!F23*0.9</f>
        <v>29655</v>
      </c>
      <c r="G23" s="243">
        <f>'C завтраками| Bed and breakfast'!G23*0.9</f>
        <v>32265</v>
      </c>
      <c r="H23" s="243">
        <f>'C завтраками| Bed and breakfast'!H23*0.9</f>
        <v>35325</v>
      </c>
      <c r="I23" s="243">
        <f>'C завтраками| Bed and breakfast'!I23*0.9</f>
        <v>32265</v>
      </c>
      <c r="J23" s="243">
        <f>'C завтраками| Bed and breakfast'!J23*0.9</f>
        <v>28575</v>
      </c>
      <c r="K23" s="243">
        <f>'C завтраками| Bed and breakfast'!K23*0.9</f>
        <v>27495</v>
      </c>
      <c r="L23" s="243">
        <f>'C завтраками| Bed and breakfast'!L23*0.9</f>
        <v>30735</v>
      </c>
      <c r="M23" s="243">
        <f>'C завтраками| Bed and breakfast'!M23*0.9</f>
        <v>30735</v>
      </c>
      <c r="N23" s="243">
        <f>'C завтраками| Bed and breakfast'!N23*0.9</f>
        <v>29655</v>
      </c>
      <c r="O23" s="243">
        <f>'C завтраками| Bed and breakfast'!O23*0.9</f>
        <v>30735</v>
      </c>
      <c r="P23" s="243">
        <f>'C завтраками| Bed and breakfast'!P23*0.9</f>
        <v>32265</v>
      </c>
      <c r="Q23" s="243">
        <f>'C завтраками| Bed and breakfast'!Q23*0.9</f>
        <v>32265</v>
      </c>
      <c r="R23" s="243">
        <f>'C завтраками| Bed and breakfast'!R23*0.9</f>
        <v>32265</v>
      </c>
      <c r="S23" s="243">
        <f>'C завтраками| Bed and breakfast'!S23*0.9</f>
        <v>32265</v>
      </c>
      <c r="T23" s="243">
        <f>'C завтраками| Bed and breakfast'!T23*0.9</f>
        <v>30735</v>
      </c>
      <c r="U23" s="243">
        <f>'C завтраками| Bed and breakfast'!U23*0.9</f>
        <v>30735</v>
      </c>
      <c r="V23" s="243">
        <f>'C завтраками| Bed and breakfast'!V23*0.9</f>
        <v>35325</v>
      </c>
      <c r="W23" s="243">
        <f>'C завтраками| Bed and breakfast'!W23*0.9</f>
        <v>33795</v>
      </c>
      <c r="X23" s="243">
        <f>'C завтраками| Bed and breakfast'!X23*0.9</f>
        <v>35325</v>
      </c>
      <c r="Y23" s="243">
        <f>'C завтраками| Bed and breakfast'!Y23*0.9</f>
        <v>32265</v>
      </c>
      <c r="Z23" s="243">
        <f>'C завтраками| Bed and breakfast'!Z23*0.9</f>
        <v>32265</v>
      </c>
      <c r="AA23" s="243">
        <f>'C завтраками| Bed and breakfast'!AA23*0.9</f>
        <v>33795</v>
      </c>
      <c r="AB23" s="243">
        <f>'C завтраками| Bed and breakfast'!AB23*0.9</f>
        <v>32265</v>
      </c>
      <c r="AC23" s="243">
        <f>'C завтраками| Bed and breakfast'!AC23*0.9</f>
        <v>33795</v>
      </c>
      <c r="AD23" s="243">
        <f>'C завтраками| Bed and breakfast'!AD23*0.9</f>
        <v>30735</v>
      </c>
      <c r="AE23" s="243">
        <f>'C завтраками| Bed and breakfast'!AE23*0.9</f>
        <v>29655</v>
      </c>
      <c r="AF23" s="243">
        <f>'C завтраками| Bed and breakfast'!AF23*0.9</f>
        <v>28575</v>
      </c>
      <c r="AG23" s="243">
        <f>'C завтраками| Bed and breakfast'!AG23*0.9</f>
        <v>27495</v>
      </c>
      <c r="AH23" s="243">
        <f>'C завтраками| Bed and breakfast'!AH23*0.9</f>
        <v>26415</v>
      </c>
      <c r="AI23" s="243">
        <f>'C завтраками| Bed and breakfast'!AI23*0.9</f>
        <v>26415</v>
      </c>
      <c r="AJ23" s="243">
        <f>'C завтраками| Bed and breakfast'!AJ23*0.9</f>
        <v>27495</v>
      </c>
      <c r="AK23" s="243">
        <f>'C завтраками| Bed and breakfast'!AK23*0.9</f>
        <v>28575</v>
      </c>
      <c r="AL23" s="243">
        <f>'C завтраками| Bed and breakfast'!AL23*0.9</f>
        <v>27495</v>
      </c>
      <c r="AM23" s="243">
        <f>'C завтраками| Bed and breakfast'!AM23*0.9</f>
        <v>28575</v>
      </c>
      <c r="AN23" s="243">
        <f>'C завтраками| Bed and breakfast'!AN23*0.9</f>
        <v>27495</v>
      </c>
      <c r="AO23" s="243">
        <f>'C завтраками| Bed and breakfast'!AO23*0.9</f>
        <v>27495.9</v>
      </c>
      <c r="AP23" s="243">
        <f>'C завтраками| Bed and breakfast'!AP23*0.9</f>
        <v>26415</v>
      </c>
      <c r="AQ23" s="243">
        <f>'C завтраками| Bed and breakfast'!AQ23*0.9</f>
        <v>28575</v>
      </c>
      <c r="AR23" s="243">
        <f>'C завтраками| Bed and breakfast'!AR23*0.9</f>
        <v>26415</v>
      </c>
      <c r="AS23" s="243">
        <f>'C завтраками| Bed and breakfast'!AS23*0.9</f>
        <v>20430</v>
      </c>
      <c r="AT23" s="243">
        <f>'C завтраками| Bed and breakfast'!AT23*0.9</f>
        <v>21510</v>
      </c>
      <c r="AU23" s="243">
        <f>'C завтраками| Bed and breakfast'!AU23*0.9</f>
        <v>21510</v>
      </c>
      <c r="AV23" s="243">
        <f>'C завтраками| Bed and breakfast'!AV23*0.9</f>
        <v>20430</v>
      </c>
      <c r="AW23" s="243">
        <f>'C завтраками| Bed and breakfast'!AW23*0.9</f>
        <v>21510</v>
      </c>
      <c r="AX23" s="243">
        <f>'C завтраками| Bed and breakfast'!AX23*0.9</f>
        <v>18720</v>
      </c>
      <c r="AY23" s="243">
        <f>'C завтраками| Bed and breakfast'!AY23*0.9</f>
        <v>19350</v>
      </c>
      <c r="AZ23" s="243">
        <f>'C завтраками| Bed and breakfast'!AZ23*0.9</f>
        <v>18720</v>
      </c>
      <c r="BA23" s="243">
        <f>'C завтраками| Bed and breakfast'!BA23*0.9</f>
        <v>19350</v>
      </c>
      <c r="BB23" s="243">
        <f>'C завтраками| Bed and breakfast'!BB23*0.9</f>
        <v>18720</v>
      </c>
      <c r="BC23" s="243">
        <f>'C завтраками| Bed and breakfast'!BC23*0.9</f>
        <v>19350</v>
      </c>
      <c r="BD23" s="243">
        <f>'C завтраками| Bed and breakfast'!BD23*0.9</f>
        <v>19350</v>
      </c>
      <c r="BE23" s="243">
        <f>'C завтраками| Bed and breakfast'!BE23*0.9</f>
        <v>18720</v>
      </c>
      <c r="BF23" s="243">
        <f>'C завтраками| Bed and breakfast'!BF23*0.9</f>
        <v>17460</v>
      </c>
      <c r="BG23" s="243">
        <f>'C завтраками| Bed and breakfast'!BG23*0.9</f>
        <v>23310</v>
      </c>
      <c r="BH23" s="243">
        <f>'C завтраками| Bed and breakfast'!BH23*0.9</f>
        <v>24930</v>
      </c>
    </row>
    <row r="24" spans="1:60" ht="10.5" customHeight="1" x14ac:dyDescent="0.2">
      <c r="A24" s="17" t="s">
        <v>6</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row>
    <row r="25" spans="1:60" ht="10.5" customHeight="1" x14ac:dyDescent="0.2">
      <c r="A25" s="19" t="s">
        <v>1</v>
      </c>
      <c r="B25" s="243">
        <f>'C завтраками| Bed and breakfast'!B25*0.9</f>
        <v>112500</v>
      </c>
      <c r="C25" s="243">
        <f>'C завтраками| Bed and breakfast'!C25*0.9</f>
        <v>112500</v>
      </c>
      <c r="D25" s="243">
        <f>'C завтраками| Bed and breakfast'!D25*0.9</f>
        <v>112500</v>
      </c>
      <c r="E25" s="243">
        <f>'C завтраками| Bed and breakfast'!E25*0.9</f>
        <v>112500</v>
      </c>
      <c r="F25" s="243">
        <f>'C завтраками| Bed and breakfast'!F25*0.9</f>
        <v>112500</v>
      </c>
      <c r="G25" s="243">
        <f>'C завтраками| Bed and breakfast'!G25*0.9</f>
        <v>112500</v>
      </c>
      <c r="H25" s="243">
        <f>'C завтраками| Bed and breakfast'!H25*0.9</f>
        <v>112500</v>
      </c>
      <c r="I25" s="243">
        <f>'C завтраками| Bed and breakfast'!I25*0.9</f>
        <v>112500</v>
      </c>
      <c r="J25" s="243">
        <f>'C завтраками| Bed and breakfast'!J25*0.9</f>
        <v>112500</v>
      </c>
      <c r="K25" s="243">
        <f>'C завтраками| Bed and breakfast'!K25*0.9</f>
        <v>112500</v>
      </c>
      <c r="L25" s="243">
        <f>'C завтраками| Bed and breakfast'!L25*0.9</f>
        <v>112500</v>
      </c>
      <c r="M25" s="243">
        <f>'C завтраками| Bed and breakfast'!M25*0.9</f>
        <v>112500</v>
      </c>
      <c r="N25" s="243">
        <f>'C завтраками| Bed and breakfast'!N25*0.9</f>
        <v>112500</v>
      </c>
      <c r="O25" s="243">
        <f>'C завтраками| Bed and breakfast'!O25*0.9</f>
        <v>112500</v>
      </c>
      <c r="P25" s="243">
        <f>'C завтраками| Bed and breakfast'!P25*0.9</f>
        <v>112500</v>
      </c>
      <c r="Q25" s="243">
        <f>'C завтраками| Bed and breakfast'!Q25*0.9</f>
        <v>112500</v>
      </c>
      <c r="R25" s="243">
        <f>'C завтраками| Bed and breakfast'!R25*0.9</f>
        <v>112500</v>
      </c>
      <c r="S25" s="243">
        <f>'C завтраками| Bed and breakfast'!S25*0.9</f>
        <v>112500</v>
      </c>
      <c r="T25" s="243">
        <f>'C завтраками| Bed and breakfast'!T25*0.9</f>
        <v>112500</v>
      </c>
      <c r="U25" s="243">
        <f>'C завтраками| Bed and breakfast'!U25*0.9</f>
        <v>112500</v>
      </c>
      <c r="V25" s="243">
        <f>'C завтраками| Bed and breakfast'!V25*0.9</f>
        <v>112500</v>
      </c>
      <c r="W25" s="243">
        <f>'C завтраками| Bed and breakfast'!W25*0.9</f>
        <v>112500</v>
      </c>
      <c r="X25" s="243">
        <f>'C завтраками| Bed and breakfast'!X25*0.9</f>
        <v>112500</v>
      </c>
      <c r="Y25" s="243">
        <f>'C завтраками| Bed and breakfast'!Y25*0.9</f>
        <v>112500</v>
      </c>
      <c r="Z25" s="243">
        <f>'C завтраками| Bed and breakfast'!Z25*0.9</f>
        <v>112500</v>
      </c>
      <c r="AA25" s="243">
        <f>'C завтраками| Bed and breakfast'!AA25*0.9</f>
        <v>112500</v>
      </c>
      <c r="AB25" s="243">
        <f>'C завтраками| Bed and breakfast'!AB25*0.9</f>
        <v>112500</v>
      </c>
      <c r="AC25" s="243">
        <f>'C завтраками| Bed and breakfast'!AC25*0.9</f>
        <v>112500</v>
      </c>
      <c r="AD25" s="243">
        <f>'C завтраками| Bed and breakfast'!AD25*0.9</f>
        <v>112500</v>
      </c>
      <c r="AE25" s="243">
        <f>'C завтраками| Bed and breakfast'!AE25*0.9</f>
        <v>112500</v>
      </c>
      <c r="AF25" s="243">
        <f>'C завтраками| Bed and breakfast'!AF25*0.9</f>
        <v>112500</v>
      </c>
      <c r="AG25" s="243">
        <f>'C завтраками| Bed and breakfast'!AG25*0.9</f>
        <v>112500</v>
      </c>
      <c r="AH25" s="243">
        <f>'C завтраками| Bed and breakfast'!AH25*0.9</f>
        <v>112500</v>
      </c>
      <c r="AI25" s="243">
        <f>'C завтраками| Bed and breakfast'!AI25*0.9</f>
        <v>112500</v>
      </c>
      <c r="AJ25" s="243">
        <f>'C завтраками| Bed and breakfast'!AJ25*0.9</f>
        <v>112500</v>
      </c>
      <c r="AK25" s="243">
        <f>'C завтраками| Bed and breakfast'!AK25*0.9</f>
        <v>112500</v>
      </c>
      <c r="AL25" s="243">
        <f>'C завтраками| Bed and breakfast'!AL25*0.9</f>
        <v>112500</v>
      </c>
      <c r="AM25" s="243">
        <f>'C завтраками| Bed and breakfast'!AM25*0.9</f>
        <v>112500</v>
      </c>
      <c r="AN25" s="243">
        <f>'C завтраками| Bed and breakfast'!AN25*0.9</f>
        <v>112500</v>
      </c>
      <c r="AO25" s="243">
        <f>'C завтраками| Bed and breakfast'!AO25*0.9</f>
        <v>112500</v>
      </c>
      <c r="AP25" s="243">
        <f>'C завтраками| Bed and breakfast'!AP25*0.9</f>
        <v>112500</v>
      </c>
      <c r="AQ25" s="243">
        <f>'C завтраками| Bed and breakfast'!AQ25*0.9</f>
        <v>112500</v>
      </c>
      <c r="AR25" s="243">
        <f>'C завтраками| Bed and breakfast'!AR25*0.9</f>
        <v>112500</v>
      </c>
      <c r="AS25" s="243">
        <f>'C завтраками| Bed and breakfast'!AS25*0.9</f>
        <v>99000</v>
      </c>
      <c r="AT25" s="243">
        <f>'C завтраками| Bed and breakfast'!AT25*0.9</f>
        <v>99000</v>
      </c>
      <c r="AU25" s="243">
        <f>'C завтраками| Bed and breakfast'!AU25*0.9</f>
        <v>99000</v>
      </c>
      <c r="AV25" s="243">
        <f>'C завтраками| Bed and breakfast'!AV25*0.9</f>
        <v>99000</v>
      </c>
      <c r="AW25" s="243">
        <f>'C завтраками| Bed and breakfast'!AW25*0.9</f>
        <v>99000</v>
      </c>
      <c r="AX25" s="243">
        <f>'C завтраками| Bed and breakfast'!AX25*0.9</f>
        <v>99000</v>
      </c>
      <c r="AY25" s="243">
        <f>'C завтраками| Bed and breakfast'!AY25*0.9</f>
        <v>99000</v>
      </c>
      <c r="AZ25" s="243">
        <f>'C завтраками| Bed and breakfast'!AZ25*0.9</f>
        <v>99000</v>
      </c>
      <c r="BA25" s="243">
        <f>'C завтраками| Bed and breakfast'!BA25*0.9</f>
        <v>99000</v>
      </c>
      <c r="BB25" s="243">
        <f>'C завтраками| Bed and breakfast'!BB25*0.9</f>
        <v>99000</v>
      </c>
      <c r="BC25" s="243">
        <f>'C завтраками| Bed and breakfast'!BC25*0.9</f>
        <v>99000</v>
      </c>
      <c r="BD25" s="243">
        <f>'C завтраками| Bed and breakfast'!BD25*0.9</f>
        <v>99000</v>
      </c>
      <c r="BE25" s="243">
        <f>'C завтраками| Bed and breakfast'!BE25*0.9</f>
        <v>99000</v>
      </c>
      <c r="BF25" s="243">
        <f>'C завтраками| Bed and breakfast'!BF25*0.9</f>
        <v>99000</v>
      </c>
      <c r="BG25" s="243">
        <f>'C завтраками| Bed and breakfast'!BG25*0.9</f>
        <v>99000</v>
      </c>
      <c r="BH25" s="243">
        <f>'C завтраками| Bed and breakfast'!BH25*0.9</f>
        <v>99000</v>
      </c>
    </row>
    <row r="26" spans="1:60" ht="10.5" customHeight="1" x14ac:dyDescent="0.2">
      <c r="A26" s="159"/>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row>
    <row r="27" spans="1:60" ht="10.5" customHeight="1" x14ac:dyDescent="0.2">
      <c r="A27" s="97" t="s">
        <v>60</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row>
    <row r="28" spans="1:60" ht="10.5" customHeight="1" x14ac:dyDescent="0.2">
      <c r="A28" s="159"/>
      <c r="B28" s="135">
        <f t="shared" ref="B28" si="0">B4</f>
        <v>45824</v>
      </c>
      <c r="C28" s="135">
        <f t="shared" ref="C28:BH28" si="1">C4</f>
        <v>45827</v>
      </c>
      <c r="D28" s="135">
        <f t="shared" si="1"/>
        <v>45828</v>
      </c>
      <c r="E28" s="135">
        <f t="shared" si="1"/>
        <v>45829</v>
      </c>
      <c r="F28" s="135">
        <f t="shared" si="1"/>
        <v>45830</v>
      </c>
      <c r="G28" s="135">
        <f t="shared" si="1"/>
        <v>45831</v>
      </c>
      <c r="H28" s="135">
        <f t="shared" si="1"/>
        <v>45832</v>
      </c>
      <c r="I28" s="135">
        <f t="shared" si="1"/>
        <v>45835</v>
      </c>
      <c r="J28" s="135">
        <f t="shared" si="1"/>
        <v>45836</v>
      </c>
      <c r="K28" s="135">
        <f t="shared" si="1"/>
        <v>45838</v>
      </c>
      <c r="L28" s="135">
        <f t="shared" si="1"/>
        <v>45839</v>
      </c>
      <c r="M28" s="135">
        <f t="shared" si="1"/>
        <v>45842</v>
      </c>
      <c r="N28" s="135">
        <f t="shared" si="1"/>
        <v>45845</v>
      </c>
      <c r="O28" s="135">
        <f t="shared" si="1"/>
        <v>45847</v>
      </c>
      <c r="P28" s="135">
        <f t="shared" si="1"/>
        <v>45849</v>
      </c>
      <c r="Q28" s="135">
        <f t="shared" si="1"/>
        <v>45851</v>
      </c>
      <c r="R28" s="135">
        <f t="shared" si="1"/>
        <v>45856</v>
      </c>
      <c r="S28" s="135">
        <f t="shared" si="1"/>
        <v>45858</v>
      </c>
      <c r="T28" s="135">
        <f t="shared" si="1"/>
        <v>45859</v>
      </c>
      <c r="U28" s="135">
        <f t="shared" si="1"/>
        <v>45861</v>
      </c>
      <c r="V28" s="135">
        <f t="shared" si="1"/>
        <v>45863</v>
      </c>
      <c r="W28" s="135">
        <f t="shared" si="1"/>
        <v>45865</v>
      </c>
      <c r="X28" s="135">
        <f t="shared" si="1"/>
        <v>45867</v>
      </c>
      <c r="Y28" s="135">
        <f t="shared" si="1"/>
        <v>45870</v>
      </c>
      <c r="Z28" s="135">
        <f t="shared" si="1"/>
        <v>45872</v>
      </c>
      <c r="AA28" s="135">
        <f t="shared" si="1"/>
        <v>45874</v>
      </c>
      <c r="AB28" s="135">
        <f t="shared" si="1"/>
        <v>45883</v>
      </c>
      <c r="AC28" s="135">
        <f t="shared" si="1"/>
        <v>45886</v>
      </c>
      <c r="AD28" s="135">
        <f t="shared" si="1"/>
        <v>45888</v>
      </c>
      <c r="AE28" s="135">
        <f t="shared" si="1"/>
        <v>45890</v>
      </c>
      <c r="AF28" s="135">
        <f t="shared" si="1"/>
        <v>45893</v>
      </c>
      <c r="AG28" s="135">
        <f t="shared" si="1"/>
        <v>45896</v>
      </c>
      <c r="AH28" s="135">
        <f t="shared" si="1"/>
        <v>45898</v>
      </c>
      <c r="AI28" s="135">
        <f t="shared" si="1"/>
        <v>45901</v>
      </c>
      <c r="AJ28" s="135">
        <f t="shared" si="1"/>
        <v>45905</v>
      </c>
      <c r="AK28" s="135">
        <f t="shared" si="1"/>
        <v>45908</v>
      </c>
      <c r="AL28" s="135">
        <f t="shared" si="1"/>
        <v>45911</v>
      </c>
      <c r="AM28" s="135">
        <f t="shared" si="1"/>
        <v>45912</v>
      </c>
      <c r="AN28" s="135">
        <f t="shared" si="1"/>
        <v>45914</v>
      </c>
      <c r="AO28" s="135">
        <f t="shared" si="1"/>
        <v>45919</v>
      </c>
      <c r="AP28" s="135">
        <f t="shared" si="1"/>
        <v>45921</v>
      </c>
      <c r="AQ28" s="135">
        <f t="shared" si="1"/>
        <v>45926</v>
      </c>
      <c r="AR28" s="135">
        <f t="shared" si="1"/>
        <v>45928</v>
      </c>
      <c r="AS28" s="135">
        <f t="shared" si="1"/>
        <v>45931</v>
      </c>
      <c r="AT28" s="135">
        <f t="shared" si="1"/>
        <v>45933</v>
      </c>
      <c r="AU28" s="135">
        <f t="shared" si="1"/>
        <v>45933</v>
      </c>
      <c r="AV28" s="135">
        <f t="shared" si="1"/>
        <v>45935</v>
      </c>
      <c r="AW28" s="135">
        <f t="shared" si="1"/>
        <v>45940</v>
      </c>
      <c r="AX28" s="135">
        <f t="shared" si="1"/>
        <v>45942</v>
      </c>
      <c r="AY28" s="135">
        <f t="shared" si="1"/>
        <v>45947</v>
      </c>
      <c r="AZ28" s="135">
        <f t="shared" si="1"/>
        <v>45949</v>
      </c>
      <c r="BA28" s="135">
        <f t="shared" si="1"/>
        <v>45954</v>
      </c>
      <c r="BB28" s="135">
        <f t="shared" si="1"/>
        <v>45956</v>
      </c>
      <c r="BC28" s="135">
        <f t="shared" si="1"/>
        <v>45961</v>
      </c>
      <c r="BD28" s="135">
        <f t="shared" si="1"/>
        <v>45962</v>
      </c>
      <c r="BE28" s="135">
        <f t="shared" si="1"/>
        <v>45965</v>
      </c>
      <c r="BF28" s="135">
        <f t="shared" si="1"/>
        <v>45966</v>
      </c>
      <c r="BG28" s="135">
        <f t="shared" si="1"/>
        <v>45992</v>
      </c>
      <c r="BH28" s="135">
        <f t="shared" si="1"/>
        <v>46003</v>
      </c>
    </row>
    <row r="29" spans="1:60" ht="24.6" customHeight="1" x14ac:dyDescent="0.2">
      <c r="A29" s="145" t="s">
        <v>11</v>
      </c>
      <c r="B29" s="135">
        <f t="shared" ref="B29" si="2">B5</f>
        <v>45826</v>
      </c>
      <c r="C29" s="135">
        <f t="shared" ref="C29:BH29" si="3">C5</f>
        <v>45827</v>
      </c>
      <c r="D29" s="135">
        <f t="shared" si="3"/>
        <v>45828</v>
      </c>
      <c r="E29" s="135">
        <f t="shared" si="3"/>
        <v>45829</v>
      </c>
      <c r="F29" s="135">
        <f t="shared" si="3"/>
        <v>45830</v>
      </c>
      <c r="G29" s="135">
        <f t="shared" si="3"/>
        <v>45831</v>
      </c>
      <c r="H29" s="135">
        <f t="shared" si="3"/>
        <v>45834</v>
      </c>
      <c r="I29" s="135">
        <f t="shared" si="3"/>
        <v>45835</v>
      </c>
      <c r="J29" s="135">
        <f t="shared" si="3"/>
        <v>45837</v>
      </c>
      <c r="K29" s="135">
        <f t="shared" si="3"/>
        <v>45838</v>
      </c>
      <c r="L29" s="135">
        <f t="shared" si="3"/>
        <v>45841</v>
      </c>
      <c r="M29" s="135">
        <f t="shared" si="3"/>
        <v>45844</v>
      </c>
      <c r="N29" s="135">
        <f t="shared" si="3"/>
        <v>45846</v>
      </c>
      <c r="O29" s="135">
        <f t="shared" si="3"/>
        <v>45848</v>
      </c>
      <c r="P29" s="135">
        <f t="shared" si="3"/>
        <v>45850</v>
      </c>
      <c r="Q29" s="135">
        <f t="shared" si="3"/>
        <v>45855</v>
      </c>
      <c r="R29" s="135">
        <f t="shared" si="3"/>
        <v>45857</v>
      </c>
      <c r="S29" s="135">
        <f t="shared" si="3"/>
        <v>45858</v>
      </c>
      <c r="T29" s="135">
        <f t="shared" si="3"/>
        <v>45860</v>
      </c>
      <c r="U29" s="135">
        <f t="shared" si="3"/>
        <v>45862</v>
      </c>
      <c r="V29" s="135">
        <f t="shared" si="3"/>
        <v>45864</v>
      </c>
      <c r="W29" s="135">
        <f t="shared" si="3"/>
        <v>45866</v>
      </c>
      <c r="X29" s="135">
        <f t="shared" si="3"/>
        <v>45869</v>
      </c>
      <c r="Y29" s="135">
        <f t="shared" si="3"/>
        <v>45871</v>
      </c>
      <c r="Z29" s="135">
        <f t="shared" si="3"/>
        <v>45873</v>
      </c>
      <c r="AA29" s="135">
        <f t="shared" si="3"/>
        <v>45882</v>
      </c>
      <c r="AB29" s="135">
        <f t="shared" si="3"/>
        <v>45885</v>
      </c>
      <c r="AC29" s="135">
        <f t="shared" si="3"/>
        <v>45887</v>
      </c>
      <c r="AD29" s="135">
        <f t="shared" si="3"/>
        <v>45889</v>
      </c>
      <c r="AE29" s="135">
        <f t="shared" si="3"/>
        <v>45892</v>
      </c>
      <c r="AF29" s="135">
        <f t="shared" si="3"/>
        <v>45895</v>
      </c>
      <c r="AG29" s="135">
        <f t="shared" si="3"/>
        <v>45897</v>
      </c>
      <c r="AH29" s="135">
        <f t="shared" si="3"/>
        <v>45900</v>
      </c>
      <c r="AI29" s="135">
        <f t="shared" si="3"/>
        <v>45904</v>
      </c>
      <c r="AJ29" s="135">
        <f t="shared" si="3"/>
        <v>45907</v>
      </c>
      <c r="AK29" s="135">
        <f t="shared" si="3"/>
        <v>45910</v>
      </c>
      <c r="AL29" s="135">
        <f t="shared" si="3"/>
        <v>45911</v>
      </c>
      <c r="AM29" s="135">
        <f t="shared" si="3"/>
        <v>45913</v>
      </c>
      <c r="AN29" s="135">
        <f t="shared" si="3"/>
        <v>45918</v>
      </c>
      <c r="AO29" s="135">
        <f t="shared" si="3"/>
        <v>45920</v>
      </c>
      <c r="AP29" s="135">
        <f t="shared" si="3"/>
        <v>45925</v>
      </c>
      <c r="AQ29" s="135">
        <f t="shared" si="3"/>
        <v>45927</v>
      </c>
      <c r="AR29" s="135">
        <f t="shared" si="3"/>
        <v>45930</v>
      </c>
      <c r="AS29" s="135">
        <f t="shared" si="3"/>
        <v>45932</v>
      </c>
      <c r="AT29" s="135">
        <f t="shared" si="3"/>
        <v>45934</v>
      </c>
      <c r="AU29" s="135">
        <f t="shared" si="3"/>
        <v>45934</v>
      </c>
      <c r="AV29" s="135">
        <f t="shared" si="3"/>
        <v>45939</v>
      </c>
      <c r="AW29" s="135">
        <f t="shared" si="3"/>
        <v>45941</v>
      </c>
      <c r="AX29" s="135">
        <f t="shared" si="3"/>
        <v>45946</v>
      </c>
      <c r="AY29" s="135">
        <f t="shared" si="3"/>
        <v>45948</v>
      </c>
      <c r="AZ29" s="135">
        <f t="shared" si="3"/>
        <v>45953</v>
      </c>
      <c r="BA29" s="135">
        <f t="shared" si="3"/>
        <v>45955</v>
      </c>
      <c r="BB29" s="135">
        <f t="shared" si="3"/>
        <v>45960</v>
      </c>
      <c r="BC29" s="135">
        <f t="shared" si="3"/>
        <v>45961</v>
      </c>
      <c r="BD29" s="135">
        <f t="shared" si="3"/>
        <v>45964</v>
      </c>
      <c r="BE29" s="135">
        <f t="shared" si="3"/>
        <v>45965</v>
      </c>
      <c r="BF29" s="135">
        <f t="shared" si="3"/>
        <v>45991</v>
      </c>
      <c r="BG29" s="135">
        <f t="shared" si="3"/>
        <v>46002</v>
      </c>
      <c r="BH29" s="135">
        <f t="shared" si="3"/>
        <v>46016</v>
      </c>
    </row>
    <row r="30" spans="1:60" ht="10.5" customHeight="1" x14ac:dyDescent="0.2">
      <c r="A30" s="17" t="s">
        <v>142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row>
    <row r="31" spans="1:60" ht="10.5" customHeight="1" x14ac:dyDescent="0.2">
      <c r="A31" s="19">
        <v>1</v>
      </c>
      <c r="B31" s="246">
        <f t="shared" ref="B31" si="4">ROUNDUP(B7*0.85,)</f>
        <v>11093</v>
      </c>
      <c r="C31" s="246">
        <f t="shared" ref="C31:BH31" si="5">ROUNDUP(C7*0.85,)</f>
        <v>12929</v>
      </c>
      <c r="D31" s="246">
        <f t="shared" si="5"/>
        <v>12929</v>
      </c>
      <c r="E31" s="246">
        <f t="shared" si="5"/>
        <v>12011</v>
      </c>
      <c r="F31" s="246">
        <f t="shared" si="5"/>
        <v>12011</v>
      </c>
      <c r="G31" s="246">
        <f t="shared" si="5"/>
        <v>14229</v>
      </c>
      <c r="H31" s="246">
        <f t="shared" si="5"/>
        <v>16830</v>
      </c>
      <c r="I31" s="246">
        <f t="shared" si="5"/>
        <v>14229</v>
      </c>
      <c r="J31" s="246">
        <f t="shared" si="5"/>
        <v>11093</v>
      </c>
      <c r="K31" s="246">
        <f t="shared" si="5"/>
        <v>10175</v>
      </c>
      <c r="L31" s="246">
        <f t="shared" si="5"/>
        <v>12929</v>
      </c>
      <c r="M31" s="246">
        <f t="shared" si="5"/>
        <v>12929</v>
      </c>
      <c r="N31" s="246">
        <f t="shared" si="5"/>
        <v>12011</v>
      </c>
      <c r="O31" s="246">
        <f t="shared" si="5"/>
        <v>12929</v>
      </c>
      <c r="P31" s="246">
        <f t="shared" si="5"/>
        <v>14229</v>
      </c>
      <c r="Q31" s="246">
        <f t="shared" si="5"/>
        <v>14229</v>
      </c>
      <c r="R31" s="246">
        <f t="shared" si="5"/>
        <v>14229</v>
      </c>
      <c r="S31" s="246">
        <f t="shared" si="5"/>
        <v>14229</v>
      </c>
      <c r="T31" s="246">
        <f t="shared" si="5"/>
        <v>12929</v>
      </c>
      <c r="U31" s="246">
        <f t="shared" si="5"/>
        <v>12929</v>
      </c>
      <c r="V31" s="246">
        <f t="shared" si="5"/>
        <v>16830</v>
      </c>
      <c r="W31" s="246">
        <f t="shared" si="5"/>
        <v>15530</v>
      </c>
      <c r="X31" s="246">
        <f t="shared" si="5"/>
        <v>16830</v>
      </c>
      <c r="Y31" s="246">
        <f t="shared" si="5"/>
        <v>14229</v>
      </c>
      <c r="Z31" s="246">
        <f t="shared" si="5"/>
        <v>14229</v>
      </c>
      <c r="AA31" s="246">
        <f t="shared" si="5"/>
        <v>15530</v>
      </c>
      <c r="AB31" s="246">
        <f t="shared" si="5"/>
        <v>14229</v>
      </c>
      <c r="AC31" s="246">
        <f t="shared" si="5"/>
        <v>15530</v>
      </c>
      <c r="AD31" s="246">
        <f t="shared" si="5"/>
        <v>12929</v>
      </c>
      <c r="AE31" s="246">
        <f t="shared" si="5"/>
        <v>12011</v>
      </c>
      <c r="AF31" s="246">
        <f t="shared" si="5"/>
        <v>11093</v>
      </c>
      <c r="AG31" s="246">
        <f t="shared" si="5"/>
        <v>10175</v>
      </c>
      <c r="AH31" s="246">
        <f t="shared" si="5"/>
        <v>9257</v>
      </c>
      <c r="AI31" s="246">
        <f t="shared" si="5"/>
        <v>9257</v>
      </c>
      <c r="AJ31" s="246">
        <f t="shared" si="5"/>
        <v>10175</v>
      </c>
      <c r="AK31" s="246">
        <f t="shared" si="5"/>
        <v>11093</v>
      </c>
      <c r="AL31" s="246">
        <f t="shared" si="5"/>
        <v>10175</v>
      </c>
      <c r="AM31" s="246">
        <f t="shared" si="5"/>
        <v>11093</v>
      </c>
      <c r="AN31" s="246">
        <f t="shared" si="5"/>
        <v>10175</v>
      </c>
      <c r="AO31" s="246">
        <f t="shared" si="5"/>
        <v>10176</v>
      </c>
      <c r="AP31" s="246">
        <f t="shared" si="5"/>
        <v>9257</v>
      </c>
      <c r="AQ31" s="246">
        <f t="shared" si="5"/>
        <v>11093</v>
      </c>
      <c r="AR31" s="246">
        <f t="shared" si="5"/>
        <v>9257</v>
      </c>
      <c r="AS31" s="246">
        <f t="shared" si="5"/>
        <v>9142</v>
      </c>
      <c r="AT31" s="246">
        <f t="shared" si="5"/>
        <v>10060</v>
      </c>
      <c r="AU31" s="246">
        <f t="shared" si="5"/>
        <v>10060</v>
      </c>
      <c r="AV31" s="246">
        <f t="shared" si="5"/>
        <v>9142</v>
      </c>
      <c r="AW31" s="246">
        <f t="shared" si="5"/>
        <v>10060</v>
      </c>
      <c r="AX31" s="246">
        <f t="shared" si="5"/>
        <v>7689</v>
      </c>
      <c r="AY31" s="246">
        <f t="shared" si="5"/>
        <v>8224</v>
      </c>
      <c r="AZ31" s="246">
        <f t="shared" si="5"/>
        <v>7689</v>
      </c>
      <c r="BA31" s="246">
        <f t="shared" si="5"/>
        <v>8224</v>
      </c>
      <c r="BB31" s="246">
        <f t="shared" si="5"/>
        <v>7689</v>
      </c>
      <c r="BC31" s="246">
        <f t="shared" si="5"/>
        <v>8224</v>
      </c>
      <c r="BD31" s="246">
        <f t="shared" si="5"/>
        <v>8224</v>
      </c>
      <c r="BE31" s="246">
        <f t="shared" si="5"/>
        <v>7689</v>
      </c>
      <c r="BF31" s="246">
        <f t="shared" si="5"/>
        <v>6618</v>
      </c>
      <c r="BG31" s="246">
        <f t="shared" si="5"/>
        <v>6618</v>
      </c>
      <c r="BH31" s="246">
        <f t="shared" si="5"/>
        <v>7995</v>
      </c>
    </row>
    <row r="32" spans="1:60" ht="10.5" customHeight="1" x14ac:dyDescent="0.2">
      <c r="A32" s="19">
        <v>2</v>
      </c>
      <c r="B32" s="246">
        <f t="shared" ref="B32" si="6">ROUNDUP(B8*0.85,)</f>
        <v>12814</v>
      </c>
      <c r="C32" s="246">
        <f t="shared" ref="C32:BH32" si="7">ROUNDUP(C8*0.85,)</f>
        <v>14650</v>
      </c>
      <c r="D32" s="246">
        <f t="shared" si="7"/>
        <v>14650</v>
      </c>
      <c r="E32" s="246">
        <f t="shared" si="7"/>
        <v>13732</v>
      </c>
      <c r="F32" s="246">
        <f t="shared" si="7"/>
        <v>13732</v>
      </c>
      <c r="G32" s="246">
        <f t="shared" si="7"/>
        <v>15951</v>
      </c>
      <c r="H32" s="246">
        <f t="shared" si="7"/>
        <v>18552</v>
      </c>
      <c r="I32" s="246">
        <f t="shared" si="7"/>
        <v>15951</v>
      </c>
      <c r="J32" s="246">
        <f t="shared" si="7"/>
        <v>12814</v>
      </c>
      <c r="K32" s="246">
        <f t="shared" si="7"/>
        <v>11896</v>
      </c>
      <c r="L32" s="246">
        <f t="shared" si="7"/>
        <v>14650</v>
      </c>
      <c r="M32" s="246">
        <f t="shared" si="7"/>
        <v>14650</v>
      </c>
      <c r="N32" s="246">
        <f t="shared" si="7"/>
        <v>13732</v>
      </c>
      <c r="O32" s="246">
        <f t="shared" si="7"/>
        <v>14650</v>
      </c>
      <c r="P32" s="246">
        <f t="shared" si="7"/>
        <v>15951</v>
      </c>
      <c r="Q32" s="246">
        <f t="shared" si="7"/>
        <v>15951</v>
      </c>
      <c r="R32" s="246">
        <f t="shared" si="7"/>
        <v>15951</v>
      </c>
      <c r="S32" s="246">
        <f t="shared" si="7"/>
        <v>15951</v>
      </c>
      <c r="T32" s="246">
        <f t="shared" si="7"/>
        <v>14650</v>
      </c>
      <c r="U32" s="246">
        <f t="shared" si="7"/>
        <v>14650</v>
      </c>
      <c r="V32" s="246">
        <f t="shared" si="7"/>
        <v>18552</v>
      </c>
      <c r="W32" s="246">
        <f t="shared" si="7"/>
        <v>17251</v>
      </c>
      <c r="X32" s="246">
        <f t="shared" si="7"/>
        <v>18552</v>
      </c>
      <c r="Y32" s="246">
        <f t="shared" si="7"/>
        <v>15951</v>
      </c>
      <c r="Z32" s="246">
        <f t="shared" si="7"/>
        <v>15951</v>
      </c>
      <c r="AA32" s="246">
        <f t="shared" si="7"/>
        <v>17251</v>
      </c>
      <c r="AB32" s="246">
        <f t="shared" si="7"/>
        <v>15951</v>
      </c>
      <c r="AC32" s="246">
        <f t="shared" si="7"/>
        <v>17251</v>
      </c>
      <c r="AD32" s="246">
        <f t="shared" si="7"/>
        <v>14650</v>
      </c>
      <c r="AE32" s="246">
        <f t="shared" si="7"/>
        <v>13732</v>
      </c>
      <c r="AF32" s="246">
        <f t="shared" si="7"/>
        <v>12814</v>
      </c>
      <c r="AG32" s="246">
        <f t="shared" si="7"/>
        <v>11896</v>
      </c>
      <c r="AH32" s="246">
        <f t="shared" si="7"/>
        <v>10978</v>
      </c>
      <c r="AI32" s="246">
        <f t="shared" si="7"/>
        <v>10978</v>
      </c>
      <c r="AJ32" s="246">
        <f t="shared" si="7"/>
        <v>11896</v>
      </c>
      <c r="AK32" s="246">
        <f t="shared" si="7"/>
        <v>12814</v>
      </c>
      <c r="AL32" s="246">
        <f t="shared" si="7"/>
        <v>11896</v>
      </c>
      <c r="AM32" s="246">
        <f t="shared" si="7"/>
        <v>12814</v>
      </c>
      <c r="AN32" s="246">
        <f t="shared" si="7"/>
        <v>11896</v>
      </c>
      <c r="AO32" s="246">
        <f t="shared" si="7"/>
        <v>11897</v>
      </c>
      <c r="AP32" s="246">
        <f t="shared" si="7"/>
        <v>10978</v>
      </c>
      <c r="AQ32" s="246">
        <f t="shared" si="7"/>
        <v>12814</v>
      </c>
      <c r="AR32" s="246">
        <f t="shared" si="7"/>
        <v>10978</v>
      </c>
      <c r="AS32" s="246">
        <f t="shared" si="7"/>
        <v>10863</v>
      </c>
      <c r="AT32" s="246">
        <f t="shared" si="7"/>
        <v>11781</v>
      </c>
      <c r="AU32" s="246">
        <f t="shared" si="7"/>
        <v>11781</v>
      </c>
      <c r="AV32" s="246">
        <f t="shared" si="7"/>
        <v>10863</v>
      </c>
      <c r="AW32" s="246">
        <f t="shared" si="7"/>
        <v>11781</v>
      </c>
      <c r="AX32" s="246">
        <f t="shared" si="7"/>
        <v>9410</v>
      </c>
      <c r="AY32" s="246">
        <f t="shared" si="7"/>
        <v>9945</v>
      </c>
      <c r="AZ32" s="246">
        <f t="shared" si="7"/>
        <v>9410</v>
      </c>
      <c r="BA32" s="246">
        <f t="shared" si="7"/>
        <v>9945</v>
      </c>
      <c r="BB32" s="246">
        <f t="shared" si="7"/>
        <v>9410</v>
      </c>
      <c r="BC32" s="246">
        <f t="shared" si="7"/>
        <v>9945</v>
      </c>
      <c r="BD32" s="246">
        <f t="shared" si="7"/>
        <v>9945</v>
      </c>
      <c r="BE32" s="246">
        <f t="shared" si="7"/>
        <v>9410</v>
      </c>
      <c r="BF32" s="246">
        <f t="shared" si="7"/>
        <v>8339</v>
      </c>
      <c r="BG32" s="246">
        <f t="shared" si="7"/>
        <v>8339</v>
      </c>
      <c r="BH32" s="246">
        <f t="shared" si="7"/>
        <v>9716</v>
      </c>
    </row>
    <row r="33" spans="1:60" ht="10.5" customHeight="1" x14ac:dyDescent="0.2">
      <c r="A33" s="17" t="s">
        <v>143</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row>
    <row r="34" spans="1:60" ht="10.5" customHeight="1" x14ac:dyDescent="0.2">
      <c r="A34" s="19">
        <v>1</v>
      </c>
      <c r="B34" s="246">
        <f t="shared" ref="B34" si="8">ROUNDUP(B10*0.85,)</f>
        <v>11858</v>
      </c>
      <c r="C34" s="246">
        <f t="shared" ref="C34:BH34" si="9">ROUNDUP(C10*0.85,)</f>
        <v>13694</v>
      </c>
      <c r="D34" s="246">
        <f t="shared" si="9"/>
        <v>13694</v>
      </c>
      <c r="E34" s="246">
        <f t="shared" si="9"/>
        <v>12776</v>
      </c>
      <c r="F34" s="246">
        <f t="shared" si="9"/>
        <v>12776</v>
      </c>
      <c r="G34" s="246">
        <f t="shared" si="9"/>
        <v>14994</v>
      </c>
      <c r="H34" s="246">
        <f t="shared" si="9"/>
        <v>17595</v>
      </c>
      <c r="I34" s="246">
        <f t="shared" si="9"/>
        <v>14994</v>
      </c>
      <c r="J34" s="246">
        <f t="shared" si="9"/>
        <v>11858</v>
      </c>
      <c r="K34" s="246">
        <f t="shared" si="9"/>
        <v>10940</v>
      </c>
      <c r="L34" s="246">
        <f t="shared" si="9"/>
        <v>13694</v>
      </c>
      <c r="M34" s="246">
        <f t="shared" si="9"/>
        <v>13694</v>
      </c>
      <c r="N34" s="246">
        <f t="shared" si="9"/>
        <v>12776</v>
      </c>
      <c r="O34" s="246">
        <f t="shared" si="9"/>
        <v>13694</v>
      </c>
      <c r="P34" s="246">
        <f t="shared" si="9"/>
        <v>14994</v>
      </c>
      <c r="Q34" s="246">
        <f t="shared" si="9"/>
        <v>14994</v>
      </c>
      <c r="R34" s="246">
        <f t="shared" si="9"/>
        <v>14994</v>
      </c>
      <c r="S34" s="246">
        <f t="shared" si="9"/>
        <v>14994</v>
      </c>
      <c r="T34" s="246">
        <f t="shared" si="9"/>
        <v>13694</v>
      </c>
      <c r="U34" s="246">
        <f t="shared" si="9"/>
        <v>13694</v>
      </c>
      <c r="V34" s="246">
        <f t="shared" si="9"/>
        <v>17595</v>
      </c>
      <c r="W34" s="246">
        <f t="shared" si="9"/>
        <v>16295</v>
      </c>
      <c r="X34" s="246">
        <f t="shared" si="9"/>
        <v>17595</v>
      </c>
      <c r="Y34" s="246">
        <f t="shared" si="9"/>
        <v>14994</v>
      </c>
      <c r="Z34" s="246">
        <f t="shared" si="9"/>
        <v>14994</v>
      </c>
      <c r="AA34" s="246">
        <f t="shared" si="9"/>
        <v>16295</v>
      </c>
      <c r="AB34" s="246">
        <f t="shared" si="9"/>
        <v>14994</v>
      </c>
      <c r="AC34" s="246">
        <f t="shared" si="9"/>
        <v>16295</v>
      </c>
      <c r="AD34" s="246">
        <f t="shared" si="9"/>
        <v>13694</v>
      </c>
      <c r="AE34" s="246">
        <f t="shared" si="9"/>
        <v>12776</v>
      </c>
      <c r="AF34" s="246">
        <f t="shared" si="9"/>
        <v>11858</v>
      </c>
      <c r="AG34" s="246">
        <f t="shared" si="9"/>
        <v>10940</v>
      </c>
      <c r="AH34" s="246">
        <f t="shared" si="9"/>
        <v>10022</v>
      </c>
      <c r="AI34" s="246">
        <f t="shared" si="9"/>
        <v>10022</v>
      </c>
      <c r="AJ34" s="246">
        <f t="shared" si="9"/>
        <v>10940</v>
      </c>
      <c r="AK34" s="246">
        <f t="shared" si="9"/>
        <v>11858</v>
      </c>
      <c r="AL34" s="246">
        <f t="shared" si="9"/>
        <v>10940</v>
      </c>
      <c r="AM34" s="246">
        <f t="shared" si="9"/>
        <v>11858</v>
      </c>
      <c r="AN34" s="246">
        <f t="shared" si="9"/>
        <v>10940</v>
      </c>
      <c r="AO34" s="246">
        <f t="shared" si="9"/>
        <v>10941</v>
      </c>
      <c r="AP34" s="246">
        <f t="shared" si="9"/>
        <v>10022</v>
      </c>
      <c r="AQ34" s="246">
        <f t="shared" si="9"/>
        <v>11858</v>
      </c>
      <c r="AR34" s="246">
        <f t="shared" si="9"/>
        <v>10022</v>
      </c>
      <c r="AS34" s="246">
        <f t="shared" si="9"/>
        <v>9907</v>
      </c>
      <c r="AT34" s="246">
        <f t="shared" si="9"/>
        <v>10825</v>
      </c>
      <c r="AU34" s="246">
        <f t="shared" si="9"/>
        <v>10825</v>
      </c>
      <c r="AV34" s="246">
        <f t="shared" si="9"/>
        <v>9907</v>
      </c>
      <c r="AW34" s="246">
        <f t="shared" si="9"/>
        <v>10825</v>
      </c>
      <c r="AX34" s="246">
        <f t="shared" si="9"/>
        <v>8454</v>
      </c>
      <c r="AY34" s="246">
        <f t="shared" si="9"/>
        <v>8989</v>
      </c>
      <c r="AZ34" s="246">
        <f t="shared" si="9"/>
        <v>8454</v>
      </c>
      <c r="BA34" s="246">
        <f t="shared" si="9"/>
        <v>8989</v>
      </c>
      <c r="BB34" s="246">
        <f t="shared" si="9"/>
        <v>8454</v>
      </c>
      <c r="BC34" s="246">
        <f t="shared" si="9"/>
        <v>8989</v>
      </c>
      <c r="BD34" s="246">
        <f t="shared" si="9"/>
        <v>8989</v>
      </c>
      <c r="BE34" s="246">
        <f t="shared" si="9"/>
        <v>8454</v>
      </c>
      <c r="BF34" s="246">
        <f t="shared" si="9"/>
        <v>7383</v>
      </c>
      <c r="BG34" s="246">
        <f t="shared" si="9"/>
        <v>7383</v>
      </c>
      <c r="BH34" s="246">
        <f t="shared" si="9"/>
        <v>8760</v>
      </c>
    </row>
    <row r="35" spans="1:60" ht="10.5" customHeight="1" x14ac:dyDescent="0.2">
      <c r="A35" s="19">
        <v>2</v>
      </c>
      <c r="B35" s="246">
        <f t="shared" ref="B35" si="10">ROUNDUP(B11*0.85,)</f>
        <v>13579</v>
      </c>
      <c r="C35" s="246">
        <f t="shared" ref="C35:BH35" si="11">ROUNDUP(C11*0.85,)</f>
        <v>15415</v>
      </c>
      <c r="D35" s="246">
        <f t="shared" si="11"/>
        <v>15415</v>
      </c>
      <c r="E35" s="246">
        <f t="shared" si="11"/>
        <v>14497</v>
      </c>
      <c r="F35" s="246">
        <f t="shared" si="11"/>
        <v>14497</v>
      </c>
      <c r="G35" s="246">
        <f t="shared" si="11"/>
        <v>16716</v>
      </c>
      <c r="H35" s="246">
        <f t="shared" si="11"/>
        <v>19317</v>
      </c>
      <c r="I35" s="246">
        <f t="shared" si="11"/>
        <v>16716</v>
      </c>
      <c r="J35" s="246">
        <f t="shared" si="11"/>
        <v>13579</v>
      </c>
      <c r="K35" s="246">
        <f t="shared" si="11"/>
        <v>12661</v>
      </c>
      <c r="L35" s="246">
        <f t="shared" si="11"/>
        <v>15415</v>
      </c>
      <c r="M35" s="246">
        <f t="shared" si="11"/>
        <v>15415</v>
      </c>
      <c r="N35" s="246">
        <f t="shared" si="11"/>
        <v>14497</v>
      </c>
      <c r="O35" s="246">
        <f t="shared" si="11"/>
        <v>15415</v>
      </c>
      <c r="P35" s="246">
        <f t="shared" si="11"/>
        <v>16716</v>
      </c>
      <c r="Q35" s="246">
        <f t="shared" si="11"/>
        <v>16716</v>
      </c>
      <c r="R35" s="246">
        <f t="shared" si="11"/>
        <v>16716</v>
      </c>
      <c r="S35" s="246">
        <f t="shared" si="11"/>
        <v>16716</v>
      </c>
      <c r="T35" s="246">
        <f t="shared" si="11"/>
        <v>15415</v>
      </c>
      <c r="U35" s="246">
        <f t="shared" si="11"/>
        <v>15415</v>
      </c>
      <c r="V35" s="246">
        <f t="shared" si="11"/>
        <v>19317</v>
      </c>
      <c r="W35" s="246">
        <f t="shared" si="11"/>
        <v>18016</v>
      </c>
      <c r="X35" s="246">
        <f t="shared" si="11"/>
        <v>19317</v>
      </c>
      <c r="Y35" s="246">
        <f t="shared" si="11"/>
        <v>16716</v>
      </c>
      <c r="Z35" s="246">
        <f t="shared" si="11"/>
        <v>16716</v>
      </c>
      <c r="AA35" s="246">
        <f t="shared" si="11"/>
        <v>18016</v>
      </c>
      <c r="AB35" s="246">
        <f t="shared" si="11"/>
        <v>16716</v>
      </c>
      <c r="AC35" s="246">
        <f t="shared" si="11"/>
        <v>18016</v>
      </c>
      <c r="AD35" s="246">
        <f t="shared" si="11"/>
        <v>15415</v>
      </c>
      <c r="AE35" s="246">
        <f t="shared" si="11"/>
        <v>14497</v>
      </c>
      <c r="AF35" s="246">
        <f t="shared" si="11"/>
        <v>13579</v>
      </c>
      <c r="AG35" s="246">
        <f t="shared" si="11"/>
        <v>12661</v>
      </c>
      <c r="AH35" s="246">
        <f t="shared" si="11"/>
        <v>11743</v>
      </c>
      <c r="AI35" s="246">
        <f t="shared" si="11"/>
        <v>11743</v>
      </c>
      <c r="AJ35" s="246">
        <f t="shared" si="11"/>
        <v>12661</v>
      </c>
      <c r="AK35" s="246">
        <f t="shared" si="11"/>
        <v>13579</v>
      </c>
      <c r="AL35" s="246">
        <f t="shared" si="11"/>
        <v>12661</v>
      </c>
      <c r="AM35" s="246">
        <f t="shared" si="11"/>
        <v>13579</v>
      </c>
      <c r="AN35" s="246">
        <f t="shared" si="11"/>
        <v>12661</v>
      </c>
      <c r="AO35" s="246">
        <f t="shared" si="11"/>
        <v>12662</v>
      </c>
      <c r="AP35" s="246">
        <f t="shared" si="11"/>
        <v>11743</v>
      </c>
      <c r="AQ35" s="246">
        <f t="shared" si="11"/>
        <v>13579</v>
      </c>
      <c r="AR35" s="246">
        <f t="shared" si="11"/>
        <v>11743</v>
      </c>
      <c r="AS35" s="246">
        <f t="shared" si="11"/>
        <v>11628</v>
      </c>
      <c r="AT35" s="246">
        <f t="shared" si="11"/>
        <v>12546</v>
      </c>
      <c r="AU35" s="246">
        <f t="shared" si="11"/>
        <v>12546</v>
      </c>
      <c r="AV35" s="246">
        <f t="shared" si="11"/>
        <v>11628</v>
      </c>
      <c r="AW35" s="246">
        <f t="shared" si="11"/>
        <v>12546</v>
      </c>
      <c r="AX35" s="246">
        <f t="shared" si="11"/>
        <v>10175</v>
      </c>
      <c r="AY35" s="246">
        <f t="shared" si="11"/>
        <v>10710</v>
      </c>
      <c r="AZ35" s="246">
        <f t="shared" si="11"/>
        <v>10175</v>
      </c>
      <c r="BA35" s="246">
        <f t="shared" si="11"/>
        <v>10710</v>
      </c>
      <c r="BB35" s="246">
        <f t="shared" si="11"/>
        <v>10175</v>
      </c>
      <c r="BC35" s="246">
        <f t="shared" si="11"/>
        <v>10710</v>
      </c>
      <c r="BD35" s="246">
        <f t="shared" si="11"/>
        <v>10710</v>
      </c>
      <c r="BE35" s="246">
        <f t="shared" si="11"/>
        <v>10175</v>
      </c>
      <c r="BF35" s="246">
        <f t="shared" si="11"/>
        <v>9104</v>
      </c>
      <c r="BG35" s="246">
        <f t="shared" si="11"/>
        <v>9104</v>
      </c>
      <c r="BH35" s="246">
        <f t="shared" si="11"/>
        <v>10481</v>
      </c>
    </row>
    <row r="36" spans="1:60" ht="10.5" customHeight="1" x14ac:dyDescent="0.2">
      <c r="A36" s="17" t="s">
        <v>144</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row>
    <row r="37" spans="1:60" ht="10.5" customHeight="1" x14ac:dyDescent="0.2">
      <c r="A37" s="19">
        <v>1</v>
      </c>
      <c r="B37" s="246">
        <f t="shared" ref="B37" si="12">ROUNDUP(B13*0.85,)</f>
        <v>12623</v>
      </c>
      <c r="C37" s="246">
        <f t="shared" ref="C37:BH37" si="13">ROUNDUP(C13*0.85,)</f>
        <v>14459</v>
      </c>
      <c r="D37" s="246">
        <f t="shared" si="13"/>
        <v>14459</v>
      </c>
      <c r="E37" s="246">
        <f t="shared" si="13"/>
        <v>13541</v>
      </c>
      <c r="F37" s="246">
        <f t="shared" si="13"/>
        <v>13541</v>
      </c>
      <c r="G37" s="246">
        <f t="shared" si="13"/>
        <v>15759</v>
      </c>
      <c r="H37" s="246">
        <f t="shared" si="13"/>
        <v>18360</v>
      </c>
      <c r="I37" s="246">
        <f t="shared" si="13"/>
        <v>15759</v>
      </c>
      <c r="J37" s="246">
        <f t="shared" si="13"/>
        <v>12623</v>
      </c>
      <c r="K37" s="246">
        <f t="shared" si="13"/>
        <v>11705</v>
      </c>
      <c r="L37" s="246">
        <f t="shared" si="13"/>
        <v>14459</v>
      </c>
      <c r="M37" s="246">
        <f t="shared" si="13"/>
        <v>14459</v>
      </c>
      <c r="N37" s="246">
        <f t="shared" si="13"/>
        <v>13541</v>
      </c>
      <c r="O37" s="246">
        <f t="shared" si="13"/>
        <v>14459</v>
      </c>
      <c r="P37" s="246">
        <f t="shared" si="13"/>
        <v>15759</v>
      </c>
      <c r="Q37" s="246">
        <f t="shared" si="13"/>
        <v>15759</v>
      </c>
      <c r="R37" s="246">
        <f t="shared" si="13"/>
        <v>15759</v>
      </c>
      <c r="S37" s="246">
        <f t="shared" si="13"/>
        <v>15759</v>
      </c>
      <c r="T37" s="246">
        <f t="shared" si="13"/>
        <v>14459</v>
      </c>
      <c r="U37" s="246">
        <f t="shared" si="13"/>
        <v>14459</v>
      </c>
      <c r="V37" s="246">
        <f t="shared" si="13"/>
        <v>18360</v>
      </c>
      <c r="W37" s="246">
        <f t="shared" si="13"/>
        <v>17060</v>
      </c>
      <c r="X37" s="246">
        <f t="shared" si="13"/>
        <v>18360</v>
      </c>
      <c r="Y37" s="246">
        <f t="shared" si="13"/>
        <v>15759</v>
      </c>
      <c r="Z37" s="246">
        <f t="shared" si="13"/>
        <v>15759</v>
      </c>
      <c r="AA37" s="246">
        <f t="shared" si="13"/>
        <v>17060</v>
      </c>
      <c r="AB37" s="246">
        <f t="shared" si="13"/>
        <v>15759</v>
      </c>
      <c r="AC37" s="246">
        <f t="shared" si="13"/>
        <v>17060</v>
      </c>
      <c r="AD37" s="246">
        <f t="shared" si="13"/>
        <v>14459</v>
      </c>
      <c r="AE37" s="246">
        <f t="shared" si="13"/>
        <v>13541</v>
      </c>
      <c r="AF37" s="246">
        <f t="shared" si="13"/>
        <v>12623</v>
      </c>
      <c r="AG37" s="246">
        <f t="shared" si="13"/>
        <v>11705</v>
      </c>
      <c r="AH37" s="246">
        <f t="shared" si="13"/>
        <v>10787</v>
      </c>
      <c r="AI37" s="246">
        <f t="shared" si="13"/>
        <v>10787</v>
      </c>
      <c r="AJ37" s="246">
        <f t="shared" si="13"/>
        <v>11705</v>
      </c>
      <c r="AK37" s="246">
        <f t="shared" si="13"/>
        <v>12623</v>
      </c>
      <c r="AL37" s="246">
        <f t="shared" si="13"/>
        <v>11705</v>
      </c>
      <c r="AM37" s="246">
        <f t="shared" si="13"/>
        <v>12623</v>
      </c>
      <c r="AN37" s="246">
        <f t="shared" si="13"/>
        <v>11705</v>
      </c>
      <c r="AO37" s="246">
        <f t="shared" si="13"/>
        <v>11706</v>
      </c>
      <c r="AP37" s="246">
        <f t="shared" si="13"/>
        <v>10787</v>
      </c>
      <c r="AQ37" s="246">
        <f t="shared" si="13"/>
        <v>12623</v>
      </c>
      <c r="AR37" s="246">
        <f t="shared" si="13"/>
        <v>10787</v>
      </c>
      <c r="AS37" s="246">
        <f t="shared" si="13"/>
        <v>10672</v>
      </c>
      <c r="AT37" s="246">
        <f t="shared" si="13"/>
        <v>11590</v>
      </c>
      <c r="AU37" s="246">
        <f t="shared" si="13"/>
        <v>11590</v>
      </c>
      <c r="AV37" s="246">
        <f t="shared" si="13"/>
        <v>10672</v>
      </c>
      <c r="AW37" s="246">
        <f t="shared" si="13"/>
        <v>11590</v>
      </c>
      <c r="AX37" s="246">
        <f t="shared" si="13"/>
        <v>9219</v>
      </c>
      <c r="AY37" s="246">
        <f t="shared" si="13"/>
        <v>9754</v>
      </c>
      <c r="AZ37" s="246">
        <f t="shared" si="13"/>
        <v>9219</v>
      </c>
      <c r="BA37" s="246">
        <f t="shared" si="13"/>
        <v>9754</v>
      </c>
      <c r="BB37" s="246">
        <f t="shared" si="13"/>
        <v>9219</v>
      </c>
      <c r="BC37" s="246">
        <f t="shared" si="13"/>
        <v>9754</v>
      </c>
      <c r="BD37" s="246">
        <f t="shared" si="13"/>
        <v>9754</v>
      </c>
      <c r="BE37" s="246">
        <f t="shared" si="13"/>
        <v>9219</v>
      </c>
      <c r="BF37" s="246">
        <f t="shared" si="13"/>
        <v>8148</v>
      </c>
      <c r="BG37" s="246">
        <f t="shared" si="13"/>
        <v>8148</v>
      </c>
      <c r="BH37" s="246">
        <f t="shared" si="13"/>
        <v>9525</v>
      </c>
    </row>
    <row r="38" spans="1:60" ht="10.5" customHeight="1" x14ac:dyDescent="0.2">
      <c r="A38" s="19">
        <v>2</v>
      </c>
      <c r="B38" s="246">
        <f t="shared" ref="B38" si="14">ROUNDUP(B14*0.85,)</f>
        <v>14344</v>
      </c>
      <c r="C38" s="246">
        <f t="shared" ref="C38:BH38" si="15">ROUNDUP(C14*0.85,)</f>
        <v>16180</v>
      </c>
      <c r="D38" s="246">
        <f t="shared" si="15"/>
        <v>16180</v>
      </c>
      <c r="E38" s="246">
        <f t="shared" si="15"/>
        <v>15262</v>
      </c>
      <c r="F38" s="246">
        <f t="shared" si="15"/>
        <v>15262</v>
      </c>
      <c r="G38" s="246">
        <f t="shared" si="15"/>
        <v>17481</v>
      </c>
      <c r="H38" s="246">
        <f t="shared" si="15"/>
        <v>20082</v>
      </c>
      <c r="I38" s="246">
        <f t="shared" si="15"/>
        <v>17481</v>
      </c>
      <c r="J38" s="246">
        <f t="shared" si="15"/>
        <v>14344</v>
      </c>
      <c r="K38" s="246">
        <f t="shared" si="15"/>
        <v>13426</v>
      </c>
      <c r="L38" s="246">
        <f t="shared" si="15"/>
        <v>16180</v>
      </c>
      <c r="M38" s="246">
        <f t="shared" si="15"/>
        <v>16180</v>
      </c>
      <c r="N38" s="246">
        <f t="shared" si="15"/>
        <v>15262</v>
      </c>
      <c r="O38" s="246">
        <f t="shared" si="15"/>
        <v>16180</v>
      </c>
      <c r="P38" s="246">
        <f t="shared" si="15"/>
        <v>17481</v>
      </c>
      <c r="Q38" s="246">
        <f t="shared" si="15"/>
        <v>17481</v>
      </c>
      <c r="R38" s="246">
        <f t="shared" si="15"/>
        <v>17481</v>
      </c>
      <c r="S38" s="246">
        <f t="shared" si="15"/>
        <v>17481</v>
      </c>
      <c r="T38" s="246">
        <f t="shared" si="15"/>
        <v>16180</v>
      </c>
      <c r="U38" s="246">
        <f t="shared" si="15"/>
        <v>16180</v>
      </c>
      <c r="V38" s="246">
        <f t="shared" si="15"/>
        <v>20082</v>
      </c>
      <c r="W38" s="246">
        <f t="shared" si="15"/>
        <v>18781</v>
      </c>
      <c r="X38" s="246">
        <f t="shared" si="15"/>
        <v>20082</v>
      </c>
      <c r="Y38" s="246">
        <f t="shared" si="15"/>
        <v>17481</v>
      </c>
      <c r="Z38" s="246">
        <f t="shared" si="15"/>
        <v>17481</v>
      </c>
      <c r="AA38" s="246">
        <f t="shared" si="15"/>
        <v>18781</v>
      </c>
      <c r="AB38" s="246">
        <f t="shared" si="15"/>
        <v>17481</v>
      </c>
      <c r="AC38" s="246">
        <f t="shared" si="15"/>
        <v>18781</v>
      </c>
      <c r="AD38" s="246">
        <f t="shared" si="15"/>
        <v>16180</v>
      </c>
      <c r="AE38" s="246">
        <f t="shared" si="15"/>
        <v>15262</v>
      </c>
      <c r="AF38" s="246">
        <f t="shared" si="15"/>
        <v>14344</v>
      </c>
      <c r="AG38" s="246">
        <f t="shared" si="15"/>
        <v>13426</v>
      </c>
      <c r="AH38" s="246">
        <f t="shared" si="15"/>
        <v>12508</v>
      </c>
      <c r="AI38" s="246">
        <f t="shared" si="15"/>
        <v>12508</v>
      </c>
      <c r="AJ38" s="246">
        <f t="shared" si="15"/>
        <v>13426</v>
      </c>
      <c r="AK38" s="246">
        <f t="shared" si="15"/>
        <v>14344</v>
      </c>
      <c r="AL38" s="246">
        <f t="shared" si="15"/>
        <v>13426</v>
      </c>
      <c r="AM38" s="246">
        <f t="shared" si="15"/>
        <v>14344</v>
      </c>
      <c r="AN38" s="246">
        <f t="shared" si="15"/>
        <v>13426</v>
      </c>
      <c r="AO38" s="246">
        <f t="shared" si="15"/>
        <v>13427</v>
      </c>
      <c r="AP38" s="246">
        <f t="shared" si="15"/>
        <v>12508</v>
      </c>
      <c r="AQ38" s="246">
        <f t="shared" si="15"/>
        <v>14344</v>
      </c>
      <c r="AR38" s="246">
        <f t="shared" si="15"/>
        <v>12508</v>
      </c>
      <c r="AS38" s="246">
        <f t="shared" si="15"/>
        <v>12393</v>
      </c>
      <c r="AT38" s="246">
        <f t="shared" si="15"/>
        <v>13311</v>
      </c>
      <c r="AU38" s="246">
        <f t="shared" si="15"/>
        <v>13311</v>
      </c>
      <c r="AV38" s="246">
        <f t="shared" si="15"/>
        <v>12393</v>
      </c>
      <c r="AW38" s="246">
        <f t="shared" si="15"/>
        <v>13311</v>
      </c>
      <c r="AX38" s="246">
        <f t="shared" si="15"/>
        <v>10940</v>
      </c>
      <c r="AY38" s="246">
        <f t="shared" si="15"/>
        <v>11475</v>
      </c>
      <c r="AZ38" s="246">
        <f t="shared" si="15"/>
        <v>10940</v>
      </c>
      <c r="BA38" s="246">
        <f t="shared" si="15"/>
        <v>11475</v>
      </c>
      <c r="BB38" s="246">
        <f t="shared" si="15"/>
        <v>10940</v>
      </c>
      <c r="BC38" s="246">
        <f t="shared" si="15"/>
        <v>11475</v>
      </c>
      <c r="BD38" s="246">
        <f t="shared" si="15"/>
        <v>11475</v>
      </c>
      <c r="BE38" s="246">
        <f t="shared" si="15"/>
        <v>10940</v>
      </c>
      <c r="BF38" s="246">
        <f t="shared" si="15"/>
        <v>9869</v>
      </c>
      <c r="BG38" s="246">
        <f t="shared" si="15"/>
        <v>9869</v>
      </c>
      <c r="BH38" s="246">
        <f t="shared" si="15"/>
        <v>11246</v>
      </c>
    </row>
    <row r="39" spans="1:60" ht="10.5" customHeight="1" x14ac:dyDescent="0.2">
      <c r="A39" s="17" t="s">
        <v>4</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row>
    <row r="40" spans="1:60" ht="10.5" customHeight="1" x14ac:dyDescent="0.2">
      <c r="A40" s="19">
        <v>1</v>
      </c>
      <c r="B40" s="246">
        <f t="shared" ref="B40" si="16">ROUNDUP(B16*0.85,)</f>
        <v>13388</v>
      </c>
      <c r="C40" s="246">
        <f t="shared" ref="C40:BH40" si="17">ROUNDUP(C16*0.85,)</f>
        <v>15224</v>
      </c>
      <c r="D40" s="246">
        <f t="shared" si="17"/>
        <v>15224</v>
      </c>
      <c r="E40" s="246">
        <f t="shared" si="17"/>
        <v>14306</v>
      </c>
      <c r="F40" s="246">
        <f t="shared" si="17"/>
        <v>14306</v>
      </c>
      <c r="G40" s="246">
        <f t="shared" si="17"/>
        <v>16524</v>
      </c>
      <c r="H40" s="246">
        <f t="shared" si="17"/>
        <v>19125</v>
      </c>
      <c r="I40" s="246">
        <f t="shared" si="17"/>
        <v>16524</v>
      </c>
      <c r="J40" s="246">
        <f t="shared" si="17"/>
        <v>13388</v>
      </c>
      <c r="K40" s="246">
        <f t="shared" si="17"/>
        <v>12470</v>
      </c>
      <c r="L40" s="246">
        <f t="shared" si="17"/>
        <v>15224</v>
      </c>
      <c r="M40" s="246">
        <f t="shared" si="17"/>
        <v>15224</v>
      </c>
      <c r="N40" s="246">
        <f t="shared" si="17"/>
        <v>14306</v>
      </c>
      <c r="O40" s="246">
        <f t="shared" si="17"/>
        <v>15224</v>
      </c>
      <c r="P40" s="246">
        <f t="shared" si="17"/>
        <v>16524</v>
      </c>
      <c r="Q40" s="246">
        <f t="shared" si="17"/>
        <v>16524</v>
      </c>
      <c r="R40" s="246">
        <f t="shared" si="17"/>
        <v>16524</v>
      </c>
      <c r="S40" s="246">
        <f t="shared" si="17"/>
        <v>16524</v>
      </c>
      <c r="T40" s="246">
        <f t="shared" si="17"/>
        <v>15224</v>
      </c>
      <c r="U40" s="246">
        <f t="shared" si="17"/>
        <v>15224</v>
      </c>
      <c r="V40" s="246">
        <f t="shared" si="17"/>
        <v>19125</v>
      </c>
      <c r="W40" s="246">
        <f t="shared" si="17"/>
        <v>17825</v>
      </c>
      <c r="X40" s="246">
        <f t="shared" si="17"/>
        <v>19125</v>
      </c>
      <c r="Y40" s="246">
        <f t="shared" si="17"/>
        <v>16524</v>
      </c>
      <c r="Z40" s="246">
        <f t="shared" si="17"/>
        <v>16524</v>
      </c>
      <c r="AA40" s="246">
        <f t="shared" si="17"/>
        <v>17825</v>
      </c>
      <c r="AB40" s="246">
        <f t="shared" si="17"/>
        <v>16524</v>
      </c>
      <c r="AC40" s="246">
        <f t="shared" si="17"/>
        <v>17825</v>
      </c>
      <c r="AD40" s="246">
        <f t="shared" si="17"/>
        <v>15224</v>
      </c>
      <c r="AE40" s="246">
        <f t="shared" si="17"/>
        <v>14306</v>
      </c>
      <c r="AF40" s="246">
        <f t="shared" si="17"/>
        <v>13388</v>
      </c>
      <c r="AG40" s="246">
        <f t="shared" si="17"/>
        <v>12470</v>
      </c>
      <c r="AH40" s="246">
        <f t="shared" si="17"/>
        <v>11552</v>
      </c>
      <c r="AI40" s="246">
        <f t="shared" si="17"/>
        <v>11552</v>
      </c>
      <c r="AJ40" s="246">
        <f t="shared" si="17"/>
        <v>12470</v>
      </c>
      <c r="AK40" s="246">
        <f t="shared" si="17"/>
        <v>13388</v>
      </c>
      <c r="AL40" s="246">
        <f t="shared" si="17"/>
        <v>12470</v>
      </c>
      <c r="AM40" s="246">
        <f t="shared" si="17"/>
        <v>13388</v>
      </c>
      <c r="AN40" s="246">
        <f t="shared" si="17"/>
        <v>12470</v>
      </c>
      <c r="AO40" s="246">
        <f t="shared" si="17"/>
        <v>12471</v>
      </c>
      <c r="AP40" s="246">
        <f t="shared" si="17"/>
        <v>11552</v>
      </c>
      <c r="AQ40" s="246">
        <f t="shared" si="17"/>
        <v>13388</v>
      </c>
      <c r="AR40" s="246">
        <f t="shared" si="17"/>
        <v>11552</v>
      </c>
      <c r="AS40" s="246">
        <f t="shared" si="17"/>
        <v>11437</v>
      </c>
      <c r="AT40" s="246">
        <f t="shared" si="17"/>
        <v>12355</v>
      </c>
      <c r="AU40" s="246">
        <f t="shared" si="17"/>
        <v>12355</v>
      </c>
      <c r="AV40" s="246">
        <f t="shared" si="17"/>
        <v>11437</v>
      </c>
      <c r="AW40" s="246">
        <f t="shared" si="17"/>
        <v>12355</v>
      </c>
      <c r="AX40" s="246">
        <f t="shared" si="17"/>
        <v>9984</v>
      </c>
      <c r="AY40" s="246">
        <f t="shared" si="17"/>
        <v>10519</v>
      </c>
      <c r="AZ40" s="246">
        <f t="shared" si="17"/>
        <v>9984</v>
      </c>
      <c r="BA40" s="246">
        <f t="shared" si="17"/>
        <v>10519</v>
      </c>
      <c r="BB40" s="246">
        <f t="shared" si="17"/>
        <v>9984</v>
      </c>
      <c r="BC40" s="246">
        <f t="shared" si="17"/>
        <v>10519</v>
      </c>
      <c r="BD40" s="246">
        <f t="shared" si="17"/>
        <v>10519</v>
      </c>
      <c r="BE40" s="246">
        <f t="shared" si="17"/>
        <v>9984</v>
      </c>
      <c r="BF40" s="246">
        <f t="shared" si="17"/>
        <v>8913</v>
      </c>
      <c r="BG40" s="246">
        <f t="shared" si="17"/>
        <v>8913</v>
      </c>
      <c r="BH40" s="246">
        <f t="shared" si="17"/>
        <v>10290</v>
      </c>
    </row>
    <row r="41" spans="1:60" ht="10.7" customHeight="1" x14ac:dyDescent="0.2">
      <c r="A41" s="19">
        <v>2</v>
      </c>
      <c r="B41" s="246">
        <f t="shared" ref="B41" si="18">ROUNDUP(B17*0.85,)</f>
        <v>15109</v>
      </c>
      <c r="C41" s="246">
        <f t="shared" ref="C41:BH41" si="19">ROUNDUP(C17*0.85,)</f>
        <v>16945</v>
      </c>
      <c r="D41" s="246">
        <f t="shared" si="19"/>
        <v>16945</v>
      </c>
      <c r="E41" s="246">
        <f t="shared" si="19"/>
        <v>16027</v>
      </c>
      <c r="F41" s="246">
        <f t="shared" si="19"/>
        <v>16027</v>
      </c>
      <c r="G41" s="246">
        <f t="shared" si="19"/>
        <v>18246</v>
      </c>
      <c r="H41" s="246">
        <f t="shared" si="19"/>
        <v>20847</v>
      </c>
      <c r="I41" s="246">
        <f t="shared" si="19"/>
        <v>18246</v>
      </c>
      <c r="J41" s="246">
        <f t="shared" si="19"/>
        <v>15109</v>
      </c>
      <c r="K41" s="246">
        <f t="shared" si="19"/>
        <v>14191</v>
      </c>
      <c r="L41" s="246">
        <f t="shared" si="19"/>
        <v>16945</v>
      </c>
      <c r="M41" s="246">
        <f t="shared" si="19"/>
        <v>16945</v>
      </c>
      <c r="N41" s="246">
        <f t="shared" si="19"/>
        <v>16027</v>
      </c>
      <c r="O41" s="246">
        <f t="shared" si="19"/>
        <v>16945</v>
      </c>
      <c r="P41" s="246">
        <f t="shared" si="19"/>
        <v>18246</v>
      </c>
      <c r="Q41" s="246">
        <f t="shared" si="19"/>
        <v>18246</v>
      </c>
      <c r="R41" s="246">
        <f t="shared" si="19"/>
        <v>18246</v>
      </c>
      <c r="S41" s="246">
        <f t="shared" si="19"/>
        <v>18246</v>
      </c>
      <c r="T41" s="246">
        <f t="shared" si="19"/>
        <v>16945</v>
      </c>
      <c r="U41" s="246">
        <f t="shared" si="19"/>
        <v>16945</v>
      </c>
      <c r="V41" s="246">
        <f t="shared" si="19"/>
        <v>20847</v>
      </c>
      <c r="W41" s="246">
        <f t="shared" si="19"/>
        <v>19546</v>
      </c>
      <c r="X41" s="246">
        <f t="shared" si="19"/>
        <v>20847</v>
      </c>
      <c r="Y41" s="246">
        <f t="shared" si="19"/>
        <v>18246</v>
      </c>
      <c r="Z41" s="246">
        <f t="shared" si="19"/>
        <v>18246</v>
      </c>
      <c r="AA41" s="246">
        <f t="shared" si="19"/>
        <v>19546</v>
      </c>
      <c r="AB41" s="246">
        <f t="shared" si="19"/>
        <v>18246</v>
      </c>
      <c r="AC41" s="246">
        <f t="shared" si="19"/>
        <v>19546</v>
      </c>
      <c r="AD41" s="246">
        <f t="shared" si="19"/>
        <v>16945</v>
      </c>
      <c r="AE41" s="246">
        <f t="shared" si="19"/>
        <v>16027</v>
      </c>
      <c r="AF41" s="246">
        <f t="shared" si="19"/>
        <v>15109</v>
      </c>
      <c r="AG41" s="246">
        <f t="shared" si="19"/>
        <v>14191</v>
      </c>
      <c r="AH41" s="246">
        <f t="shared" si="19"/>
        <v>13273</v>
      </c>
      <c r="AI41" s="246">
        <f t="shared" si="19"/>
        <v>13273</v>
      </c>
      <c r="AJ41" s="246">
        <f t="shared" si="19"/>
        <v>14191</v>
      </c>
      <c r="AK41" s="246">
        <f t="shared" si="19"/>
        <v>15109</v>
      </c>
      <c r="AL41" s="246">
        <f t="shared" si="19"/>
        <v>14191</v>
      </c>
      <c r="AM41" s="246">
        <f t="shared" si="19"/>
        <v>15109</v>
      </c>
      <c r="AN41" s="246">
        <f t="shared" si="19"/>
        <v>14191</v>
      </c>
      <c r="AO41" s="246">
        <f t="shared" si="19"/>
        <v>14192</v>
      </c>
      <c r="AP41" s="246">
        <f t="shared" si="19"/>
        <v>13273</v>
      </c>
      <c r="AQ41" s="246">
        <f t="shared" si="19"/>
        <v>15109</v>
      </c>
      <c r="AR41" s="246">
        <f t="shared" si="19"/>
        <v>13273</v>
      </c>
      <c r="AS41" s="246">
        <f t="shared" si="19"/>
        <v>13158</v>
      </c>
      <c r="AT41" s="246">
        <f t="shared" si="19"/>
        <v>14076</v>
      </c>
      <c r="AU41" s="246">
        <f t="shared" si="19"/>
        <v>14076</v>
      </c>
      <c r="AV41" s="246">
        <f t="shared" si="19"/>
        <v>13158</v>
      </c>
      <c r="AW41" s="246">
        <f t="shared" si="19"/>
        <v>14076</v>
      </c>
      <c r="AX41" s="246">
        <f t="shared" si="19"/>
        <v>11705</v>
      </c>
      <c r="AY41" s="246">
        <f t="shared" si="19"/>
        <v>12240</v>
      </c>
      <c r="AZ41" s="246">
        <f t="shared" si="19"/>
        <v>11705</v>
      </c>
      <c r="BA41" s="246">
        <f t="shared" si="19"/>
        <v>12240</v>
      </c>
      <c r="BB41" s="246">
        <f t="shared" si="19"/>
        <v>11705</v>
      </c>
      <c r="BC41" s="246">
        <f t="shared" si="19"/>
        <v>12240</v>
      </c>
      <c r="BD41" s="246">
        <f t="shared" si="19"/>
        <v>12240</v>
      </c>
      <c r="BE41" s="246">
        <f t="shared" si="19"/>
        <v>11705</v>
      </c>
      <c r="BF41" s="246">
        <f t="shared" si="19"/>
        <v>10634</v>
      </c>
      <c r="BG41" s="246">
        <f t="shared" si="19"/>
        <v>10634</v>
      </c>
      <c r="BH41" s="246">
        <f t="shared" si="19"/>
        <v>12011</v>
      </c>
    </row>
    <row r="42" spans="1:60" ht="10.7" customHeight="1" x14ac:dyDescent="0.2">
      <c r="A42" s="17" t="s">
        <v>145</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row>
    <row r="43" spans="1:60" ht="10.7" customHeight="1" x14ac:dyDescent="0.2">
      <c r="A43" s="19">
        <v>1</v>
      </c>
      <c r="B43" s="246">
        <f t="shared" ref="B43" si="20">ROUNDUP(B19*0.85,)</f>
        <v>14918</v>
      </c>
      <c r="C43" s="246">
        <f t="shared" ref="C43:BH43" si="21">ROUNDUP(C19*0.85,)</f>
        <v>16754</v>
      </c>
      <c r="D43" s="246">
        <f t="shared" si="21"/>
        <v>16754</v>
      </c>
      <c r="E43" s="246">
        <f t="shared" si="21"/>
        <v>15836</v>
      </c>
      <c r="F43" s="246">
        <f t="shared" si="21"/>
        <v>15836</v>
      </c>
      <c r="G43" s="246">
        <f t="shared" si="21"/>
        <v>18054</v>
      </c>
      <c r="H43" s="246">
        <f t="shared" si="21"/>
        <v>20655</v>
      </c>
      <c r="I43" s="246">
        <f t="shared" si="21"/>
        <v>18054</v>
      </c>
      <c r="J43" s="246">
        <f t="shared" si="21"/>
        <v>14918</v>
      </c>
      <c r="K43" s="246">
        <f t="shared" si="21"/>
        <v>14000</v>
      </c>
      <c r="L43" s="246">
        <f t="shared" si="21"/>
        <v>16754</v>
      </c>
      <c r="M43" s="246">
        <f t="shared" si="21"/>
        <v>16754</v>
      </c>
      <c r="N43" s="246">
        <f t="shared" si="21"/>
        <v>15836</v>
      </c>
      <c r="O43" s="246">
        <f t="shared" si="21"/>
        <v>16754</v>
      </c>
      <c r="P43" s="246">
        <f t="shared" si="21"/>
        <v>18054</v>
      </c>
      <c r="Q43" s="246">
        <f t="shared" si="21"/>
        <v>18054</v>
      </c>
      <c r="R43" s="246">
        <f t="shared" si="21"/>
        <v>18054</v>
      </c>
      <c r="S43" s="246">
        <f t="shared" si="21"/>
        <v>18054</v>
      </c>
      <c r="T43" s="246">
        <f t="shared" si="21"/>
        <v>16754</v>
      </c>
      <c r="U43" s="246">
        <f t="shared" si="21"/>
        <v>16754</v>
      </c>
      <c r="V43" s="246">
        <f t="shared" si="21"/>
        <v>20655</v>
      </c>
      <c r="W43" s="246">
        <f t="shared" si="21"/>
        <v>19355</v>
      </c>
      <c r="X43" s="246">
        <f t="shared" si="21"/>
        <v>20655</v>
      </c>
      <c r="Y43" s="246">
        <f t="shared" si="21"/>
        <v>18054</v>
      </c>
      <c r="Z43" s="246">
        <f t="shared" si="21"/>
        <v>18054</v>
      </c>
      <c r="AA43" s="246">
        <f t="shared" si="21"/>
        <v>19355</v>
      </c>
      <c r="AB43" s="246">
        <f t="shared" si="21"/>
        <v>18054</v>
      </c>
      <c r="AC43" s="246">
        <f t="shared" si="21"/>
        <v>19355</v>
      </c>
      <c r="AD43" s="246">
        <f t="shared" si="21"/>
        <v>16754</v>
      </c>
      <c r="AE43" s="246">
        <f t="shared" si="21"/>
        <v>15836</v>
      </c>
      <c r="AF43" s="246">
        <f t="shared" si="21"/>
        <v>14918</v>
      </c>
      <c r="AG43" s="246">
        <f t="shared" si="21"/>
        <v>14000</v>
      </c>
      <c r="AH43" s="246">
        <f t="shared" si="21"/>
        <v>13082</v>
      </c>
      <c r="AI43" s="246">
        <f t="shared" si="21"/>
        <v>13082</v>
      </c>
      <c r="AJ43" s="246">
        <f t="shared" si="21"/>
        <v>14000</v>
      </c>
      <c r="AK43" s="246">
        <f t="shared" si="21"/>
        <v>14918</v>
      </c>
      <c r="AL43" s="246">
        <f t="shared" si="21"/>
        <v>14000</v>
      </c>
      <c r="AM43" s="246">
        <f t="shared" si="21"/>
        <v>14918</v>
      </c>
      <c r="AN43" s="246">
        <f t="shared" si="21"/>
        <v>14000</v>
      </c>
      <c r="AO43" s="246">
        <f t="shared" si="21"/>
        <v>14001</v>
      </c>
      <c r="AP43" s="246">
        <f t="shared" si="21"/>
        <v>13082</v>
      </c>
      <c r="AQ43" s="246">
        <f t="shared" si="21"/>
        <v>14918</v>
      </c>
      <c r="AR43" s="246">
        <f t="shared" si="21"/>
        <v>13082</v>
      </c>
      <c r="AS43" s="246">
        <f t="shared" si="21"/>
        <v>12202</v>
      </c>
      <c r="AT43" s="246">
        <f t="shared" si="21"/>
        <v>13120</v>
      </c>
      <c r="AU43" s="246">
        <f t="shared" si="21"/>
        <v>13120</v>
      </c>
      <c r="AV43" s="246">
        <f t="shared" si="21"/>
        <v>12202</v>
      </c>
      <c r="AW43" s="246">
        <f t="shared" si="21"/>
        <v>13120</v>
      </c>
      <c r="AX43" s="246">
        <f t="shared" si="21"/>
        <v>10749</v>
      </c>
      <c r="AY43" s="246">
        <f t="shared" si="21"/>
        <v>11284</v>
      </c>
      <c r="AZ43" s="246">
        <f t="shared" si="21"/>
        <v>10749</v>
      </c>
      <c r="BA43" s="246">
        <f t="shared" si="21"/>
        <v>11284</v>
      </c>
      <c r="BB43" s="246">
        <f t="shared" si="21"/>
        <v>10749</v>
      </c>
      <c r="BC43" s="246">
        <f t="shared" si="21"/>
        <v>11284</v>
      </c>
      <c r="BD43" s="246">
        <f t="shared" si="21"/>
        <v>11284</v>
      </c>
      <c r="BE43" s="246">
        <f t="shared" si="21"/>
        <v>10749</v>
      </c>
      <c r="BF43" s="246">
        <f t="shared" si="21"/>
        <v>9678</v>
      </c>
      <c r="BG43" s="246">
        <f t="shared" si="21"/>
        <v>9678</v>
      </c>
      <c r="BH43" s="246">
        <f t="shared" si="21"/>
        <v>11055</v>
      </c>
    </row>
    <row r="44" spans="1:60" ht="10.7" customHeight="1" x14ac:dyDescent="0.2">
      <c r="A44" s="19">
        <v>2</v>
      </c>
      <c r="B44" s="246">
        <f t="shared" ref="B44" si="22">ROUNDUP(B20*0.85,)</f>
        <v>16639</v>
      </c>
      <c r="C44" s="246">
        <f t="shared" ref="C44:BH44" si="23">ROUNDUP(C20*0.85,)</f>
        <v>18475</v>
      </c>
      <c r="D44" s="246">
        <f t="shared" si="23"/>
        <v>18475</v>
      </c>
      <c r="E44" s="246">
        <f t="shared" si="23"/>
        <v>17557</v>
      </c>
      <c r="F44" s="246">
        <f t="shared" si="23"/>
        <v>17557</v>
      </c>
      <c r="G44" s="246">
        <f t="shared" si="23"/>
        <v>19776</v>
      </c>
      <c r="H44" s="246">
        <f t="shared" si="23"/>
        <v>22377</v>
      </c>
      <c r="I44" s="246">
        <f t="shared" si="23"/>
        <v>19776</v>
      </c>
      <c r="J44" s="246">
        <f t="shared" si="23"/>
        <v>16639</v>
      </c>
      <c r="K44" s="246">
        <f t="shared" si="23"/>
        <v>15721</v>
      </c>
      <c r="L44" s="246">
        <f t="shared" si="23"/>
        <v>18475</v>
      </c>
      <c r="M44" s="246">
        <f t="shared" si="23"/>
        <v>18475</v>
      </c>
      <c r="N44" s="246">
        <f t="shared" si="23"/>
        <v>17557</v>
      </c>
      <c r="O44" s="246">
        <f t="shared" si="23"/>
        <v>18475</v>
      </c>
      <c r="P44" s="246">
        <f t="shared" si="23"/>
        <v>19776</v>
      </c>
      <c r="Q44" s="246">
        <f t="shared" si="23"/>
        <v>19776</v>
      </c>
      <c r="R44" s="246">
        <f t="shared" si="23"/>
        <v>19776</v>
      </c>
      <c r="S44" s="246">
        <f t="shared" si="23"/>
        <v>19776</v>
      </c>
      <c r="T44" s="246">
        <f t="shared" si="23"/>
        <v>18475</v>
      </c>
      <c r="U44" s="246">
        <f t="shared" si="23"/>
        <v>18475</v>
      </c>
      <c r="V44" s="246">
        <f t="shared" si="23"/>
        <v>22377</v>
      </c>
      <c r="W44" s="246">
        <f t="shared" si="23"/>
        <v>21076</v>
      </c>
      <c r="X44" s="246">
        <f t="shared" si="23"/>
        <v>22377</v>
      </c>
      <c r="Y44" s="246">
        <f t="shared" si="23"/>
        <v>19776</v>
      </c>
      <c r="Z44" s="246">
        <f t="shared" si="23"/>
        <v>19776</v>
      </c>
      <c r="AA44" s="246">
        <f t="shared" si="23"/>
        <v>21076</v>
      </c>
      <c r="AB44" s="246">
        <f t="shared" si="23"/>
        <v>19776</v>
      </c>
      <c r="AC44" s="246">
        <f t="shared" si="23"/>
        <v>21076</v>
      </c>
      <c r="AD44" s="246">
        <f t="shared" si="23"/>
        <v>18475</v>
      </c>
      <c r="AE44" s="246">
        <f t="shared" si="23"/>
        <v>17557</v>
      </c>
      <c r="AF44" s="246">
        <f t="shared" si="23"/>
        <v>16639</v>
      </c>
      <c r="AG44" s="246">
        <f t="shared" si="23"/>
        <v>15721</v>
      </c>
      <c r="AH44" s="246">
        <f t="shared" si="23"/>
        <v>14803</v>
      </c>
      <c r="AI44" s="246">
        <f t="shared" si="23"/>
        <v>14803</v>
      </c>
      <c r="AJ44" s="246">
        <f t="shared" si="23"/>
        <v>15721</v>
      </c>
      <c r="AK44" s="246">
        <f t="shared" si="23"/>
        <v>16639</v>
      </c>
      <c r="AL44" s="246">
        <f t="shared" si="23"/>
        <v>15721</v>
      </c>
      <c r="AM44" s="246">
        <f t="shared" si="23"/>
        <v>16639</v>
      </c>
      <c r="AN44" s="246">
        <f t="shared" si="23"/>
        <v>15721</v>
      </c>
      <c r="AO44" s="246">
        <f t="shared" si="23"/>
        <v>15722</v>
      </c>
      <c r="AP44" s="246">
        <f t="shared" si="23"/>
        <v>14803</v>
      </c>
      <c r="AQ44" s="246">
        <f t="shared" si="23"/>
        <v>16639</v>
      </c>
      <c r="AR44" s="246">
        <f t="shared" si="23"/>
        <v>14803</v>
      </c>
      <c r="AS44" s="246">
        <f t="shared" si="23"/>
        <v>13923</v>
      </c>
      <c r="AT44" s="246">
        <f t="shared" si="23"/>
        <v>14841</v>
      </c>
      <c r="AU44" s="246">
        <f t="shared" si="23"/>
        <v>14841</v>
      </c>
      <c r="AV44" s="246">
        <f t="shared" si="23"/>
        <v>13923</v>
      </c>
      <c r="AW44" s="246">
        <f t="shared" si="23"/>
        <v>14841</v>
      </c>
      <c r="AX44" s="246">
        <f t="shared" si="23"/>
        <v>12470</v>
      </c>
      <c r="AY44" s="246">
        <f t="shared" si="23"/>
        <v>13005</v>
      </c>
      <c r="AZ44" s="246">
        <f t="shared" si="23"/>
        <v>12470</v>
      </c>
      <c r="BA44" s="246">
        <f t="shared" si="23"/>
        <v>13005</v>
      </c>
      <c r="BB44" s="246">
        <f t="shared" si="23"/>
        <v>12470</v>
      </c>
      <c r="BC44" s="246">
        <f t="shared" si="23"/>
        <v>13005</v>
      </c>
      <c r="BD44" s="246">
        <f t="shared" si="23"/>
        <v>13005</v>
      </c>
      <c r="BE44" s="246">
        <f t="shared" si="23"/>
        <v>12470</v>
      </c>
      <c r="BF44" s="246">
        <f t="shared" si="23"/>
        <v>11399</v>
      </c>
      <c r="BG44" s="246">
        <f t="shared" si="23"/>
        <v>11399</v>
      </c>
      <c r="BH44" s="246">
        <f t="shared" si="23"/>
        <v>12776</v>
      </c>
    </row>
    <row r="45" spans="1:60" ht="10.7" customHeight="1" x14ac:dyDescent="0.2">
      <c r="A45" s="17" t="s">
        <v>5</v>
      </c>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row>
    <row r="46" spans="1:60" ht="10.7" customHeight="1" x14ac:dyDescent="0.2">
      <c r="A46" s="19">
        <v>1</v>
      </c>
      <c r="B46" s="246">
        <f t="shared" ref="B46" si="24">ROUNDUP(B22*0.85,)</f>
        <v>22568</v>
      </c>
      <c r="C46" s="246">
        <f t="shared" ref="C46:BH46" si="25">ROUNDUP(C22*0.85,)</f>
        <v>24404</v>
      </c>
      <c r="D46" s="246">
        <f t="shared" si="25"/>
        <v>24404</v>
      </c>
      <c r="E46" s="246">
        <f t="shared" si="25"/>
        <v>23486</v>
      </c>
      <c r="F46" s="246">
        <f t="shared" si="25"/>
        <v>23486</v>
      </c>
      <c r="G46" s="246">
        <f t="shared" si="25"/>
        <v>25704</v>
      </c>
      <c r="H46" s="246">
        <f t="shared" si="25"/>
        <v>28305</v>
      </c>
      <c r="I46" s="246">
        <f t="shared" si="25"/>
        <v>25704</v>
      </c>
      <c r="J46" s="246">
        <f t="shared" si="25"/>
        <v>22568</v>
      </c>
      <c r="K46" s="246">
        <f t="shared" si="25"/>
        <v>21650</v>
      </c>
      <c r="L46" s="246">
        <f t="shared" si="25"/>
        <v>24404</v>
      </c>
      <c r="M46" s="246">
        <f t="shared" si="25"/>
        <v>24404</v>
      </c>
      <c r="N46" s="246">
        <f t="shared" si="25"/>
        <v>23486</v>
      </c>
      <c r="O46" s="246">
        <f t="shared" si="25"/>
        <v>24404</v>
      </c>
      <c r="P46" s="246">
        <f t="shared" si="25"/>
        <v>25704</v>
      </c>
      <c r="Q46" s="246">
        <f t="shared" si="25"/>
        <v>25704</v>
      </c>
      <c r="R46" s="246">
        <f t="shared" si="25"/>
        <v>25704</v>
      </c>
      <c r="S46" s="246">
        <f t="shared" si="25"/>
        <v>25704</v>
      </c>
      <c r="T46" s="246">
        <f t="shared" si="25"/>
        <v>24404</v>
      </c>
      <c r="U46" s="246">
        <f t="shared" si="25"/>
        <v>24404</v>
      </c>
      <c r="V46" s="246">
        <f t="shared" si="25"/>
        <v>28305</v>
      </c>
      <c r="W46" s="246">
        <f t="shared" si="25"/>
        <v>27005</v>
      </c>
      <c r="X46" s="246">
        <f t="shared" si="25"/>
        <v>28305</v>
      </c>
      <c r="Y46" s="246">
        <f t="shared" si="25"/>
        <v>25704</v>
      </c>
      <c r="Z46" s="246">
        <f t="shared" si="25"/>
        <v>25704</v>
      </c>
      <c r="AA46" s="246">
        <f t="shared" si="25"/>
        <v>27005</v>
      </c>
      <c r="AB46" s="246">
        <f t="shared" si="25"/>
        <v>25704</v>
      </c>
      <c r="AC46" s="246">
        <f t="shared" si="25"/>
        <v>27005</v>
      </c>
      <c r="AD46" s="246">
        <f t="shared" si="25"/>
        <v>24404</v>
      </c>
      <c r="AE46" s="246">
        <f t="shared" si="25"/>
        <v>23486</v>
      </c>
      <c r="AF46" s="246">
        <f t="shared" si="25"/>
        <v>22568</v>
      </c>
      <c r="AG46" s="246">
        <f t="shared" si="25"/>
        <v>21650</v>
      </c>
      <c r="AH46" s="246">
        <f t="shared" si="25"/>
        <v>20732</v>
      </c>
      <c r="AI46" s="246">
        <f t="shared" si="25"/>
        <v>20732</v>
      </c>
      <c r="AJ46" s="246">
        <f t="shared" si="25"/>
        <v>21650</v>
      </c>
      <c r="AK46" s="246">
        <f t="shared" si="25"/>
        <v>22568</v>
      </c>
      <c r="AL46" s="246">
        <f t="shared" si="25"/>
        <v>21650</v>
      </c>
      <c r="AM46" s="246">
        <f t="shared" si="25"/>
        <v>22568</v>
      </c>
      <c r="AN46" s="246">
        <f t="shared" si="25"/>
        <v>21650</v>
      </c>
      <c r="AO46" s="246">
        <f t="shared" si="25"/>
        <v>21651</v>
      </c>
      <c r="AP46" s="246">
        <f t="shared" si="25"/>
        <v>20732</v>
      </c>
      <c r="AQ46" s="246">
        <f t="shared" si="25"/>
        <v>22568</v>
      </c>
      <c r="AR46" s="246">
        <f t="shared" si="25"/>
        <v>20732</v>
      </c>
      <c r="AS46" s="246">
        <f t="shared" si="25"/>
        <v>15645</v>
      </c>
      <c r="AT46" s="246">
        <f t="shared" si="25"/>
        <v>16563</v>
      </c>
      <c r="AU46" s="246">
        <f t="shared" si="25"/>
        <v>16563</v>
      </c>
      <c r="AV46" s="246">
        <f t="shared" si="25"/>
        <v>15645</v>
      </c>
      <c r="AW46" s="246">
        <f t="shared" si="25"/>
        <v>16563</v>
      </c>
      <c r="AX46" s="246">
        <f t="shared" si="25"/>
        <v>14191</v>
      </c>
      <c r="AY46" s="246">
        <f t="shared" si="25"/>
        <v>14727</v>
      </c>
      <c r="AZ46" s="246">
        <f t="shared" si="25"/>
        <v>14191</v>
      </c>
      <c r="BA46" s="246">
        <f t="shared" si="25"/>
        <v>14727</v>
      </c>
      <c r="BB46" s="246">
        <f t="shared" si="25"/>
        <v>14191</v>
      </c>
      <c r="BC46" s="246">
        <f t="shared" si="25"/>
        <v>14727</v>
      </c>
      <c r="BD46" s="246">
        <f t="shared" si="25"/>
        <v>14727</v>
      </c>
      <c r="BE46" s="246">
        <f t="shared" si="25"/>
        <v>14191</v>
      </c>
      <c r="BF46" s="246">
        <f t="shared" si="25"/>
        <v>13120</v>
      </c>
      <c r="BG46" s="246">
        <f t="shared" si="25"/>
        <v>18093</v>
      </c>
      <c r="BH46" s="246">
        <f t="shared" si="25"/>
        <v>19470</v>
      </c>
    </row>
    <row r="47" spans="1:60" ht="10.7" customHeight="1" x14ac:dyDescent="0.2">
      <c r="A47" s="19">
        <v>2</v>
      </c>
      <c r="B47" s="246">
        <f t="shared" ref="B47" si="26">ROUNDUP(B23*0.85,)</f>
        <v>24289</v>
      </c>
      <c r="C47" s="246">
        <f t="shared" ref="C47:BH47" si="27">ROUNDUP(C23*0.85,)</f>
        <v>26125</v>
      </c>
      <c r="D47" s="246">
        <f t="shared" si="27"/>
        <v>26125</v>
      </c>
      <c r="E47" s="246">
        <f t="shared" si="27"/>
        <v>25207</v>
      </c>
      <c r="F47" s="246">
        <f t="shared" si="27"/>
        <v>25207</v>
      </c>
      <c r="G47" s="246">
        <f t="shared" si="27"/>
        <v>27426</v>
      </c>
      <c r="H47" s="246">
        <f t="shared" si="27"/>
        <v>30027</v>
      </c>
      <c r="I47" s="246">
        <f t="shared" si="27"/>
        <v>27426</v>
      </c>
      <c r="J47" s="246">
        <f t="shared" si="27"/>
        <v>24289</v>
      </c>
      <c r="K47" s="246">
        <f t="shared" si="27"/>
        <v>23371</v>
      </c>
      <c r="L47" s="246">
        <f t="shared" si="27"/>
        <v>26125</v>
      </c>
      <c r="M47" s="246">
        <f t="shared" si="27"/>
        <v>26125</v>
      </c>
      <c r="N47" s="246">
        <f t="shared" si="27"/>
        <v>25207</v>
      </c>
      <c r="O47" s="246">
        <f t="shared" si="27"/>
        <v>26125</v>
      </c>
      <c r="P47" s="246">
        <f t="shared" si="27"/>
        <v>27426</v>
      </c>
      <c r="Q47" s="246">
        <f t="shared" si="27"/>
        <v>27426</v>
      </c>
      <c r="R47" s="246">
        <f t="shared" si="27"/>
        <v>27426</v>
      </c>
      <c r="S47" s="246">
        <f t="shared" si="27"/>
        <v>27426</v>
      </c>
      <c r="T47" s="246">
        <f t="shared" si="27"/>
        <v>26125</v>
      </c>
      <c r="U47" s="246">
        <f t="shared" si="27"/>
        <v>26125</v>
      </c>
      <c r="V47" s="246">
        <f t="shared" si="27"/>
        <v>30027</v>
      </c>
      <c r="W47" s="246">
        <f t="shared" si="27"/>
        <v>28726</v>
      </c>
      <c r="X47" s="246">
        <f t="shared" si="27"/>
        <v>30027</v>
      </c>
      <c r="Y47" s="246">
        <f t="shared" si="27"/>
        <v>27426</v>
      </c>
      <c r="Z47" s="246">
        <f t="shared" si="27"/>
        <v>27426</v>
      </c>
      <c r="AA47" s="246">
        <f t="shared" si="27"/>
        <v>28726</v>
      </c>
      <c r="AB47" s="246">
        <f t="shared" si="27"/>
        <v>27426</v>
      </c>
      <c r="AC47" s="246">
        <f t="shared" si="27"/>
        <v>28726</v>
      </c>
      <c r="AD47" s="246">
        <f t="shared" si="27"/>
        <v>26125</v>
      </c>
      <c r="AE47" s="246">
        <f t="shared" si="27"/>
        <v>25207</v>
      </c>
      <c r="AF47" s="246">
        <f t="shared" si="27"/>
        <v>24289</v>
      </c>
      <c r="AG47" s="246">
        <f t="shared" si="27"/>
        <v>23371</v>
      </c>
      <c r="AH47" s="246">
        <f t="shared" si="27"/>
        <v>22453</v>
      </c>
      <c r="AI47" s="246">
        <f t="shared" si="27"/>
        <v>22453</v>
      </c>
      <c r="AJ47" s="246">
        <f t="shared" si="27"/>
        <v>23371</v>
      </c>
      <c r="AK47" s="246">
        <f t="shared" si="27"/>
        <v>24289</v>
      </c>
      <c r="AL47" s="246">
        <f t="shared" si="27"/>
        <v>23371</v>
      </c>
      <c r="AM47" s="246">
        <f t="shared" si="27"/>
        <v>24289</v>
      </c>
      <c r="AN47" s="246">
        <f t="shared" si="27"/>
        <v>23371</v>
      </c>
      <c r="AO47" s="246">
        <f t="shared" si="27"/>
        <v>23372</v>
      </c>
      <c r="AP47" s="246">
        <f t="shared" si="27"/>
        <v>22453</v>
      </c>
      <c r="AQ47" s="246">
        <f t="shared" si="27"/>
        <v>24289</v>
      </c>
      <c r="AR47" s="246">
        <f t="shared" si="27"/>
        <v>22453</v>
      </c>
      <c r="AS47" s="246">
        <f t="shared" si="27"/>
        <v>17366</v>
      </c>
      <c r="AT47" s="246">
        <f t="shared" si="27"/>
        <v>18284</v>
      </c>
      <c r="AU47" s="246">
        <f t="shared" si="27"/>
        <v>18284</v>
      </c>
      <c r="AV47" s="246">
        <f t="shared" si="27"/>
        <v>17366</v>
      </c>
      <c r="AW47" s="246">
        <f t="shared" si="27"/>
        <v>18284</v>
      </c>
      <c r="AX47" s="246">
        <f t="shared" si="27"/>
        <v>15912</v>
      </c>
      <c r="AY47" s="246">
        <f t="shared" si="27"/>
        <v>16448</v>
      </c>
      <c r="AZ47" s="246">
        <f t="shared" si="27"/>
        <v>15912</v>
      </c>
      <c r="BA47" s="246">
        <f t="shared" si="27"/>
        <v>16448</v>
      </c>
      <c r="BB47" s="246">
        <f t="shared" si="27"/>
        <v>15912</v>
      </c>
      <c r="BC47" s="246">
        <f t="shared" si="27"/>
        <v>16448</v>
      </c>
      <c r="BD47" s="246">
        <f t="shared" si="27"/>
        <v>16448</v>
      </c>
      <c r="BE47" s="246">
        <f t="shared" si="27"/>
        <v>15912</v>
      </c>
      <c r="BF47" s="246">
        <f t="shared" si="27"/>
        <v>14841</v>
      </c>
      <c r="BG47" s="246">
        <f t="shared" si="27"/>
        <v>19814</v>
      </c>
      <c r="BH47" s="246">
        <f t="shared" si="27"/>
        <v>21191</v>
      </c>
    </row>
    <row r="48" spans="1:60" ht="12.75" customHeight="1" x14ac:dyDescent="0.2">
      <c r="A48" s="17" t="s">
        <v>6</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row>
    <row r="49" spans="1:60" x14ac:dyDescent="0.2">
      <c r="A49" s="19" t="s">
        <v>1</v>
      </c>
      <c r="B49" s="246">
        <f t="shared" ref="B49" si="28">ROUNDUP(B25*0.85,)</f>
        <v>95625</v>
      </c>
      <c r="C49" s="246">
        <f t="shared" ref="C49:BH49" si="29">ROUNDUP(C25*0.85,)</f>
        <v>95625</v>
      </c>
      <c r="D49" s="246">
        <f t="shared" si="29"/>
        <v>95625</v>
      </c>
      <c r="E49" s="246">
        <f t="shared" si="29"/>
        <v>95625</v>
      </c>
      <c r="F49" s="246">
        <f t="shared" si="29"/>
        <v>95625</v>
      </c>
      <c r="G49" s="246">
        <f t="shared" si="29"/>
        <v>95625</v>
      </c>
      <c r="H49" s="246">
        <f t="shared" si="29"/>
        <v>95625</v>
      </c>
      <c r="I49" s="246">
        <f t="shared" si="29"/>
        <v>95625</v>
      </c>
      <c r="J49" s="246">
        <f t="shared" si="29"/>
        <v>95625</v>
      </c>
      <c r="K49" s="246">
        <f t="shared" si="29"/>
        <v>95625</v>
      </c>
      <c r="L49" s="246">
        <f t="shared" si="29"/>
        <v>95625</v>
      </c>
      <c r="M49" s="246">
        <f t="shared" si="29"/>
        <v>95625</v>
      </c>
      <c r="N49" s="246">
        <f t="shared" si="29"/>
        <v>95625</v>
      </c>
      <c r="O49" s="246">
        <f t="shared" si="29"/>
        <v>95625</v>
      </c>
      <c r="P49" s="246">
        <f t="shared" si="29"/>
        <v>95625</v>
      </c>
      <c r="Q49" s="246">
        <f t="shared" si="29"/>
        <v>95625</v>
      </c>
      <c r="R49" s="246">
        <f t="shared" si="29"/>
        <v>95625</v>
      </c>
      <c r="S49" s="246">
        <f t="shared" si="29"/>
        <v>95625</v>
      </c>
      <c r="T49" s="246">
        <f t="shared" si="29"/>
        <v>95625</v>
      </c>
      <c r="U49" s="246">
        <f t="shared" si="29"/>
        <v>95625</v>
      </c>
      <c r="V49" s="246">
        <f t="shared" si="29"/>
        <v>95625</v>
      </c>
      <c r="W49" s="246">
        <f t="shared" si="29"/>
        <v>95625</v>
      </c>
      <c r="X49" s="246">
        <f t="shared" si="29"/>
        <v>95625</v>
      </c>
      <c r="Y49" s="246">
        <f t="shared" si="29"/>
        <v>95625</v>
      </c>
      <c r="Z49" s="246">
        <f t="shared" si="29"/>
        <v>95625</v>
      </c>
      <c r="AA49" s="246">
        <f t="shared" si="29"/>
        <v>95625</v>
      </c>
      <c r="AB49" s="246">
        <f t="shared" si="29"/>
        <v>95625</v>
      </c>
      <c r="AC49" s="246">
        <f t="shared" si="29"/>
        <v>95625</v>
      </c>
      <c r="AD49" s="246">
        <f t="shared" si="29"/>
        <v>95625</v>
      </c>
      <c r="AE49" s="246">
        <f t="shared" si="29"/>
        <v>95625</v>
      </c>
      <c r="AF49" s="246">
        <f t="shared" si="29"/>
        <v>95625</v>
      </c>
      <c r="AG49" s="246">
        <f t="shared" si="29"/>
        <v>95625</v>
      </c>
      <c r="AH49" s="246">
        <f t="shared" si="29"/>
        <v>95625</v>
      </c>
      <c r="AI49" s="246">
        <f t="shared" si="29"/>
        <v>95625</v>
      </c>
      <c r="AJ49" s="246">
        <f t="shared" si="29"/>
        <v>95625</v>
      </c>
      <c r="AK49" s="246">
        <f t="shared" si="29"/>
        <v>95625</v>
      </c>
      <c r="AL49" s="246">
        <f t="shared" si="29"/>
        <v>95625</v>
      </c>
      <c r="AM49" s="246">
        <f t="shared" si="29"/>
        <v>95625</v>
      </c>
      <c r="AN49" s="246">
        <f t="shared" si="29"/>
        <v>95625</v>
      </c>
      <c r="AO49" s="246">
        <f t="shared" si="29"/>
        <v>95625</v>
      </c>
      <c r="AP49" s="246">
        <f t="shared" si="29"/>
        <v>95625</v>
      </c>
      <c r="AQ49" s="246">
        <f t="shared" si="29"/>
        <v>95625</v>
      </c>
      <c r="AR49" s="246">
        <f t="shared" si="29"/>
        <v>95625</v>
      </c>
      <c r="AS49" s="246">
        <f t="shared" si="29"/>
        <v>84150</v>
      </c>
      <c r="AT49" s="246">
        <f t="shared" si="29"/>
        <v>84150</v>
      </c>
      <c r="AU49" s="246">
        <f t="shared" si="29"/>
        <v>84150</v>
      </c>
      <c r="AV49" s="246">
        <f t="shared" si="29"/>
        <v>84150</v>
      </c>
      <c r="AW49" s="246">
        <f t="shared" si="29"/>
        <v>84150</v>
      </c>
      <c r="AX49" s="246">
        <f t="shared" si="29"/>
        <v>84150</v>
      </c>
      <c r="AY49" s="246">
        <f t="shared" si="29"/>
        <v>84150</v>
      </c>
      <c r="AZ49" s="246">
        <f t="shared" si="29"/>
        <v>84150</v>
      </c>
      <c r="BA49" s="246">
        <f t="shared" si="29"/>
        <v>84150</v>
      </c>
      <c r="BB49" s="246">
        <f t="shared" si="29"/>
        <v>84150</v>
      </c>
      <c r="BC49" s="246">
        <f t="shared" si="29"/>
        <v>84150</v>
      </c>
      <c r="BD49" s="246">
        <f t="shared" si="29"/>
        <v>84150</v>
      </c>
      <c r="BE49" s="246">
        <f t="shared" si="29"/>
        <v>84150</v>
      </c>
      <c r="BF49" s="246">
        <f t="shared" si="29"/>
        <v>84150</v>
      </c>
      <c r="BG49" s="246">
        <f t="shared" si="29"/>
        <v>84150</v>
      </c>
      <c r="BH49" s="246">
        <f t="shared" si="29"/>
        <v>84150</v>
      </c>
    </row>
    <row r="50" spans="1:60" x14ac:dyDescent="0.2">
      <c r="A50" s="147"/>
    </row>
    <row r="51" spans="1:60" ht="12.75" hidden="1" thickBot="1" x14ac:dyDescent="0.25">
      <c r="A51" s="164" t="s">
        <v>147</v>
      </c>
    </row>
    <row r="52" spans="1:60" hidden="1" x14ac:dyDescent="0.2">
      <c r="A52" s="165" t="s">
        <v>149</v>
      </c>
    </row>
    <row r="53" spans="1:60" ht="25.5" hidden="1" x14ac:dyDescent="0.2">
      <c r="A53" s="162" t="s">
        <v>150</v>
      </c>
    </row>
    <row r="54" spans="1:60" hidden="1" x14ac:dyDescent="0.2">
      <c r="A54" s="165" t="s">
        <v>148</v>
      </c>
    </row>
    <row r="55" spans="1:60" ht="12.75" thickBot="1" x14ac:dyDescent="0.25">
      <c r="A55" s="147"/>
    </row>
    <row r="56" spans="1:60" ht="12.75" thickBot="1" x14ac:dyDescent="0.25">
      <c r="A56" s="155" t="s">
        <v>12</v>
      </c>
    </row>
    <row r="57" spans="1:60" x14ac:dyDescent="0.2">
      <c r="A57" s="148" t="s">
        <v>13</v>
      </c>
    </row>
    <row r="58" spans="1:60" x14ac:dyDescent="0.2">
      <c r="A58" s="148" t="s">
        <v>14</v>
      </c>
    </row>
    <row r="59" spans="1:60" ht="12" customHeight="1" x14ac:dyDescent="0.2">
      <c r="A59" s="150" t="s">
        <v>18</v>
      </c>
    </row>
    <row r="60" spans="1:60" x14ac:dyDescent="0.2">
      <c r="A60" s="148" t="s">
        <v>122</v>
      </c>
    </row>
    <row r="61" spans="1:60" ht="12.75" thickBot="1" x14ac:dyDescent="0.25">
      <c r="A61" s="147"/>
    </row>
    <row r="62" spans="1:60" ht="12.75" thickBot="1" x14ac:dyDescent="0.25">
      <c r="A62" s="155" t="s">
        <v>24</v>
      </c>
    </row>
    <row r="63" spans="1:60" x14ac:dyDescent="0.2">
      <c r="A63" s="99" t="s">
        <v>62</v>
      </c>
    </row>
    <row r="64" spans="1:60"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2" width="9" style="242"/>
    <col min="3" max="16384" width="9" style="144"/>
  </cols>
  <sheetData>
    <row r="1" spans="1:2" ht="11.45" customHeight="1" x14ac:dyDescent="0.2">
      <c r="A1" s="13" t="s">
        <v>191</v>
      </c>
    </row>
    <row r="2" spans="1:2" ht="11.45" customHeight="1" x14ac:dyDescent="0.2">
      <c r="A2" s="108" t="s">
        <v>225</v>
      </c>
    </row>
    <row r="3" spans="1:2" ht="11.45" customHeight="1" x14ac:dyDescent="0.2">
      <c r="A3" s="97" t="s">
        <v>9</v>
      </c>
      <c r="B3" s="241" t="e">
        <f>'C завтраками| Bed and breakfast'!#REF!</f>
        <v>#REF!</v>
      </c>
    </row>
    <row r="4" spans="1:2" s="8" customFormat="1" ht="22.35" customHeight="1" x14ac:dyDescent="0.2">
      <c r="A4" s="145" t="s">
        <v>11</v>
      </c>
      <c r="B4" s="241" t="e">
        <f>'C завтраками| Bed and breakfast'!#REF!</f>
        <v>#REF!</v>
      </c>
    </row>
    <row r="5" spans="1:2" ht="10.7" customHeight="1" x14ac:dyDescent="0.2">
      <c r="A5" s="17" t="s">
        <v>142</v>
      </c>
    </row>
    <row r="6" spans="1:2" ht="10.7" customHeight="1" x14ac:dyDescent="0.2">
      <c r="A6" s="19">
        <v>1</v>
      </c>
      <c r="B6" s="243" t="e">
        <f>'C завтраками| Bed and breakfast'!#REF!*0.9</f>
        <v>#REF!</v>
      </c>
    </row>
    <row r="7" spans="1:2" ht="10.7" customHeight="1" x14ac:dyDescent="0.2">
      <c r="A7" s="19">
        <v>2</v>
      </c>
      <c r="B7" s="243" t="e">
        <f>'C завтраками| Bed and breakfast'!#REF!*0.9</f>
        <v>#REF!</v>
      </c>
    </row>
    <row r="8" spans="1:2" ht="10.7" customHeight="1" x14ac:dyDescent="0.2">
      <c r="A8" s="17" t="s">
        <v>143</v>
      </c>
      <c r="B8" s="243"/>
    </row>
    <row r="9" spans="1:2" s="147" customFormat="1" ht="10.7" customHeight="1" x14ac:dyDescent="0.2">
      <c r="A9" s="19">
        <v>1</v>
      </c>
      <c r="B9" s="243" t="e">
        <f>'C завтраками| Bed and breakfast'!#REF!*0.9</f>
        <v>#REF!</v>
      </c>
    </row>
    <row r="10" spans="1:2" ht="10.7" customHeight="1" x14ac:dyDescent="0.2">
      <c r="A10" s="19">
        <v>2</v>
      </c>
      <c r="B10" s="243" t="e">
        <f>'C завтраками| Bed and breakfast'!#REF!*0.9</f>
        <v>#REF!</v>
      </c>
    </row>
    <row r="11" spans="1:2" ht="10.7" customHeight="1" x14ac:dyDescent="0.2">
      <c r="A11" s="17" t="s">
        <v>144</v>
      </c>
      <c r="B11" s="243"/>
    </row>
    <row r="12" spans="1:2" ht="10.7" customHeight="1" x14ac:dyDescent="0.2">
      <c r="A12" s="19">
        <v>1</v>
      </c>
      <c r="B12" s="243" t="e">
        <f>'C завтраками| Bed and breakfast'!#REF!*0.9</f>
        <v>#REF!</v>
      </c>
    </row>
    <row r="13" spans="1:2" ht="10.7" customHeight="1" x14ac:dyDescent="0.2">
      <c r="A13" s="19">
        <v>2</v>
      </c>
      <c r="B13" s="243" t="e">
        <f>'C завтраками| Bed and breakfast'!#REF!*0.9</f>
        <v>#REF!</v>
      </c>
    </row>
    <row r="14" spans="1:2" ht="10.7" customHeight="1" x14ac:dyDescent="0.2">
      <c r="A14" s="17" t="s">
        <v>4</v>
      </c>
      <c r="B14" s="243"/>
    </row>
    <row r="15" spans="1:2" ht="10.7" customHeight="1" x14ac:dyDescent="0.2">
      <c r="A15" s="19">
        <v>1</v>
      </c>
      <c r="B15" s="243" t="e">
        <f>'C завтраками| Bed and breakfast'!#REF!*0.9</f>
        <v>#REF!</v>
      </c>
    </row>
    <row r="16" spans="1:2" ht="10.7" customHeight="1" x14ac:dyDescent="0.2">
      <c r="A16" s="19">
        <v>2</v>
      </c>
      <c r="B16" s="243" t="e">
        <f>'C завтраками| Bed and breakfast'!#REF!*0.9</f>
        <v>#REF!</v>
      </c>
    </row>
    <row r="17" spans="1:2" ht="10.7" customHeight="1" x14ac:dyDescent="0.2">
      <c r="A17" s="17" t="s">
        <v>145</v>
      </c>
      <c r="B17" s="243"/>
    </row>
    <row r="18" spans="1:2" ht="10.7" customHeight="1" x14ac:dyDescent="0.2">
      <c r="A18" s="19">
        <v>1</v>
      </c>
      <c r="B18" s="243" t="e">
        <f>'C завтраками| Bed and breakfast'!#REF!*0.9</f>
        <v>#REF!</v>
      </c>
    </row>
    <row r="19" spans="1:2" ht="10.7" customHeight="1" x14ac:dyDescent="0.2">
      <c r="A19" s="19">
        <v>2</v>
      </c>
      <c r="B19" s="243" t="e">
        <f>'C завтраками| Bed and breakfast'!#REF!*0.9</f>
        <v>#REF!</v>
      </c>
    </row>
    <row r="20" spans="1:2" ht="10.7" customHeight="1" x14ac:dyDescent="0.2">
      <c r="A20" s="17" t="s">
        <v>5</v>
      </c>
      <c r="B20" s="243"/>
    </row>
    <row r="21" spans="1:2" ht="10.7" customHeight="1" x14ac:dyDescent="0.2">
      <c r="A21" s="19">
        <v>1</v>
      </c>
      <c r="B21" s="243" t="e">
        <f>'C завтраками| Bed and breakfast'!#REF!*0.9</f>
        <v>#REF!</v>
      </c>
    </row>
    <row r="22" spans="1:2" ht="10.5" customHeight="1" x14ac:dyDescent="0.2">
      <c r="A22" s="19">
        <v>2</v>
      </c>
      <c r="B22" s="243" t="e">
        <f>'C завтраками| Bed and breakfast'!#REF!*0.9</f>
        <v>#REF!</v>
      </c>
    </row>
    <row r="23" spans="1:2" ht="10.5" customHeight="1" x14ac:dyDescent="0.2">
      <c r="A23" s="17" t="s">
        <v>6</v>
      </c>
      <c r="B23" s="243"/>
    </row>
    <row r="24" spans="1:2" ht="10.5" customHeight="1" x14ac:dyDescent="0.2">
      <c r="A24" s="19" t="s">
        <v>1</v>
      </c>
      <c r="B24" s="243" t="e">
        <f>'C завтраками| Bed and breakfast'!#REF!*0.9</f>
        <v>#REF!</v>
      </c>
    </row>
    <row r="25" spans="1:2" ht="10.5" customHeight="1" x14ac:dyDescent="0.2">
      <c r="A25" s="159"/>
      <c r="B25" s="244"/>
    </row>
    <row r="26" spans="1:2" ht="10.5" customHeight="1" x14ac:dyDescent="0.2">
      <c r="A26" s="97" t="s">
        <v>60</v>
      </c>
      <c r="B26" s="244"/>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5"/>
    </row>
    <row r="30" spans="1:2" ht="10.5" customHeight="1" x14ac:dyDescent="0.2">
      <c r="A30" s="19">
        <v>1</v>
      </c>
      <c r="B30" s="246" t="e">
        <f t="shared" ref="B30" si="2">ROUNDUP(B6*0.9,)</f>
        <v>#REF!</v>
      </c>
    </row>
    <row r="31" spans="1:2" ht="10.5" customHeight="1" x14ac:dyDescent="0.2">
      <c r="A31" s="19">
        <v>2</v>
      </c>
      <c r="B31" s="246" t="e">
        <f t="shared" ref="B31" si="3">ROUNDUP(B7*0.9,)</f>
        <v>#REF!</v>
      </c>
    </row>
    <row r="32" spans="1:2" ht="10.5" customHeight="1" x14ac:dyDescent="0.2">
      <c r="A32" s="17" t="s">
        <v>143</v>
      </c>
      <c r="B32" s="246"/>
    </row>
    <row r="33" spans="1:2" ht="10.5" customHeight="1" x14ac:dyDescent="0.2">
      <c r="A33" s="19">
        <v>1</v>
      </c>
      <c r="B33" s="246" t="e">
        <f t="shared" ref="B33" si="4">ROUNDUP(B9*0.9,)</f>
        <v>#REF!</v>
      </c>
    </row>
    <row r="34" spans="1:2" ht="10.5" customHeight="1" x14ac:dyDescent="0.2">
      <c r="A34" s="19">
        <v>2</v>
      </c>
      <c r="B34" s="246" t="e">
        <f t="shared" ref="B34" si="5">ROUNDUP(B10*0.9,)</f>
        <v>#REF!</v>
      </c>
    </row>
    <row r="35" spans="1:2" ht="10.5" customHeight="1" x14ac:dyDescent="0.2">
      <c r="A35" s="17" t="s">
        <v>144</v>
      </c>
      <c r="B35" s="246"/>
    </row>
    <row r="36" spans="1:2" ht="10.5" customHeight="1" x14ac:dyDescent="0.2">
      <c r="A36" s="19">
        <v>1</v>
      </c>
      <c r="B36" s="246" t="e">
        <f t="shared" ref="B36" si="6">ROUNDUP(B12*0.9,)</f>
        <v>#REF!</v>
      </c>
    </row>
    <row r="37" spans="1:2" ht="10.5" customHeight="1" x14ac:dyDescent="0.2">
      <c r="A37" s="19">
        <v>2</v>
      </c>
      <c r="B37" s="246" t="e">
        <f t="shared" ref="B37" si="7">ROUNDUP(B13*0.9,)</f>
        <v>#REF!</v>
      </c>
    </row>
    <row r="38" spans="1:2" ht="10.5" customHeight="1" x14ac:dyDescent="0.2">
      <c r="A38" s="17" t="s">
        <v>4</v>
      </c>
      <c r="B38" s="246"/>
    </row>
    <row r="39" spans="1:2" ht="10.5" customHeight="1" x14ac:dyDescent="0.2">
      <c r="A39" s="19">
        <v>1</v>
      </c>
      <c r="B39" s="246" t="e">
        <f t="shared" ref="B39" si="8">ROUNDUP(B15*0.9,)</f>
        <v>#REF!</v>
      </c>
    </row>
    <row r="40" spans="1:2" ht="10.7" customHeight="1" x14ac:dyDescent="0.2">
      <c r="A40" s="19">
        <v>2</v>
      </c>
      <c r="B40" s="246" t="e">
        <f t="shared" ref="B40" si="9">ROUNDUP(B16*0.9,)</f>
        <v>#REF!</v>
      </c>
    </row>
    <row r="41" spans="1:2" ht="10.7" customHeight="1" x14ac:dyDescent="0.2">
      <c r="A41" s="17" t="s">
        <v>145</v>
      </c>
      <c r="B41" s="246"/>
    </row>
    <row r="42" spans="1:2" ht="10.7" customHeight="1" x14ac:dyDescent="0.2">
      <c r="A42" s="19">
        <v>1</v>
      </c>
      <c r="B42" s="246" t="e">
        <f t="shared" ref="B42" si="10">ROUNDUP(B18*0.9,)</f>
        <v>#REF!</v>
      </c>
    </row>
    <row r="43" spans="1:2" ht="10.7" customHeight="1" x14ac:dyDescent="0.2">
      <c r="A43" s="19">
        <v>2</v>
      </c>
      <c r="B43" s="246" t="e">
        <f t="shared" ref="B43" si="11">ROUNDUP(B19*0.9,)</f>
        <v>#REF!</v>
      </c>
    </row>
    <row r="44" spans="1:2" ht="10.7" customHeight="1" x14ac:dyDescent="0.2">
      <c r="A44" s="17" t="s">
        <v>5</v>
      </c>
      <c r="B44" s="246"/>
    </row>
    <row r="45" spans="1:2" ht="10.7" customHeight="1" x14ac:dyDescent="0.2">
      <c r="A45" s="19">
        <v>1</v>
      </c>
      <c r="B45" s="246" t="e">
        <f t="shared" ref="B45" si="12">ROUNDUP(B21*0.9,)</f>
        <v>#REF!</v>
      </c>
    </row>
    <row r="46" spans="1:2" ht="10.7" customHeight="1" x14ac:dyDescent="0.2">
      <c r="A46" s="19">
        <v>2</v>
      </c>
      <c r="B46" s="246" t="e">
        <f t="shared" ref="B46" si="13">ROUNDUP(B22*0.9,)</f>
        <v>#REF!</v>
      </c>
    </row>
    <row r="47" spans="1:2" ht="12.75" customHeight="1" x14ac:dyDescent="0.2">
      <c r="A47" s="17" t="s">
        <v>6</v>
      </c>
      <c r="B47" s="246"/>
    </row>
    <row r="48" spans="1:2" x14ac:dyDescent="0.2">
      <c r="A48" s="19" t="s">
        <v>1</v>
      </c>
      <c r="B48" s="246" t="e">
        <f t="shared" ref="B48" si="14">ROUNDUP(B24*0.9,)</f>
        <v>#REF!</v>
      </c>
    </row>
    <row r="49" spans="1:1" ht="150" x14ac:dyDescent="0.2">
      <c r="A49" s="193"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0"/>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241" t="e">
        <f>'Каникулы в горах | FIT15'!B3</f>
        <v>#REF!</v>
      </c>
    </row>
    <row r="4" spans="1:2" s="8" customFormat="1" ht="22.35" customHeight="1" x14ac:dyDescent="0.2">
      <c r="A4" s="145" t="s">
        <v>11</v>
      </c>
      <c r="B4" s="241" t="e">
        <f>'Каникулы в горах | FIT15'!B4</f>
        <v>#REF!</v>
      </c>
    </row>
    <row r="5" spans="1:2" ht="10.7" customHeight="1" x14ac:dyDescent="0.2">
      <c r="A5" s="17" t="s">
        <v>142</v>
      </c>
      <c r="B5" s="242"/>
    </row>
    <row r="6" spans="1:2" ht="10.7" customHeight="1" x14ac:dyDescent="0.2">
      <c r="A6" s="19">
        <v>1</v>
      </c>
      <c r="B6" s="243" t="e">
        <f>'Каникулы в горах | FIT15'!B6</f>
        <v>#REF!</v>
      </c>
    </row>
    <row r="7" spans="1:2" ht="10.7" customHeight="1" x14ac:dyDescent="0.2">
      <c r="A7" s="19">
        <v>2</v>
      </c>
      <c r="B7" s="243" t="e">
        <f>'Каникулы в горах | FIT15'!B7</f>
        <v>#REF!</v>
      </c>
    </row>
    <row r="8" spans="1:2" ht="10.7" customHeight="1" x14ac:dyDescent="0.2">
      <c r="A8" s="17" t="s">
        <v>143</v>
      </c>
      <c r="B8" s="243"/>
    </row>
    <row r="9" spans="1:2" s="147" customFormat="1" ht="10.7" customHeight="1" x14ac:dyDescent="0.2">
      <c r="A9" s="19">
        <v>1</v>
      </c>
      <c r="B9" s="243" t="e">
        <f>'Каникулы в горах | FIT15'!B9</f>
        <v>#REF!</v>
      </c>
    </row>
    <row r="10" spans="1:2" ht="10.7" customHeight="1" x14ac:dyDescent="0.2">
      <c r="A10" s="19">
        <v>2</v>
      </c>
      <c r="B10" s="243" t="e">
        <f>'Каникулы в горах | FIT15'!B10</f>
        <v>#REF!</v>
      </c>
    </row>
    <row r="11" spans="1:2" ht="10.7" customHeight="1" x14ac:dyDescent="0.2">
      <c r="A11" s="17" t="s">
        <v>144</v>
      </c>
      <c r="B11" s="243"/>
    </row>
    <row r="12" spans="1:2" ht="10.7" customHeight="1" x14ac:dyDescent="0.2">
      <c r="A12" s="19">
        <v>1</v>
      </c>
      <c r="B12" s="243" t="e">
        <f>'Каникулы в горах | FIT15'!B12</f>
        <v>#REF!</v>
      </c>
    </row>
    <row r="13" spans="1:2" ht="10.7" customHeight="1" x14ac:dyDescent="0.2">
      <c r="A13" s="19">
        <v>2</v>
      </c>
      <c r="B13" s="243" t="e">
        <f>'Каникулы в горах | FIT15'!B13</f>
        <v>#REF!</v>
      </c>
    </row>
    <row r="14" spans="1:2" ht="10.7" customHeight="1" x14ac:dyDescent="0.2">
      <c r="A14" s="17" t="s">
        <v>4</v>
      </c>
      <c r="B14" s="243"/>
    </row>
    <row r="15" spans="1:2" ht="10.7" customHeight="1" x14ac:dyDescent="0.2">
      <c r="A15" s="19">
        <v>1</v>
      </c>
      <c r="B15" s="243" t="e">
        <f>'Каникулы в горах | FIT15'!B15</f>
        <v>#REF!</v>
      </c>
    </row>
    <row r="16" spans="1:2" ht="10.7" customHeight="1" x14ac:dyDescent="0.2">
      <c r="A16" s="19">
        <v>2</v>
      </c>
      <c r="B16" s="243" t="e">
        <f>'Каникулы в горах | FIT15'!B16</f>
        <v>#REF!</v>
      </c>
    </row>
    <row r="17" spans="1:2" ht="10.7" customHeight="1" x14ac:dyDescent="0.2">
      <c r="A17" s="17" t="s">
        <v>145</v>
      </c>
      <c r="B17" s="243"/>
    </row>
    <row r="18" spans="1:2" ht="10.7" customHeight="1" x14ac:dyDescent="0.2">
      <c r="A18" s="19">
        <v>1</v>
      </c>
      <c r="B18" s="243" t="e">
        <f>'Каникулы в горах | FIT15'!B18</f>
        <v>#REF!</v>
      </c>
    </row>
    <row r="19" spans="1:2" ht="10.7" customHeight="1" x14ac:dyDescent="0.2">
      <c r="A19" s="19">
        <v>2</v>
      </c>
      <c r="B19" s="243" t="e">
        <f>'Каникулы в горах | FIT15'!B19</f>
        <v>#REF!</v>
      </c>
    </row>
    <row r="20" spans="1:2" ht="10.7" customHeight="1" x14ac:dyDescent="0.2">
      <c r="A20" s="17" t="s">
        <v>5</v>
      </c>
      <c r="B20" s="243"/>
    </row>
    <row r="21" spans="1:2" ht="10.7" customHeight="1" x14ac:dyDescent="0.2">
      <c r="A21" s="19">
        <v>1</v>
      </c>
      <c r="B21" s="243" t="e">
        <f>'Каникулы в горах | FIT15'!B21</f>
        <v>#REF!</v>
      </c>
    </row>
    <row r="22" spans="1:2" ht="10.5" customHeight="1" x14ac:dyDescent="0.2">
      <c r="A22" s="19">
        <v>2</v>
      </c>
      <c r="B22" s="243" t="e">
        <f>'Каникулы в горах | FIT15'!B22</f>
        <v>#REF!</v>
      </c>
    </row>
    <row r="23" spans="1:2" ht="10.5" customHeight="1" x14ac:dyDescent="0.2">
      <c r="A23" s="17" t="s">
        <v>6</v>
      </c>
      <c r="B23" s="243"/>
    </row>
    <row r="24" spans="1:2" ht="10.5" customHeight="1" x14ac:dyDescent="0.2">
      <c r="A24" s="19" t="s">
        <v>1</v>
      </c>
      <c r="B24" s="243" t="e">
        <f>'Каникулы в горах | FIT15'!B24</f>
        <v>#REF!</v>
      </c>
    </row>
    <row r="25" spans="1:2" ht="10.5" customHeight="1" x14ac:dyDescent="0.2">
      <c r="A25" s="159"/>
      <c r="B25" s="244"/>
    </row>
    <row r="26" spans="1:2" ht="10.5" customHeight="1" x14ac:dyDescent="0.2">
      <c r="A26" s="97" t="s">
        <v>60</v>
      </c>
      <c r="B26" s="244"/>
    </row>
    <row r="27" spans="1:2" ht="10.5" customHeight="1" x14ac:dyDescent="0.2">
      <c r="A27" s="159"/>
      <c r="B27" s="135" t="e">
        <f t="shared" ref="B27" si="0">B3</f>
        <v>#REF!</v>
      </c>
    </row>
    <row r="28" spans="1:2" ht="24.6" customHeight="1" x14ac:dyDescent="0.2">
      <c r="A28" s="145" t="s">
        <v>11</v>
      </c>
      <c r="B28" s="135" t="e">
        <f t="shared" ref="B28" si="1">B4</f>
        <v>#REF!</v>
      </c>
    </row>
    <row r="29" spans="1:2" ht="10.5" customHeight="1" x14ac:dyDescent="0.2">
      <c r="A29" s="17" t="s">
        <v>142</v>
      </c>
      <c r="B29" s="245"/>
    </row>
    <row r="30" spans="1:2" ht="10.5" customHeight="1" x14ac:dyDescent="0.2">
      <c r="A30" s="19">
        <v>1</v>
      </c>
      <c r="B30" s="246" t="e">
        <f t="shared" ref="B30" si="2">ROUNDUP(B6*0.87,)</f>
        <v>#REF!</v>
      </c>
    </row>
    <row r="31" spans="1:2" ht="10.5" customHeight="1" x14ac:dyDescent="0.2">
      <c r="A31" s="19">
        <v>2</v>
      </c>
      <c r="B31" s="246" t="e">
        <f t="shared" ref="B31" si="3">ROUNDUP(B7*0.87,)</f>
        <v>#REF!</v>
      </c>
    </row>
    <row r="32" spans="1:2" ht="10.5" customHeight="1" x14ac:dyDescent="0.2">
      <c r="A32" s="17" t="s">
        <v>143</v>
      </c>
      <c r="B32" s="246"/>
    </row>
    <row r="33" spans="1:2" ht="10.5" customHeight="1" x14ac:dyDescent="0.2">
      <c r="A33" s="19">
        <v>1</v>
      </c>
      <c r="B33" s="246" t="e">
        <f t="shared" ref="B33" si="4">ROUNDUP(B9*0.87,)</f>
        <v>#REF!</v>
      </c>
    </row>
    <row r="34" spans="1:2" ht="10.5" customHeight="1" x14ac:dyDescent="0.2">
      <c r="A34" s="19">
        <v>2</v>
      </c>
      <c r="B34" s="246" t="e">
        <f t="shared" ref="B34" si="5">ROUNDUP(B10*0.87,)</f>
        <v>#REF!</v>
      </c>
    </row>
    <row r="35" spans="1:2" ht="10.5" customHeight="1" x14ac:dyDescent="0.2">
      <c r="A35" s="17" t="s">
        <v>144</v>
      </c>
      <c r="B35" s="246"/>
    </row>
    <row r="36" spans="1:2" ht="10.5" customHeight="1" x14ac:dyDescent="0.2">
      <c r="A36" s="19">
        <v>1</v>
      </c>
      <c r="B36" s="246" t="e">
        <f t="shared" ref="B36" si="6">ROUNDUP(B12*0.87,)</f>
        <v>#REF!</v>
      </c>
    </row>
    <row r="37" spans="1:2" ht="10.5" customHeight="1" x14ac:dyDescent="0.2">
      <c r="A37" s="19">
        <v>2</v>
      </c>
      <c r="B37" s="246" t="e">
        <f t="shared" ref="B37" si="7">ROUNDUP(B13*0.87,)</f>
        <v>#REF!</v>
      </c>
    </row>
    <row r="38" spans="1:2" ht="10.5" customHeight="1" x14ac:dyDescent="0.2">
      <c r="A38" s="17" t="s">
        <v>4</v>
      </c>
      <c r="B38" s="246"/>
    </row>
    <row r="39" spans="1:2" ht="10.5" customHeight="1" x14ac:dyDescent="0.2">
      <c r="A39" s="19">
        <v>1</v>
      </c>
      <c r="B39" s="246" t="e">
        <f t="shared" ref="B39" si="8">ROUNDUP(B15*0.87,)</f>
        <v>#REF!</v>
      </c>
    </row>
    <row r="40" spans="1:2" ht="10.7" customHeight="1" x14ac:dyDescent="0.2">
      <c r="A40" s="19">
        <v>2</v>
      </c>
      <c r="B40" s="246" t="e">
        <f t="shared" ref="B40" si="9">ROUNDUP(B16*0.87,)</f>
        <v>#REF!</v>
      </c>
    </row>
    <row r="41" spans="1:2" ht="10.7" customHeight="1" x14ac:dyDescent="0.2">
      <c r="A41" s="17" t="s">
        <v>145</v>
      </c>
      <c r="B41" s="246"/>
    </row>
    <row r="42" spans="1:2" ht="10.7" customHeight="1" x14ac:dyDescent="0.2">
      <c r="A42" s="19">
        <v>1</v>
      </c>
      <c r="B42" s="246" t="e">
        <f t="shared" ref="B42" si="10">ROUNDUP(B18*0.87,)</f>
        <v>#REF!</v>
      </c>
    </row>
    <row r="43" spans="1:2" ht="10.7" customHeight="1" x14ac:dyDescent="0.2">
      <c r="A43" s="19">
        <v>2</v>
      </c>
      <c r="B43" s="246" t="e">
        <f t="shared" ref="B43" si="11">ROUNDUP(B19*0.87,)</f>
        <v>#REF!</v>
      </c>
    </row>
    <row r="44" spans="1:2" ht="10.7" customHeight="1" x14ac:dyDescent="0.2">
      <c r="A44" s="17" t="s">
        <v>5</v>
      </c>
      <c r="B44" s="246"/>
    </row>
    <row r="45" spans="1:2" ht="10.7" customHeight="1" x14ac:dyDescent="0.2">
      <c r="A45" s="19">
        <v>1</v>
      </c>
      <c r="B45" s="246" t="e">
        <f t="shared" ref="B45" si="12">ROUNDUP(B21*0.87,)</f>
        <v>#REF!</v>
      </c>
    </row>
    <row r="46" spans="1:2" ht="10.7" customHeight="1" x14ac:dyDescent="0.2">
      <c r="A46" s="19">
        <v>2</v>
      </c>
      <c r="B46" s="246" t="e">
        <f t="shared" ref="B46" si="13">ROUNDUP(B22*0.87,)</f>
        <v>#REF!</v>
      </c>
    </row>
    <row r="47" spans="1:2" ht="12.75" customHeight="1" x14ac:dyDescent="0.2">
      <c r="A47" s="17" t="s">
        <v>6</v>
      </c>
      <c r="B47" s="246"/>
    </row>
    <row r="48" spans="1:2" x14ac:dyDescent="0.2">
      <c r="A48" s="19" t="s">
        <v>1</v>
      </c>
      <c r="B48" s="246" t="e">
        <f t="shared" ref="B48" si="14">ROUNDUP(B24*0.87,)</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35" t="e">
        <f>'Каникулы в горах | FIT15'!B3</f>
        <v>#REF!</v>
      </c>
    </row>
    <row r="4" spans="1:2" s="8" customFormat="1" ht="22.35" customHeight="1" x14ac:dyDescent="0.2">
      <c r="A4" s="145" t="s">
        <v>11</v>
      </c>
      <c r="B4" s="135" t="e">
        <f>'Каникулы в горах | FIT15'!B4</f>
        <v>#REF!</v>
      </c>
    </row>
    <row r="5" spans="1:2" ht="10.7" customHeight="1" x14ac:dyDescent="0.2">
      <c r="A5" s="17" t="s">
        <v>142</v>
      </c>
      <c r="B5" s="242"/>
    </row>
    <row r="6" spans="1:2" ht="10.7" customHeight="1" x14ac:dyDescent="0.2">
      <c r="A6" s="19">
        <v>1</v>
      </c>
      <c r="B6" s="243" t="e">
        <f>'Каникулы в горах | FIT15'!B6</f>
        <v>#REF!</v>
      </c>
    </row>
    <row r="7" spans="1:2" ht="10.7" customHeight="1" x14ac:dyDescent="0.2">
      <c r="A7" s="19">
        <v>2</v>
      </c>
      <c r="B7" s="243" t="e">
        <f>'Каникулы в горах | FIT15'!B7</f>
        <v>#REF!</v>
      </c>
    </row>
    <row r="8" spans="1:2" ht="10.7" customHeight="1" x14ac:dyDescent="0.2">
      <c r="A8" s="17" t="s">
        <v>143</v>
      </c>
      <c r="B8" s="243"/>
    </row>
    <row r="9" spans="1:2" s="147" customFormat="1" ht="10.7" customHeight="1" x14ac:dyDescent="0.2">
      <c r="A9" s="19">
        <v>1</v>
      </c>
      <c r="B9" s="243" t="e">
        <f>'Каникулы в горах | FIT15'!B9</f>
        <v>#REF!</v>
      </c>
    </row>
    <row r="10" spans="1:2" ht="10.7" customHeight="1" x14ac:dyDescent="0.2">
      <c r="A10" s="19">
        <v>2</v>
      </c>
      <c r="B10" s="243" t="e">
        <f>'Каникулы в горах | FIT15'!B10</f>
        <v>#REF!</v>
      </c>
    </row>
    <row r="11" spans="1:2" ht="10.7" customHeight="1" x14ac:dyDescent="0.2">
      <c r="A11" s="17" t="s">
        <v>144</v>
      </c>
      <c r="B11" s="243"/>
    </row>
    <row r="12" spans="1:2" ht="10.7" customHeight="1" x14ac:dyDescent="0.2">
      <c r="A12" s="19">
        <v>1</v>
      </c>
      <c r="B12" s="243" t="e">
        <f>'Каникулы в горах | FIT15'!B12</f>
        <v>#REF!</v>
      </c>
    </row>
    <row r="13" spans="1:2" ht="10.7" customHeight="1" x14ac:dyDescent="0.2">
      <c r="A13" s="19">
        <v>2</v>
      </c>
      <c r="B13" s="243" t="e">
        <f>'Каникулы в горах | FIT15'!B13</f>
        <v>#REF!</v>
      </c>
    </row>
    <row r="14" spans="1:2" ht="10.7" customHeight="1" x14ac:dyDescent="0.2">
      <c r="A14" s="17" t="s">
        <v>4</v>
      </c>
      <c r="B14" s="243"/>
    </row>
    <row r="15" spans="1:2" ht="10.7" customHeight="1" x14ac:dyDescent="0.2">
      <c r="A15" s="19">
        <v>1</v>
      </c>
      <c r="B15" s="243" t="e">
        <f>'Каникулы в горах | FIT15'!B15</f>
        <v>#REF!</v>
      </c>
    </row>
    <row r="16" spans="1:2" ht="10.7" customHeight="1" x14ac:dyDescent="0.2">
      <c r="A16" s="19">
        <v>2</v>
      </c>
      <c r="B16" s="243" t="e">
        <f>'Каникулы в горах | FIT15'!B16</f>
        <v>#REF!</v>
      </c>
    </row>
    <row r="17" spans="1:2" ht="10.7" customHeight="1" x14ac:dyDescent="0.2">
      <c r="A17" s="17" t="s">
        <v>145</v>
      </c>
      <c r="B17" s="243"/>
    </row>
    <row r="18" spans="1:2" ht="10.7" customHeight="1" x14ac:dyDescent="0.2">
      <c r="A18" s="19">
        <v>1</v>
      </c>
      <c r="B18" s="243" t="e">
        <f>'Каникулы в горах | FIT15'!B18</f>
        <v>#REF!</v>
      </c>
    </row>
    <row r="19" spans="1:2" ht="10.7" customHeight="1" x14ac:dyDescent="0.2">
      <c r="A19" s="19">
        <v>2</v>
      </c>
      <c r="B19" s="243" t="e">
        <f>'Каникулы в горах | FIT15'!B19</f>
        <v>#REF!</v>
      </c>
    </row>
    <row r="20" spans="1:2" ht="10.7" customHeight="1" x14ac:dyDescent="0.2">
      <c r="A20" s="17" t="s">
        <v>5</v>
      </c>
      <c r="B20" s="243"/>
    </row>
    <row r="21" spans="1:2" ht="10.7" customHeight="1" x14ac:dyDescent="0.2">
      <c r="A21" s="19">
        <v>1</v>
      </c>
      <c r="B21" s="243" t="e">
        <f>'Каникулы в горах | FIT15'!B21</f>
        <v>#REF!</v>
      </c>
    </row>
    <row r="22" spans="1:2" ht="10.5" customHeight="1" x14ac:dyDescent="0.2">
      <c r="A22" s="19">
        <v>2</v>
      </c>
      <c r="B22" s="243" t="e">
        <f>'Каникулы в горах | FIT15'!B22</f>
        <v>#REF!</v>
      </c>
    </row>
    <row r="23" spans="1:2" ht="10.5" customHeight="1" x14ac:dyDescent="0.2">
      <c r="A23" s="17" t="s">
        <v>6</v>
      </c>
      <c r="B23" s="243"/>
    </row>
    <row r="24" spans="1:2" ht="10.5" customHeight="1" x14ac:dyDescent="0.2">
      <c r="A24" s="19" t="s">
        <v>1</v>
      </c>
      <c r="B24" s="243" t="e">
        <f>'Каникулы в горах | FIT15'!B24</f>
        <v>#REF!</v>
      </c>
    </row>
    <row r="25" spans="1:2" ht="150" x14ac:dyDescent="0.2">
      <c r="A25" s="197" t="s">
        <v>222</v>
      </c>
    </row>
    <row r="26" spans="1:2" ht="12.75" thickBot="1" x14ac:dyDescent="0.25">
      <c r="A26" s="109" t="s">
        <v>24</v>
      </c>
    </row>
    <row r="27" spans="1:2" ht="12.75" thickBot="1" x14ac:dyDescent="0.25">
      <c r="A27" s="195" t="s">
        <v>240</v>
      </c>
    </row>
    <row r="28" spans="1:2" x14ac:dyDescent="0.2">
      <c r="A28" s="111" t="s">
        <v>241</v>
      </c>
    </row>
    <row r="29" spans="1:2" x14ac:dyDescent="0.2">
      <c r="A29" s="62"/>
    </row>
    <row r="30" spans="1:2" x14ac:dyDescent="0.2">
      <c r="A30" s="109" t="s">
        <v>12</v>
      </c>
    </row>
    <row r="31" spans="1:2" x14ac:dyDescent="0.2">
      <c r="A31" s="22" t="s">
        <v>13</v>
      </c>
    </row>
    <row r="32" spans="1:2"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4" t="s">
        <v>253</v>
      </c>
    </row>
    <row r="39" spans="1:1" ht="25.5" x14ac:dyDescent="0.2">
      <c r="A39" s="194" t="s">
        <v>243</v>
      </c>
    </row>
    <row r="40" spans="1:1" ht="25.5" x14ac:dyDescent="0.2">
      <c r="A40" s="194" t="s">
        <v>244</v>
      </c>
    </row>
    <row r="41" spans="1:1" ht="51" x14ac:dyDescent="0.2">
      <c r="A41" s="194" t="s">
        <v>223</v>
      </c>
    </row>
    <row r="42" spans="1:1" ht="51" x14ac:dyDescent="0.2">
      <c r="A42" s="194" t="s">
        <v>245</v>
      </c>
    </row>
    <row r="43" spans="1:1" ht="12.75" x14ac:dyDescent="0.2">
      <c r="A43" s="194"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57"/>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0.5" customHeight="1" x14ac:dyDescent="0.2">
      <c r="A3" s="97" t="s">
        <v>60</v>
      </c>
    </row>
    <row r="4" spans="1:2" ht="10.5" customHeight="1" x14ac:dyDescent="0.2">
      <c r="A4" s="159"/>
      <c r="B4" s="24" t="e">
        <f>'Каникулы в горах | FIT18'!B27</f>
        <v>#REF!</v>
      </c>
    </row>
    <row r="5" spans="1:2" ht="24.6" customHeight="1" x14ac:dyDescent="0.2">
      <c r="A5" s="145" t="s">
        <v>11</v>
      </c>
      <c r="B5" s="24" t="e">
        <f>'Каникулы в горах | FIT18'!B28</f>
        <v>#REF!</v>
      </c>
    </row>
    <row r="6" spans="1:2" ht="10.5" customHeight="1" x14ac:dyDescent="0.2">
      <c r="A6" s="17" t="s">
        <v>142</v>
      </c>
      <c r="B6" s="21"/>
    </row>
    <row r="7" spans="1:2" ht="10.5" customHeight="1" x14ac:dyDescent="0.2">
      <c r="A7" s="19">
        <v>1</v>
      </c>
      <c r="B7" s="17" t="e">
        <f>'Каникулы в горах | FIT18'!B30+25</f>
        <v>#REF!</v>
      </c>
    </row>
    <row r="8" spans="1:2" ht="10.5" customHeight="1" x14ac:dyDescent="0.2">
      <c r="A8" s="19">
        <v>2</v>
      </c>
      <c r="B8" s="17" t="e">
        <f>'Каникулы в горах | FIT18'!B31+25</f>
        <v>#REF!</v>
      </c>
    </row>
    <row r="9" spans="1:2" ht="10.5" customHeight="1" x14ac:dyDescent="0.2">
      <c r="A9" s="17" t="s">
        <v>143</v>
      </c>
      <c r="B9" s="17"/>
    </row>
    <row r="10" spans="1:2" ht="10.5" customHeight="1" x14ac:dyDescent="0.2">
      <c r="A10" s="19">
        <v>1</v>
      </c>
      <c r="B10" s="17" t="e">
        <f>'Каникулы в горах | FIT18'!B33+25</f>
        <v>#REF!</v>
      </c>
    </row>
    <row r="11" spans="1:2" ht="10.5" customHeight="1" x14ac:dyDescent="0.2">
      <c r="A11" s="19">
        <v>2</v>
      </c>
      <c r="B11" s="17" t="e">
        <f>'Каникулы в горах | FIT18'!B34+25</f>
        <v>#REF!</v>
      </c>
    </row>
    <row r="12" spans="1:2" ht="10.5" customHeight="1" x14ac:dyDescent="0.2">
      <c r="A12" s="17" t="s">
        <v>144</v>
      </c>
      <c r="B12" s="17"/>
    </row>
    <row r="13" spans="1:2" ht="10.5" customHeight="1" x14ac:dyDescent="0.2">
      <c r="A13" s="19">
        <v>1</v>
      </c>
      <c r="B13" s="17" t="e">
        <f>'Каникулы в горах | FIT18'!B36+25</f>
        <v>#REF!</v>
      </c>
    </row>
    <row r="14" spans="1:2" ht="10.5" customHeight="1" x14ac:dyDescent="0.2">
      <c r="A14" s="19">
        <v>2</v>
      </c>
      <c r="B14" s="17" t="e">
        <f>'Каникулы в горах | FIT18'!B37+25</f>
        <v>#REF!</v>
      </c>
    </row>
    <row r="15" spans="1:2" ht="10.5" customHeight="1" x14ac:dyDescent="0.2">
      <c r="A15" s="17" t="s">
        <v>4</v>
      </c>
      <c r="B15" s="17"/>
    </row>
    <row r="16" spans="1:2" ht="10.5" customHeight="1" x14ac:dyDescent="0.2">
      <c r="A16" s="19">
        <v>1</v>
      </c>
      <c r="B16" s="17" t="e">
        <f>'Каникулы в горах | FIT18'!B39+25</f>
        <v>#REF!</v>
      </c>
    </row>
    <row r="17" spans="1:2" ht="10.7" customHeight="1" x14ac:dyDescent="0.2">
      <c r="A17" s="19">
        <v>2</v>
      </c>
      <c r="B17" s="17" t="e">
        <f>'Каникулы в горах | FIT18'!B40+25</f>
        <v>#REF!</v>
      </c>
    </row>
    <row r="18" spans="1:2" ht="10.7" customHeight="1" x14ac:dyDescent="0.2">
      <c r="A18" s="17" t="s">
        <v>145</v>
      </c>
      <c r="B18" s="17"/>
    </row>
    <row r="19" spans="1:2" ht="10.7" customHeight="1" x14ac:dyDescent="0.2">
      <c r="A19" s="19">
        <v>1</v>
      </c>
      <c r="B19" s="17" t="e">
        <f>'Каникулы в горах | FIT18'!B42+25</f>
        <v>#REF!</v>
      </c>
    </row>
    <row r="20" spans="1:2" ht="10.7" customHeight="1" x14ac:dyDescent="0.2">
      <c r="A20" s="19">
        <v>2</v>
      </c>
      <c r="B20" s="17" t="e">
        <f>'Каникулы в горах | FIT18'!B43+25</f>
        <v>#REF!</v>
      </c>
    </row>
    <row r="21" spans="1:2" ht="10.7" customHeight="1" x14ac:dyDescent="0.2">
      <c r="A21" s="17" t="s">
        <v>5</v>
      </c>
      <c r="B21" s="17"/>
    </row>
    <row r="22" spans="1:2" ht="10.7" customHeight="1" x14ac:dyDescent="0.2">
      <c r="A22" s="19">
        <v>1</v>
      </c>
      <c r="B22" s="17" t="e">
        <f>'Каникулы в горах | FIT18'!B45+25</f>
        <v>#REF!</v>
      </c>
    </row>
    <row r="23" spans="1:2" ht="10.7" customHeight="1" x14ac:dyDescent="0.2">
      <c r="A23" s="19">
        <v>2</v>
      </c>
      <c r="B23" s="17" t="e">
        <f>'Каникулы в горах | FIT18'!B46+25</f>
        <v>#REF!</v>
      </c>
    </row>
    <row r="24" spans="1:2" ht="12.75" customHeight="1" x14ac:dyDescent="0.2">
      <c r="A24" s="17" t="s">
        <v>6</v>
      </c>
      <c r="B24" s="17"/>
    </row>
    <row r="25" spans="1:2" x14ac:dyDescent="0.2">
      <c r="A25" s="19" t="s">
        <v>1</v>
      </c>
      <c r="B25" s="17" t="e">
        <f>'Каникулы в горах | FIT18'!B48+25</f>
        <v>#REF!</v>
      </c>
    </row>
    <row r="26" spans="1:2" ht="150" x14ac:dyDescent="0.2">
      <c r="A26" s="197" t="s">
        <v>222</v>
      </c>
    </row>
    <row r="27" spans="1:2" ht="12.75" thickBot="1" x14ac:dyDescent="0.25">
      <c r="A27" s="109" t="s">
        <v>24</v>
      </c>
    </row>
    <row r="28" spans="1:2" ht="12.75" thickBot="1" x14ac:dyDescent="0.25">
      <c r="A28" s="195" t="s">
        <v>240</v>
      </c>
    </row>
    <row r="29" spans="1:2" x14ac:dyDescent="0.2">
      <c r="A29" s="111" t="s">
        <v>241</v>
      </c>
    </row>
    <row r="30" spans="1:2" x14ac:dyDescent="0.2">
      <c r="A30" s="62"/>
    </row>
    <row r="31" spans="1:2" x14ac:dyDescent="0.2">
      <c r="A31" s="109" t="s">
        <v>12</v>
      </c>
    </row>
    <row r="32" spans="1:2"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4" t="s">
        <v>253</v>
      </c>
    </row>
    <row r="40" spans="1:1" ht="25.5" x14ac:dyDescent="0.2">
      <c r="A40" s="194" t="s">
        <v>243</v>
      </c>
    </row>
    <row r="41" spans="1:1" ht="25.5" x14ac:dyDescent="0.2">
      <c r="A41" s="194" t="s">
        <v>244</v>
      </c>
    </row>
    <row r="42" spans="1:1" ht="51" x14ac:dyDescent="0.2">
      <c r="A42" s="194" t="s">
        <v>223</v>
      </c>
    </row>
    <row r="43" spans="1:1" ht="51" x14ac:dyDescent="0.2">
      <c r="A43" s="194" t="s">
        <v>245</v>
      </c>
    </row>
    <row r="44" spans="1:1" ht="12.75" x14ac:dyDescent="0.2">
      <c r="A44" s="194"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80"/>
  <sheetViews>
    <sheetView zoomScaleNormal="100" workbookViewId="0">
      <pane xSplit="1" topLeftCell="B1" activePane="topRight" state="frozen"/>
      <selection pane="topRight" activeCell="B1" sqref="B1:C1048576"/>
    </sheetView>
  </sheetViews>
  <sheetFormatPr defaultColWidth="9" defaultRowHeight="12" x14ac:dyDescent="0.2"/>
  <cols>
    <col min="1" max="1" width="73.7109375" style="144" customWidth="1"/>
    <col min="2" max="16384" width="9" style="144"/>
  </cols>
  <sheetData>
    <row r="1" spans="1:2" ht="11.45" customHeight="1" x14ac:dyDescent="0.2">
      <c r="A1" s="13" t="s">
        <v>191</v>
      </c>
    </row>
    <row r="2" spans="1:2" ht="11.45" customHeight="1" x14ac:dyDescent="0.2">
      <c r="A2" s="108" t="s">
        <v>225</v>
      </c>
    </row>
    <row r="3" spans="1:2" ht="11.45" customHeight="1" x14ac:dyDescent="0.2">
      <c r="A3" s="97" t="s">
        <v>9</v>
      </c>
      <c r="B3" s="157" t="e">
        <f>'Каникулы в горах | FIT15'!B3</f>
        <v>#REF!</v>
      </c>
    </row>
    <row r="4" spans="1:2" s="8" customFormat="1" ht="22.35" customHeight="1" x14ac:dyDescent="0.2">
      <c r="A4" s="145" t="s">
        <v>11</v>
      </c>
      <c r="B4" s="157" t="e">
        <f>'Каникулы в горах | FIT15'!B4</f>
        <v>#REF!</v>
      </c>
    </row>
    <row r="5" spans="1:2" ht="10.7" customHeight="1" x14ac:dyDescent="0.2">
      <c r="A5" s="17" t="s">
        <v>142</v>
      </c>
    </row>
    <row r="6" spans="1:2" ht="10.7" customHeight="1" x14ac:dyDescent="0.2">
      <c r="A6" s="19">
        <v>1</v>
      </c>
      <c r="B6" s="152" t="e">
        <f>'Каникулы в горах | FIT15'!B6</f>
        <v>#REF!</v>
      </c>
    </row>
    <row r="7" spans="1:2" ht="10.7" customHeight="1" x14ac:dyDescent="0.2">
      <c r="A7" s="19">
        <v>2</v>
      </c>
      <c r="B7" s="152" t="e">
        <f>'Каникулы в горах | FIT15'!B7</f>
        <v>#REF!</v>
      </c>
    </row>
    <row r="8" spans="1:2" ht="10.7" customHeight="1" x14ac:dyDescent="0.2">
      <c r="A8" s="17" t="s">
        <v>143</v>
      </c>
      <c r="B8" s="152"/>
    </row>
    <row r="9" spans="1:2" s="147" customFormat="1" ht="10.7" customHeight="1" x14ac:dyDescent="0.2">
      <c r="A9" s="19">
        <v>1</v>
      </c>
      <c r="B9" s="152" t="e">
        <f>'Каникулы в горах | FIT15'!B9</f>
        <v>#REF!</v>
      </c>
    </row>
    <row r="10" spans="1:2" ht="10.7" customHeight="1" x14ac:dyDescent="0.2">
      <c r="A10" s="19">
        <v>2</v>
      </c>
      <c r="B10" s="152" t="e">
        <f>'Каникулы в горах | FIT15'!B10</f>
        <v>#REF!</v>
      </c>
    </row>
    <row r="11" spans="1:2" ht="10.7" customHeight="1" x14ac:dyDescent="0.2">
      <c r="A11" s="17" t="s">
        <v>144</v>
      </c>
      <c r="B11" s="152"/>
    </row>
    <row r="12" spans="1:2" ht="10.7" customHeight="1" x14ac:dyDescent="0.2">
      <c r="A12" s="19">
        <v>1</v>
      </c>
      <c r="B12" s="152" t="e">
        <f>'Каникулы в горах | FIT15'!B12</f>
        <v>#REF!</v>
      </c>
    </row>
    <row r="13" spans="1:2" ht="10.7" customHeight="1" x14ac:dyDescent="0.2">
      <c r="A13" s="19">
        <v>2</v>
      </c>
      <c r="B13" s="152" t="e">
        <f>'Каникулы в горах | FIT15'!B13</f>
        <v>#REF!</v>
      </c>
    </row>
    <row r="14" spans="1:2" ht="10.7" customHeight="1" x14ac:dyDescent="0.2">
      <c r="A14" s="17" t="s">
        <v>4</v>
      </c>
      <c r="B14" s="152"/>
    </row>
    <row r="15" spans="1:2" ht="10.7" customHeight="1" x14ac:dyDescent="0.2">
      <c r="A15" s="19">
        <v>1</v>
      </c>
      <c r="B15" s="152" t="e">
        <f>'Каникулы в горах | FIT15'!B15</f>
        <v>#REF!</v>
      </c>
    </row>
    <row r="16" spans="1:2" ht="10.7" customHeight="1" x14ac:dyDescent="0.2">
      <c r="A16" s="19">
        <v>2</v>
      </c>
      <c r="B16" s="152" t="e">
        <f>'Каникулы в горах | FIT15'!B16</f>
        <v>#REF!</v>
      </c>
    </row>
    <row r="17" spans="1:2" ht="10.7" customHeight="1" x14ac:dyDescent="0.2">
      <c r="A17" s="17" t="s">
        <v>145</v>
      </c>
      <c r="B17" s="152"/>
    </row>
    <row r="18" spans="1:2" ht="10.7" customHeight="1" x14ac:dyDescent="0.2">
      <c r="A18" s="19">
        <v>1</v>
      </c>
      <c r="B18" s="152" t="e">
        <f>'Каникулы в горах | FIT15'!B18</f>
        <v>#REF!</v>
      </c>
    </row>
    <row r="19" spans="1:2" ht="10.7" customHeight="1" x14ac:dyDescent="0.2">
      <c r="A19" s="19">
        <v>2</v>
      </c>
      <c r="B19" s="152" t="e">
        <f>'Каникулы в горах | FIT15'!B19</f>
        <v>#REF!</v>
      </c>
    </row>
    <row r="20" spans="1:2" ht="10.7" customHeight="1" x14ac:dyDescent="0.2">
      <c r="A20" s="17" t="s">
        <v>5</v>
      </c>
      <c r="B20" s="152"/>
    </row>
    <row r="21" spans="1:2" ht="10.7" customHeight="1" x14ac:dyDescent="0.2">
      <c r="A21" s="19">
        <v>1</v>
      </c>
      <c r="B21" s="152" t="e">
        <f>'Каникулы в горах | FIT15'!B21</f>
        <v>#REF!</v>
      </c>
    </row>
    <row r="22" spans="1:2" ht="10.5" customHeight="1" x14ac:dyDescent="0.2">
      <c r="A22" s="19">
        <v>2</v>
      </c>
      <c r="B22" s="152" t="e">
        <f>'Каникулы в горах | FIT15'!B22</f>
        <v>#REF!</v>
      </c>
    </row>
    <row r="23" spans="1:2" ht="10.5" customHeight="1" x14ac:dyDescent="0.2">
      <c r="A23" s="17" t="s">
        <v>6</v>
      </c>
      <c r="B23" s="152"/>
    </row>
    <row r="24" spans="1:2" ht="10.5" customHeight="1" x14ac:dyDescent="0.2">
      <c r="A24" s="19" t="s">
        <v>1</v>
      </c>
      <c r="B24" s="152" t="e">
        <f>'Каникулы в горах | FIT15'!B24</f>
        <v>#REF!</v>
      </c>
    </row>
    <row r="25" spans="1:2" ht="10.5" customHeight="1" x14ac:dyDescent="0.2">
      <c r="A25" s="159"/>
      <c r="B25" s="158"/>
    </row>
    <row r="26" spans="1:2" ht="10.5" customHeight="1" x14ac:dyDescent="0.2">
      <c r="A26" s="97" t="s">
        <v>60</v>
      </c>
      <c r="B26" s="158"/>
    </row>
    <row r="27" spans="1:2" ht="10.5" customHeight="1" x14ac:dyDescent="0.2">
      <c r="A27" s="159"/>
      <c r="B27" s="24" t="e">
        <f t="shared" ref="B27" si="0">B3</f>
        <v>#REF!</v>
      </c>
    </row>
    <row r="28" spans="1:2" ht="24.6" customHeight="1" x14ac:dyDescent="0.2">
      <c r="A28" s="145" t="s">
        <v>11</v>
      </c>
      <c r="B28" s="24" t="e">
        <f t="shared" ref="B28" si="1">B4</f>
        <v>#REF!</v>
      </c>
    </row>
    <row r="29" spans="1:2" ht="10.5" customHeight="1" x14ac:dyDescent="0.2">
      <c r="A29" s="17" t="s">
        <v>142</v>
      </c>
      <c r="B29" s="21"/>
    </row>
    <row r="30" spans="1:2" ht="10.5" customHeight="1" x14ac:dyDescent="0.2">
      <c r="A30" s="19">
        <v>1</v>
      </c>
      <c r="B30" s="17" t="e">
        <f t="shared" ref="B30" si="2">ROUNDUP(B6*0.85,)+35</f>
        <v>#REF!</v>
      </c>
    </row>
    <row r="31" spans="1:2" ht="10.5" customHeight="1" x14ac:dyDescent="0.2">
      <c r="A31" s="19">
        <v>2</v>
      </c>
      <c r="B31" s="17" t="e">
        <f t="shared" ref="B31" si="3">ROUNDUP(B7*0.85,)+35</f>
        <v>#REF!</v>
      </c>
    </row>
    <row r="32" spans="1:2" ht="10.5" customHeight="1" x14ac:dyDescent="0.2">
      <c r="A32" s="17" t="s">
        <v>143</v>
      </c>
      <c r="B32" s="17"/>
    </row>
    <row r="33" spans="1:2" ht="10.5" customHeight="1" x14ac:dyDescent="0.2">
      <c r="A33" s="19">
        <v>1</v>
      </c>
      <c r="B33" s="17" t="e">
        <f t="shared" ref="B33" si="4">ROUNDUP(B9*0.85,)+35</f>
        <v>#REF!</v>
      </c>
    </row>
    <row r="34" spans="1:2" ht="10.5" customHeight="1" x14ac:dyDescent="0.2">
      <c r="A34" s="19">
        <v>2</v>
      </c>
      <c r="B34" s="17" t="e">
        <f t="shared" ref="B34" si="5">ROUNDUP(B10*0.85,)+35</f>
        <v>#REF!</v>
      </c>
    </row>
    <row r="35" spans="1:2" ht="10.5" customHeight="1" x14ac:dyDescent="0.2">
      <c r="A35" s="17" t="s">
        <v>144</v>
      </c>
      <c r="B35" s="17"/>
    </row>
    <row r="36" spans="1:2" ht="10.5" customHeight="1" x14ac:dyDescent="0.2">
      <c r="A36" s="19">
        <v>1</v>
      </c>
      <c r="B36" s="17" t="e">
        <f t="shared" ref="B36" si="6">ROUNDUP(B12*0.85,)+35</f>
        <v>#REF!</v>
      </c>
    </row>
    <row r="37" spans="1:2" ht="10.5" customHeight="1" x14ac:dyDescent="0.2">
      <c r="A37" s="19">
        <v>2</v>
      </c>
      <c r="B37" s="17" t="e">
        <f t="shared" ref="B37" si="7">ROUNDUP(B13*0.85,)+35</f>
        <v>#REF!</v>
      </c>
    </row>
    <row r="38" spans="1:2" ht="10.5" customHeight="1" x14ac:dyDescent="0.2">
      <c r="A38" s="17" t="s">
        <v>4</v>
      </c>
      <c r="B38" s="17"/>
    </row>
    <row r="39" spans="1:2" ht="10.5" customHeight="1" x14ac:dyDescent="0.2">
      <c r="A39" s="19">
        <v>1</v>
      </c>
      <c r="B39" s="17" t="e">
        <f t="shared" ref="B39" si="8">ROUNDUP(B15*0.85,)+35</f>
        <v>#REF!</v>
      </c>
    </row>
    <row r="40" spans="1:2" ht="10.7" customHeight="1" x14ac:dyDescent="0.2">
      <c r="A40" s="19">
        <v>2</v>
      </c>
      <c r="B40" s="17" t="e">
        <f t="shared" ref="B40" si="9">ROUNDUP(B16*0.85,)+35</f>
        <v>#REF!</v>
      </c>
    </row>
    <row r="41" spans="1:2" ht="10.7" customHeight="1" x14ac:dyDescent="0.2">
      <c r="A41" s="17" t="s">
        <v>145</v>
      </c>
      <c r="B41" s="17"/>
    </row>
    <row r="42" spans="1:2" ht="10.7" customHeight="1" x14ac:dyDescent="0.2">
      <c r="A42" s="19">
        <v>1</v>
      </c>
      <c r="B42" s="17" t="e">
        <f t="shared" ref="B42" si="10">ROUNDUP(B18*0.85,)+35</f>
        <v>#REF!</v>
      </c>
    </row>
    <row r="43" spans="1:2" ht="10.7" customHeight="1" x14ac:dyDescent="0.2">
      <c r="A43" s="19">
        <v>2</v>
      </c>
      <c r="B43" s="17" t="e">
        <f t="shared" ref="B43" si="11">ROUNDUP(B19*0.85,)+35</f>
        <v>#REF!</v>
      </c>
    </row>
    <row r="44" spans="1:2" ht="10.7" customHeight="1" x14ac:dyDescent="0.2">
      <c r="A44" s="17" t="s">
        <v>5</v>
      </c>
      <c r="B44" s="17"/>
    </row>
    <row r="45" spans="1:2" ht="10.7" customHeight="1" x14ac:dyDescent="0.2">
      <c r="A45" s="19">
        <v>1</v>
      </c>
      <c r="B45" s="17" t="e">
        <f t="shared" ref="B45" si="12">ROUNDUP(B21*0.85,)+35</f>
        <v>#REF!</v>
      </c>
    </row>
    <row r="46" spans="1:2" ht="10.7" customHeight="1" x14ac:dyDescent="0.2">
      <c r="A46" s="19">
        <v>2</v>
      </c>
      <c r="B46" s="17" t="e">
        <f t="shared" ref="B46" si="13">ROUNDUP(B22*0.85,)+35</f>
        <v>#REF!</v>
      </c>
    </row>
    <row r="47" spans="1:2" ht="12.75" customHeight="1" x14ac:dyDescent="0.2">
      <c r="A47" s="17" t="s">
        <v>6</v>
      </c>
      <c r="B47" s="17"/>
    </row>
    <row r="48" spans="1:2" x14ac:dyDescent="0.2">
      <c r="A48" s="19" t="s">
        <v>1</v>
      </c>
      <c r="B48" s="17" t="e">
        <f t="shared" ref="B48" si="14">ROUNDUP(B24*0.85,)+35</f>
        <v>#REF!</v>
      </c>
    </row>
    <row r="49" spans="1:1" ht="150" x14ac:dyDescent="0.2">
      <c r="A49" s="197" t="s">
        <v>222</v>
      </c>
    </row>
    <row r="50" spans="1:1" ht="12.75" thickBot="1" x14ac:dyDescent="0.25">
      <c r="A50" s="109" t="s">
        <v>24</v>
      </c>
    </row>
    <row r="51" spans="1:1" ht="12.75" thickBot="1" x14ac:dyDescent="0.25">
      <c r="A51" s="195"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4" t="s">
        <v>253</v>
      </c>
    </row>
    <row r="63" spans="1:1" ht="25.5" x14ac:dyDescent="0.2">
      <c r="A63" s="194" t="s">
        <v>243</v>
      </c>
    </row>
    <row r="64" spans="1:1" ht="25.5" x14ac:dyDescent="0.2">
      <c r="A64" s="194" t="s">
        <v>244</v>
      </c>
    </row>
    <row r="65" spans="1:1" ht="51" x14ac:dyDescent="0.2">
      <c r="A65" s="194" t="s">
        <v>223</v>
      </c>
    </row>
    <row r="66" spans="1:1" ht="51" x14ac:dyDescent="0.2">
      <c r="A66" s="194" t="s">
        <v>245</v>
      </c>
    </row>
    <row r="67" spans="1:1" ht="12.75" x14ac:dyDescent="0.2">
      <c r="A67" s="194"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zoomScale="90" zoomScaleNormal="90" workbookViewId="0">
      <pane xSplit="1" topLeftCell="H1" activePane="topRight" state="frozen"/>
      <selection pane="topRight" activeCell="H1" sqref="H1:I1048576"/>
    </sheetView>
  </sheetViews>
  <sheetFormatPr defaultColWidth="9" defaultRowHeight="12" x14ac:dyDescent="0.2"/>
  <cols>
    <col min="1" max="1" width="81.5703125" style="4" customWidth="1"/>
    <col min="2" max="7" width="9" style="242" hidden="1" customWidth="1"/>
    <col min="8" max="9" width="0" style="242" hidden="1" customWidth="1"/>
    <col min="10" max="16384" width="9" style="242"/>
  </cols>
  <sheetData>
    <row r="1" spans="1:10" ht="11.45" customHeight="1" x14ac:dyDescent="0.2">
      <c r="A1" s="13" t="s">
        <v>191</v>
      </c>
    </row>
    <row r="2" spans="1:10" x14ac:dyDescent="0.2">
      <c r="A2" s="171" t="s">
        <v>75</v>
      </c>
    </row>
    <row r="3" spans="1:10" ht="11.45" customHeight="1" x14ac:dyDescent="0.2">
      <c r="A3" s="97" t="s">
        <v>9</v>
      </c>
    </row>
    <row r="4" spans="1:10" ht="11.45" customHeight="1" x14ac:dyDescent="0.2">
      <c r="A4" s="268" t="s">
        <v>11</v>
      </c>
      <c r="B4" s="241" t="e">
        <f>'C завтраками| Bed and breakfast'!#REF!</f>
        <v>#REF!</v>
      </c>
      <c r="C4" s="241" t="e">
        <f>'C завтраками| Bed and breakfast'!#REF!</f>
        <v>#REF!</v>
      </c>
      <c r="D4" s="241" t="e">
        <f>'C завтраками| Bed and breakfast'!#REF!</f>
        <v>#REF!</v>
      </c>
      <c r="E4" s="241" t="e">
        <f>'C завтраками| Bed and breakfast'!#REF!</f>
        <v>#REF!</v>
      </c>
      <c r="F4" s="241" t="e">
        <f>'C завтраками| Bed and breakfast'!#REF!</f>
        <v>#REF!</v>
      </c>
      <c r="G4" s="241" t="e">
        <f>'C завтраками| Bed and breakfast'!#REF!</f>
        <v>#REF!</v>
      </c>
      <c r="H4" s="241" t="e">
        <f>'C завтраками| Bed and breakfast'!#REF!</f>
        <v>#REF!</v>
      </c>
      <c r="I4" s="241" t="e">
        <f>'C завтраками| Bed and breakfast'!#REF!</f>
        <v>#REF!</v>
      </c>
      <c r="J4" s="241" t="e">
        <f>'C завтраками| Bed and breakfast'!#REF!</f>
        <v>#REF!</v>
      </c>
    </row>
    <row r="5" spans="1:10" s="250" customFormat="1" ht="10.5" x14ac:dyDescent="0.15">
      <c r="A5" s="269"/>
      <c r="B5" s="241" t="e">
        <f>'C завтраками| Bed and breakfast'!#REF!</f>
        <v>#REF!</v>
      </c>
      <c r="C5" s="241" t="e">
        <f>'C завтраками| Bed and breakfast'!#REF!</f>
        <v>#REF!</v>
      </c>
      <c r="D5" s="241" t="e">
        <f>'C завтраками| Bed and breakfast'!#REF!</f>
        <v>#REF!</v>
      </c>
      <c r="E5" s="241" t="e">
        <f>'C завтраками| Bed and breakfast'!#REF!</f>
        <v>#REF!</v>
      </c>
      <c r="F5" s="241" t="e">
        <f>'C завтраками| Bed and breakfast'!#REF!</f>
        <v>#REF!</v>
      </c>
      <c r="G5" s="241" t="e">
        <f>'C завтраками| Bed and breakfast'!#REF!</f>
        <v>#REF!</v>
      </c>
      <c r="H5" s="241" t="e">
        <f>'C завтраками| Bed and breakfast'!#REF!</f>
        <v>#REF!</v>
      </c>
      <c r="I5" s="241" t="e">
        <f>'C завтраками| Bed and breakfast'!#REF!</f>
        <v>#REF!</v>
      </c>
      <c r="J5" s="241" t="e">
        <f>'C завтраками| Bed and breakfast'!#REF!</f>
        <v>#REF!</v>
      </c>
    </row>
    <row r="6" spans="1:10" ht="10.7" customHeight="1" x14ac:dyDescent="0.2">
      <c r="A6" s="17" t="s">
        <v>142</v>
      </c>
    </row>
    <row r="7" spans="1:10" ht="10.7" customHeight="1" x14ac:dyDescent="0.2">
      <c r="A7" s="19">
        <v>1</v>
      </c>
      <c r="B7" s="243" t="e">
        <f>'C завтраками| Bed and breakfast'!#REF!*0.9</f>
        <v>#REF!</v>
      </c>
      <c r="C7" s="243" t="e">
        <f>'C завтраками| Bed and breakfast'!#REF!*0.9</f>
        <v>#REF!</v>
      </c>
      <c r="D7" s="243" t="e">
        <f>'C завтраками| Bed and breakfast'!#REF!*0.9</f>
        <v>#REF!</v>
      </c>
      <c r="E7" s="243" t="e">
        <f>'C завтраками| Bed and breakfast'!#REF!*0.9</f>
        <v>#REF!</v>
      </c>
      <c r="F7" s="243" t="e">
        <f>'C завтраками| Bed and breakfast'!#REF!*0.9</f>
        <v>#REF!</v>
      </c>
      <c r="G7" s="243" t="e">
        <f>'C завтраками| Bed and breakfast'!#REF!*0.9</f>
        <v>#REF!</v>
      </c>
      <c r="H7" s="243" t="e">
        <f>'C завтраками| Bed and breakfast'!#REF!*0.9</f>
        <v>#REF!</v>
      </c>
      <c r="I7" s="243" t="e">
        <f>'C завтраками| Bed and breakfast'!#REF!*0.9</f>
        <v>#REF!</v>
      </c>
      <c r="J7" s="243" t="e">
        <f>'C завтраками| Bed and breakfast'!#REF!*0.9</f>
        <v>#REF!</v>
      </c>
    </row>
    <row r="8" spans="1:10" ht="10.7" customHeight="1" x14ac:dyDescent="0.2">
      <c r="A8" s="19">
        <v>2</v>
      </c>
      <c r="B8" s="243" t="e">
        <f>'C завтраками| Bed and breakfast'!#REF!*0.9</f>
        <v>#REF!</v>
      </c>
      <c r="C8" s="243" t="e">
        <f>'C завтраками| Bed and breakfast'!#REF!*0.9</f>
        <v>#REF!</v>
      </c>
      <c r="D8" s="243" t="e">
        <f>'C завтраками| Bed and breakfast'!#REF!*0.9</f>
        <v>#REF!</v>
      </c>
      <c r="E8" s="243" t="e">
        <f>'C завтраками| Bed and breakfast'!#REF!*0.9</f>
        <v>#REF!</v>
      </c>
      <c r="F8" s="243" t="e">
        <f>'C завтраками| Bed and breakfast'!#REF!*0.9</f>
        <v>#REF!</v>
      </c>
      <c r="G8" s="243" t="e">
        <f>'C завтраками| Bed and breakfast'!#REF!*0.9</f>
        <v>#REF!</v>
      </c>
      <c r="H8" s="243" t="e">
        <f>'C завтраками| Bed and breakfast'!#REF!*0.9</f>
        <v>#REF!</v>
      </c>
      <c r="I8" s="243" t="e">
        <f>'C завтраками| Bed and breakfast'!#REF!*0.9</f>
        <v>#REF!</v>
      </c>
      <c r="J8" s="243" t="e">
        <f>'C завтраками| Bed and breakfast'!#REF!*0.9</f>
        <v>#REF!</v>
      </c>
    </row>
    <row r="9" spans="1:10" ht="10.7" customHeight="1" x14ac:dyDescent="0.2">
      <c r="A9" s="17" t="s">
        <v>143</v>
      </c>
      <c r="B9" s="243"/>
      <c r="C9" s="243"/>
      <c r="D9" s="243"/>
      <c r="E9" s="243"/>
      <c r="F9" s="243"/>
      <c r="G9" s="243"/>
      <c r="H9" s="243"/>
      <c r="I9" s="243"/>
      <c r="J9" s="243"/>
    </row>
    <row r="10" spans="1:10" s="247" customFormat="1" ht="10.7" customHeight="1" x14ac:dyDescent="0.2">
      <c r="A10" s="19">
        <v>1</v>
      </c>
      <c r="B10" s="243" t="e">
        <f>'C завтраками| Bed and breakfast'!#REF!*0.9</f>
        <v>#REF!</v>
      </c>
      <c r="C10" s="243" t="e">
        <f>'C завтраками| Bed and breakfast'!#REF!*0.9</f>
        <v>#REF!</v>
      </c>
      <c r="D10" s="243" t="e">
        <f>'C завтраками| Bed and breakfast'!#REF!*0.9</f>
        <v>#REF!</v>
      </c>
      <c r="E10" s="243" t="e">
        <f>'C завтраками| Bed and breakfast'!#REF!*0.9</f>
        <v>#REF!</v>
      </c>
      <c r="F10" s="243" t="e">
        <f>'C завтраками| Bed and breakfast'!#REF!*0.9</f>
        <v>#REF!</v>
      </c>
      <c r="G10" s="243" t="e">
        <f>'C завтраками| Bed and breakfast'!#REF!*0.9</f>
        <v>#REF!</v>
      </c>
      <c r="H10" s="243" t="e">
        <f>'C завтраками| Bed and breakfast'!#REF!*0.9</f>
        <v>#REF!</v>
      </c>
      <c r="I10" s="243" t="e">
        <f>'C завтраками| Bed and breakfast'!#REF!*0.9</f>
        <v>#REF!</v>
      </c>
      <c r="J10" s="243" t="e">
        <f>'C завтраками| Bed and breakfast'!#REF!*0.9</f>
        <v>#REF!</v>
      </c>
    </row>
    <row r="11" spans="1:10" ht="10.7" customHeight="1" x14ac:dyDescent="0.2">
      <c r="A11" s="19">
        <v>2</v>
      </c>
      <c r="B11" s="243" t="e">
        <f>'C завтраками| Bed and breakfast'!#REF!*0.9</f>
        <v>#REF!</v>
      </c>
      <c r="C11" s="243" t="e">
        <f>'C завтраками| Bed and breakfast'!#REF!*0.9</f>
        <v>#REF!</v>
      </c>
      <c r="D11" s="243" t="e">
        <f>'C завтраками| Bed and breakfast'!#REF!*0.9</f>
        <v>#REF!</v>
      </c>
      <c r="E11" s="243" t="e">
        <f>'C завтраками| Bed and breakfast'!#REF!*0.9</f>
        <v>#REF!</v>
      </c>
      <c r="F11" s="243" t="e">
        <f>'C завтраками| Bed and breakfast'!#REF!*0.9</f>
        <v>#REF!</v>
      </c>
      <c r="G11" s="243" t="e">
        <f>'C завтраками| Bed and breakfast'!#REF!*0.9</f>
        <v>#REF!</v>
      </c>
      <c r="H11" s="243" t="e">
        <f>'C завтраками| Bed and breakfast'!#REF!*0.9</f>
        <v>#REF!</v>
      </c>
      <c r="I11" s="243" t="e">
        <f>'C завтраками| Bed and breakfast'!#REF!*0.9</f>
        <v>#REF!</v>
      </c>
      <c r="J11" s="243" t="e">
        <f>'C завтраками| Bed and breakfast'!#REF!*0.9</f>
        <v>#REF!</v>
      </c>
    </row>
    <row r="12" spans="1:10" ht="10.7" customHeight="1" x14ac:dyDescent="0.2">
      <c r="A12" s="17" t="s">
        <v>144</v>
      </c>
      <c r="B12" s="243"/>
      <c r="C12" s="243"/>
      <c r="D12" s="243"/>
      <c r="E12" s="243"/>
      <c r="F12" s="243"/>
      <c r="G12" s="243"/>
      <c r="H12" s="243"/>
      <c r="I12" s="243"/>
      <c r="J12" s="243"/>
    </row>
    <row r="13" spans="1:10" ht="10.7" customHeight="1" x14ac:dyDescent="0.2">
      <c r="A13" s="19">
        <v>1</v>
      </c>
      <c r="B13" s="243" t="e">
        <f>'C завтраками| Bed and breakfast'!#REF!*0.9</f>
        <v>#REF!</v>
      </c>
      <c r="C13" s="243" t="e">
        <f>'C завтраками| Bed and breakfast'!#REF!*0.9</f>
        <v>#REF!</v>
      </c>
      <c r="D13" s="243" t="e">
        <f>'C завтраками| Bed and breakfast'!#REF!*0.9</f>
        <v>#REF!</v>
      </c>
      <c r="E13" s="243" t="e">
        <f>'C завтраками| Bed and breakfast'!#REF!*0.9</f>
        <v>#REF!</v>
      </c>
      <c r="F13" s="243" t="e">
        <f>'C завтраками| Bed and breakfast'!#REF!*0.9</f>
        <v>#REF!</v>
      </c>
      <c r="G13" s="243" t="e">
        <f>'C завтраками| Bed and breakfast'!#REF!*0.9</f>
        <v>#REF!</v>
      </c>
      <c r="H13" s="243" t="e">
        <f>'C завтраками| Bed and breakfast'!#REF!*0.9</f>
        <v>#REF!</v>
      </c>
      <c r="I13" s="243" t="e">
        <f>'C завтраками| Bed and breakfast'!#REF!*0.9</f>
        <v>#REF!</v>
      </c>
      <c r="J13" s="243" t="e">
        <f>'C завтраками| Bed and breakfast'!#REF!*0.9</f>
        <v>#REF!</v>
      </c>
    </row>
    <row r="14" spans="1:10" ht="10.7" customHeight="1" x14ac:dyDescent="0.2">
      <c r="A14" s="19">
        <v>2</v>
      </c>
      <c r="B14" s="243" t="e">
        <f>'C завтраками| Bed and breakfast'!#REF!*0.9</f>
        <v>#REF!</v>
      </c>
      <c r="C14" s="243" t="e">
        <f>'C завтраками| Bed and breakfast'!#REF!*0.9</f>
        <v>#REF!</v>
      </c>
      <c r="D14" s="243" t="e">
        <f>'C завтраками| Bed and breakfast'!#REF!*0.9</f>
        <v>#REF!</v>
      </c>
      <c r="E14" s="243" t="e">
        <f>'C завтраками| Bed and breakfast'!#REF!*0.9</f>
        <v>#REF!</v>
      </c>
      <c r="F14" s="243" t="e">
        <f>'C завтраками| Bed and breakfast'!#REF!*0.9</f>
        <v>#REF!</v>
      </c>
      <c r="G14" s="243" t="e">
        <f>'C завтраками| Bed and breakfast'!#REF!*0.9</f>
        <v>#REF!</v>
      </c>
      <c r="H14" s="243" t="e">
        <f>'C завтраками| Bed and breakfast'!#REF!*0.9</f>
        <v>#REF!</v>
      </c>
      <c r="I14" s="243" t="e">
        <f>'C завтраками| Bed and breakfast'!#REF!*0.9</f>
        <v>#REF!</v>
      </c>
      <c r="J14" s="243" t="e">
        <f>'C завтраками| Bed and breakfast'!#REF!*0.9</f>
        <v>#REF!</v>
      </c>
    </row>
    <row r="15" spans="1:10" ht="10.7" customHeight="1" x14ac:dyDescent="0.2">
      <c r="A15" s="17" t="s">
        <v>4</v>
      </c>
      <c r="B15" s="243"/>
      <c r="C15" s="243"/>
      <c r="D15" s="243"/>
      <c r="E15" s="243"/>
      <c r="F15" s="243"/>
      <c r="G15" s="243"/>
      <c r="H15" s="243"/>
      <c r="I15" s="243"/>
      <c r="J15" s="243"/>
    </row>
    <row r="16" spans="1:10" ht="10.7" customHeight="1" x14ac:dyDescent="0.2">
      <c r="A16" s="19">
        <v>1</v>
      </c>
      <c r="B16" s="243" t="e">
        <f>'C завтраками| Bed and breakfast'!#REF!*0.9</f>
        <v>#REF!</v>
      </c>
      <c r="C16" s="243" t="e">
        <f>'C завтраками| Bed and breakfast'!#REF!*0.9</f>
        <v>#REF!</v>
      </c>
      <c r="D16" s="243" t="e">
        <f>'C завтраками| Bed and breakfast'!#REF!*0.9</f>
        <v>#REF!</v>
      </c>
      <c r="E16" s="243" t="e">
        <f>'C завтраками| Bed and breakfast'!#REF!*0.9</f>
        <v>#REF!</v>
      </c>
      <c r="F16" s="243" t="e">
        <f>'C завтраками| Bed and breakfast'!#REF!*0.9</f>
        <v>#REF!</v>
      </c>
      <c r="G16" s="243" t="e">
        <f>'C завтраками| Bed and breakfast'!#REF!*0.9</f>
        <v>#REF!</v>
      </c>
      <c r="H16" s="243" t="e">
        <f>'C завтраками| Bed and breakfast'!#REF!*0.9</f>
        <v>#REF!</v>
      </c>
      <c r="I16" s="243" t="e">
        <f>'C завтраками| Bed and breakfast'!#REF!*0.9</f>
        <v>#REF!</v>
      </c>
      <c r="J16" s="243" t="e">
        <f>'C завтраками| Bed and breakfast'!#REF!*0.9</f>
        <v>#REF!</v>
      </c>
    </row>
    <row r="17" spans="1:10" ht="10.7" customHeight="1" x14ac:dyDescent="0.2">
      <c r="A17" s="19">
        <v>2</v>
      </c>
      <c r="B17" s="243" t="e">
        <f>'C завтраками| Bed and breakfast'!#REF!*0.9</f>
        <v>#REF!</v>
      </c>
      <c r="C17" s="243" t="e">
        <f>'C завтраками| Bed and breakfast'!#REF!*0.9</f>
        <v>#REF!</v>
      </c>
      <c r="D17" s="243" t="e">
        <f>'C завтраками| Bed and breakfast'!#REF!*0.9</f>
        <v>#REF!</v>
      </c>
      <c r="E17" s="243" t="e">
        <f>'C завтраками| Bed and breakfast'!#REF!*0.9</f>
        <v>#REF!</v>
      </c>
      <c r="F17" s="243" t="e">
        <f>'C завтраками| Bed and breakfast'!#REF!*0.9</f>
        <v>#REF!</v>
      </c>
      <c r="G17" s="243" t="e">
        <f>'C завтраками| Bed and breakfast'!#REF!*0.9</f>
        <v>#REF!</v>
      </c>
      <c r="H17" s="243" t="e">
        <f>'C завтраками| Bed and breakfast'!#REF!*0.9</f>
        <v>#REF!</v>
      </c>
      <c r="I17" s="243" t="e">
        <f>'C завтраками| Bed and breakfast'!#REF!*0.9</f>
        <v>#REF!</v>
      </c>
      <c r="J17" s="243" t="e">
        <f>'C завтраками| Bed and breakfast'!#REF!*0.9</f>
        <v>#REF!</v>
      </c>
    </row>
    <row r="18" spans="1:10" ht="10.7" customHeight="1" x14ac:dyDescent="0.2">
      <c r="A18" s="17" t="s">
        <v>145</v>
      </c>
      <c r="B18" s="243"/>
      <c r="C18" s="243"/>
      <c r="D18" s="243"/>
      <c r="E18" s="243"/>
      <c r="F18" s="243"/>
      <c r="G18" s="243"/>
      <c r="H18" s="243"/>
      <c r="I18" s="243"/>
      <c r="J18" s="243"/>
    </row>
    <row r="19" spans="1:10" ht="10.7" customHeight="1" x14ac:dyDescent="0.2">
      <c r="A19" s="19">
        <v>1</v>
      </c>
      <c r="B19" s="243" t="e">
        <f>'C завтраками| Bed and breakfast'!#REF!*0.9</f>
        <v>#REF!</v>
      </c>
      <c r="C19" s="243" t="e">
        <f>'C завтраками| Bed and breakfast'!#REF!*0.9</f>
        <v>#REF!</v>
      </c>
      <c r="D19" s="243" t="e">
        <f>'C завтраками| Bed and breakfast'!#REF!*0.9</f>
        <v>#REF!</v>
      </c>
      <c r="E19" s="243" t="e">
        <f>'C завтраками| Bed and breakfast'!#REF!*0.9</f>
        <v>#REF!</v>
      </c>
      <c r="F19" s="243" t="e">
        <f>'C завтраками| Bed and breakfast'!#REF!*0.9</f>
        <v>#REF!</v>
      </c>
      <c r="G19" s="243" t="e">
        <f>'C завтраками| Bed and breakfast'!#REF!*0.9</f>
        <v>#REF!</v>
      </c>
      <c r="H19" s="243" t="e">
        <f>'C завтраками| Bed and breakfast'!#REF!*0.9</f>
        <v>#REF!</v>
      </c>
      <c r="I19" s="243" t="e">
        <f>'C завтраками| Bed and breakfast'!#REF!*0.9</f>
        <v>#REF!</v>
      </c>
      <c r="J19" s="243" t="e">
        <f>'C завтраками| Bed and breakfast'!#REF!*0.9</f>
        <v>#REF!</v>
      </c>
    </row>
    <row r="20" spans="1:10" ht="10.7" customHeight="1" x14ac:dyDescent="0.2">
      <c r="A20" s="19">
        <v>2</v>
      </c>
      <c r="B20" s="243" t="e">
        <f>'C завтраками| Bed and breakfast'!#REF!*0.9</f>
        <v>#REF!</v>
      </c>
      <c r="C20" s="243" t="e">
        <f>'C завтраками| Bed and breakfast'!#REF!*0.9</f>
        <v>#REF!</v>
      </c>
      <c r="D20" s="243" t="e">
        <f>'C завтраками| Bed and breakfast'!#REF!*0.9</f>
        <v>#REF!</v>
      </c>
      <c r="E20" s="243" t="e">
        <f>'C завтраками| Bed and breakfast'!#REF!*0.9</f>
        <v>#REF!</v>
      </c>
      <c r="F20" s="243" t="e">
        <f>'C завтраками| Bed and breakfast'!#REF!*0.9</f>
        <v>#REF!</v>
      </c>
      <c r="G20" s="243" t="e">
        <f>'C завтраками| Bed and breakfast'!#REF!*0.9</f>
        <v>#REF!</v>
      </c>
      <c r="H20" s="243" t="e">
        <f>'C завтраками| Bed and breakfast'!#REF!*0.9</f>
        <v>#REF!</v>
      </c>
      <c r="I20" s="243" t="e">
        <f>'C завтраками| Bed and breakfast'!#REF!*0.9</f>
        <v>#REF!</v>
      </c>
      <c r="J20" s="243" t="e">
        <f>'C завтраками| Bed and breakfast'!#REF!*0.9</f>
        <v>#REF!</v>
      </c>
    </row>
    <row r="21" spans="1:10" ht="10.7" customHeight="1" x14ac:dyDescent="0.2">
      <c r="A21" s="17" t="s">
        <v>5</v>
      </c>
      <c r="B21" s="243"/>
      <c r="C21" s="243"/>
      <c r="D21" s="243"/>
      <c r="E21" s="243"/>
      <c r="F21" s="243"/>
      <c r="G21" s="243"/>
      <c r="H21" s="243"/>
      <c r="I21" s="243"/>
      <c r="J21" s="243"/>
    </row>
    <row r="22" spans="1:10" ht="10.7" customHeight="1" x14ac:dyDescent="0.2">
      <c r="A22" s="19">
        <v>1</v>
      </c>
      <c r="B22" s="243" t="e">
        <f>'C завтраками| Bed and breakfast'!#REF!*0.9</f>
        <v>#REF!</v>
      </c>
      <c r="C22" s="243" t="e">
        <f>'C завтраками| Bed and breakfast'!#REF!*0.9</f>
        <v>#REF!</v>
      </c>
      <c r="D22" s="243" t="e">
        <f>'C завтраками| Bed and breakfast'!#REF!*0.9</f>
        <v>#REF!</v>
      </c>
      <c r="E22" s="243" t="e">
        <f>'C завтраками| Bed and breakfast'!#REF!*0.9</f>
        <v>#REF!</v>
      </c>
      <c r="F22" s="243" t="e">
        <f>'C завтраками| Bed and breakfast'!#REF!*0.9</f>
        <v>#REF!</v>
      </c>
      <c r="G22" s="243" t="e">
        <f>'C завтраками| Bed and breakfast'!#REF!*0.9</f>
        <v>#REF!</v>
      </c>
      <c r="H22" s="243" t="e">
        <f>'C завтраками| Bed and breakfast'!#REF!*0.9</f>
        <v>#REF!</v>
      </c>
      <c r="I22" s="243" t="e">
        <f>'C завтраками| Bed and breakfast'!#REF!*0.9</f>
        <v>#REF!</v>
      </c>
      <c r="J22" s="243" t="e">
        <f>'C завтраками| Bed and breakfast'!#REF!*0.9</f>
        <v>#REF!</v>
      </c>
    </row>
    <row r="23" spans="1:10" ht="10.5" customHeight="1" x14ac:dyDescent="0.2">
      <c r="A23" s="19">
        <v>2</v>
      </c>
      <c r="B23" s="243" t="e">
        <f>'C завтраками| Bed and breakfast'!#REF!*0.9</f>
        <v>#REF!</v>
      </c>
      <c r="C23" s="243" t="e">
        <f>'C завтраками| Bed and breakfast'!#REF!*0.9</f>
        <v>#REF!</v>
      </c>
      <c r="D23" s="243" t="e">
        <f>'C завтраками| Bed and breakfast'!#REF!*0.9</f>
        <v>#REF!</v>
      </c>
      <c r="E23" s="243" t="e">
        <f>'C завтраками| Bed and breakfast'!#REF!*0.9</f>
        <v>#REF!</v>
      </c>
      <c r="F23" s="243" t="e">
        <f>'C завтраками| Bed and breakfast'!#REF!*0.9</f>
        <v>#REF!</v>
      </c>
      <c r="G23" s="243" t="e">
        <f>'C завтраками| Bed and breakfast'!#REF!*0.9</f>
        <v>#REF!</v>
      </c>
      <c r="H23" s="243" t="e">
        <f>'C завтраками| Bed and breakfast'!#REF!*0.9</f>
        <v>#REF!</v>
      </c>
      <c r="I23" s="243" t="e">
        <f>'C завтраками| Bed and breakfast'!#REF!*0.9</f>
        <v>#REF!</v>
      </c>
      <c r="J23" s="243" t="e">
        <f>'C завтраками| Bed and breakfast'!#REF!*0.9</f>
        <v>#REF!</v>
      </c>
    </row>
    <row r="24" spans="1:10" ht="10.5" customHeight="1" x14ac:dyDescent="0.2">
      <c r="A24" s="17" t="s">
        <v>6</v>
      </c>
      <c r="B24" s="243"/>
      <c r="C24" s="243"/>
      <c r="D24" s="243"/>
      <c r="E24" s="243"/>
      <c r="F24" s="243"/>
      <c r="G24" s="243"/>
      <c r="H24" s="243"/>
      <c r="I24" s="243"/>
      <c r="J24" s="243"/>
    </row>
    <row r="25" spans="1:10" ht="10.5" customHeight="1" x14ac:dyDescent="0.2">
      <c r="A25" s="19" t="s">
        <v>1</v>
      </c>
      <c r="B25" s="243" t="e">
        <f>'C завтраками| Bed and breakfast'!#REF!*0.9</f>
        <v>#REF!</v>
      </c>
      <c r="C25" s="243" t="e">
        <f>'C завтраками| Bed and breakfast'!#REF!*0.9</f>
        <v>#REF!</v>
      </c>
      <c r="D25" s="243" t="e">
        <f>'C завтраками| Bed and breakfast'!#REF!*0.9</f>
        <v>#REF!</v>
      </c>
      <c r="E25" s="243" t="e">
        <f>'C завтраками| Bed and breakfast'!#REF!*0.9</f>
        <v>#REF!</v>
      </c>
      <c r="F25" s="243" t="e">
        <f>'C завтраками| Bed and breakfast'!#REF!*0.9</f>
        <v>#REF!</v>
      </c>
      <c r="G25" s="243" t="e">
        <f>'C завтраками| Bed and breakfast'!#REF!*0.9</f>
        <v>#REF!</v>
      </c>
      <c r="H25" s="243" t="e">
        <f>'C завтраками| Bed and breakfast'!#REF!*0.9</f>
        <v>#REF!</v>
      </c>
      <c r="I25" s="243" t="e">
        <f>'C завтраками| Bed and breakfast'!#REF!*0.9</f>
        <v>#REF!</v>
      </c>
      <c r="J25" s="243" t="e">
        <f>'C завтраками| Bed and breakfast'!#REF!*0.9</f>
        <v>#REF!</v>
      </c>
    </row>
    <row r="26" spans="1:10" ht="10.5" customHeight="1" x14ac:dyDescent="0.2">
      <c r="A26" s="38"/>
    </row>
    <row r="27" spans="1:10" ht="10.5" customHeight="1" x14ac:dyDescent="0.2">
      <c r="A27" s="97" t="s">
        <v>60</v>
      </c>
    </row>
    <row r="28" spans="1:10" ht="10.5" customHeight="1" x14ac:dyDescent="0.2">
      <c r="A28" s="268" t="s">
        <v>11</v>
      </c>
      <c r="B28" s="135" t="e">
        <f t="shared" ref="B28:G28" si="0">B4</f>
        <v>#REF!</v>
      </c>
      <c r="C28" s="135" t="e">
        <f t="shared" si="0"/>
        <v>#REF!</v>
      </c>
      <c r="D28" s="135" t="e">
        <f t="shared" si="0"/>
        <v>#REF!</v>
      </c>
      <c r="E28" s="135" t="e">
        <f t="shared" si="0"/>
        <v>#REF!</v>
      </c>
      <c r="F28" s="135" t="e">
        <f t="shared" si="0"/>
        <v>#REF!</v>
      </c>
      <c r="G28" s="135" t="e">
        <f t="shared" si="0"/>
        <v>#REF!</v>
      </c>
      <c r="H28" s="135" t="e">
        <f t="shared" ref="H28:J28" si="1">H4</f>
        <v>#REF!</v>
      </c>
      <c r="I28" s="135" t="e">
        <f t="shared" si="1"/>
        <v>#REF!</v>
      </c>
      <c r="J28" s="135" t="e">
        <f t="shared" si="1"/>
        <v>#REF!</v>
      </c>
    </row>
    <row r="29" spans="1:10" ht="10.5" customHeight="1" x14ac:dyDescent="0.2">
      <c r="A29" s="269"/>
      <c r="B29" s="135" t="e">
        <f t="shared" ref="B29:G29" si="2">B5</f>
        <v>#REF!</v>
      </c>
      <c r="C29" s="135" t="e">
        <f t="shared" si="2"/>
        <v>#REF!</v>
      </c>
      <c r="D29" s="135" t="e">
        <f t="shared" si="2"/>
        <v>#REF!</v>
      </c>
      <c r="E29" s="135" t="e">
        <f t="shared" si="2"/>
        <v>#REF!</v>
      </c>
      <c r="F29" s="135" t="e">
        <f t="shared" si="2"/>
        <v>#REF!</v>
      </c>
      <c r="G29" s="135" t="e">
        <f t="shared" si="2"/>
        <v>#REF!</v>
      </c>
      <c r="H29" s="135" t="e">
        <f t="shared" ref="H29:J29" si="3">H5</f>
        <v>#REF!</v>
      </c>
      <c r="I29" s="135" t="e">
        <f t="shared" si="3"/>
        <v>#REF!</v>
      </c>
      <c r="J29" s="135" t="e">
        <f t="shared" si="3"/>
        <v>#REF!</v>
      </c>
    </row>
    <row r="30" spans="1:10" ht="10.5" customHeight="1" x14ac:dyDescent="0.2">
      <c r="A30" s="17" t="s">
        <v>142</v>
      </c>
      <c r="B30" s="245"/>
      <c r="C30" s="245"/>
      <c r="D30" s="245"/>
      <c r="E30" s="245"/>
      <c r="F30" s="245"/>
      <c r="G30" s="245"/>
      <c r="H30" s="245"/>
      <c r="I30" s="245"/>
      <c r="J30" s="245"/>
    </row>
    <row r="31" spans="1:10" ht="10.5" customHeight="1" x14ac:dyDescent="0.2">
      <c r="A31" s="19">
        <v>1</v>
      </c>
      <c r="B31" s="246" t="e">
        <f t="shared" ref="B31:G31" si="4">ROUNDUP(B7*0.9,)</f>
        <v>#REF!</v>
      </c>
      <c r="C31" s="246" t="e">
        <f t="shared" si="4"/>
        <v>#REF!</v>
      </c>
      <c r="D31" s="246" t="e">
        <f t="shared" si="4"/>
        <v>#REF!</v>
      </c>
      <c r="E31" s="246" t="e">
        <f t="shared" si="4"/>
        <v>#REF!</v>
      </c>
      <c r="F31" s="246" t="e">
        <f t="shared" si="4"/>
        <v>#REF!</v>
      </c>
      <c r="G31" s="246" t="e">
        <f t="shared" si="4"/>
        <v>#REF!</v>
      </c>
      <c r="H31" s="246" t="e">
        <f t="shared" ref="H31:J31" si="5">ROUNDUP(H7*0.9,)</f>
        <v>#REF!</v>
      </c>
      <c r="I31" s="246" t="e">
        <f t="shared" si="5"/>
        <v>#REF!</v>
      </c>
      <c r="J31" s="246" t="e">
        <f t="shared" si="5"/>
        <v>#REF!</v>
      </c>
    </row>
    <row r="32" spans="1:10" ht="10.5" customHeight="1" x14ac:dyDescent="0.2">
      <c r="A32" s="19">
        <v>2</v>
      </c>
      <c r="B32" s="246" t="e">
        <f t="shared" ref="B32:G32" si="6">ROUNDUP(B8*0.9,)</f>
        <v>#REF!</v>
      </c>
      <c r="C32" s="246" t="e">
        <f t="shared" si="6"/>
        <v>#REF!</v>
      </c>
      <c r="D32" s="246" t="e">
        <f t="shared" si="6"/>
        <v>#REF!</v>
      </c>
      <c r="E32" s="246" t="e">
        <f t="shared" si="6"/>
        <v>#REF!</v>
      </c>
      <c r="F32" s="246" t="e">
        <f t="shared" si="6"/>
        <v>#REF!</v>
      </c>
      <c r="G32" s="246" t="e">
        <f t="shared" si="6"/>
        <v>#REF!</v>
      </c>
      <c r="H32" s="246" t="e">
        <f t="shared" ref="H32:J32" si="7">ROUNDUP(H8*0.9,)</f>
        <v>#REF!</v>
      </c>
      <c r="I32" s="246" t="e">
        <f t="shared" si="7"/>
        <v>#REF!</v>
      </c>
      <c r="J32" s="246" t="e">
        <f t="shared" si="7"/>
        <v>#REF!</v>
      </c>
    </row>
    <row r="33" spans="1:10" ht="10.5" customHeight="1" x14ac:dyDescent="0.2">
      <c r="A33" s="17" t="s">
        <v>143</v>
      </c>
      <c r="B33" s="246"/>
      <c r="C33" s="246"/>
      <c r="D33" s="246"/>
      <c r="E33" s="246"/>
      <c r="F33" s="246"/>
      <c r="G33" s="246"/>
      <c r="H33" s="246"/>
      <c r="I33" s="246"/>
      <c r="J33" s="246"/>
    </row>
    <row r="34" spans="1:10" ht="10.5" customHeight="1" x14ac:dyDescent="0.2">
      <c r="A34" s="19">
        <v>1</v>
      </c>
      <c r="B34" s="246" t="e">
        <f t="shared" ref="B34:G34" si="8">ROUNDUP(B10*0.9,)</f>
        <v>#REF!</v>
      </c>
      <c r="C34" s="246" t="e">
        <f t="shared" si="8"/>
        <v>#REF!</v>
      </c>
      <c r="D34" s="246" t="e">
        <f t="shared" si="8"/>
        <v>#REF!</v>
      </c>
      <c r="E34" s="246" t="e">
        <f t="shared" si="8"/>
        <v>#REF!</v>
      </c>
      <c r="F34" s="246" t="e">
        <f t="shared" si="8"/>
        <v>#REF!</v>
      </c>
      <c r="G34" s="246" t="e">
        <f t="shared" si="8"/>
        <v>#REF!</v>
      </c>
      <c r="H34" s="246" t="e">
        <f t="shared" ref="H34:J34" si="9">ROUNDUP(H10*0.9,)</f>
        <v>#REF!</v>
      </c>
      <c r="I34" s="246" t="e">
        <f t="shared" si="9"/>
        <v>#REF!</v>
      </c>
      <c r="J34" s="246" t="e">
        <f t="shared" si="9"/>
        <v>#REF!</v>
      </c>
    </row>
    <row r="35" spans="1:10" ht="10.5" customHeight="1" x14ac:dyDescent="0.2">
      <c r="A35" s="19">
        <v>2</v>
      </c>
      <c r="B35" s="246" t="e">
        <f t="shared" ref="B35:G35" si="10">ROUNDUP(B11*0.9,)</f>
        <v>#REF!</v>
      </c>
      <c r="C35" s="246" t="e">
        <f t="shared" si="10"/>
        <v>#REF!</v>
      </c>
      <c r="D35" s="246" t="e">
        <f t="shared" si="10"/>
        <v>#REF!</v>
      </c>
      <c r="E35" s="246" t="e">
        <f t="shared" si="10"/>
        <v>#REF!</v>
      </c>
      <c r="F35" s="246" t="e">
        <f t="shared" si="10"/>
        <v>#REF!</v>
      </c>
      <c r="G35" s="246" t="e">
        <f t="shared" si="10"/>
        <v>#REF!</v>
      </c>
      <c r="H35" s="246" t="e">
        <f t="shared" ref="H35:J35" si="11">ROUNDUP(H11*0.9,)</f>
        <v>#REF!</v>
      </c>
      <c r="I35" s="246" t="e">
        <f t="shared" si="11"/>
        <v>#REF!</v>
      </c>
      <c r="J35" s="246" t="e">
        <f t="shared" si="11"/>
        <v>#REF!</v>
      </c>
    </row>
    <row r="36" spans="1:10" ht="10.5" customHeight="1" x14ac:dyDescent="0.2">
      <c r="A36" s="17" t="s">
        <v>144</v>
      </c>
      <c r="B36" s="246"/>
      <c r="C36" s="246"/>
      <c r="D36" s="246"/>
      <c r="E36" s="246"/>
      <c r="F36" s="246"/>
      <c r="G36" s="246"/>
      <c r="H36" s="246"/>
      <c r="I36" s="246"/>
      <c r="J36" s="246"/>
    </row>
    <row r="37" spans="1:10" ht="10.5" customHeight="1" x14ac:dyDescent="0.2">
      <c r="A37" s="19">
        <v>1</v>
      </c>
      <c r="B37" s="246" t="e">
        <f t="shared" ref="B37:G37" si="12">ROUNDUP(B13*0.9,)</f>
        <v>#REF!</v>
      </c>
      <c r="C37" s="246" t="e">
        <f t="shared" si="12"/>
        <v>#REF!</v>
      </c>
      <c r="D37" s="246" t="e">
        <f t="shared" si="12"/>
        <v>#REF!</v>
      </c>
      <c r="E37" s="246" t="e">
        <f t="shared" si="12"/>
        <v>#REF!</v>
      </c>
      <c r="F37" s="246" t="e">
        <f t="shared" si="12"/>
        <v>#REF!</v>
      </c>
      <c r="G37" s="246" t="e">
        <f t="shared" si="12"/>
        <v>#REF!</v>
      </c>
      <c r="H37" s="246" t="e">
        <f t="shared" ref="H37:J37" si="13">ROUNDUP(H13*0.9,)</f>
        <v>#REF!</v>
      </c>
      <c r="I37" s="246" t="e">
        <f t="shared" si="13"/>
        <v>#REF!</v>
      </c>
      <c r="J37" s="246" t="e">
        <f t="shared" si="13"/>
        <v>#REF!</v>
      </c>
    </row>
    <row r="38" spans="1:10" ht="10.5" customHeight="1" x14ac:dyDescent="0.2">
      <c r="A38" s="19">
        <v>2</v>
      </c>
      <c r="B38" s="246" t="e">
        <f t="shared" ref="B38:G38" si="14">ROUNDUP(B14*0.9,)</f>
        <v>#REF!</v>
      </c>
      <c r="C38" s="246" t="e">
        <f t="shared" si="14"/>
        <v>#REF!</v>
      </c>
      <c r="D38" s="246" t="e">
        <f t="shared" si="14"/>
        <v>#REF!</v>
      </c>
      <c r="E38" s="246" t="e">
        <f t="shared" si="14"/>
        <v>#REF!</v>
      </c>
      <c r="F38" s="246" t="e">
        <f t="shared" si="14"/>
        <v>#REF!</v>
      </c>
      <c r="G38" s="246" t="e">
        <f t="shared" si="14"/>
        <v>#REF!</v>
      </c>
      <c r="H38" s="246" t="e">
        <f t="shared" ref="H38:J38" si="15">ROUNDUP(H14*0.9,)</f>
        <v>#REF!</v>
      </c>
      <c r="I38" s="246" t="e">
        <f t="shared" si="15"/>
        <v>#REF!</v>
      </c>
      <c r="J38" s="246" t="e">
        <f t="shared" si="15"/>
        <v>#REF!</v>
      </c>
    </row>
    <row r="39" spans="1:10" ht="10.5" customHeight="1" x14ac:dyDescent="0.2">
      <c r="A39" s="17" t="s">
        <v>4</v>
      </c>
      <c r="B39" s="246"/>
      <c r="C39" s="246"/>
      <c r="D39" s="246"/>
      <c r="E39" s="246"/>
      <c r="F39" s="246"/>
      <c r="G39" s="246"/>
      <c r="H39" s="246"/>
      <c r="I39" s="246"/>
      <c r="J39" s="246"/>
    </row>
    <row r="40" spans="1:10" ht="10.5" customHeight="1" x14ac:dyDescent="0.2">
      <c r="A40" s="19">
        <v>1</v>
      </c>
      <c r="B40" s="246" t="e">
        <f t="shared" ref="B40:G40" si="16">ROUNDUP(B16*0.9,)</f>
        <v>#REF!</v>
      </c>
      <c r="C40" s="246" t="e">
        <f t="shared" si="16"/>
        <v>#REF!</v>
      </c>
      <c r="D40" s="246" t="e">
        <f t="shared" si="16"/>
        <v>#REF!</v>
      </c>
      <c r="E40" s="246" t="e">
        <f t="shared" si="16"/>
        <v>#REF!</v>
      </c>
      <c r="F40" s="246" t="e">
        <f t="shared" si="16"/>
        <v>#REF!</v>
      </c>
      <c r="G40" s="246" t="e">
        <f t="shared" si="16"/>
        <v>#REF!</v>
      </c>
      <c r="H40" s="246" t="e">
        <f t="shared" ref="H40:J40" si="17">ROUNDUP(H16*0.9,)</f>
        <v>#REF!</v>
      </c>
      <c r="I40" s="246" t="e">
        <f t="shared" si="17"/>
        <v>#REF!</v>
      </c>
      <c r="J40" s="246" t="e">
        <f t="shared" si="17"/>
        <v>#REF!</v>
      </c>
    </row>
    <row r="41" spans="1:10" ht="10.5" customHeight="1" x14ac:dyDescent="0.2">
      <c r="A41" s="19">
        <v>2</v>
      </c>
      <c r="B41" s="246" t="e">
        <f t="shared" ref="B41:G41" si="18">ROUNDUP(B17*0.9,)</f>
        <v>#REF!</v>
      </c>
      <c r="C41" s="246" t="e">
        <f t="shared" si="18"/>
        <v>#REF!</v>
      </c>
      <c r="D41" s="246" t="e">
        <f t="shared" si="18"/>
        <v>#REF!</v>
      </c>
      <c r="E41" s="246" t="e">
        <f t="shared" si="18"/>
        <v>#REF!</v>
      </c>
      <c r="F41" s="246" t="e">
        <f t="shared" si="18"/>
        <v>#REF!</v>
      </c>
      <c r="G41" s="246" t="e">
        <f t="shared" si="18"/>
        <v>#REF!</v>
      </c>
      <c r="H41" s="246" t="e">
        <f t="shared" ref="H41:J41" si="19">ROUNDUP(H17*0.9,)</f>
        <v>#REF!</v>
      </c>
      <c r="I41" s="246" t="e">
        <f t="shared" si="19"/>
        <v>#REF!</v>
      </c>
      <c r="J41" s="246" t="e">
        <f t="shared" si="19"/>
        <v>#REF!</v>
      </c>
    </row>
    <row r="42" spans="1:10" ht="10.5" customHeight="1" x14ac:dyDescent="0.2">
      <c r="A42" s="17" t="s">
        <v>145</v>
      </c>
      <c r="B42" s="246"/>
      <c r="C42" s="246"/>
      <c r="D42" s="246"/>
      <c r="E42" s="246"/>
      <c r="F42" s="246"/>
      <c r="G42" s="246"/>
      <c r="H42" s="246"/>
      <c r="I42" s="246"/>
      <c r="J42" s="246"/>
    </row>
    <row r="43" spans="1:10" ht="10.5" customHeight="1" x14ac:dyDescent="0.2">
      <c r="A43" s="19">
        <v>1</v>
      </c>
      <c r="B43" s="246" t="e">
        <f t="shared" ref="B43:G43" si="20">ROUNDUP(B19*0.9,)</f>
        <v>#REF!</v>
      </c>
      <c r="C43" s="246" t="e">
        <f t="shared" si="20"/>
        <v>#REF!</v>
      </c>
      <c r="D43" s="246" t="e">
        <f t="shared" si="20"/>
        <v>#REF!</v>
      </c>
      <c r="E43" s="246" t="e">
        <f t="shared" si="20"/>
        <v>#REF!</v>
      </c>
      <c r="F43" s="246" t="e">
        <f t="shared" si="20"/>
        <v>#REF!</v>
      </c>
      <c r="G43" s="246" t="e">
        <f t="shared" si="20"/>
        <v>#REF!</v>
      </c>
      <c r="H43" s="246" t="e">
        <f t="shared" ref="H43:J43" si="21">ROUNDUP(H19*0.9,)</f>
        <v>#REF!</v>
      </c>
      <c r="I43" s="246" t="e">
        <f t="shared" si="21"/>
        <v>#REF!</v>
      </c>
      <c r="J43" s="246" t="e">
        <f t="shared" si="21"/>
        <v>#REF!</v>
      </c>
    </row>
    <row r="44" spans="1:10" ht="10.5" customHeight="1" x14ac:dyDescent="0.2">
      <c r="A44" s="19">
        <v>2</v>
      </c>
      <c r="B44" s="246" t="e">
        <f t="shared" ref="B44:G44" si="22">ROUNDUP(B20*0.9,)</f>
        <v>#REF!</v>
      </c>
      <c r="C44" s="246" t="e">
        <f t="shared" si="22"/>
        <v>#REF!</v>
      </c>
      <c r="D44" s="246" t="e">
        <f t="shared" si="22"/>
        <v>#REF!</v>
      </c>
      <c r="E44" s="246" t="e">
        <f t="shared" si="22"/>
        <v>#REF!</v>
      </c>
      <c r="F44" s="246" t="e">
        <f t="shared" si="22"/>
        <v>#REF!</v>
      </c>
      <c r="G44" s="246" t="e">
        <f t="shared" si="22"/>
        <v>#REF!</v>
      </c>
      <c r="H44" s="246" t="e">
        <f t="shared" ref="H44:J44" si="23">ROUNDUP(H20*0.9,)</f>
        <v>#REF!</v>
      </c>
      <c r="I44" s="246" t="e">
        <f t="shared" si="23"/>
        <v>#REF!</v>
      </c>
      <c r="J44" s="246" t="e">
        <f t="shared" si="23"/>
        <v>#REF!</v>
      </c>
    </row>
    <row r="45" spans="1:10" ht="10.5" customHeight="1" x14ac:dyDescent="0.2">
      <c r="A45" s="17" t="s">
        <v>5</v>
      </c>
      <c r="B45" s="246"/>
      <c r="C45" s="246"/>
      <c r="D45" s="246"/>
      <c r="E45" s="246"/>
      <c r="F45" s="246"/>
      <c r="G45" s="246"/>
      <c r="H45" s="246"/>
      <c r="I45" s="246"/>
      <c r="J45" s="246"/>
    </row>
    <row r="46" spans="1:10" ht="10.5" customHeight="1" x14ac:dyDescent="0.2">
      <c r="A46" s="19">
        <v>1</v>
      </c>
      <c r="B46" s="246" t="e">
        <f t="shared" ref="B46:G46" si="24">ROUNDUP(B22*0.9,)</f>
        <v>#REF!</v>
      </c>
      <c r="C46" s="246" t="e">
        <f t="shared" si="24"/>
        <v>#REF!</v>
      </c>
      <c r="D46" s="246" t="e">
        <f t="shared" si="24"/>
        <v>#REF!</v>
      </c>
      <c r="E46" s="246" t="e">
        <f t="shared" si="24"/>
        <v>#REF!</v>
      </c>
      <c r="F46" s="246" t="e">
        <f t="shared" si="24"/>
        <v>#REF!</v>
      </c>
      <c r="G46" s="246" t="e">
        <f t="shared" si="24"/>
        <v>#REF!</v>
      </c>
      <c r="H46" s="246" t="e">
        <f t="shared" ref="H46:J46" si="25">ROUNDUP(H22*0.9,)</f>
        <v>#REF!</v>
      </c>
      <c r="I46" s="246" t="e">
        <f t="shared" si="25"/>
        <v>#REF!</v>
      </c>
      <c r="J46" s="246" t="e">
        <f t="shared" si="25"/>
        <v>#REF!</v>
      </c>
    </row>
    <row r="47" spans="1:10" ht="12.75" customHeight="1" x14ac:dyDescent="0.2">
      <c r="A47" s="19">
        <v>2</v>
      </c>
      <c r="B47" s="246" t="e">
        <f t="shared" ref="B47:G47" si="26">ROUNDUP(B23*0.9,)</f>
        <v>#REF!</v>
      </c>
      <c r="C47" s="246" t="e">
        <f t="shared" si="26"/>
        <v>#REF!</v>
      </c>
      <c r="D47" s="246" t="e">
        <f t="shared" si="26"/>
        <v>#REF!</v>
      </c>
      <c r="E47" s="246" t="e">
        <f t="shared" si="26"/>
        <v>#REF!</v>
      </c>
      <c r="F47" s="246" t="e">
        <f t="shared" si="26"/>
        <v>#REF!</v>
      </c>
      <c r="G47" s="246" t="e">
        <f t="shared" si="26"/>
        <v>#REF!</v>
      </c>
      <c r="H47" s="246" t="e">
        <f t="shared" ref="H47:J47" si="27">ROUNDUP(H23*0.9,)</f>
        <v>#REF!</v>
      </c>
      <c r="I47" s="246" t="e">
        <f t="shared" si="27"/>
        <v>#REF!</v>
      </c>
      <c r="J47" s="246" t="e">
        <f t="shared" si="27"/>
        <v>#REF!</v>
      </c>
    </row>
    <row r="48" spans="1:10" ht="12.75" customHeight="1" x14ac:dyDescent="0.2">
      <c r="A48" s="17" t="s">
        <v>6</v>
      </c>
      <c r="B48" s="246"/>
      <c r="C48" s="246"/>
      <c r="D48" s="246"/>
      <c r="E48" s="246"/>
      <c r="F48" s="246"/>
      <c r="G48" s="246"/>
      <c r="H48" s="246"/>
      <c r="I48" s="246"/>
      <c r="J48" s="246"/>
    </row>
    <row r="49" spans="1:10" ht="12.75" customHeight="1" thickBot="1" x14ac:dyDescent="0.25">
      <c r="A49" s="19" t="s">
        <v>1</v>
      </c>
      <c r="B49" s="246" t="e">
        <f t="shared" ref="B49:G49" si="28">ROUNDUP(B25*0.9,)</f>
        <v>#REF!</v>
      </c>
      <c r="C49" s="246" t="e">
        <f t="shared" si="28"/>
        <v>#REF!</v>
      </c>
      <c r="D49" s="246" t="e">
        <f t="shared" si="28"/>
        <v>#REF!</v>
      </c>
      <c r="E49" s="246" t="e">
        <f t="shared" si="28"/>
        <v>#REF!</v>
      </c>
      <c r="F49" s="246" t="e">
        <f t="shared" si="28"/>
        <v>#REF!</v>
      </c>
      <c r="G49" s="246" t="e">
        <f t="shared" si="28"/>
        <v>#REF!</v>
      </c>
      <c r="H49" s="246" t="e">
        <f t="shared" ref="H49:J49" si="29">ROUNDUP(H25*0.9,)</f>
        <v>#REF!</v>
      </c>
      <c r="I49" s="246" t="e">
        <f t="shared" si="29"/>
        <v>#REF!</v>
      </c>
      <c r="J49" s="246" t="e">
        <f t="shared" si="29"/>
        <v>#REF!</v>
      </c>
    </row>
    <row r="50" spans="1:10" ht="12.75" thickBot="1" x14ac:dyDescent="0.25">
      <c r="A50" s="164" t="s">
        <v>147</v>
      </c>
      <c r="B50" s="256"/>
      <c r="C50" s="256"/>
      <c r="D50" s="256"/>
      <c r="E50" s="256"/>
      <c r="F50" s="256"/>
      <c r="G50" s="256"/>
      <c r="H50" s="256"/>
      <c r="I50" s="256"/>
      <c r="J50" s="256"/>
    </row>
    <row r="51" spans="1:10" x14ac:dyDescent="0.2">
      <c r="A51" s="93" t="s">
        <v>12</v>
      </c>
    </row>
    <row r="52" spans="1:10" ht="12" customHeight="1" x14ac:dyDescent="0.2">
      <c r="A52" s="22" t="s">
        <v>13</v>
      </c>
    </row>
    <row r="53" spans="1:10" x14ac:dyDescent="0.2">
      <c r="A53" s="22" t="s">
        <v>14</v>
      </c>
    </row>
    <row r="54" spans="1:10" ht="24" x14ac:dyDescent="0.2">
      <c r="A54" s="23" t="s">
        <v>18</v>
      </c>
    </row>
    <row r="55" spans="1:10" x14ac:dyDescent="0.2">
      <c r="A55" s="140" t="s">
        <v>122</v>
      </c>
    </row>
    <row r="56" spans="1:10" ht="84" x14ac:dyDescent="0.2">
      <c r="A56" s="142" t="s">
        <v>252</v>
      </c>
    </row>
    <row r="57" spans="1:10" thickBot="1" x14ac:dyDescent="0.25">
      <c r="A57" s="83"/>
    </row>
    <row r="58" spans="1:10" ht="12.75" thickBot="1" x14ac:dyDescent="0.25">
      <c r="A58" s="189" t="s">
        <v>24</v>
      </c>
    </row>
    <row r="59" spans="1:10" x14ac:dyDescent="0.2">
      <c r="A59" s="258" t="s">
        <v>263</v>
      </c>
    </row>
    <row r="60" spans="1:10" ht="51" customHeight="1" thickBot="1" x14ac:dyDescent="0.25">
      <c r="A60" s="259" t="s">
        <v>264</v>
      </c>
    </row>
    <row r="61" spans="1:10" ht="12" customHeight="1" x14ac:dyDescent="0.2">
      <c r="A61" s="270" t="s">
        <v>262</v>
      </c>
    </row>
    <row r="62" spans="1:10" ht="93.6" customHeight="1" thickBot="1" x14ac:dyDescent="0.25">
      <c r="A62" s="271"/>
    </row>
    <row r="63" spans="1:10" ht="48.75" thickBot="1" x14ac:dyDescent="0.25">
      <c r="A63" s="190" t="s">
        <v>254</v>
      </c>
    </row>
    <row r="64" spans="1:10" ht="24" x14ac:dyDescent="0.2">
      <c r="A64" s="257" t="s">
        <v>261</v>
      </c>
    </row>
    <row r="65" spans="1:1" ht="12.75" thickBot="1" x14ac:dyDescent="0.25">
      <c r="A65" s="192"/>
    </row>
    <row r="66" spans="1:1" ht="12.75" thickBot="1" x14ac:dyDescent="0.25">
      <c r="A66" s="141" t="s">
        <v>16</v>
      </c>
    </row>
    <row r="67" spans="1:1" ht="60" x14ac:dyDescent="0.2">
      <c r="A67" s="149" t="s">
        <v>173</v>
      </c>
    </row>
  </sheetData>
  <mergeCells count="3">
    <mergeCell ref="A4:A5"/>
    <mergeCell ref="A28:A29"/>
    <mergeCell ref="A61:A62"/>
  </mergeCells>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90" zoomScaleNormal="90" workbookViewId="0">
      <pane xSplit="1" topLeftCell="B1" activePane="topRight" state="frozen"/>
      <selection pane="topRight" activeCell="H31" sqref="H31"/>
    </sheetView>
  </sheetViews>
  <sheetFormatPr defaultColWidth="9" defaultRowHeight="12.75" x14ac:dyDescent="0.2"/>
  <cols>
    <col min="1" max="1" width="81.5703125" style="144" customWidth="1"/>
    <col min="2" max="7" width="9.85546875" style="251" hidden="1" customWidth="1"/>
    <col min="8" max="8" width="9.7109375" style="251" bestFit="1" customWidth="1"/>
    <col min="9" max="16384" width="9" style="251"/>
  </cols>
  <sheetData>
    <row r="1" spans="1:8" ht="11.45" customHeight="1" x14ac:dyDescent="0.2">
      <c r="A1" s="13" t="s">
        <v>191</v>
      </c>
    </row>
    <row r="2" spans="1:8" x14ac:dyDescent="0.2">
      <c r="A2" s="171" t="s">
        <v>75</v>
      </c>
    </row>
    <row r="3" spans="1:8" ht="11.45" customHeight="1" x14ac:dyDescent="0.2">
      <c r="A3" s="97" t="s">
        <v>9</v>
      </c>
    </row>
    <row r="4" spans="1:8" ht="11.45" customHeight="1" x14ac:dyDescent="0.2">
      <c r="A4" s="268" t="s">
        <v>11</v>
      </c>
      <c r="B4" s="157" t="e">
        <f>'Отдыхай катай |FIT15'!B4</f>
        <v>#REF!</v>
      </c>
      <c r="C4" s="157" t="e">
        <f>'Отдыхай катай |FIT15'!C4</f>
        <v>#REF!</v>
      </c>
      <c r="D4" s="157" t="e">
        <f>'Отдыхай катай |FIT15'!D4</f>
        <v>#REF!</v>
      </c>
      <c r="E4" s="157" t="e">
        <f>'Отдыхай катай |FIT15'!E4</f>
        <v>#REF!</v>
      </c>
      <c r="F4" s="157" t="e">
        <f>'Отдыхай катай |FIT15'!F4</f>
        <v>#REF!</v>
      </c>
      <c r="G4" s="157" t="e">
        <f>'Отдыхай катай |FIT15'!G4</f>
        <v>#REF!</v>
      </c>
      <c r="H4" s="157" t="e">
        <f>'Отдыхай катай |FIT15'!J4</f>
        <v>#REF!</v>
      </c>
    </row>
    <row r="5" spans="1:8" s="252" customFormat="1" x14ac:dyDescent="0.2">
      <c r="A5" s="269"/>
      <c r="B5" s="157" t="e">
        <f>'Отдыхай катай |FIT15'!B5</f>
        <v>#REF!</v>
      </c>
      <c r="C5" s="157" t="e">
        <f>'Отдыхай катай |FIT15'!C5</f>
        <v>#REF!</v>
      </c>
      <c r="D5" s="157" t="e">
        <f>'Отдыхай катай |FIT15'!D5</f>
        <v>#REF!</v>
      </c>
      <c r="E5" s="157" t="e">
        <f>'Отдыхай катай |FIT15'!E5</f>
        <v>#REF!</v>
      </c>
      <c r="F5" s="157" t="e">
        <f>'Отдыхай катай |FIT15'!F5</f>
        <v>#REF!</v>
      </c>
      <c r="G5" s="157" t="e">
        <f>'Отдыхай катай |FIT15'!G5</f>
        <v>#REF!</v>
      </c>
      <c r="H5" s="157" t="e">
        <f>'Отдыхай катай |FIT15'!J5</f>
        <v>#REF!</v>
      </c>
    </row>
    <row r="6" spans="1:8" ht="10.7" customHeight="1" x14ac:dyDescent="0.2">
      <c r="A6" s="17" t="s">
        <v>142</v>
      </c>
      <c r="B6" s="144"/>
      <c r="C6" s="144"/>
      <c r="D6" s="144"/>
      <c r="E6" s="144"/>
      <c r="F6" s="144"/>
      <c r="G6" s="144"/>
      <c r="H6" s="144"/>
    </row>
    <row r="7" spans="1:8" ht="10.7" customHeight="1" x14ac:dyDescent="0.2">
      <c r="A7" s="19">
        <v>1</v>
      </c>
      <c r="B7" s="152" t="e">
        <f>'Отдыхай катай |FIT15'!B7</f>
        <v>#REF!</v>
      </c>
      <c r="C7" s="152" t="e">
        <f>'Отдыхай катай |FIT15'!C7</f>
        <v>#REF!</v>
      </c>
      <c r="D7" s="152" t="e">
        <f>'Отдыхай катай |FIT15'!D7</f>
        <v>#REF!</v>
      </c>
      <c r="E7" s="152" t="e">
        <f>'Отдыхай катай |FIT15'!E7</f>
        <v>#REF!</v>
      </c>
      <c r="F7" s="152" t="e">
        <f>'Отдыхай катай |FIT15'!F7</f>
        <v>#REF!</v>
      </c>
      <c r="G7" s="152" t="e">
        <f>'Отдыхай катай |FIT15'!G7</f>
        <v>#REF!</v>
      </c>
      <c r="H7" s="152" t="e">
        <f>'Отдыхай катай |FIT15'!J7</f>
        <v>#REF!</v>
      </c>
    </row>
    <row r="8" spans="1:8" ht="10.7" customHeight="1" x14ac:dyDescent="0.2">
      <c r="A8" s="19">
        <v>2</v>
      </c>
      <c r="B8" s="152" t="e">
        <f>'Отдыхай катай |FIT15'!B8</f>
        <v>#REF!</v>
      </c>
      <c r="C8" s="152" t="e">
        <f>'Отдыхай катай |FIT15'!C8</f>
        <v>#REF!</v>
      </c>
      <c r="D8" s="152" t="e">
        <f>'Отдыхай катай |FIT15'!D8</f>
        <v>#REF!</v>
      </c>
      <c r="E8" s="152" t="e">
        <f>'Отдыхай катай |FIT15'!E8</f>
        <v>#REF!</v>
      </c>
      <c r="F8" s="152" t="e">
        <f>'Отдыхай катай |FIT15'!F8</f>
        <v>#REF!</v>
      </c>
      <c r="G8" s="152" t="e">
        <f>'Отдыхай катай |FIT15'!G8</f>
        <v>#REF!</v>
      </c>
      <c r="H8" s="152" t="e">
        <f>'Отдыхай катай |FIT15'!J8</f>
        <v>#REF!</v>
      </c>
    </row>
    <row r="9" spans="1:8" ht="10.7" customHeight="1" x14ac:dyDescent="0.2">
      <c r="A9" s="17" t="s">
        <v>143</v>
      </c>
      <c r="B9" s="152"/>
      <c r="C9" s="152"/>
      <c r="D9" s="152"/>
      <c r="E9" s="152"/>
      <c r="F9" s="152"/>
      <c r="G9" s="152"/>
      <c r="H9" s="152"/>
    </row>
    <row r="10" spans="1:8" s="253" customFormat="1" ht="10.7" customHeight="1" x14ac:dyDescent="0.2">
      <c r="A10" s="19">
        <v>1</v>
      </c>
      <c r="B10" s="152" t="e">
        <f>'Отдыхай катай |FIT15'!B10</f>
        <v>#REF!</v>
      </c>
      <c r="C10" s="152" t="e">
        <f>'Отдыхай катай |FIT15'!C10</f>
        <v>#REF!</v>
      </c>
      <c r="D10" s="152" t="e">
        <f>'Отдыхай катай |FIT15'!D10</f>
        <v>#REF!</v>
      </c>
      <c r="E10" s="152" t="e">
        <f>'Отдыхай катай |FIT15'!E10</f>
        <v>#REF!</v>
      </c>
      <c r="F10" s="152" t="e">
        <f>'Отдыхай катай |FIT15'!F10</f>
        <v>#REF!</v>
      </c>
      <c r="G10" s="152" t="e">
        <f>'Отдыхай катай |FIT15'!G10</f>
        <v>#REF!</v>
      </c>
      <c r="H10" s="152" t="e">
        <f>'Отдыхай катай |FIT15'!J10</f>
        <v>#REF!</v>
      </c>
    </row>
    <row r="11" spans="1:8" ht="10.7" customHeight="1" x14ac:dyDescent="0.2">
      <c r="A11" s="19">
        <v>2</v>
      </c>
      <c r="B11" s="152" t="e">
        <f>'Отдыхай катай |FIT15'!B11</f>
        <v>#REF!</v>
      </c>
      <c r="C11" s="152" t="e">
        <f>'Отдыхай катай |FIT15'!C11</f>
        <v>#REF!</v>
      </c>
      <c r="D11" s="152" t="e">
        <f>'Отдыхай катай |FIT15'!D11</f>
        <v>#REF!</v>
      </c>
      <c r="E11" s="152" t="e">
        <f>'Отдыхай катай |FIT15'!E11</f>
        <v>#REF!</v>
      </c>
      <c r="F11" s="152" t="e">
        <f>'Отдыхай катай |FIT15'!F11</f>
        <v>#REF!</v>
      </c>
      <c r="G11" s="152" t="e">
        <f>'Отдыхай катай |FIT15'!G11</f>
        <v>#REF!</v>
      </c>
      <c r="H11" s="152" t="e">
        <f>'Отдыхай катай |FIT15'!J11</f>
        <v>#REF!</v>
      </c>
    </row>
    <row r="12" spans="1:8" ht="10.7" customHeight="1" x14ac:dyDescent="0.2">
      <c r="A12" s="17" t="s">
        <v>144</v>
      </c>
      <c r="B12" s="152"/>
      <c r="C12" s="152"/>
      <c r="D12" s="152"/>
      <c r="E12" s="152"/>
      <c r="F12" s="152"/>
      <c r="G12" s="152"/>
      <c r="H12" s="152"/>
    </row>
    <row r="13" spans="1:8" ht="10.7" customHeight="1" x14ac:dyDescent="0.2">
      <c r="A13" s="19">
        <v>1</v>
      </c>
      <c r="B13" s="152" t="e">
        <f>'Отдыхай катай |FIT15'!B13</f>
        <v>#REF!</v>
      </c>
      <c r="C13" s="152" t="e">
        <f>'Отдыхай катай |FIT15'!C13</f>
        <v>#REF!</v>
      </c>
      <c r="D13" s="152" t="e">
        <f>'Отдыхай катай |FIT15'!D13</f>
        <v>#REF!</v>
      </c>
      <c r="E13" s="152" t="e">
        <f>'Отдыхай катай |FIT15'!E13</f>
        <v>#REF!</v>
      </c>
      <c r="F13" s="152" t="e">
        <f>'Отдыхай катай |FIT15'!F13</f>
        <v>#REF!</v>
      </c>
      <c r="G13" s="152" t="e">
        <f>'Отдыхай катай |FIT15'!G13</f>
        <v>#REF!</v>
      </c>
      <c r="H13" s="152" t="e">
        <f>'Отдыхай катай |FIT15'!J13</f>
        <v>#REF!</v>
      </c>
    </row>
    <row r="14" spans="1:8" ht="10.7" customHeight="1" x14ac:dyDescent="0.2">
      <c r="A14" s="19">
        <v>2</v>
      </c>
      <c r="B14" s="152" t="e">
        <f>'Отдыхай катай |FIT15'!B14</f>
        <v>#REF!</v>
      </c>
      <c r="C14" s="152" t="e">
        <f>'Отдыхай катай |FIT15'!C14</f>
        <v>#REF!</v>
      </c>
      <c r="D14" s="152" t="e">
        <f>'Отдыхай катай |FIT15'!D14</f>
        <v>#REF!</v>
      </c>
      <c r="E14" s="152" t="e">
        <f>'Отдыхай катай |FIT15'!E14</f>
        <v>#REF!</v>
      </c>
      <c r="F14" s="152" t="e">
        <f>'Отдыхай катай |FIT15'!F14</f>
        <v>#REF!</v>
      </c>
      <c r="G14" s="152" t="e">
        <f>'Отдыхай катай |FIT15'!G14</f>
        <v>#REF!</v>
      </c>
      <c r="H14" s="152" t="e">
        <f>'Отдыхай катай |FIT15'!J14</f>
        <v>#REF!</v>
      </c>
    </row>
    <row r="15" spans="1:8" ht="10.7" customHeight="1" x14ac:dyDescent="0.2">
      <c r="A15" s="17" t="s">
        <v>4</v>
      </c>
      <c r="B15" s="152"/>
      <c r="C15" s="152"/>
      <c r="D15" s="152"/>
      <c r="E15" s="152"/>
      <c r="F15" s="152"/>
      <c r="G15" s="152"/>
      <c r="H15" s="152"/>
    </row>
    <row r="16" spans="1:8" ht="10.7" customHeight="1" x14ac:dyDescent="0.2">
      <c r="A16" s="19">
        <v>1</v>
      </c>
      <c r="B16" s="152" t="e">
        <f>'Отдыхай катай |FIT15'!B16</f>
        <v>#REF!</v>
      </c>
      <c r="C16" s="152" t="e">
        <f>'Отдыхай катай |FIT15'!C16</f>
        <v>#REF!</v>
      </c>
      <c r="D16" s="152" t="e">
        <f>'Отдыхай катай |FIT15'!D16</f>
        <v>#REF!</v>
      </c>
      <c r="E16" s="152" t="e">
        <f>'Отдыхай катай |FIT15'!E16</f>
        <v>#REF!</v>
      </c>
      <c r="F16" s="152" t="e">
        <f>'Отдыхай катай |FIT15'!F16</f>
        <v>#REF!</v>
      </c>
      <c r="G16" s="152" t="e">
        <f>'Отдыхай катай |FIT15'!G16</f>
        <v>#REF!</v>
      </c>
      <c r="H16" s="152" t="e">
        <f>'Отдыхай катай |FIT15'!J16</f>
        <v>#REF!</v>
      </c>
    </row>
    <row r="17" spans="1:8" ht="10.7" customHeight="1" x14ac:dyDescent="0.2">
      <c r="A17" s="19">
        <v>2</v>
      </c>
      <c r="B17" s="152" t="e">
        <f>'Отдыхай катай |FIT15'!B17</f>
        <v>#REF!</v>
      </c>
      <c r="C17" s="152" t="e">
        <f>'Отдыхай катай |FIT15'!C17</f>
        <v>#REF!</v>
      </c>
      <c r="D17" s="152" t="e">
        <f>'Отдыхай катай |FIT15'!D17</f>
        <v>#REF!</v>
      </c>
      <c r="E17" s="152" t="e">
        <f>'Отдыхай катай |FIT15'!E17</f>
        <v>#REF!</v>
      </c>
      <c r="F17" s="152" t="e">
        <f>'Отдыхай катай |FIT15'!F17</f>
        <v>#REF!</v>
      </c>
      <c r="G17" s="152" t="e">
        <f>'Отдыхай катай |FIT15'!G17</f>
        <v>#REF!</v>
      </c>
      <c r="H17" s="152" t="e">
        <f>'Отдыхай катай |FIT15'!J17</f>
        <v>#REF!</v>
      </c>
    </row>
    <row r="18" spans="1:8"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row>
    <row r="19" spans="1:8" ht="10.7" customHeight="1" x14ac:dyDescent="0.2">
      <c r="A19" s="19">
        <v>1</v>
      </c>
      <c r="B19" s="152" t="e">
        <f>'Отдыхай катай |FIT15'!B19</f>
        <v>#REF!</v>
      </c>
      <c r="C19" s="152" t="e">
        <f>'Отдыхай катай |FIT15'!C19</f>
        <v>#REF!</v>
      </c>
      <c r="D19" s="152" t="e">
        <f>'Отдыхай катай |FIT15'!D19</f>
        <v>#REF!</v>
      </c>
      <c r="E19" s="152" t="e">
        <f>'Отдыхай катай |FIT15'!E19</f>
        <v>#REF!</v>
      </c>
      <c r="F19" s="152" t="e">
        <f>'Отдыхай катай |FIT15'!F19</f>
        <v>#REF!</v>
      </c>
      <c r="G19" s="152" t="e">
        <f>'Отдыхай катай |FIT15'!G19</f>
        <v>#REF!</v>
      </c>
      <c r="H19" s="152" t="e">
        <f>'Отдыхай катай |FIT15'!J19</f>
        <v>#REF!</v>
      </c>
    </row>
    <row r="20" spans="1:8" ht="10.7" customHeight="1" x14ac:dyDescent="0.2">
      <c r="A20" s="19">
        <v>2</v>
      </c>
      <c r="B20" s="152" t="e">
        <f>'Отдыхай катай |FIT15'!B20</f>
        <v>#REF!</v>
      </c>
      <c r="C20" s="152" t="e">
        <f>'Отдыхай катай |FIT15'!C20</f>
        <v>#REF!</v>
      </c>
      <c r="D20" s="152" t="e">
        <f>'Отдыхай катай |FIT15'!D20</f>
        <v>#REF!</v>
      </c>
      <c r="E20" s="152" t="e">
        <f>'Отдыхай катай |FIT15'!E20</f>
        <v>#REF!</v>
      </c>
      <c r="F20" s="152" t="e">
        <f>'Отдыхай катай |FIT15'!F20</f>
        <v>#REF!</v>
      </c>
      <c r="G20" s="152" t="e">
        <f>'Отдыхай катай |FIT15'!G20</f>
        <v>#REF!</v>
      </c>
      <c r="H20" s="152" t="e">
        <f>'Отдыхай катай |FIT15'!J20</f>
        <v>#REF!</v>
      </c>
    </row>
    <row r="21" spans="1:8" ht="10.7" customHeight="1" x14ac:dyDescent="0.2">
      <c r="A21" s="17" t="s">
        <v>5</v>
      </c>
      <c r="B21" s="152"/>
      <c r="C21" s="152"/>
      <c r="D21" s="152"/>
      <c r="E21" s="152"/>
      <c r="F21" s="152"/>
      <c r="G21" s="152"/>
      <c r="H21" s="152"/>
    </row>
    <row r="22" spans="1:8" ht="11.45" customHeight="1" x14ac:dyDescent="0.2">
      <c r="A22" s="19">
        <v>1</v>
      </c>
      <c r="B22" s="152" t="e">
        <f>'Отдыхай катай |FIT15'!B22</f>
        <v>#REF!</v>
      </c>
      <c r="C22" s="152" t="e">
        <f>'Отдыхай катай |FIT15'!C22</f>
        <v>#REF!</v>
      </c>
      <c r="D22" s="152" t="e">
        <f>'Отдыхай катай |FIT15'!D22</f>
        <v>#REF!</v>
      </c>
      <c r="E22" s="152" t="e">
        <f>'Отдыхай катай |FIT15'!E22</f>
        <v>#REF!</v>
      </c>
      <c r="F22" s="152" t="e">
        <f>'Отдыхай катай |FIT15'!F22</f>
        <v>#REF!</v>
      </c>
      <c r="G22" s="152" t="e">
        <f>'Отдыхай катай |FIT15'!G22</f>
        <v>#REF!</v>
      </c>
      <c r="H22" s="152" t="e">
        <f>'Отдыхай катай |FIT15'!J22</f>
        <v>#REF!</v>
      </c>
    </row>
    <row r="23" spans="1:8" ht="10.5" customHeight="1" x14ac:dyDescent="0.2">
      <c r="A23" s="19">
        <v>2</v>
      </c>
      <c r="B23" s="152" t="e">
        <f>'Отдыхай катай |FIT15'!B23</f>
        <v>#REF!</v>
      </c>
      <c r="C23" s="152" t="e">
        <f>'Отдыхай катай |FIT15'!C23</f>
        <v>#REF!</v>
      </c>
      <c r="D23" s="152" t="e">
        <f>'Отдыхай катай |FIT15'!D23</f>
        <v>#REF!</v>
      </c>
      <c r="E23" s="152" t="e">
        <f>'Отдыхай катай |FIT15'!E23</f>
        <v>#REF!</v>
      </c>
      <c r="F23" s="152" t="e">
        <f>'Отдыхай катай |FIT15'!F23</f>
        <v>#REF!</v>
      </c>
      <c r="G23" s="152" t="e">
        <f>'Отдыхай катай |FIT15'!G23</f>
        <v>#REF!</v>
      </c>
      <c r="H23" s="152" t="e">
        <f>'Отдыхай катай |FIT15'!J23</f>
        <v>#REF!</v>
      </c>
    </row>
    <row r="24" spans="1:8" ht="10.5" customHeight="1" x14ac:dyDescent="0.2">
      <c r="A24" s="17" t="s">
        <v>6</v>
      </c>
      <c r="B24" s="152"/>
      <c r="C24" s="152"/>
      <c r="D24" s="152"/>
      <c r="E24" s="152"/>
      <c r="F24" s="152"/>
      <c r="G24" s="152"/>
      <c r="H24" s="152"/>
    </row>
    <row r="25" spans="1:8" ht="10.5" customHeight="1" x14ac:dyDescent="0.2">
      <c r="A25" s="19" t="s">
        <v>1</v>
      </c>
      <c r="B25" s="152" t="e">
        <f>'Отдыхай катай |FIT15'!B25</f>
        <v>#REF!</v>
      </c>
      <c r="C25" s="152" t="e">
        <f>'Отдыхай катай |FIT15'!C25</f>
        <v>#REF!</v>
      </c>
      <c r="D25" s="152" t="e">
        <f>'Отдыхай катай |FIT15'!D25</f>
        <v>#REF!</v>
      </c>
      <c r="E25" s="152" t="e">
        <f>'Отдыхай катай |FIT15'!E25</f>
        <v>#REF!</v>
      </c>
      <c r="F25" s="152" t="e">
        <f>'Отдыхай катай |FIT15'!F25</f>
        <v>#REF!</v>
      </c>
      <c r="G25" s="152" t="e">
        <f>'Отдыхай катай |FIT15'!G25</f>
        <v>#REF!</v>
      </c>
      <c r="H25" s="152" t="e">
        <f>'Отдыхай катай |FIT15'!J25</f>
        <v>#REF!</v>
      </c>
    </row>
    <row r="26" spans="1:8" ht="10.5" customHeight="1" x14ac:dyDescent="0.2">
      <c r="A26" s="159"/>
      <c r="B26" s="144"/>
      <c r="C26" s="144"/>
      <c r="D26" s="144"/>
      <c r="E26" s="144"/>
      <c r="F26" s="144"/>
      <c r="G26" s="144"/>
      <c r="H26" s="144"/>
    </row>
    <row r="27" spans="1:8" ht="10.5" customHeight="1" x14ac:dyDescent="0.2">
      <c r="A27" s="97" t="s">
        <v>60</v>
      </c>
      <c r="B27" s="144"/>
      <c r="C27" s="144"/>
      <c r="D27" s="144"/>
      <c r="E27" s="144"/>
      <c r="F27" s="144"/>
      <c r="G27" s="144"/>
      <c r="H27" s="144"/>
    </row>
    <row r="28" spans="1:8" ht="10.5" customHeight="1" x14ac:dyDescent="0.2">
      <c r="A28" s="268" t="s">
        <v>11</v>
      </c>
      <c r="B28" s="35" t="e">
        <f t="shared" ref="B28:G28" si="0">B4</f>
        <v>#REF!</v>
      </c>
      <c r="C28" s="35" t="e">
        <f t="shared" si="0"/>
        <v>#REF!</v>
      </c>
      <c r="D28" s="35" t="e">
        <f t="shared" si="0"/>
        <v>#REF!</v>
      </c>
      <c r="E28" s="35" t="e">
        <f t="shared" si="0"/>
        <v>#REF!</v>
      </c>
      <c r="F28" s="35" t="e">
        <f t="shared" si="0"/>
        <v>#REF!</v>
      </c>
      <c r="G28" s="35" t="e">
        <f t="shared" si="0"/>
        <v>#REF!</v>
      </c>
      <c r="H28" s="35" t="e">
        <f t="shared" ref="H28" si="1">H4</f>
        <v>#REF!</v>
      </c>
    </row>
    <row r="29" spans="1:8" ht="10.5" customHeight="1" x14ac:dyDescent="0.2">
      <c r="A29" s="269"/>
      <c r="B29" s="35" t="e">
        <f t="shared" ref="B29:G29" si="2">B5</f>
        <v>#REF!</v>
      </c>
      <c r="C29" s="35" t="e">
        <f t="shared" si="2"/>
        <v>#REF!</v>
      </c>
      <c r="D29" s="35" t="e">
        <f t="shared" si="2"/>
        <v>#REF!</v>
      </c>
      <c r="E29" s="35" t="e">
        <f t="shared" si="2"/>
        <v>#REF!</v>
      </c>
      <c r="F29" s="35" t="e">
        <f t="shared" si="2"/>
        <v>#REF!</v>
      </c>
      <c r="G29" s="35" t="e">
        <f t="shared" si="2"/>
        <v>#REF!</v>
      </c>
      <c r="H29" s="35" t="e">
        <f t="shared" ref="H29" si="3">H5</f>
        <v>#REF!</v>
      </c>
    </row>
    <row r="30" spans="1:8" ht="10.5" customHeight="1" x14ac:dyDescent="0.2">
      <c r="A30" s="17" t="s">
        <v>142</v>
      </c>
      <c r="B30" s="254"/>
      <c r="C30" s="254"/>
      <c r="D30" s="254"/>
      <c r="E30" s="254"/>
      <c r="F30" s="254"/>
      <c r="G30" s="254"/>
      <c r="H30" s="254"/>
    </row>
    <row r="31" spans="1:8" ht="10.5" customHeight="1" x14ac:dyDescent="0.2">
      <c r="A31" s="19">
        <v>1</v>
      </c>
      <c r="B31" s="255" t="e">
        <f t="shared" ref="B31:G31" si="4">ROUNDUP(B7*0.87,)</f>
        <v>#REF!</v>
      </c>
      <c r="C31" s="255" t="e">
        <f t="shared" si="4"/>
        <v>#REF!</v>
      </c>
      <c r="D31" s="255" t="e">
        <f t="shared" si="4"/>
        <v>#REF!</v>
      </c>
      <c r="E31" s="255" t="e">
        <f t="shared" si="4"/>
        <v>#REF!</v>
      </c>
      <c r="F31" s="255" t="e">
        <f t="shared" si="4"/>
        <v>#REF!</v>
      </c>
      <c r="G31" s="255" t="e">
        <f t="shared" si="4"/>
        <v>#REF!</v>
      </c>
      <c r="H31" s="255" t="e">
        <f t="shared" ref="H31" si="5">ROUNDUP(H7*0.87,)</f>
        <v>#REF!</v>
      </c>
    </row>
    <row r="32" spans="1:8" ht="10.5" customHeight="1" x14ac:dyDescent="0.2">
      <c r="A32" s="19">
        <v>2</v>
      </c>
      <c r="B32" s="255" t="e">
        <f t="shared" ref="B32:G32" si="6">ROUNDUP(B8*0.87,)</f>
        <v>#REF!</v>
      </c>
      <c r="C32" s="255" t="e">
        <f t="shared" si="6"/>
        <v>#REF!</v>
      </c>
      <c r="D32" s="255" t="e">
        <f t="shared" si="6"/>
        <v>#REF!</v>
      </c>
      <c r="E32" s="255" t="e">
        <f t="shared" si="6"/>
        <v>#REF!</v>
      </c>
      <c r="F32" s="255" t="e">
        <f t="shared" si="6"/>
        <v>#REF!</v>
      </c>
      <c r="G32" s="255" t="e">
        <f t="shared" si="6"/>
        <v>#REF!</v>
      </c>
      <c r="H32" s="255" t="e">
        <f t="shared" ref="H32" si="7">ROUNDUP(H8*0.87,)</f>
        <v>#REF!</v>
      </c>
    </row>
    <row r="33" spans="1:8" ht="10.5" customHeight="1" x14ac:dyDescent="0.2">
      <c r="A33" s="17" t="s">
        <v>143</v>
      </c>
      <c r="B33" s="255"/>
      <c r="C33" s="255"/>
      <c r="D33" s="255"/>
      <c r="E33" s="255"/>
      <c r="F33" s="255"/>
      <c r="G33" s="255"/>
      <c r="H33" s="255"/>
    </row>
    <row r="34" spans="1:8" ht="10.5" customHeight="1" x14ac:dyDescent="0.2">
      <c r="A34" s="19">
        <v>1</v>
      </c>
      <c r="B34" s="255" t="e">
        <f t="shared" ref="B34:G34" si="8">ROUNDUP(B10*0.87,)</f>
        <v>#REF!</v>
      </c>
      <c r="C34" s="255" t="e">
        <f t="shared" si="8"/>
        <v>#REF!</v>
      </c>
      <c r="D34" s="255" t="e">
        <f t="shared" si="8"/>
        <v>#REF!</v>
      </c>
      <c r="E34" s="255" t="e">
        <f t="shared" si="8"/>
        <v>#REF!</v>
      </c>
      <c r="F34" s="255" t="e">
        <f t="shared" si="8"/>
        <v>#REF!</v>
      </c>
      <c r="G34" s="255" t="e">
        <f t="shared" si="8"/>
        <v>#REF!</v>
      </c>
      <c r="H34" s="255" t="e">
        <f t="shared" ref="H34" si="9">ROUNDUP(H10*0.87,)</f>
        <v>#REF!</v>
      </c>
    </row>
    <row r="35" spans="1:8" ht="10.5" customHeight="1" x14ac:dyDescent="0.2">
      <c r="A35" s="19">
        <v>2</v>
      </c>
      <c r="B35" s="255" t="e">
        <f t="shared" ref="B35:G35" si="10">ROUNDUP(B11*0.87,)</f>
        <v>#REF!</v>
      </c>
      <c r="C35" s="255" t="e">
        <f t="shared" si="10"/>
        <v>#REF!</v>
      </c>
      <c r="D35" s="255" t="e">
        <f t="shared" si="10"/>
        <v>#REF!</v>
      </c>
      <c r="E35" s="255" t="e">
        <f t="shared" si="10"/>
        <v>#REF!</v>
      </c>
      <c r="F35" s="255" t="e">
        <f t="shared" si="10"/>
        <v>#REF!</v>
      </c>
      <c r="G35" s="255" t="e">
        <f t="shared" si="10"/>
        <v>#REF!</v>
      </c>
      <c r="H35" s="255" t="e">
        <f t="shared" ref="H35" si="11">ROUNDUP(H11*0.87,)</f>
        <v>#REF!</v>
      </c>
    </row>
    <row r="36" spans="1:8" ht="10.5" customHeight="1" x14ac:dyDescent="0.2">
      <c r="A36" s="17" t="s">
        <v>144</v>
      </c>
      <c r="B36" s="255"/>
      <c r="C36" s="255"/>
      <c r="D36" s="255"/>
      <c r="E36" s="255"/>
      <c r="F36" s="255"/>
      <c r="G36" s="255"/>
      <c r="H36" s="255"/>
    </row>
    <row r="37" spans="1:8" ht="10.5" customHeight="1" x14ac:dyDescent="0.2">
      <c r="A37" s="19">
        <v>1</v>
      </c>
      <c r="B37" s="255" t="e">
        <f t="shared" ref="B37:G37" si="12">ROUNDUP(B13*0.87,)</f>
        <v>#REF!</v>
      </c>
      <c r="C37" s="255" t="e">
        <f t="shared" si="12"/>
        <v>#REF!</v>
      </c>
      <c r="D37" s="255" t="e">
        <f t="shared" si="12"/>
        <v>#REF!</v>
      </c>
      <c r="E37" s="255" t="e">
        <f t="shared" si="12"/>
        <v>#REF!</v>
      </c>
      <c r="F37" s="255" t="e">
        <f t="shared" si="12"/>
        <v>#REF!</v>
      </c>
      <c r="G37" s="255" t="e">
        <f t="shared" si="12"/>
        <v>#REF!</v>
      </c>
      <c r="H37" s="255" t="e">
        <f t="shared" ref="H37" si="13">ROUNDUP(H13*0.87,)</f>
        <v>#REF!</v>
      </c>
    </row>
    <row r="38" spans="1:8" ht="10.5" customHeight="1" x14ac:dyDescent="0.2">
      <c r="A38" s="19">
        <v>2</v>
      </c>
      <c r="B38" s="255" t="e">
        <f t="shared" ref="B38:G38" si="14">ROUNDUP(B14*0.87,)</f>
        <v>#REF!</v>
      </c>
      <c r="C38" s="255" t="e">
        <f t="shared" si="14"/>
        <v>#REF!</v>
      </c>
      <c r="D38" s="255" t="e">
        <f t="shared" si="14"/>
        <v>#REF!</v>
      </c>
      <c r="E38" s="255" t="e">
        <f t="shared" si="14"/>
        <v>#REF!</v>
      </c>
      <c r="F38" s="255" t="e">
        <f t="shared" si="14"/>
        <v>#REF!</v>
      </c>
      <c r="G38" s="255" t="e">
        <f t="shared" si="14"/>
        <v>#REF!</v>
      </c>
      <c r="H38" s="255" t="e">
        <f t="shared" ref="H38" si="15">ROUNDUP(H14*0.87,)</f>
        <v>#REF!</v>
      </c>
    </row>
    <row r="39" spans="1:8" ht="10.5" customHeight="1" x14ac:dyDescent="0.2">
      <c r="A39" s="17" t="s">
        <v>4</v>
      </c>
      <c r="B39" s="255"/>
      <c r="C39" s="255"/>
      <c r="D39" s="255"/>
      <c r="E39" s="255"/>
      <c r="F39" s="255"/>
      <c r="G39" s="255"/>
      <c r="H39" s="255"/>
    </row>
    <row r="40" spans="1:8" ht="10.5" customHeight="1" x14ac:dyDescent="0.2">
      <c r="A40" s="19">
        <v>1</v>
      </c>
      <c r="B40" s="255" t="e">
        <f t="shared" ref="B40:G40" si="16">ROUNDUP(B16*0.87,)</f>
        <v>#REF!</v>
      </c>
      <c r="C40" s="255" t="e">
        <f t="shared" si="16"/>
        <v>#REF!</v>
      </c>
      <c r="D40" s="255" t="e">
        <f t="shared" si="16"/>
        <v>#REF!</v>
      </c>
      <c r="E40" s="255" t="e">
        <f t="shared" si="16"/>
        <v>#REF!</v>
      </c>
      <c r="F40" s="255" t="e">
        <f t="shared" si="16"/>
        <v>#REF!</v>
      </c>
      <c r="G40" s="255" t="e">
        <f t="shared" si="16"/>
        <v>#REF!</v>
      </c>
      <c r="H40" s="255" t="e">
        <f t="shared" ref="H40" si="17">ROUNDUP(H16*0.87,)</f>
        <v>#REF!</v>
      </c>
    </row>
    <row r="41" spans="1:8" ht="10.5" customHeight="1" x14ac:dyDescent="0.2">
      <c r="A41" s="19">
        <v>2</v>
      </c>
      <c r="B41" s="255" t="e">
        <f t="shared" ref="B41:G41" si="18">ROUNDUP(B17*0.87,)</f>
        <v>#REF!</v>
      </c>
      <c r="C41" s="255" t="e">
        <f t="shared" si="18"/>
        <v>#REF!</v>
      </c>
      <c r="D41" s="255" t="e">
        <f t="shared" si="18"/>
        <v>#REF!</v>
      </c>
      <c r="E41" s="255" t="e">
        <f t="shared" si="18"/>
        <v>#REF!</v>
      </c>
      <c r="F41" s="255" t="e">
        <f t="shared" si="18"/>
        <v>#REF!</v>
      </c>
      <c r="G41" s="255" t="e">
        <f t="shared" si="18"/>
        <v>#REF!</v>
      </c>
      <c r="H41" s="255" t="e">
        <f t="shared" ref="H41" si="19">ROUNDUP(H17*0.87,)</f>
        <v>#REF!</v>
      </c>
    </row>
    <row r="42" spans="1:8" ht="10.5" customHeight="1" x14ac:dyDescent="0.2">
      <c r="A42" s="17" t="s">
        <v>145</v>
      </c>
      <c r="B42" s="255"/>
      <c r="C42" s="255"/>
      <c r="D42" s="255"/>
      <c r="E42" s="255"/>
      <c r="F42" s="255"/>
      <c r="G42" s="255"/>
      <c r="H42" s="255"/>
    </row>
    <row r="43" spans="1:8" ht="10.5" customHeight="1" x14ac:dyDescent="0.2">
      <c r="A43" s="19">
        <v>1</v>
      </c>
      <c r="B43" s="255" t="e">
        <f t="shared" ref="B43:G43" si="20">ROUNDUP(B19*0.87,)</f>
        <v>#REF!</v>
      </c>
      <c r="C43" s="255" t="e">
        <f t="shared" si="20"/>
        <v>#REF!</v>
      </c>
      <c r="D43" s="255" t="e">
        <f t="shared" si="20"/>
        <v>#REF!</v>
      </c>
      <c r="E43" s="255" t="e">
        <f t="shared" si="20"/>
        <v>#REF!</v>
      </c>
      <c r="F43" s="255" t="e">
        <f t="shared" si="20"/>
        <v>#REF!</v>
      </c>
      <c r="G43" s="255" t="e">
        <f t="shared" si="20"/>
        <v>#REF!</v>
      </c>
      <c r="H43" s="255" t="e">
        <f t="shared" ref="H43" si="21">ROUNDUP(H19*0.87,)</f>
        <v>#REF!</v>
      </c>
    </row>
    <row r="44" spans="1:8" ht="10.5" customHeight="1" x14ac:dyDescent="0.2">
      <c r="A44" s="19">
        <v>2</v>
      </c>
      <c r="B44" s="255" t="e">
        <f t="shared" ref="B44:G44" si="22">ROUNDUP(B20*0.87,)</f>
        <v>#REF!</v>
      </c>
      <c r="C44" s="255" t="e">
        <f t="shared" si="22"/>
        <v>#REF!</v>
      </c>
      <c r="D44" s="255" t="e">
        <f t="shared" si="22"/>
        <v>#REF!</v>
      </c>
      <c r="E44" s="255" t="e">
        <f t="shared" si="22"/>
        <v>#REF!</v>
      </c>
      <c r="F44" s="255" t="e">
        <f t="shared" si="22"/>
        <v>#REF!</v>
      </c>
      <c r="G44" s="255" t="e">
        <f t="shared" si="22"/>
        <v>#REF!</v>
      </c>
      <c r="H44" s="255" t="e">
        <f t="shared" ref="H44" si="23">ROUNDUP(H20*0.87,)</f>
        <v>#REF!</v>
      </c>
    </row>
    <row r="45" spans="1:8" ht="10.5" customHeight="1" x14ac:dyDescent="0.2">
      <c r="A45" s="17" t="s">
        <v>5</v>
      </c>
      <c r="B45" s="255"/>
      <c r="C45" s="255"/>
      <c r="D45" s="255"/>
      <c r="E45" s="255"/>
      <c r="F45" s="255"/>
      <c r="G45" s="255"/>
      <c r="H45" s="255"/>
    </row>
    <row r="46" spans="1:8" ht="10.5" customHeight="1" x14ac:dyDescent="0.2">
      <c r="A46" s="19">
        <v>1</v>
      </c>
      <c r="B46" s="255" t="e">
        <f t="shared" ref="B46:G46" si="24">ROUNDUP(B22*0.87,)</f>
        <v>#REF!</v>
      </c>
      <c r="C46" s="255" t="e">
        <f t="shared" si="24"/>
        <v>#REF!</v>
      </c>
      <c r="D46" s="255" t="e">
        <f t="shared" si="24"/>
        <v>#REF!</v>
      </c>
      <c r="E46" s="255" t="e">
        <f t="shared" si="24"/>
        <v>#REF!</v>
      </c>
      <c r="F46" s="255" t="e">
        <f t="shared" si="24"/>
        <v>#REF!</v>
      </c>
      <c r="G46" s="255" t="e">
        <f t="shared" si="24"/>
        <v>#REF!</v>
      </c>
      <c r="H46" s="255" t="e">
        <f t="shared" ref="H46" si="25">ROUNDUP(H22*0.87,)</f>
        <v>#REF!</v>
      </c>
    </row>
    <row r="47" spans="1:8" ht="12.75" customHeight="1" x14ac:dyDescent="0.2">
      <c r="A47" s="19">
        <v>2</v>
      </c>
      <c r="B47" s="255" t="e">
        <f t="shared" ref="B47:G47" si="26">ROUNDUP(B23*0.87,)</f>
        <v>#REF!</v>
      </c>
      <c r="C47" s="255" t="e">
        <f t="shared" si="26"/>
        <v>#REF!</v>
      </c>
      <c r="D47" s="255" t="e">
        <f t="shared" si="26"/>
        <v>#REF!</v>
      </c>
      <c r="E47" s="255" t="e">
        <f t="shared" si="26"/>
        <v>#REF!</v>
      </c>
      <c r="F47" s="255" t="e">
        <f t="shared" si="26"/>
        <v>#REF!</v>
      </c>
      <c r="G47" s="255" t="e">
        <f t="shared" si="26"/>
        <v>#REF!</v>
      </c>
      <c r="H47" s="255" t="e">
        <f t="shared" ref="H47" si="27">ROUNDUP(H23*0.87,)</f>
        <v>#REF!</v>
      </c>
    </row>
    <row r="48" spans="1:8" x14ac:dyDescent="0.2">
      <c r="A48" s="17" t="s">
        <v>6</v>
      </c>
      <c r="B48" s="255"/>
      <c r="C48" s="255"/>
      <c r="D48" s="255"/>
      <c r="E48" s="255"/>
      <c r="F48" s="255"/>
      <c r="G48" s="255"/>
      <c r="H48" s="255"/>
    </row>
    <row r="49" spans="1:8" ht="13.5" thickBot="1" x14ac:dyDescent="0.25">
      <c r="A49" s="19" t="s">
        <v>1</v>
      </c>
      <c r="B49" s="255" t="e">
        <f t="shared" ref="B49:G49" si="28">ROUNDUP(B25*0.87,)</f>
        <v>#REF!</v>
      </c>
      <c r="C49" s="255" t="e">
        <f t="shared" si="28"/>
        <v>#REF!</v>
      </c>
      <c r="D49" s="255" t="e">
        <f t="shared" si="28"/>
        <v>#REF!</v>
      </c>
      <c r="E49" s="255" t="e">
        <f t="shared" si="28"/>
        <v>#REF!</v>
      </c>
      <c r="F49" s="255" t="e">
        <f t="shared" si="28"/>
        <v>#REF!</v>
      </c>
      <c r="G49" s="255" t="e">
        <f t="shared" si="28"/>
        <v>#REF!</v>
      </c>
      <c r="H49" s="255" t="e">
        <f t="shared" ref="H49" si="29">ROUNDUP(H25*0.87,)</f>
        <v>#REF!</v>
      </c>
    </row>
    <row r="50" spans="1:8" ht="13.5" thickBot="1" x14ac:dyDescent="0.25">
      <c r="A50" s="164" t="s">
        <v>147</v>
      </c>
      <c r="B50" s="144"/>
      <c r="C50" s="144"/>
      <c r="D50" s="144"/>
      <c r="E50" s="144"/>
      <c r="F50" s="144"/>
      <c r="G50" s="144"/>
      <c r="H50" s="144"/>
    </row>
    <row r="51" spans="1:8" ht="24" hidden="1" x14ac:dyDescent="0.2">
      <c r="A51" s="199" t="s">
        <v>251</v>
      </c>
    </row>
    <row r="52" spans="1:8" x14ac:dyDescent="0.2">
      <c r="A52" s="93" t="s">
        <v>12</v>
      </c>
    </row>
    <row r="53" spans="1:8" x14ac:dyDescent="0.2">
      <c r="A53" s="22" t="s">
        <v>13</v>
      </c>
    </row>
    <row r="54" spans="1:8" ht="12" customHeight="1" x14ac:dyDescent="0.2">
      <c r="A54" s="22" t="s">
        <v>14</v>
      </c>
    </row>
    <row r="55" spans="1:8" ht="15.6" customHeight="1" x14ac:dyDescent="0.2">
      <c r="A55" s="23" t="s">
        <v>18</v>
      </c>
    </row>
    <row r="56" spans="1:8" x14ac:dyDescent="0.2">
      <c r="A56" s="148" t="s">
        <v>122</v>
      </c>
    </row>
    <row r="57" spans="1:8" ht="84" x14ac:dyDescent="0.2">
      <c r="A57" s="142" t="s">
        <v>252</v>
      </c>
    </row>
    <row r="58" spans="1:8" ht="13.5" thickBot="1" x14ac:dyDescent="0.25">
      <c r="A58" s="83"/>
    </row>
    <row r="59" spans="1:8" ht="13.5" thickBot="1" x14ac:dyDescent="0.25">
      <c r="A59" s="189" t="s">
        <v>24</v>
      </c>
    </row>
    <row r="60" spans="1:8" x14ac:dyDescent="0.2">
      <c r="A60" s="258" t="s">
        <v>263</v>
      </c>
    </row>
    <row r="61" spans="1:8" ht="36.75" thickBot="1" x14ac:dyDescent="0.25">
      <c r="A61" s="259" t="s">
        <v>264</v>
      </c>
    </row>
    <row r="62" spans="1:8" ht="12" customHeight="1" x14ac:dyDescent="0.2">
      <c r="A62" s="270" t="s">
        <v>262</v>
      </c>
    </row>
    <row r="63" spans="1:8" ht="93" customHeight="1" thickBot="1" x14ac:dyDescent="0.25">
      <c r="A63" s="271"/>
    </row>
    <row r="64" spans="1:8" ht="48.75" thickBot="1" x14ac:dyDescent="0.25">
      <c r="A64" s="190" t="s">
        <v>254</v>
      </c>
    </row>
    <row r="65" spans="1:1" ht="24" x14ac:dyDescent="0.2">
      <c r="A65" s="257" t="s">
        <v>261</v>
      </c>
    </row>
    <row r="66" spans="1:1" ht="11.25" customHeight="1" thickBot="1" x14ac:dyDescent="0.25">
      <c r="A66" s="192"/>
    </row>
    <row r="67" spans="1:1" ht="13.5" thickBot="1" x14ac:dyDescent="0.25">
      <c r="A67" s="141" t="s">
        <v>16</v>
      </c>
    </row>
    <row r="68" spans="1:1" ht="60" x14ac:dyDescent="0.2">
      <c r="A68"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zoomScaleNormal="100" workbookViewId="0">
      <pane xSplit="1" topLeftCell="B1" activePane="topRight" state="frozen"/>
      <selection pane="topRight" activeCell="H7" sqref="H7"/>
    </sheetView>
  </sheetViews>
  <sheetFormatPr defaultColWidth="9" defaultRowHeight="12" x14ac:dyDescent="0.2"/>
  <cols>
    <col min="1" max="1" width="81.5703125" style="144" customWidth="1"/>
    <col min="2" max="6" width="9" style="242" hidden="1" customWidth="1"/>
    <col min="7" max="7" width="0" style="242" hidden="1" customWidth="1"/>
    <col min="8" max="16384" width="9" style="242"/>
  </cols>
  <sheetData>
    <row r="1" spans="1:8" ht="11.45" customHeight="1" x14ac:dyDescent="0.2">
      <c r="A1" s="13" t="s">
        <v>191</v>
      </c>
    </row>
    <row r="2" spans="1:8" x14ac:dyDescent="0.2">
      <c r="A2" s="171" t="s">
        <v>75</v>
      </c>
    </row>
    <row r="3" spans="1:8" ht="11.45" customHeight="1" x14ac:dyDescent="0.2">
      <c r="A3" s="97" t="s">
        <v>60</v>
      </c>
    </row>
    <row r="4" spans="1:8" ht="11.45" customHeight="1" x14ac:dyDescent="0.2">
      <c r="A4" s="268" t="s">
        <v>11</v>
      </c>
      <c r="B4" s="241" t="e">
        <f>'Отдыхай катай |FIT18'!B28</f>
        <v>#REF!</v>
      </c>
      <c r="C4" s="241" t="e">
        <f>'Отдыхай катай |FIT18'!C28</f>
        <v>#REF!</v>
      </c>
      <c r="D4" s="241" t="e">
        <f>'Отдыхай катай |FIT18'!D28</f>
        <v>#REF!</v>
      </c>
      <c r="E4" s="241" t="e">
        <f>'Отдыхай катай |FIT18'!E28</f>
        <v>#REF!</v>
      </c>
      <c r="F4" s="241" t="e">
        <f>'Отдыхай катай |FIT18'!F28</f>
        <v>#REF!</v>
      </c>
      <c r="G4" s="241" t="e">
        <f>'Отдыхай катай |FIT18'!G28</f>
        <v>#REF!</v>
      </c>
      <c r="H4" s="241" t="e">
        <f>'Отдыхай катай |FIT18'!H28</f>
        <v>#REF!</v>
      </c>
    </row>
    <row r="5" spans="1:8" s="250" customFormat="1" ht="10.5" x14ac:dyDescent="0.15">
      <c r="A5" s="269"/>
      <c r="B5" s="241" t="e">
        <f>'Отдыхай катай |FIT18'!B29</f>
        <v>#REF!</v>
      </c>
      <c r="C5" s="241" t="e">
        <f>'Отдыхай катай |FIT18'!C29</f>
        <v>#REF!</v>
      </c>
      <c r="D5" s="241" t="e">
        <f>'Отдыхай катай |FIT18'!D29</f>
        <v>#REF!</v>
      </c>
      <c r="E5" s="241" t="e">
        <f>'Отдыхай катай |FIT18'!E29</f>
        <v>#REF!</v>
      </c>
      <c r="F5" s="241" t="e">
        <f>'Отдыхай катай |FIT18'!F29</f>
        <v>#REF!</v>
      </c>
      <c r="G5" s="241" t="e">
        <f>'Отдыхай катай |FIT18'!G29</f>
        <v>#REF!</v>
      </c>
      <c r="H5" s="241" t="e">
        <f>'Отдыхай катай |FIT18'!H29</f>
        <v>#REF!</v>
      </c>
    </row>
    <row r="6" spans="1:8" ht="10.7" customHeight="1" x14ac:dyDescent="0.2">
      <c r="A6" s="17" t="s">
        <v>142</v>
      </c>
    </row>
    <row r="7" spans="1:8" ht="10.7" customHeight="1" x14ac:dyDescent="0.2">
      <c r="A7" s="19">
        <v>1</v>
      </c>
      <c r="B7" s="243" t="e">
        <f>'Отдыхай катай |FIT18'!B31+25</f>
        <v>#REF!</v>
      </c>
      <c r="C7" s="243" t="e">
        <f>'Отдыхай катай |FIT18'!C31+25</f>
        <v>#REF!</v>
      </c>
      <c r="D7" s="243" t="e">
        <f>'Отдыхай катай |FIT18'!D31+25</f>
        <v>#REF!</v>
      </c>
      <c r="E7" s="243" t="e">
        <f>'Отдыхай катай |FIT18'!E31+25</f>
        <v>#REF!</v>
      </c>
      <c r="F7" s="243" t="e">
        <f>'Отдыхай катай |FIT18'!F31+25</f>
        <v>#REF!</v>
      </c>
      <c r="G7" s="243" t="e">
        <f>'Отдыхай катай |FIT18'!G31+25</f>
        <v>#REF!</v>
      </c>
      <c r="H7" s="243" t="e">
        <f>'Отдыхай катай |FIT18'!H31+25</f>
        <v>#REF!</v>
      </c>
    </row>
    <row r="8" spans="1:8" ht="10.7" customHeight="1" x14ac:dyDescent="0.2">
      <c r="A8" s="19">
        <v>2</v>
      </c>
      <c r="B8" s="243" t="e">
        <f>'Отдыхай катай |FIT18'!B32+25</f>
        <v>#REF!</v>
      </c>
      <c r="C8" s="243" t="e">
        <f>'Отдыхай катай |FIT18'!C32+25</f>
        <v>#REF!</v>
      </c>
      <c r="D8" s="243" t="e">
        <f>'Отдыхай катай |FIT18'!D32+25</f>
        <v>#REF!</v>
      </c>
      <c r="E8" s="243" t="e">
        <f>'Отдыхай катай |FIT18'!E32+25</f>
        <v>#REF!</v>
      </c>
      <c r="F8" s="243" t="e">
        <f>'Отдыхай катай |FIT18'!F32+25</f>
        <v>#REF!</v>
      </c>
      <c r="G8" s="243" t="e">
        <f>'Отдыхай катай |FIT18'!G32+25</f>
        <v>#REF!</v>
      </c>
      <c r="H8" s="243" t="e">
        <f>'Отдыхай катай |FIT18'!H32+25</f>
        <v>#REF!</v>
      </c>
    </row>
    <row r="9" spans="1:8" ht="10.7" customHeight="1" x14ac:dyDescent="0.2">
      <c r="A9" s="17" t="s">
        <v>143</v>
      </c>
      <c r="B9" s="243"/>
      <c r="C9" s="243"/>
      <c r="D9" s="243"/>
      <c r="E9" s="243"/>
      <c r="F9" s="243"/>
      <c r="G9" s="243"/>
      <c r="H9" s="243"/>
    </row>
    <row r="10" spans="1:8" s="247" customFormat="1" ht="10.7" customHeight="1" x14ac:dyDescent="0.2">
      <c r="A10" s="19">
        <v>1</v>
      </c>
      <c r="B10" s="243" t="e">
        <f>'Отдыхай катай |FIT18'!B34+25</f>
        <v>#REF!</v>
      </c>
      <c r="C10" s="243" t="e">
        <f>'Отдыхай катай |FIT18'!C34+25</f>
        <v>#REF!</v>
      </c>
      <c r="D10" s="243" t="e">
        <f>'Отдыхай катай |FIT18'!D34+25</f>
        <v>#REF!</v>
      </c>
      <c r="E10" s="243" t="e">
        <f>'Отдыхай катай |FIT18'!E34+25</f>
        <v>#REF!</v>
      </c>
      <c r="F10" s="243" t="e">
        <f>'Отдыхай катай |FIT18'!F34+25</f>
        <v>#REF!</v>
      </c>
      <c r="G10" s="243" t="e">
        <f>'Отдыхай катай |FIT18'!G34+25</f>
        <v>#REF!</v>
      </c>
      <c r="H10" s="243" t="e">
        <f>'Отдыхай катай |FIT18'!H34+25</f>
        <v>#REF!</v>
      </c>
    </row>
    <row r="11" spans="1:8" ht="10.7" customHeight="1" x14ac:dyDescent="0.2">
      <c r="A11" s="19">
        <v>2</v>
      </c>
      <c r="B11" s="243" t="e">
        <f>'Отдыхай катай |FIT18'!B35+25</f>
        <v>#REF!</v>
      </c>
      <c r="C11" s="243" t="e">
        <f>'Отдыхай катай |FIT18'!C35+25</f>
        <v>#REF!</v>
      </c>
      <c r="D11" s="243" t="e">
        <f>'Отдыхай катай |FIT18'!D35+25</f>
        <v>#REF!</v>
      </c>
      <c r="E11" s="243" t="e">
        <f>'Отдыхай катай |FIT18'!E35+25</f>
        <v>#REF!</v>
      </c>
      <c r="F11" s="243" t="e">
        <f>'Отдыхай катай |FIT18'!F35+25</f>
        <v>#REF!</v>
      </c>
      <c r="G11" s="243" t="e">
        <f>'Отдыхай катай |FIT18'!G35+25</f>
        <v>#REF!</v>
      </c>
      <c r="H11" s="243" t="e">
        <f>'Отдыхай катай |FIT18'!H35+25</f>
        <v>#REF!</v>
      </c>
    </row>
    <row r="12" spans="1:8" ht="10.7" customHeight="1" x14ac:dyDescent="0.2">
      <c r="A12" s="17" t="s">
        <v>144</v>
      </c>
      <c r="B12" s="243"/>
      <c r="C12" s="243"/>
      <c r="D12" s="243"/>
      <c r="E12" s="243"/>
      <c r="F12" s="243"/>
      <c r="G12" s="243"/>
      <c r="H12" s="243"/>
    </row>
    <row r="13" spans="1:8" ht="10.7" customHeight="1" x14ac:dyDescent="0.2">
      <c r="A13" s="19">
        <v>1</v>
      </c>
      <c r="B13" s="243" t="e">
        <f>'Отдыхай катай |FIT18'!B37+25</f>
        <v>#REF!</v>
      </c>
      <c r="C13" s="243" t="e">
        <f>'Отдыхай катай |FIT18'!C37+25</f>
        <v>#REF!</v>
      </c>
      <c r="D13" s="243" t="e">
        <f>'Отдыхай катай |FIT18'!D37+25</f>
        <v>#REF!</v>
      </c>
      <c r="E13" s="243" t="e">
        <f>'Отдыхай катай |FIT18'!E37+25</f>
        <v>#REF!</v>
      </c>
      <c r="F13" s="243" t="e">
        <f>'Отдыхай катай |FIT18'!F37+25</f>
        <v>#REF!</v>
      </c>
      <c r="G13" s="243" t="e">
        <f>'Отдыхай катай |FIT18'!G37+25</f>
        <v>#REF!</v>
      </c>
      <c r="H13" s="243" t="e">
        <f>'Отдыхай катай |FIT18'!H37+25</f>
        <v>#REF!</v>
      </c>
    </row>
    <row r="14" spans="1:8" ht="10.7" customHeight="1" x14ac:dyDescent="0.2">
      <c r="A14" s="19">
        <v>2</v>
      </c>
      <c r="B14" s="243" t="e">
        <f>'Отдыхай катай |FIT18'!B38+25</f>
        <v>#REF!</v>
      </c>
      <c r="C14" s="243" t="e">
        <f>'Отдыхай катай |FIT18'!C38+25</f>
        <v>#REF!</v>
      </c>
      <c r="D14" s="243" t="e">
        <f>'Отдыхай катай |FIT18'!D38+25</f>
        <v>#REF!</v>
      </c>
      <c r="E14" s="243" t="e">
        <f>'Отдыхай катай |FIT18'!E38+25</f>
        <v>#REF!</v>
      </c>
      <c r="F14" s="243" t="e">
        <f>'Отдыхай катай |FIT18'!F38+25</f>
        <v>#REF!</v>
      </c>
      <c r="G14" s="243" t="e">
        <f>'Отдыхай катай |FIT18'!G38+25</f>
        <v>#REF!</v>
      </c>
      <c r="H14" s="243" t="e">
        <f>'Отдыхай катай |FIT18'!H38+25</f>
        <v>#REF!</v>
      </c>
    </row>
    <row r="15" spans="1:8" ht="10.7" customHeight="1" x14ac:dyDescent="0.2">
      <c r="A15" s="17" t="s">
        <v>4</v>
      </c>
      <c r="B15" s="243"/>
      <c r="C15" s="243"/>
      <c r="D15" s="243"/>
      <c r="E15" s="243"/>
      <c r="F15" s="243"/>
      <c r="G15" s="243"/>
      <c r="H15" s="243"/>
    </row>
    <row r="16" spans="1:8" ht="10.7" customHeight="1" x14ac:dyDescent="0.2">
      <c r="A16" s="19">
        <v>1</v>
      </c>
      <c r="B16" s="243" t="e">
        <f>'Отдыхай катай |FIT18'!B40+25</f>
        <v>#REF!</v>
      </c>
      <c r="C16" s="243" t="e">
        <f>'Отдыхай катай |FIT18'!C40+25</f>
        <v>#REF!</v>
      </c>
      <c r="D16" s="243" t="e">
        <f>'Отдыхай катай |FIT18'!D40+25</f>
        <v>#REF!</v>
      </c>
      <c r="E16" s="243" t="e">
        <f>'Отдыхай катай |FIT18'!E40+25</f>
        <v>#REF!</v>
      </c>
      <c r="F16" s="243" t="e">
        <f>'Отдыхай катай |FIT18'!F40+25</f>
        <v>#REF!</v>
      </c>
      <c r="G16" s="243" t="e">
        <f>'Отдыхай катай |FIT18'!G40+25</f>
        <v>#REF!</v>
      </c>
      <c r="H16" s="243" t="e">
        <f>'Отдыхай катай |FIT18'!H40+25</f>
        <v>#REF!</v>
      </c>
    </row>
    <row r="17" spans="1:8" ht="10.7" customHeight="1" x14ac:dyDescent="0.2">
      <c r="A17" s="19">
        <v>2</v>
      </c>
      <c r="B17" s="243" t="e">
        <f>'Отдыхай катай |FIT18'!B41+25</f>
        <v>#REF!</v>
      </c>
      <c r="C17" s="243" t="e">
        <f>'Отдыхай катай |FIT18'!C41+25</f>
        <v>#REF!</v>
      </c>
      <c r="D17" s="243" t="e">
        <f>'Отдыхай катай |FIT18'!D41+25</f>
        <v>#REF!</v>
      </c>
      <c r="E17" s="243" t="e">
        <f>'Отдыхай катай |FIT18'!E41+25</f>
        <v>#REF!</v>
      </c>
      <c r="F17" s="243" t="e">
        <f>'Отдыхай катай |FIT18'!F41+25</f>
        <v>#REF!</v>
      </c>
      <c r="G17" s="243" t="e">
        <f>'Отдыхай катай |FIT18'!G41+25</f>
        <v>#REF!</v>
      </c>
      <c r="H17" s="243" t="e">
        <f>'Отдыхай катай |FIT18'!H41+25</f>
        <v>#REF!</v>
      </c>
    </row>
    <row r="18" spans="1:8" ht="10.7" customHeight="1" x14ac:dyDescent="0.2">
      <c r="A18" s="17" t="s">
        <v>145</v>
      </c>
      <c r="B18" s="243"/>
      <c r="C18" s="243"/>
      <c r="D18" s="243"/>
      <c r="E18" s="243"/>
      <c r="F18" s="243"/>
      <c r="G18" s="243"/>
      <c r="H18" s="243"/>
    </row>
    <row r="19" spans="1:8" ht="10.7" customHeight="1" x14ac:dyDescent="0.2">
      <c r="A19" s="19">
        <v>1</v>
      </c>
      <c r="B19" s="243" t="e">
        <f>'Отдыхай катай |FIT18'!B43+25</f>
        <v>#REF!</v>
      </c>
      <c r="C19" s="243" t="e">
        <f>'Отдыхай катай |FIT18'!C43+25</f>
        <v>#REF!</v>
      </c>
      <c r="D19" s="243" t="e">
        <f>'Отдыхай катай |FIT18'!D43+25</f>
        <v>#REF!</v>
      </c>
      <c r="E19" s="243" t="e">
        <f>'Отдыхай катай |FIT18'!E43+25</f>
        <v>#REF!</v>
      </c>
      <c r="F19" s="243" t="e">
        <f>'Отдыхай катай |FIT18'!F43+25</f>
        <v>#REF!</v>
      </c>
      <c r="G19" s="243" t="e">
        <f>'Отдыхай катай |FIT18'!G43+25</f>
        <v>#REF!</v>
      </c>
      <c r="H19" s="243" t="e">
        <f>'Отдыхай катай |FIT18'!H43+25</f>
        <v>#REF!</v>
      </c>
    </row>
    <row r="20" spans="1:8" ht="10.7" customHeight="1" x14ac:dyDescent="0.2">
      <c r="A20" s="19">
        <v>2</v>
      </c>
      <c r="B20" s="243" t="e">
        <f>'Отдыхай катай |FIT18'!B44+25</f>
        <v>#REF!</v>
      </c>
      <c r="C20" s="243" t="e">
        <f>'Отдыхай катай |FIT18'!C44+25</f>
        <v>#REF!</v>
      </c>
      <c r="D20" s="243" t="e">
        <f>'Отдыхай катай |FIT18'!D44+25</f>
        <v>#REF!</v>
      </c>
      <c r="E20" s="243" t="e">
        <f>'Отдыхай катай |FIT18'!E44+25</f>
        <v>#REF!</v>
      </c>
      <c r="F20" s="243" t="e">
        <f>'Отдыхай катай |FIT18'!F44+25</f>
        <v>#REF!</v>
      </c>
      <c r="G20" s="243" t="e">
        <f>'Отдыхай катай |FIT18'!G44+25</f>
        <v>#REF!</v>
      </c>
      <c r="H20" s="243" t="e">
        <f>'Отдыхай катай |FIT18'!H44+25</f>
        <v>#REF!</v>
      </c>
    </row>
    <row r="21" spans="1:8" ht="10.7" customHeight="1" x14ac:dyDescent="0.2">
      <c r="A21" s="17" t="s">
        <v>5</v>
      </c>
      <c r="B21" s="243"/>
      <c r="C21" s="243"/>
      <c r="D21" s="243"/>
      <c r="E21" s="243"/>
      <c r="F21" s="243"/>
      <c r="G21" s="243"/>
      <c r="H21" s="243"/>
    </row>
    <row r="22" spans="1:8" ht="11.45" customHeight="1" x14ac:dyDescent="0.2">
      <c r="A22" s="19">
        <v>1</v>
      </c>
      <c r="B22" s="243" t="e">
        <f>'Отдыхай катай |FIT18'!B46+25</f>
        <v>#REF!</v>
      </c>
      <c r="C22" s="243" t="e">
        <f>'Отдыхай катай |FIT18'!C46+25</f>
        <v>#REF!</v>
      </c>
      <c r="D22" s="243" t="e">
        <f>'Отдыхай катай |FIT18'!D46+25</f>
        <v>#REF!</v>
      </c>
      <c r="E22" s="243" t="e">
        <f>'Отдыхай катай |FIT18'!E46+25</f>
        <v>#REF!</v>
      </c>
      <c r="F22" s="243" t="e">
        <f>'Отдыхай катай |FIT18'!F46+25</f>
        <v>#REF!</v>
      </c>
      <c r="G22" s="243" t="e">
        <f>'Отдыхай катай |FIT18'!G46+25</f>
        <v>#REF!</v>
      </c>
      <c r="H22" s="243" t="e">
        <f>'Отдыхай катай |FIT18'!H46+25</f>
        <v>#REF!</v>
      </c>
    </row>
    <row r="23" spans="1:8" ht="10.5" customHeight="1" x14ac:dyDescent="0.2">
      <c r="A23" s="19">
        <v>2</v>
      </c>
      <c r="B23" s="243" t="e">
        <f>'Отдыхай катай |FIT18'!B47+25</f>
        <v>#REF!</v>
      </c>
      <c r="C23" s="243" t="e">
        <f>'Отдыхай катай |FIT18'!C47+25</f>
        <v>#REF!</v>
      </c>
      <c r="D23" s="243" t="e">
        <f>'Отдыхай катай |FIT18'!D47+25</f>
        <v>#REF!</v>
      </c>
      <c r="E23" s="243" t="e">
        <f>'Отдыхай катай |FIT18'!E47+25</f>
        <v>#REF!</v>
      </c>
      <c r="F23" s="243" t="e">
        <f>'Отдыхай катай |FIT18'!F47+25</f>
        <v>#REF!</v>
      </c>
      <c r="G23" s="243" t="e">
        <f>'Отдыхай катай |FIT18'!G47+25</f>
        <v>#REF!</v>
      </c>
      <c r="H23" s="243" t="e">
        <f>'Отдыхай катай |FIT18'!H47+25</f>
        <v>#REF!</v>
      </c>
    </row>
    <row r="24" spans="1:8" ht="10.5" customHeight="1" x14ac:dyDescent="0.2">
      <c r="A24" s="17" t="s">
        <v>6</v>
      </c>
      <c r="B24" s="243"/>
      <c r="C24" s="243"/>
      <c r="D24" s="243"/>
      <c r="E24" s="243"/>
      <c r="F24" s="243"/>
      <c r="G24" s="243"/>
      <c r="H24" s="243"/>
    </row>
    <row r="25" spans="1:8" ht="10.5" customHeight="1" thickBot="1" x14ac:dyDescent="0.25">
      <c r="A25" s="19" t="s">
        <v>1</v>
      </c>
      <c r="B25" s="243" t="e">
        <f>'Отдыхай катай |FIT18'!B49+25</f>
        <v>#REF!</v>
      </c>
      <c r="C25" s="243" t="e">
        <f>'Отдыхай катай |FIT18'!C49+25</f>
        <v>#REF!</v>
      </c>
      <c r="D25" s="243" t="e">
        <f>'Отдыхай катай |FIT18'!D49+25</f>
        <v>#REF!</v>
      </c>
      <c r="E25" s="243" t="e">
        <f>'Отдыхай катай |FIT18'!E49+25</f>
        <v>#REF!</v>
      </c>
      <c r="F25" s="243" t="e">
        <f>'Отдыхай катай |FIT18'!F49+25</f>
        <v>#REF!</v>
      </c>
      <c r="G25" s="243" t="e">
        <f>'Отдыхай катай |FIT18'!G49+25</f>
        <v>#REF!</v>
      </c>
      <c r="H25" s="243" t="e">
        <f>'Отдыхай катай |FIT18'!H49+25</f>
        <v>#REF!</v>
      </c>
    </row>
    <row r="26" spans="1:8" ht="12.75" thickBot="1" x14ac:dyDescent="0.25">
      <c r="A26" s="164" t="s">
        <v>147</v>
      </c>
      <c r="B26" s="244"/>
      <c r="C26" s="244"/>
      <c r="D26" s="244"/>
      <c r="E26" s="244"/>
      <c r="F26" s="244"/>
      <c r="G26" s="244"/>
    </row>
    <row r="27" spans="1:8" ht="24" hidden="1" x14ac:dyDescent="0.2">
      <c r="A27" s="199" t="s">
        <v>251</v>
      </c>
    </row>
    <row r="28" spans="1:8" x14ac:dyDescent="0.2">
      <c r="A28" s="93" t="s">
        <v>12</v>
      </c>
    </row>
    <row r="29" spans="1:8" x14ac:dyDescent="0.2">
      <c r="A29" s="22" t="s">
        <v>13</v>
      </c>
    </row>
    <row r="30" spans="1:8" x14ac:dyDescent="0.2">
      <c r="A30" s="22" t="s">
        <v>14</v>
      </c>
    </row>
    <row r="31" spans="1:8" ht="24" x14ac:dyDescent="0.2">
      <c r="A31" s="23" t="s">
        <v>18</v>
      </c>
    </row>
    <row r="32" spans="1:8"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8" t="s">
        <v>263</v>
      </c>
    </row>
    <row r="37" spans="1:1" ht="36.75" thickBot="1" x14ac:dyDescent="0.25">
      <c r="A37" s="259" t="s">
        <v>264</v>
      </c>
    </row>
    <row r="38" spans="1:1" ht="12" customHeight="1" x14ac:dyDescent="0.2">
      <c r="A38" s="270" t="s">
        <v>262</v>
      </c>
    </row>
    <row r="39" spans="1:1" ht="109.9" customHeight="1" thickBot="1" x14ac:dyDescent="0.25">
      <c r="A39" s="271"/>
    </row>
    <row r="40" spans="1:1" ht="48.75" thickBot="1" x14ac:dyDescent="0.25">
      <c r="A40" s="190" t="s">
        <v>254</v>
      </c>
    </row>
    <row r="41" spans="1:1" ht="24" x14ac:dyDescent="0.2">
      <c r="A41" s="257" t="s">
        <v>261</v>
      </c>
    </row>
    <row r="42" spans="1:1" ht="12" customHeight="1"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4"/>
  <sheetViews>
    <sheetView zoomScaleNormal="100" workbookViewId="0">
      <pane xSplit="1" topLeftCell="H1" activePane="topRight" state="frozen"/>
      <selection pane="topRight" activeCell="I11" sqref="I11"/>
    </sheetView>
  </sheetViews>
  <sheetFormatPr defaultColWidth="9" defaultRowHeight="12" x14ac:dyDescent="0.2"/>
  <cols>
    <col min="1" max="1" width="81.5703125" style="144" customWidth="1"/>
    <col min="2" max="6" width="9" style="242" hidden="1" customWidth="1"/>
    <col min="7" max="8" width="0" style="242" hidden="1" customWidth="1"/>
    <col min="9" max="16384" width="9" style="242"/>
  </cols>
  <sheetData>
    <row r="1" spans="1:9" ht="11.45" customHeight="1" x14ac:dyDescent="0.2">
      <c r="A1" s="13" t="s">
        <v>191</v>
      </c>
    </row>
    <row r="2" spans="1:9" x14ac:dyDescent="0.2">
      <c r="A2" s="171" t="s">
        <v>75</v>
      </c>
    </row>
    <row r="3" spans="1:9" ht="11.45" customHeight="1" x14ac:dyDescent="0.2">
      <c r="A3" s="97" t="s">
        <v>60</v>
      </c>
    </row>
    <row r="4" spans="1:9" ht="11.45" customHeight="1" x14ac:dyDescent="0.2">
      <c r="A4" s="268" t="s">
        <v>11</v>
      </c>
      <c r="B4" s="241" t="e">
        <f>'Отдыхай катай |FIT15'!B4</f>
        <v>#REF!</v>
      </c>
      <c r="C4" s="241" t="e">
        <f>'Отдыхай катай |FIT15'!C4</f>
        <v>#REF!</v>
      </c>
      <c r="D4" s="241" t="e">
        <f>'Отдыхай катай |FIT15'!D4</f>
        <v>#REF!</v>
      </c>
      <c r="E4" s="241" t="e">
        <f>'Отдыхай катай |FIT15'!E4</f>
        <v>#REF!</v>
      </c>
      <c r="F4" s="241" t="e">
        <f>'Отдыхай катай |FIT15'!F4</f>
        <v>#REF!</v>
      </c>
      <c r="G4" s="241" t="e">
        <f>'Отдыхай катай |FIT15'!G4</f>
        <v>#REF!</v>
      </c>
      <c r="H4" s="241" t="e">
        <f>'Отдыхай катай |FIT15'!#REF!</f>
        <v>#REF!</v>
      </c>
      <c r="I4" s="241" t="e">
        <f>'Отдыхай катай |FIT15'!J4</f>
        <v>#REF!</v>
      </c>
    </row>
    <row r="5" spans="1:9" s="250" customFormat="1" ht="10.5" x14ac:dyDescent="0.15">
      <c r="A5" s="269"/>
      <c r="B5" s="241" t="e">
        <f>'Отдыхай катай |FIT15'!B5</f>
        <v>#REF!</v>
      </c>
      <c r="C5" s="241" t="e">
        <f>'Отдыхай катай |FIT15'!C5</f>
        <v>#REF!</v>
      </c>
      <c r="D5" s="241" t="e">
        <f>'Отдыхай катай |FIT15'!D5</f>
        <v>#REF!</v>
      </c>
      <c r="E5" s="241" t="e">
        <f>'Отдыхай катай |FIT15'!E5</f>
        <v>#REF!</v>
      </c>
      <c r="F5" s="241" t="e">
        <f>'Отдыхай катай |FIT15'!F5</f>
        <v>#REF!</v>
      </c>
      <c r="G5" s="241" t="e">
        <f>'Отдыхай катай |FIT15'!G5</f>
        <v>#REF!</v>
      </c>
      <c r="H5" s="241" t="e">
        <f>'Отдыхай катай |FIT15'!#REF!</f>
        <v>#REF!</v>
      </c>
      <c r="I5" s="241" t="e">
        <f>'Отдыхай катай |FIT15'!J5</f>
        <v>#REF!</v>
      </c>
    </row>
    <row r="6" spans="1:9" ht="10.7" customHeight="1" x14ac:dyDescent="0.2">
      <c r="A6" s="17" t="s">
        <v>142</v>
      </c>
    </row>
    <row r="7" spans="1:9" ht="10.7" customHeight="1" x14ac:dyDescent="0.2">
      <c r="A7" s="19">
        <v>1</v>
      </c>
      <c r="B7" s="243" t="e">
        <f>('Отдыхай катай |FIT15'!B7*0.85)+35</f>
        <v>#REF!</v>
      </c>
      <c r="C7" s="243" t="e">
        <f>('Отдыхай катай |FIT15'!C7*0.85)+35</f>
        <v>#REF!</v>
      </c>
      <c r="D7" s="243" t="e">
        <f>('Отдыхай катай |FIT15'!D7*0.85)+35</f>
        <v>#REF!</v>
      </c>
      <c r="E7" s="243" t="e">
        <f>('Отдыхай катай |FIT15'!E7*0.85)+35</f>
        <v>#REF!</v>
      </c>
      <c r="F7" s="243" t="e">
        <f>('Отдыхай катай |FIT15'!F7*0.85)+35</f>
        <v>#REF!</v>
      </c>
      <c r="G7" s="243" t="e">
        <f>('Отдыхай катай |FIT15'!G7*0.85)+35</f>
        <v>#REF!</v>
      </c>
      <c r="H7" s="243" t="e">
        <f>('Отдыхай катай |FIT15'!#REF!*0.85)</f>
        <v>#REF!</v>
      </c>
      <c r="I7" s="243" t="e">
        <f>('Отдыхай катай |FIT15'!J7*0.85)</f>
        <v>#REF!</v>
      </c>
    </row>
    <row r="8" spans="1:9" ht="10.7" customHeight="1" x14ac:dyDescent="0.2">
      <c r="A8" s="19">
        <v>2</v>
      </c>
      <c r="B8" s="243" t="e">
        <f>('Отдыхай катай |FIT15'!B8*0.85)+35</f>
        <v>#REF!</v>
      </c>
      <c r="C8" s="243" t="e">
        <f>('Отдыхай катай |FIT15'!C8*0.85)+35</f>
        <v>#REF!</v>
      </c>
      <c r="D8" s="243" t="e">
        <f>('Отдыхай катай |FIT15'!D8*0.85)+35</f>
        <v>#REF!</v>
      </c>
      <c r="E8" s="243" t="e">
        <f>('Отдыхай катай |FIT15'!E8*0.85)+35</f>
        <v>#REF!</v>
      </c>
      <c r="F8" s="243" t="e">
        <f>('Отдыхай катай |FIT15'!F8*0.85)+35</f>
        <v>#REF!</v>
      </c>
      <c r="G8" s="243" t="e">
        <f>('Отдыхай катай |FIT15'!G8*0.85)+35</f>
        <v>#REF!</v>
      </c>
      <c r="H8" s="243" t="e">
        <f>('Отдыхай катай |FIT15'!#REF!*0.85)</f>
        <v>#REF!</v>
      </c>
      <c r="I8" s="243" t="e">
        <f>('Отдыхай катай |FIT15'!J8*0.85)</f>
        <v>#REF!</v>
      </c>
    </row>
    <row r="9" spans="1:9" ht="10.7" customHeight="1" x14ac:dyDescent="0.2">
      <c r="A9" s="17" t="s">
        <v>143</v>
      </c>
      <c r="B9" s="243"/>
      <c r="C9" s="243"/>
      <c r="D9" s="243"/>
      <c r="E9" s="243"/>
      <c r="F9" s="243"/>
      <c r="G9" s="243"/>
      <c r="H9" s="243"/>
      <c r="I9" s="243"/>
    </row>
    <row r="10" spans="1:9" s="247" customFormat="1" ht="10.7" customHeight="1" x14ac:dyDescent="0.2">
      <c r="A10" s="19">
        <v>1</v>
      </c>
      <c r="B10" s="243" t="e">
        <f>('Отдыхай катай |FIT15'!B10*0.85)+35</f>
        <v>#REF!</v>
      </c>
      <c r="C10" s="243" t="e">
        <f>('Отдыхай катай |FIT15'!C10*0.85)+35</f>
        <v>#REF!</v>
      </c>
      <c r="D10" s="243" t="e">
        <f>('Отдыхай катай |FIT15'!D10*0.85)+35</f>
        <v>#REF!</v>
      </c>
      <c r="E10" s="243" t="e">
        <f>('Отдыхай катай |FIT15'!E10*0.85)+35</f>
        <v>#REF!</v>
      </c>
      <c r="F10" s="243" t="e">
        <f>('Отдыхай катай |FIT15'!F10*0.85)+35</f>
        <v>#REF!</v>
      </c>
      <c r="G10" s="243" t="e">
        <f>('Отдыхай катай |FIT15'!G10*0.85)+35</f>
        <v>#REF!</v>
      </c>
      <c r="H10" s="243" t="e">
        <f>('Отдыхай катай |FIT15'!#REF!*0.85)</f>
        <v>#REF!</v>
      </c>
      <c r="I10" s="243" t="e">
        <f>('Отдыхай катай |FIT15'!J10*0.85)</f>
        <v>#REF!</v>
      </c>
    </row>
    <row r="11" spans="1:9" ht="10.7" customHeight="1" x14ac:dyDescent="0.2">
      <c r="A11" s="19">
        <v>2</v>
      </c>
      <c r="B11" s="243" t="e">
        <f>('Отдыхай катай |FIT15'!B11*0.85)+35</f>
        <v>#REF!</v>
      </c>
      <c r="C11" s="243" t="e">
        <f>('Отдыхай катай |FIT15'!C11*0.85)+35</f>
        <v>#REF!</v>
      </c>
      <c r="D11" s="243" t="e">
        <f>('Отдыхай катай |FIT15'!D11*0.85)+35</f>
        <v>#REF!</v>
      </c>
      <c r="E11" s="243" t="e">
        <f>('Отдыхай катай |FIT15'!E11*0.85)+35</f>
        <v>#REF!</v>
      </c>
      <c r="F11" s="243" t="e">
        <f>('Отдыхай катай |FIT15'!F11*0.85)+35</f>
        <v>#REF!</v>
      </c>
      <c r="G11" s="243" t="e">
        <f>('Отдыхай катай |FIT15'!G11*0.85)+35</f>
        <v>#REF!</v>
      </c>
      <c r="H11" s="243" t="e">
        <f>('Отдыхай катай |FIT15'!#REF!*0.85)</f>
        <v>#REF!</v>
      </c>
      <c r="I11" s="243" t="e">
        <f>('Отдыхай катай |FIT15'!J11*0.85)</f>
        <v>#REF!</v>
      </c>
    </row>
    <row r="12" spans="1:9" ht="10.7" customHeight="1" x14ac:dyDescent="0.2">
      <c r="A12" s="17" t="s">
        <v>144</v>
      </c>
      <c r="B12" s="243"/>
      <c r="C12" s="243"/>
      <c r="D12" s="243"/>
      <c r="E12" s="243"/>
      <c r="F12" s="243"/>
      <c r="G12" s="243"/>
      <c r="H12" s="243"/>
      <c r="I12" s="243"/>
    </row>
    <row r="13" spans="1:9" ht="10.7" customHeight="1" x14ac:dyDescent="0.2">
      <c r="A13" s="19">
        <v>1</v>
      </c>
      <c r="B13" s="243" t="e">
        <f>('Отдыхай катай |FIT15'!B13*0.85)+35</f>
        <v>#REF!</v>
      </c>
      <c r="C13" s="243" t="e">
        <f>('Отдыхай катай |FIT15'!C13*0.85)+35</f>
        <v>#REF!</v>
      </c>
      <c r="D13" s="243" t="e">
        <f>('Отдыхай катай |FIT15'!D13*0.85)+35</f>
        <v>#REF!</v>
      </c>
      <c r="E13" s="243" t="e">
        <f>('Отдыхай катай |FIT15'!E13*0.85)+35</f>
        <v>#REF!</v>
      </c>
      <c r="F13" s="243" t="e">
        <f>('Отдыхай катай |FIT15'!F13*0.85)+35</f>
        <v>#REF!</v>
      </c>
      <c r="G13" s="243" t="e">
        <f>('Отдыхай катай |FIT15'!G13*0.85)+35</f>
        <v>#REF!</v>
      </c>
      <c r="H13" s="243" t="e">
        <f>('Отдыхай катай |FIT15'!#REF!*0.85)</f>
        <v>#REF!</v>
      </c>
      <c r="I13" s="243" t="e">
        <f>('Отдыхай катай |FIT15'!J13*0.85)</f>
        <v>#REF!</v>
      </c>
    </row>
    <row r="14" spans="1:9" ht="10.7" customHeight="1" x14ac:dyDescent="0.2">
      <c r="A14" s="19">
        <v>2</v>
      </c>
      <c r="B14" s="243" t="e">
        <f>('Отдыхай катай |FIT15'!B14*0.85)+35</f>
        <v>#REF!</v>
      </c>
      <c r="C14" s="243" t="e">
        <f>('Отдыхай катай |FIT15'!C14*0.85)+35</f>
        <v>#REF!</v>
      </c>
      <c r="D14" s="243" t="e">
        <f>('Отдыхай катай |FIT15'!D14*0.85)+35</f>
        <v>#REF!</v>
      </c>
      <c r="E14" s="243" t="e">
        <f>('Отдыхай катай |FIT15'!E14*0.85)+35</f>
        <v>#REF!</v>
      </c>
      <c r="F14" s="243" t="e">
        <f>('Отдыхай катай |FIT15'!F14*0.85)+35</f>
        <v>#REF!</v>
      </c>
      <c r="G14" s="243" t="e">
        <f>('Отдыхай катай |FIT15'!G14*0.85)+35</f>
        <v>#REF!</v>
      </c>
      <c r="H14" s="243" t="e">
        <f>('Отдыхай катай |FIT15'!#REF!*0.85)</f>
        <v>#REF!</v>
      </c>
      <c r="I14" s="243" t="e">
        <f>('Отдыхай катай |FIT15'!J14*0.85)</f>
        <v>#REF!</v>
      </c>
    </row>
    <row r="15" spans="1:9" ht="10.7" customHeight="1" x14ac:dyDescent="0.2">
      <c r="A15" s="17" t="s">
        <v>4</v>
      </c>
      <c r="B15" s="243"/>
      <c r="C15" s="243"/>
      <c r="D15" s="243"/>
      <c r="E15" s="243"/>
      <c r="F15" s="243"/>
      <c r="G15" s="243"/>
      <c r="H15" s="243"/>
      <c r="I15" s="243"/>
    </row>
    <row r="16" spans="1:9" ht="10.7" customHeight="1" x14ac:dyDescent="0.2">
      <c r="A16" s="19">
        <v>1</v>
      </c>
      <c r="B16" s="243" t="e">
        <f>('Отдыхай катай |FIT15'!B16*0.85)+35</f>
        <v>#REF!</v>
      </c>
      <c r="C16" s="243" t="e">
        <f>('Отдыхай катай |FIT15'!C16*0.85)+35</f>
        <v>#REF!</v>
      </c>
      <c r="D16" s="243" t="e">
        <f>('Отдыхай катай |FIT15'!D16*0.85)+35</f>
        <v>#REF!</v>
      </c>
      <c r="E16" s="243" t="e">
        <f>('Отдыхай катай |FIT15'!E16*0.85)+35</f>
        <v>#REF!</v>
      </c>
      <c r="F16" s="243" t="e">
        <f>('Отдыхай катай |FIT15'!F16*0.85)+35</f>
        <v>#REF!</v>
      </c>
      <c r="G16" s="243" t="e">
        <f>('Отдыхай катай |FIT15'!G16*0.85)+35</f>
        <v>#REF!</v>
      </c>
      <c r="H16" s="243" t="e">
        <f>('Отдыхай катай |FIT15'!#REF!*0.85)</f>
        <v>#REF!</v>
      </c>
      <c r="I16" s="243" t="e">
        <f>('Отдыхай катай |FIT15'!J16*0.85)</f>
        <v>#REF!</v>
      </c>
    </row>
    <row r="17" spans="1:9" ht="10.7" customHeight="1" x14ac:dyDescent="0.2">
      <c r="A17" s="19">
        <v>2</v>
      </c>
      <c r="B17" s="243" t="e">
        <f>('Отдыхай катай |FIT15'!B17*0.85)+35</f>
        <v>#REF!</v>
      </c>
      <c r="C17" s="243" t="e">
        <f>('Отдыхай катай |FIT15'!C17*0.85)+35</f>
        <v>#REF!</v>
      </c>
      <c r="D17" s="243" t="e">
        <f>('Отдыхай катай |FIT15'!D17*0.85)+35</f>
        <v>#REF!</v>
      </c>
      <c r="E17" s="243" t="e">
        <f>('Отдыхай катай |FIT15'!E17*0.85)+35</f>
        <v>#REF!</v>
      </c>
      <c r="F17" s="243" t="e">
        <f>('Отдыхай катай |FIT15'!F17*0.85)+35</f>
        <v>#REF!</v>
      </c>
      <c r="G17" s="243" t="e">
        <f>('Отдыхай катай |FIT15'!G17*0.85)+35</f>
        <v>#REF!</v>
      </c>
      <c r="H17" s="243" t="e">
        <f>('Отдыхай катай |FIT15'!#REF!*0.85)</f>
        <v>#REF!</v>
      </c>
      <c r="I17" s="243" t="e">
        <f>('Отдыхай катай |FIT15'!J17*0.85)</f>
        <v>#REF!</v>
      </c>
    </row>
    <row r="18" spans="1:9" ht="10.7" customHeight="1" x14ac:dyDescent="0.2">
      <c r="A18" s="17" t="s">
        <v>145</v>
      </c>
      <c r="B18" s="243"/>
      <c r="C18" s="243"/>
      <c r="D18" s="243"/>
      <c r="E18" s="243"/>
      <c r="F18" s="243"/>
      <c r="G18" s="243"/>
      <c r="H18" s="243"/>
      <c r="I18" s="243"/>
    </row>
    <row r="19" spans="1:9" ht="10.7" customHeight="1" x14ac:dyDescent="0.2">
      <c r="A19" s="19">
        <v>1</v>
      </c>
      <c r="B19" s="243" t="e">
        <f>('Отдыхай катай |FIT15'!B19*0.85)+35</f>
        <v>#REF!</v>
      </c>
      <c r="C19" s="243" t="e">
        <f>('Отдыхай катай |FIT15'!C19*0.85)+35</f>
        <v>#REF!</v>
      </c>
      <c r="D19" s="243" t="e">
        <f>('Отдыхай катай |FIT15'!D19*0.85)+35</f>
        <v>#REF!</v>
      </c>
      <c r="E19" s="243" t="e">
        <f>('Отдыхай катай |FIT15'!E19*0.85)+35</f>
        <v>#REF!</v>
      </c>
      <c r="F19" s="243" t="e">
        <f>('Отдыхай катай |FIT15'!F19*0.85)+35</f>
        <v>#REF!</v>
      </c>
      <c r="G19" s="243" t="e">
        <f>('Отдыхай катай |FIT15'!G19*0.85)+35</f>
        <v>#REF!</v>
      </c>
      <c r="H19" s="243" t="e">
        <f>('Отдыхай катай |FIT15'!#REF!*0.85)</f>
        <v>#REF!</v>
      </c>
      <c r="I19" s="243" t="e">
        <f>('Отдыхай катай |FIT15'!J19*0.85)</f>
        <v>#REF!</v>
      </c>
    </row>
    <row r="20" spans="1:9" ht="10.7" customHeight="1" x14ac:dyDescent="0.2">
      <c r="A20" s="19">
        <v>2</v>
      </c>
      <c r="B20" s="243" t="e">
        <f>('Отдыхай катай |FIT15'!B20*0.85)+35</f>
        <v>#REF!</v>
      </c>
      <c r="C20" s="243" t="e">
        <f>('Отдыхай катай |FIT15'!C20*0.85)+35</f>
        <v>#REF!</v>
      </c>
      <c r="D20" s="243" t="e">
        <f>('Отдыхай катай |FIT15'!D20*0.85)+35</f>
        <v>#REF!</v>
      </c>
      <c r="E20" s="243" t="e">
        <f>('Отдыхай катай |FIT15'!E20*0.85)+35</f>
        <v>#REF!</v>
      </c>
      <c r="F20" s="243" t="e">
        <f>('Отдыхай катай |FIT15'!F20*0.85)+35</f>
        <v>#REF!</v>
      </c>
      <c r="G20" s="243" t="e">
        <f>('Отдыхай катай |FIT15'!G20*0.85)+35</f>
        <v>#REF!</v>
      </c>
      <c r="H20" s="243" t="e">
        <f>('Отдыхай катай |FIT15'!#REF!*0.85)</f>
        <v>#REF!</v>
      </c>
      <c r="I20" s="243" t="e">
        <f>('Отдыхай катай |FIT15'!J20*0.85)</f>
        <v>#REF!</v>
      </c>
    </row>
    <row r="21" spans="1:9" ht="10.7" customHeight="1" x14ac:dyDescent="0.2">
      <c r="A21" s="17" t="s">
        <v>5</v>
      </c>
      <c r="B21" s="243"/>
      <c r="C21" s="243"/>
      <c r="D21" s="243"/>
      <c r="E21" s="243"/>
      <c r="F21" s="243"/>
      <c r="G21" s="243"/>
      <c r="H21" s="243"/>
      <c r="I21" s="243"/>
    </row>
    <row r="22" spans="1:9" ht="11.45" customHeight="1" x14ac:dyDescent="0.2">
      <c r="A22" s="19">
        <v>1</v>
      </c>
      <c r="B22" s="243" t="e">
        <f>('Отдыхай катай |FIT15'!B22*0.85)+35</f>
        <v>#REF!</v>
      </c>
      <c r="C22" s="243" t="e">
        <f>('Отдыхай катай |FIT15'!C22*0.85)+35</f>
        <v>#REF!</v>
      </c>
      <c r="D22" s="243" t="e">
        <f>('Отдыхай катай |FIT15'!D22*0.85)+35</f>
        <v>#REF!</v>
      </c>
      <c r="E22" s="243" t="e">
        <f>('Отдыхай катай |FIT15'!E22*0.85)+35</f>
        <v>#REF!</v>
      </c>
      <c r="F22" s="243" t="e">
        <f>('Отдыхай катай |FIT15'!F22*0.85)+35</f>
        <v>#REF!</v>
      </c>
      <c r="G22" s="243" t="e">
        <f>('Отдыхай катай |FIT15'!G22*0.85)+35</f>
        <v>#REF!</v>
      </c>
      <c r="H22" s="243" t="e">
        <f>('Отдыхай катай |FIT15'!#REF!*0.85)</f>
        <v>#REF!</v>
      </c>
      <c r="I22" s="243" t="e">
        <f>('Отдыхай катай |FIT15'!J22*0.85)</f>
        <v>#REF!</v>
      </c>
    </row>
    <row r="23" spans="1:9" ht="10.5" customHeight="1" x14ac:dyDescent="0.2">
      <c r="A23" s="19">
        <v>2</v>
      </c>
      <c r="B23" s="243" t="e">
        <f>('Отдыхай катай |FIT15'!B23*0.85)+35</f>
        <v>#REF!</v>
      </c>
      <c r="C23" s="243" t="e">
        <f>('Отдыхай катай |FIT15'!C23*0.85)+35</f>
        <v>#REF!</v>
      </c>
      <c r="D23" s="243" t="e">
        <f>('Отдыхай катай |FIT15'!D23*0.85)+35</f>
        <v>#REF!</v>
      </c>
      <c r="E23" s="243" t="e">
        <f>('Отдыхай катай |FIT15'!E23*0.85)+35</f>
        <v>#REF!</v>
      </c>
      <c r="F23" s="243" t="e">
        <f>('Отдыхай катай |FIT15'!F23*0.85)+35</f>
        <v>#REF!</v>
      </c>
      <c r="G23" s="243" t="e">
        <f>('Отдыхай катай |FIT15'!G23*0.85)+35</f>
        <v>#REF!</v>
      </c>
      <c r="H23" s="243" t="e">
        <f>('Отдыхай катай |FIT15'!#REF!*0.85)</f>
        <v>#REF!</v>
      </c>
      <c r="I23" s="243" t="e">
        <f>('Отдыхай катай |FIT15'!J23*0.85)</f>
        <v>#REF!</v>
      </c>
    </row>
    <row r="24" spans="1:9" ht="10.5" customHeight="1" x14ac:dyDescent="0.2">
      <c r="A24" s="17" t="s">
        <v>6</v>
      </c>
      <c r="B24" s="243"/>
      <c r="C24" s="243"/>
      <c r="D24" s="243"/>
      <c r="E24" s="243"/>
      <c r="F24" s="243"/>
      <c r="G24" s="243"/>
      <c r="H24" s="243"/>
      <c r="I24" s="243"/>
    </row>
    <row r="25" spans="1:9" ht="10.5" customHeight="1" thickBot="1" x14ac:dyDescent="0.25">
      <c r="A25" s="19" t="s">
        <v>1</v>
      </c>
      <c r="B25" s="243" t="e">
        <f>('Отдыхай катай |FIT15'!B25*0.85)+35</f>
        <v>#REF!</v>
      </c>
      <c r="C25" s="243" t="e">
        <f>('Отдыхай катай |FIT15'!C25*0.85)+35</f>
        <v>#REF!</v>
      </c>
      <c r="D25" s="243" t="e">
        <f>('Отдыхай катай |FIT15'!D25*0.85)+35</f>
        <v>#REF!</v>
      </c>
      <c r="E25" s="243" t="e">
        <f>('Отдыхай катай |FIT15'!E25*0.85)+35</f>
        <v>#REF!</v>
      </c>
      <c r="F25" s="243" t="e">
        <f>('Отдыхай катай |FIT15'!F25*0.85)+35</f>
        <v>#REF!</v>
      </c>
      <c r="G25" s="243" t="e">
        <f>('Отдыхай катай |FIT15'!G25*0.85)+35</f>
        <v>#REF!</v>
      </c>
      <c r="H25" s="243" t="e">
        <f>('Отдыхай катай |FIT15'!#REF!*0.85)</f>
        <v>#REF!</v>
      </c>
      <c r="I25" s="243" t="e">
        <f>('Отдыхай катай |FIT15'!J25*0.85)</f>
        <v>#REF!</v>
      </c>
    </row>
    <row r="26" spans="1:9" ht="12.75" thickBot="1" x14ac:dyDescent="0.25">
      <c r="A26" s="164" t="s">
        <v>147</v>
      </c>
    </row>
    <row r="27" spans="1:9" ht="24" hidden="1" x14ac:dyDescent="0.2">
      <c r="A27" s="199" t="s">
        <v>251</v>
      </c>
    </row>
    <row r="28" spans="1:9" x14ac:dyDescent="0.2">
      <c r="A28" s="93" t="s">
        <v>12</v>
      </c>
    </row>
    <row r="29" spans="1:9" x14ac:dyDescent="0.2">
      <c r="A29" s="22" t="s">
        <v>13</v>
      </c>
    </row>
    <row r="30" spans="1:9" x14ac:dyDescent="0.2">
      <c r="A30" s="22" t="s">
        <v>14</v>
      </c>
    </row>
    <row r="31" spans="1:9" ht="24" x14ac:dyDescent="0.2">
      <c r="A31" s="23" t="s">
        <v>18</v>
      </c>
    </row>
    <row r="32" spans="1:9" ht="12" customHeight="1" x14ac:dyDescent="0.2">
      <c r="A32" s="148" t="s">
        <v>122</v>
      </c>
    </row>
    <row r="33" spans="1:1" ht="84" x14ac:dyDescent="0.2">
      <c r="A33" s="142" t="s">
        <v>252</v>
      </c>
    </row>
    <row r="34" spans="1:1" thickBot="1" x14ac:dyDescent="0.25">
      <c r="A34" s="83"/>
    </row>
    <row r="35" spans="1:1" ht="12.75" thickBot="1" x14ac:dyDescent="0.25">
      <c r="A35" s="189" t="s">
        <v>24</v>
      </c>
    </row>
    <row r="36" spans="1:1" x14ac:dyDescent="0.2">
      <c r="A36" s="258" t="s">
        <v>263</v>
      </c>
    </row>
    <row r="37" spans="1:1" ht="36.75" thickBot="1" x14ac:dyDescent="0.25">
      <c r="A37" s="259" t="s">
        <v>264</v>
      </c>
    </row>
    <row r="38" spans="1:1" ht="12" customHeight="1" x14ac:dyDescent="0.2">
      <c r="A38" s="270" t="s">
        <v>262</v>
      </c>
    </row>
    <row r="39" spans="1:1" ht="114.6" customHeight="1" thickBot="1" x14ac:dyDescent="0.25">
      <c r="A39" s="271"/>
    </row>
    <row r="40" spans="1:1" ht="12" customHeight="1" thickBot="1" x14ac:dyDescent="0.25">
      <c r="A40" s="190" t="s">
        <v>254</v>
      </c>
    </row>
    <row r="41" spans="1:1" ht="24" x14ac:dyDescent="0.2">
      <c r="A41" s="257" t="s">
        <v>261</v>
      </c>
    </row>
    <row r="42" spans="1:1" ht="12.75" thickBot="1" x14ac:dyDescent="0.25">
      <c r="A42" s="192"/>
    </row>
    <row r="43" spans="1:1" ht="12.75" thickBot="1" x14ac:dyDescent="0.25">
      <c r="A43" s="141" t="s">
        <v>16</v>
      </c>
    </row>
    <row r="44" spans="1:1" ht="11.25" customHeight="1" x14ac:dyDescent="0.2">
      <c r="A44" s="149" t="s">
        <v>173</v>
      </c>
    </row>
  </sheetData>
  <mergeCells count="2">
    <mergeCell ref="A4:A5"/>
    <mergeCell ref="A38:A39"/>
  </mergeCells>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pane xSplit="1" topLeftCell="H1" activePane="topRight" state="frozen"/>
      <selection pane="topRight" activeCell="I1" sqref="I1:J1048576"/>
    </sheetView>
  </sheetViews>
  <sheetFormatPr defaultColWidth="9" defaultRowHeight="12" x14ac:dyDescent="0.2"/>
  <cols>
    <col min="1" max="1" width="81.5703125" style="144" customWidth="1"/>
    <col min="2" max="6" width="9" style="242" hidden="1" customWidth="1"/>
    <col min="7" max="8" width="0" style="242" hidden="1" customWidth="1"/>
    <col min="9" max="16384" width="9" style="242"/>
  </cols>
  <sheetData>
    <row r="1" spans="1:9" ht="11.45" customHeight="1" x14ac:dyDescent="0.2">
      <c r="A1" s="13" t="s">
        <v>191</v>
      </c>
    </row>
    <row r="2" spans="1:9" x14ac:dyDescent="0.2">
      <c r="A2" s="171" t="s">
        <v>75</v>
      </c>
    </row>
    <row r="3" spans="1:9" ht="11.45" customHeight="1" x14ac:dyDescent="0.2">
      <c r="A3" s="97" t="s">
        <v>9</v>
      </c>
    </row>
    <row r="4" spans="1:9" ht="11.45" customHeight="1" x14ac:dyDescent="0.2">
      <c r="A4" s="268" t="s">
        <v>11</v>
      </c>
      <c r="B4" s="241" t="e">
        <f>'Отдыхай катай |FIT15'!B4</f>
        <v>#REF!</v>
      </c>
      <c r="C4" s="241" t="e">
        <f>'Отдыхай катай |FIT15'!C4</f>
        <v>#REF!</v>
      </c>
      <c r="D4" s="241" t="e">
        <f>'Отдыхай катай |FIT15'!D4</f>
        <v>#REF!</v>
      </c>
      <c r="E4" s="241" t="e">
        <f>'Отдыхай катай |FIT15'!E4</f>
        <v>#REF!</v>
      </c>
      <c r="F4" s="241" t="e">
        <f>'Отдыхай катай |FIT15'!F4</f>
        <v>#REF!</v>
      </c>
      <c r="G4" s="241" t="e">
        <f>'Отдыхай катай |FIT15'!G4</f>
        <v>#REF!</v>
      </c>
      <c r="H4" s="241" t="e">
        <f>'Отдыхай катай |FIT15'!#REF!</f>
        <v>#REF!</v>
      </c>
      <c r="I4" s="241" t="e">
        <f>'Отдыхай катай |FIT15'!J4</f>
        <v>#REF!</v>
      </c>
    </row>
    <row r="5" spans="1:9" s="250" customFormat="1" ht="10.5" x14ac:dyDescent="0.15">
      <c r="A5" s="269"/>
      <c r="B5" s="241" t="e">
        <f>'Отдыхай катай |FIT15'!B5</f>
        <v>#REF!</v>
      </c>
      <c r="C5" s="241" t="e">
        <f>'Отдыхай катай |FIT15'!C5</f>
        <v>#REF!</v>
      </c>
      <c r="D5" s="241" t="e">
        <f>'Отдыхай катай |FIT15'!D5</f>
        <v>#REF!</v>
      </c>
      <c r="E5" s="241" t="e">
        <f>'Отдыхай катай |FIT15'!E5</f>
        <v>#REF!</v>
      </c>
      <c r="F5" s="241" t="e">
        <f>'Отдыхай катай |FIT15'!F5</f>
        <v>#REF!</v>
      </c>
      <c r="G5" s="241" t="e">
        <f>'Отдыхай катай |FIT15'!G5</f>
        <v>#REF!</v>
      </c>
      <c r="H5" s="241" t="e">
        <f>'Отдыхай катай |FIT15'!#REF!</f>
        <v>#REF!</v>
      </c>
      <c r="I5" s="241" t="e">
        <f>'Отдыхай катай |FIT15'!J5</f>
        <v>#REF!</v>
      </c>
    </row>
    <row r="6" spans="1:9" ht="10.7" customHeight="1" x14ac:dyDescent="0.2">
      <c r="A6" s="17" t="s">
        <v>142</v>
      </c>
    </row>
    <row r="7" spans="1:9" ht="10.7" customHeight="1" x14ac:dyDescent="0.2">
      <c r="A7" s="19">
        <v>1</v>
      </c>
      <c r="B7" s="243" t="e">
        <f>'Отдыхай катай |FIT15'!B7</f>
        <v>#REF!</v>
      </c>
      <c r="C7" s="243" t="e">
        <f>'Отдыхай катай |FIT15'!C7</f>
        <v>#REF!</v>
      </c>
      <c r="D7" s="243" t="e">
        <f>'Отдыхай катай |FIT15'!D7</f>
        <v>#REF!</v>
      </c>
      <c r="E7" s="243" t="e">
        <f>'Отдыхай катай |FIT15'!E7</f>
        <v>#REF!</v>
      </c>
      <c r="F7" s="243" t="e">
        <f>'Отдыхай катай |FIT15'!F7</f>
        <v>#REF!</v>
      </c>
      <c r="G7" s="243" t="e">
        <f>'Отдыхай катай |FIT15'!G7</f>
        <v>#REF!</v>
      </c>
      <c r="H7" s="243" t="e">
        <f>'Отдыхай катай |FIT15'!#REF!</f>
        <v>#REF!</v>
      </c>
      <c r="I7" s="243" t="e">
        <f>'Отдыхай катай |FIT15'!J7</f>
        <v>#REF!</v>
      </c>
    </row>
    <row r="8" spans="1:9" ht="10.7" customHeight="1" x14ac:dyDescent="0.2">
      <c r="A8" s="19">
        <v>2</v>
      </c>
      <c r="B8" s="243" t="e">
        <f>'Отдыхай катай |FIT15'!B8</f>
        <v>#REF!</v>
      </c>
      <c r="C8" s="243" t="e">
        <f>'Отдыхай катай |FIT15'!C8</f>
        <v>#REF!</v>
      </c>
      <c r="D8" s="243" t="e">
        <f>'Отдыхай катай |FIT15'!D8</f>
        <v>#REF!</v>
      </c>
      <c r="E8" s="243" t="e">
        <f>'Отдыхай катай |FIT15'!E8</f>
        <v>#REF!</v>
      </c>
      <c r="F8" s="243" t="e">
        <f>'Отдыхай катай |FIT15'!F8</f>
        <v>#REF!</v>
      </c>
      <c r="G8" s="243" t="e">
        <f>'Отдыхай катай |FIT15'!G8</f>
        <v>#REF!</v>
      </c>
      <c r="H8" s="243" t="e">
        <f>'Отдыхай катай |FIT15'!#REF!</f>
        <v>#REF!</v>
      </c>
      <c r="I8" s="243" t="e">
        <f>'Отдыхай катай |FIT15'!J8</f>
        <v>#REF!</v>
      </c>
    </row>
    <row r="9" spans="1:9" ht="10.7" customHeight="1" x14ac:dyDescent="0.2">
      <c r="A9" s="17" t="s">
        <v>143</v>
      </c>
      <c r="B9" s="243"/>
      <c r="C9" s="243"/>
      <c r="D9" s="243"/>
      <c r="E9" s="243"/>
      <c r="F9" s="243"/>
      <c r="G9" s="243"/>
      <c r="H9" s="243"/>
      <c r="I9" s="243"/>
    </row>
    <row r="10" spans="1:9" s="247" customFormat="1" ht="10.7" customHeight="1" x14ac:dyDescent="0.2">
      <c r="A10" s="19">
        <v>1</v>
      </c>
      <c r="B10" s="243" t="e">
        <f>'Отдыхай катай |FIT15'!B10</f>
        <v>#REF!</v>
      </c>
      <c r="C10" s="243" t="e">
        <f>'Отдыхай катай |FIT15'!C10</f>
        <v>#REF!</v>
      </c>
      <c r="D10" s="243" t="e">
        <f>'Отдыхай катай |FIT15'!D10</f>
        <v>#REF!</v>
      </c>
      <c r="E10" s="243" t="e">
        <f>'Отдыхай катай |FIT15'!E10</f>
        <v>#REF!</v>
      </c>
      <c r="F10" s="243" t="e">
        <f>'Отдыхай катай |FIT15'!F10</f>
        <v>#REF!</v>
      </c>
      <c r="G10" s="243" t="e">
        <f>'Отдыхай катай |FIT15'!G10</f>
        <v>#REF!</v>
      </c>
      <c r="H10" s="243" t="e">
        <f>'Отдыхай катай |FIT15'!#REF!</f>
        <v>#REF!</v>
      </c>
      <c r="I10" s="243" t="e">
        <f>'Отдыхай катай |FIT15'!J10</f>
        <v>#REF!</v>
      </c>
    </row>
    <row r="11" spans="1:9" ht="10.7" customHeight="1" x14ac:dyDescent="0.2">
      <c r="A11" s="19">
        <v>2</v>
      </c>
      <c r="B11" s="243" t="e">
        <f>'Отдыхай катай |FIT15'!B11</f>
        <v>#REF!</v>
      </c>
      <c r="C11" s="243" t="e">
        <f>'Отдыхай катай |FIT15'!C11</f>
        <v>#REF!</v>
      </c>
      <c r="D11" s="243" t="e">
        <f>'Отдыхай катай |FIT15'!D11</f>
        <v>#REF!</v>
      </c>
      <c r="E11" s="243" t="e">
        <f>'Отдыхай катай |FIT15'!E11</f>
        <v>#REF!</v>
      </c>
      <c r="F11" s="243" t="e">
        <f>'Отдыхай катай |FIT15'!F11</f>
        <v>#REF!</v>
      </c>
      <c r="G11" s="243" t="e">
        <f>'Отдыхай катай |FIT15'!G11</f>
        <v>#REF!</v>
      </c>
      <c r="H11" s="243" t="e">
        <f>'Отдыхай катай |FIT15'!#REF!</f>
        <v>#REF!</v>
      </c>
      <c r="I11" s="243" t="e">
        <f>'Отдыхай катай |FIT15'!J11</f>
        <v>#REF!</v>
      </c>
    </row>
    <row r="12" spans="1:9" ht="10.7" customHeight="1" x14ac:dyDescent="0.2">
      <c r="A12" s="17" t="s">
        <v>144</v>
      </c>
      <c r="B12" s="243"/>
      <c r="C12" s="243"/>
      <c r="D12" s="243"/>
      <c r="E12" s="243"/>
      <c r="F12" s="243"/>
      <c r="G12" s="243"/>
      <c r="H12" s="243"/>
      <c r="I12" s="243"/>
    </row>
    <row r="13" spans="1:9" ht="10.7" customHeight="1" x14ac:dyDescent="0.2">
      <c r="A13" s="19">
        <v>1</v>
      </c>
      <c r="B13" s="243" t="e">
        <f>'Отдыхай катай |FIT15'!B13</f>
        <v>#REF!</v>
      </c>
      <c r="C13" s="243" t="e">
        <f>'Отдыхай катай |FIT15'!C13</f>
        <v>#REF!</v>
      </c>
      <c r="D13" s="243" t="e">
        <f>'Отдыхай катай |FIT15'!D13</f>
        <v>#REF!</v>
      </c>
      <c r="E13" s="243" t="e">
        <f>'Отдыхай катай |FIT15'!E13</f>
        <v>#REF!</v>
      </c>
      <c r="F13" s="243" t="e">
        <f>'Отдыхай катай |FIT15'!F13</f>
        <v>#REF!</v>
      </c>
      <c r="G13" s="243" t="e">
        <f>'Отдыхай катай |FIT15'!G13</f>
        <v>#REF!</v>
      </c>
      <c r="H13" s="243" t="e">
        <f>'Отдыхай катай |FIT15'!#REF!</f>
        <v>#REF!</v>
      </c>
      <c r="I13" s="243" t="e">
        <f>'Отдыхай катай |FIT15'!J13</f>
        <v>#REF!</v>
      </c>
    </row>
    <row r="14" spans="1:9" ht="10.7" customHeight="1" x14ac:dyDescent="0.2">
      <c r="A14" s="19">
        <v>2</v>
      </c>
      <c r="B14" s="243" t="e">
        <f>'Отдыхай катай |FIT15'!B14</f>
        <v>#REF!</v>
      </c>
      <c r="C14" s="243" t="e">
        <f>'Отдыхай катай |FIT15'!C14</f>
        <v>#REF!</v>
      </c>
      <c r="D14" s="243" t="e">
        <f>'Отдыхай катай |FIT15'!D14</f>
        <v>#REF!</v>
      </c>
      <c r="E14" s="243" t="e">
        <f>'Отдыхай катай |FIT15'!E14</f>
        <v>#REF!</v>
      </c>
      <c r="F14" s="243" t="e">
        <f>'Отдыхай катай |FIT15'!F14</f>
        <v>#REF!</v>
      </c>
      <c r="G14" s="243" t="e">
        <f>'Отдыхай катай |FIT15'!G14</f>
        <v>#REF!</v>
      </c>
      <c r="H14" s="243" t="e">
        <f>'Отдыхай катай |FIT15'!#REF!</f>
        <v>#REF!</v>
      </c>
      <c r="I14" s="243" t="e">
        <f>'Отдыхай катай |FIT15'!J14</f>
        <v>#REF!</v>
      </c>
    </row>
    <row r="15" spans="1:9" ht="10.7" customHeight="1" x14ac:dyDescent="0.2">
      <c r="A15" s="17" t="s">
        <v>4</v>
      </c>
      <c r="B15" s="243"/>
      <c r="C15" s="243"/>
      <c r="D15" s="243"/>
      <c r="E15" s="243"/>
      <c r="F15" s="243"/>
      <c r="G15" s="243"/>
      <c r="H15" s="243"/>
      <c r="I15" s="243"/>
    </row>
    <row r="16" spans="1:9" ht="10.7" customHeight="1" x14ac:dyDescent="0.2">
      <c r="A16" s="19">
        <v>1</v>
      </c>
      <c r="B16" s="243" t="e">
        <f>'Отдыхай катай |FIT15'!B16</f>
        <v>#REF!</v>
      </c>
      <c r="C16" s="243" t="e">
        <f>'Отдыхай катай |FIT15'!C16</f>
        <v>#REF!</v>
      </c>
      <c r="D16" s="243" t="e">
        <f>'Отдыхай катай |FIT15'!D16</f>
        <v>#REF!</v>
      </c>
      <c r="E16" s="243" t="e">
        <f>'Отдыхай катай |FIT15'!E16</f>
        <v>#REF!</v>
      </c>
      <c r="F16" s="243" t="e">
        <f>'Отдыхай катай |FIT15'!F16</f>
        <v>#REF!</v>
      </c>
      <c r="G16" s="243" t="e">
        <f>'Отдыхай катай |FIT15'!G16</f>
        <v>#REF!</v>
      </c>
      <c r="H16" s="243" t="e">
        <f>'Отдыхай катай |FIT15'!#REF!</f>
        <v>#REF!</v>
      </c>
      <c r="I16" s="243" t="e">
        <f>'Отдыхай катай |FIT15'!J16</f>
        <v>#REF!</v>
      </c>
    </row>
    <row r="17" spans="1:9" ht="10.7" customHeight="1" x14ac:dyDescent="0.2">
      <c r="A17" s="19">
        <v>2</v>
      </c>
      <c r="B17" s="243" t="e">
        <f>'Отдыхай катай |FIT15'!B17</f>
        <v>#REF!</v>
      </c>
      <c r="C17" s="243" t="e">
        <f>'Отдыхай катай |FIT15'!C17</f>
        <v>#REF!</v>
      </c>
      <c r="D17" s="243" t="e">
        <f>'Отдыхай катай |FIT15'!D17</f>
        <v>#REF!</v>
      </c>
      <c r="E17" s="243" t="e">
        <f>'Отдыхай катай |FIT15'!E17</f>
        <v>#REF!</v>
      </c>
      <c r="F17" s="243" t="e">
        <f>'Отдыхай катай |FIT15'!F17</f>
        <v>#REF!</v>
      </c>
      <c r="G17" s="243" t="e">
        <f>'Отдыхай катай |FIT15'!G17</f>
        <v>#REF!</v>
      </c>
      <c r="H17" s="243" t="e">
        <f>'Отдыхай катай |FIT15'!#REF!</f>
        <v>#REF!</v>
      </c>
      <c r="I17" s="243" t="e">
        <f>'Отдыхай катай |FIT15'!J17</f>
        <v>#REF!</v>
      </c>
    </row>
    <row r="18" spans="1:9" ht="10.7" customHeight="1" x14ac:dyDescent="0.2">
      <c r="A18" s="17" t="s">
        <v>145</v>
      </c>
      <c r="B18" s="243"/>
      <c r="C18" s="243"/>
      <c r="D18" s="243"/>
      <c r="E18" s="243"/>
      <c r="F18" s="243"/>
      <c r="G18" s="243"/>
      <c r="H18" s="243"/>
      <c r="I18" s="243"/>
    </row>
    <row r="19" spans="1:9" ht="10.7" customHeight="1" x14ac:dyDescent="0.2">
      <c r="A19" s="19">
        <v>1</v>
      </c>
      <c r="B19" s="243" t="e">
        <f>'Отдыхай катай |FIT15'!B19</f>
        <v>#REF!</v>
      </c>
      <c r="C19" s="243" t="e">
        <f>'Отдыхай катай |FIT15'!C19</f>
        <v>#REF!</v>
      </c>
      <c r="D19" s="243" t="e">
        <f>'Отдыхай катай |FIT15'!D19</f>
        <v>#REF!</v>
      </c>
      <c r="E19" s="243" t="e">
        <f>'Отдыхай катай |FIT15'!E19</f>
        <v>#REF!</v>
      </c>
      <c r="F19" s="243" t="e">
        <f>'Отдыхай катай |FIT15'!F19</f>
        <v>#REF!</v>
      </c>
      <c r="G19" s="243" t="e">
        <f>'Отдыхай катай |FIT15'!G19</f>
        <v>#REF!</v>
      </c>
      <c r="H19" s="243" t="e">
        <f>'Отдыхай катай |FIT15'!#REF!</f>
        <v>#REF!</v>
      </c>
      <c r="I19" s="243" t="e">
        <f>'Отдыхай катай |FIT15'!J19</f>
        <v>#REF!</v>
      </c>
    </row>
    <row r="20" spans="1:9" ht="10.7" customHeight="1" x14ac:dyDescent="0.2">
      <c r="A20" s="19">
        <v>2</v>
      </c>
      <c r="B20" s="243" t="e">
        <f>'Отдыхай катай |FIT15'!B20</f>
        <v>#REF!</v>
      </c>
      <c r="C20" s="243" t="e">
        <f>'Отдыхай катай |FIT15'!C20</f>
        <v>#REF!</v>
      </c>
      <c r="D20" s="243" t="e">
        <f>'Отдыхай катай |FIT15'!D20</f>
        <v>#REF!</v>
      </c>
      <c r="E20" s="243" t="e">
        <f>'Отдыхай катай |FIT15'!E20</f>
        <v>#REF!</v>
      </c>
      <c r="F20" s="243" t="e">
        <f>'Отдыхай катай |FIT15'!F20</f>
        <v>#REF!</v>
      </c>
      <c r="G20" s="243" t="e">
        <f>'Отдыхай катай |FIT15'!G20</f>
        <v>#REF!</v>
      </c>
      <c r="H20" s="243" t="e">
        <f>'Отдыхай катай |FIT15'!#REF!</f>
        <v>#REF!</v>
      </c>
      <c r="I20" s="243" t="e">
        <f>'Отдыхай катай |FIT15'!J20</f>
        <v>#REF!</v>
      </c>
    </row>
    <row r="21" spans="1:9" ht="10.7" customHeight="1" x14ac:dyDescent="0.2">
      <c r="A21" s="17" t="s">
        <v>5</v>
      </c>
      <c r="B21" s="243"/>
      <c r="C21" s="243"/>
      <c r="D21" s="243"/>
      <c r="E21" s="243"/>
      <c r="F21" s="243"/>
      <c r="G21" s="243"/>
      <c r="H21" s="243"/>
      <c r="I21" s="243"/>
    </row>
    <row r="22" spans="1:9" ht="10.7" customHeight="1" x14ac:dyDescent="0.2">
      <c r="A22" s="19">
        <v>1</v>
      </c>
      <c r="B22" s="243" t="e">
        <f>'Отдыхай катай |FIT15'!B22</f>
        <v>#REF!</v>
      </c>
      <c r="C22" s="243" t="e">
        <f>'Отдыхай катай |FIT15'!C22</f>
        <v>#REF!</v>
      </c>
      <c r="D22" s="243" t="e">
        <f>'Отдыхай катай |FIT15'!D22</f>
        <v>#REF!</v>
      </c>
      <c r="E22" s="243" t="e">
        <f>'Отдыхай катай |FIT15'!E22</f>
        <v>#REF!</v>
      </c>
      <c r="F22" s="243" t="e">
        <f>'Отдыхай катай |FIT15'!F22</f>
        <v>#REF!</v>
      </c>
      <c r="G22" s="243" t="e">
        <f>'Отдыхай катай |FIT15'!G22</f>
        <v>#REF!</v>
      </c>
      <c r="H22" s="243" t="e">
        <f>'Отдыхай катай |FIT15'!#REF!</f>
        <v>#REF!</v>
      </c>
      <c r="I22" s="243" t="e">
        <f>'Отдыхай катай |FIT15'!J22</f>
        <v>#REF!</v>
      </c>
    </row>
    <row r="23" spans="1:9" ht="10.5" customHeight="1" x14ac:dyDescent="0.2">
      <c r="A23" s="19">
        <v>2</v>
      </c>
      <c r="B23" s="243" t="e">
        <f>'Отдыхай катай |FIT15'!B23</f>
        <v>#REF!</v>
      </c>
      <c r="C23" s="243" t="e">
        <f>'Отдыхай катай |FIT15'!C23</f>
        <v>#REF!</v>
      </c>
      <c r="D23" s="243" t="e">
        <f>'Отдыхай катай |FIT15'!D23</f>
        <v>#REF!</v>
      </c>
      <c r="E23" s="243" t="e">
        <f>'Отдыхай катай |FIT15'!E23</f>
        <v>#REF!</v>
      </c>
      <c r="F23" s="243" t="e">
        <f>'Отдыхай катай |FIT15'!F23</f>
        <v>#REF!</v>
      </c>
      <c r="G23" s="243" t="e">
        <f>'Отдыхай катай |FIT15'!G23</f>
        <v>#REF!</v>
      </c>
      <c r="H23" s="243" t="e">
        <f>'Отдыхай катай |FIT15'!#REF!</f>
        <v>#REF!</v>
      </c>
      <c r="I23" s="243" t="e">
        <f>'Отдыхай катай |FIT15'!J23</f>
        <v>#REF!</v>
      </c>
    </row>
    <row r="24" spans="1:9" x14ac:dyDescent="0.2">
      <c r="A24" s="17" t="s">
        <v>6</v>
      </c>
      <c r="B24" s="243"/>
      <c r="C24" s="243"/>
      <c r="D24" s="243"/>
      <c r="E24" s="243"/>
      <c r="F24" s="243"/>
      <c r="G24" s="243"/>
      <c r="H24" s="243"/>
      <c r="I24" s="243"/>
    </row>
    <row r="25" spans="1:9" ht="12.75" thickBot="1" x14ac:dyDescent="0.25">
      <c r="A25" s="19" t="s">
        <v>1</v>
      </c>
      <c r="B25" s="243" t="e">
        <f>'Отдыхай катай |FIT15'!B25</f>
        <v>#REF!</v>
      </c>
      <c r="C25" s="243" t="e">
        <f>'Отдыхай катай |FIT15'!C25</f>
        <v>#REF!</v>
      </c>
      <c r="D25" s="243" t="e">
        <f>'Отдыхай катай |FIT15'!D25</f>
        <v>#REF!</v>
      </c>
      <c r="E25" s="243" t="e">
        <f>'Отдыхай катай |FIT15'!E25</f>
        <v>#REF!</v>
      </c>
      <c r="F25" s="243" t="e">
        <f>'Отдыхай катай |FIT15'!F25</f>
        <v>#REF!</v>
      </c>
      <c r="G25" s="243" t="e">
        <f>'Отдыхай катай |FIT15'!G25</f>
        <v>#REF!</v>
      </c>
      <c r="H25" s="243" t="e">
        <f>'Отдыхай катай |FIT15'!#REF!</f>
        <v>#REF!</v>
      </c>
      <c r="I25" s="243" t="e">
        <f>'Отдыхай катай |FIT15'!J25</f>
        <v>#REF!</v>
      </c>
    </row>
    <row r="26" spans="1:9" ht="12" customHeight="1" thickBot="1" x14ac:dyDescent="0.25">
      <c r="A26" s="164" t="s">
        <v>147</v>
      </c>
    </row>
    <row r="27" spans="1:9" x14ac:dyDescent="0.2">
      <c r="A27" s="93" t="s">
        <v>12</v>
      </c>
    </row>
    <row r="28" spans="1:9" x14ac:dyDescent="0.2">
      <c r="A28" s="22" t="s">
        <v>13</v>
      </c>
    </row>
    <row r="29" spans="1:9" x14ac:dyDescent="0.2">
      <c r="A29" s="22" t="s">
        <v>14</v>
      </c>
    </row>
    <row r="30" spans="1:9" ht="24" x14ac:dyDescent="0.2">
      <c r="A30" s="23" t="s">
        <v>18</v>
      </c>
    </row>
    <row r="31" spans="1:9" x14ac:dyDescent="0.2">
      <c r="A31" s="148" t="s">
        <v>122</v>
      </c>
    </row>
    <row r="32" spans="1:9" ht="84" x14ac:dyDescent="0.2">
      <c r="A32" s="142" t="s">
        <v>252</v>
      </c>
    </row>
    <row r="33" spans="1:1" thickBot="1" x14ac:dyDescent="0.25">
      <c r="A33" s="83"/>
    </row>
    <row r="34" spans="1:1" ht="12.75" thickBot="1" x14ac:dyDescent="0.25">
      <c r="A34" s="189" t="s">
        <v>24</v>
      </c>
    </row>
    <row r="35" spans="1:1" ht="12" customHeight="1" x14ac:dyDescent="0.2">
      <c r="A35" s="258" t="s">
        <v>263</v>
      </c>
    </row>
    <row r="36" spans="1:1" ht="36.75" thickBot="1" x14ac:dyDescent="0.25">
      <c r="A36" s="259" t="s">
        <v>264</v>
      </c>
    </row>
    <row r="37" spans="1:1" ht="12" customHeight="1" x14ac:dyDescent="0.2">
      <c r="A37" s="270" t="s">
        <v>262</v>
      </c>
    </row>
    <row r="38" spans="1:1" ht="96.6" customHeight="1" thickBot="1" x14ac:dyDescent="0.25">
      <c r="A38" s="271"/>
    </row>
    <row r="39" spans="1:1" ht="48.75" thickBot="1" x14ac:dyDescent="0.25">
      <c r="A39" s="190" t="s">
        <v>254</v>
      </c>
    </row>
    <row r="40" spans="1:1" ht="24" x14ac:dyDescent="0.2">
      <c r="A40" s="257" t="s">
        <v>261</v>
      </c>
    </row>
    <row r="41" spans="1:1" ht="12.75" thickBot="1" x14ac:dyDescent="0.25">
      <c r="A41" s="192"/>
    </row>
    <row r="42" spans="1:1" ht="12.75" thickBot="1" x14ac:dyDescent="0.25">
      <c r="A42" s="141" t="s">
        <v>16</v>
      </c>
    </row>
    <row r="43" spans="1:1" ht="60" x14ac:dyDescent="0.2">
      <c r="A43" s="149" t="s">
        <v>173</v>
      </c>
    </row>
  </sheetData>
  <mergeCells count="2">
    <mergeCell ref="A4:A5"/>
    <mergeCell ref="A37:A38"/>
  </mergeCells>
  <pageMargins left="0.25" right="0.25" top="0.75" bottom="0.75" header="0.3" footer="0.3"/>
  <pageSetup scale="5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zoomScale="90" zoomScaleNormal="90" workbookViewId="0">
      <selection activeCell="L7" sqref="L7"/>
    </sheetView>
  </sheetViews>
  <sheetFormatPr defaultColWidth="8.7109375" defaultRowHeight="12.75" x14ac:dyDescent="0.2"/>
  <cols>
    <col min="1" max="1" width="72.5703125" style="151" customWidth="1"/>
    <col min="2" max="37" width="9.7109375" style="151" bestFit="1" customWidth="1"/>
    <col min="38" max="16384" width="8.7109375" style="151"/>
  </cols>
  <sheetData>
    <row r="1" spans="1:44" x14ac:dyDescent="0.2">
      <c r="A1" s="13" t="s">
        <v>191</v>
      </c>
    </row>
    <row r="2" spans="1:44" x14ac:dyDescent="0.2">
      <c r="A2" s="122" t="s">
        <v>194</v>
      </c>
    </row>
    <row r="3" spans="1:44" x14ac:dyDescent="0.2">
      <c r="A3" s="122" t="s">
        <v>9</v>
      </c>
      <c r="B3" s="47">
        <f>'C завтраками| Bed and breakfast'!B4</f>
        <v>45824</v>
      </c>
      <c r="C3" s="47">
        <f>'C завтраками| Bed and breakfast'!C4</f>
        <v>45827</v>
      </c>
      <c r="D3" s="47">
        <f>'C завтраками| Bed and breakfast'!D4</f>
        <v>45828</v>
      </c>
      <c r="E3" s="47">
        <f>'C завтраками| Bed and breakfast'!E4</f>
        <v>45829</v>
      </c>
      <c r="F3" s="47">
        <f>'C завтраками| Bed and breakfast'!F4</f>
        <v>45830</v>
      </c>
      <c r="G3" s="47">
        <f>'C завтраками| Bed and breakfast'!G4</f>
        <v>45831</v>
      </c>
      <c r="H3" s="47">
        <f>'C завтраками| Bed and breakfast'!H4</f>
        <v>45832</v>
      </c>
      <c r="I3" s="47">
        <f>'C завтраками| Bed and breakfast'!I4</f>
        <v>45835</v>
      </c>
      <c r="J3" s="47">
        <f>'C завтраками| Bed and breakfast'!J4</f>
        <v>45836</v>
      </c>
      <c r="K3" s="47">
        <f>'C завтраками| Bed and breakfast'!K4</f>
        <v>45838</v>
      </c>
      <c r="L3" s="47">
        <f>'C завтраками| Bed and breakfast'!L4</f>
        <v>45839</v>
      </c>
      <c r="M3" s="47">
        <f>'C завтраками| Bed and breakfast'!M4</f>
        <v>45842</v>
      </c>
      <c r="N3" s="47">
        <f>'C завтраками| Bed and breakfast'!N4</f>
        <v>45845</v>
      </c>
      <c r="O3" s="47">
        <f>'C завтраками| Bed and breakfast'!O4</f>
        <v>45847</v>
      </c>
      <c r="P3" s="47">
        <f>'C завтраками| Bed and breakfast'!P4</f>
        <v>45849</v>
      </c>
      <c r="Q3" s="47">
        <f>'C завтраками| Bed and breakfast'!Q4</f>
        <v>45851</v>
      </c>
      <c r="R3" s="47">
        <f>'C завтраками| Bed and breakfast'!R4</f>
        <v>45856</v>
      </c>
      <c r="S3" s="47">
        <f>'C завтраками| Bed and breakfast'!S4</f>
        <v>45858</v>
      </c>
      <c r="T3" s="47">
        <f>'C завтраками| Bed and breakfast'!T4</f>
        <v>45859</v>
      </c>
      <c r="U3" s="47">
        <f>'C завтраками| Bed and breakfast'!U4</f>
        <v>45861</v>
      </c>
      <c r="V3" s="47">
        <f>'C завтраками| Bed and breakfast'!V4</f>
        <v>45863</v>
      </c>
      <c r="W3" s="47">
        <f>'C завтраками| Bed and breakfast'!W4</f>
        <v>45865</v>
      </c>
      <c r="X3" s="47">
        <f>'C завтраками| Bed and breakfast'!X4</f>
        <v>45867</v>
      </c>
      <c r="Y3" s="47">
        <f>'C завтраками| Bed and breakfast'!Y4</f>
        <v>45870</v>
      </c>
      <c r="Z3" s="47">
        <f>'C завтраками| Bed and breakfast'!Z4</f>
        <v>45872</v>
      </c>
      <c r="AA3" s="47">
        <f>'C завтраками| Bed and breakfast'!AA4</f>
        <v>45874</v>
      </c>
      <c r="AB3" s="47">
        <f>'C завтраками| Bed and breakfast'!AB4</f>
        <v>45883</v>
      </c>
      <c r="AC3" s="47">
        <f>'C завтраками| Bed and breakfast'!AC4</f>
        <v>45886</v>
      </c>
      <c r="AD3" s="47">
        <f>'C завтраками| Bed and breakfast'!AD4</f>
        <v>45888</v>
      </c>
      <c r="AE3" s="47">
        <f>'C завтраками| Bed and breakfast'!AE4</f>
        <v>45890</v>
      </c>
      <c r="AF3" s="47">
        <f>'C завтраками| Bed and breakfast'!AF4</f>
        <v>45893</v>
      </c>
      <c r="AG3" s="47">
        <f>'C завтраками| Bed and breakfast'!AG4</f>
        <v>45896</v>
      </c>
      <c r="AH3" s="47">
        <f>'C завтраками| Bed and breakfast'!AH4</f>
        <v>45898</v>
      </c>
      <c r="AI3" s="47">
        <f>'C завтраками| Bed and breakfast'!AI4</f>
        <v>45901</v>
      </c>
      <c r="AJ3" s="47">
        <f>'C завтраками| Bed and breakfast'!AJ4</f>
        <v>45905</v>
      </c>
      <c r="AK3" s="47">
        <f>'C завтраками| Bed and breakfast'!AK4</f>
        <v>45908</v>
      </c>
      <c r="AL3" s="47">
        <f>'C завтраками| Bed and breakfast'!AL4</f>
        <v>45911</v>
      </c>
      <c r="AM3" s="47">
        <f>'C завтраками| Bed and breakfast'!AM4</f>
        <v>45912</v>
      </c>
      <c r="AN3" s="47">
        <f>'C завтраками| Bed and breakfast'!AN4</f>
        <v>45914</v>
      </c>
      <c r="AO3" s="47">
        <f>'C завтраками| Bed and breakfast'!AO4</f>
        <v>45919</v>
      </c>
      <c r="AP3" s="47">
        <f>'C завтраками| Bed and breakfast'!AP4</f>
        <v>45921</v>
      </c>
      <c r="AQ3" s="47">
        <f>'C завтраками| Bed and breakfast'!AQ4</f>
        <v>45926</v>
      </c>
      <c r="AR3" s="47">
        <f>'C завтраками| Bed and breakfast'!AR4</f>
        <v>45928</v>
      </c>
    </row>
    <row r="4" spans="1:44" ht="23.1" customHeight="1" x14ac:dyDescent="0.2">
      <c r="A4" s="46" t="s">
        <v>11</v>
      </c>
      <c r="B4" s="47">
        <f>'C завтраками| Bed and breakfast'!B5</f>
        <v>45826</v>
      </c>
      <c r="C4" s="47">
        <f>'C завтраками| Bed and breakfast'!C5</f>
        <v>45827</v>
      </c>
      <c r="D4" s="47">
        <f>'C завтраками| Bed and breakfast'!D5</f>
        <v>45828</v>
      </c>
      <c r="E4" s="47">
        <f>'C завтраками| Bed and breakfast'!E5</f>
        <v>45829</v>
      </c>
      <c r="F4" s="47">
        <f>'C завтраками| Bed and breakfast'!F5</f>
        <v>45830</v>
      </c>
      <c r="G4" s="47">
        <f>'C завтраками| Bed and breakfast'!G5</f>
        <v>45831</v>
      </c>
      <c r="H4" s="47">
        <f>'C завтраками| Bed and breakfast'!H5</f>
        <v>45834</v>
      </c>
      <c r="I4" s="47">
        <f>'C завтраками| Bed and breakfast'!I5</f>
        <v>45835</v>
      </c>
      <c r="J4" s="47">
        <f>'C завтраками| Bed and breakfast'!J5</f>
        <v>45837</v>
      </c>
      <c r="K4" s="47">
        <f>'C завтраками| Bed and breakfast'!K5</f>
        <v>45838</v>
      </c>
      <c r="L4" s="47">
        <f>'C завтраками| Bed and breakfast'!L5</f>
        <v>45841</v>
      </c>
      <c r="M4" s="47">
        <f>'C завтраками| Bed and breakfast'!M5</f>
        <v>45844</v>
      </c>
      <c r="N4" s="47">
        <f>'C завтраками| Bed and breakfast'!N5</f>
        <v>45846</v>
      </c>
      <c r="O4" s="47">
        <f>'C завтраками| Bed and breakfast'!O5</f>
        <v>45848</v>
      </c>
      <c r="P4" s="47">
        <f>'C завтраками| Bed and breakfast'!P5</f>
        <v>45850</v>
      </c>
      <c r="Q4" s="47">
        <f>'C завтраками| Bed and breakfast'!Q5</f>
        <v>45855</v>
      </c>
      <c r="R4" s="47">
        <f>'C завтраками| Bed and breakfast'!R5</f>
        <v>45857</v>
      </c>
      <c r="S4" s="47">
        <f>'C завтраками| Bed and breakfast'!S5</f>
        <v>45858</v>
      </c>
      <c r="T4" s="47">
        <f>'C завтраками| Bed and breakfast'!T5</f>
        <v>45860</v>
      </c>
      <c r="U4" s="47">
        <f>'C завтраками| Bed and breakfast'!U5</f>
        <v>45862</v>
      </c>
      <c r="V4" s="47">
        <f>'C завтраками| Bed and breakfast'!V5</f>
        <v>45864</v>
      </c>
      <c r="W4" s="47">
        <f>'C завтраками| Bed and breakfast'!W5</f>
        <v>45866</v>
      </c>
      <c r="X4" s="47">
        <f>'C завтраками| Bed and breakfast'!X5</f>
        <v>45869</v>
      </c>
      <c r="Y4" s="47">
        <f>'C завтраками| Bed and breakfast'!Y5</f>
        <v>45871</v>
      </c>
      <c r="Z4" s="47">
        <f>'C завтраками| Bed and breakfast'!Z5</f>
        <v>45873</v>
      </c>
      <c r="AA4" s="47">
        <f>'C завтраками| Bed and breakfast'!AA5</f>
        <v>45882</v>
      </c>
      <c r="AB4" s="47">
        <f>'C завтраками| Bed and breakfast'!AB5</f>
        <v>45885</v>
      </c>
      <c r="AC4" s="47">
        <f>'C завтраками| Bed and breakfast'!AC5</f>
        <v>45887</v>
      </c>
      <c r="AD4" s="47">
        <f>'C завтраками| Bed and breakfast'!AD5</f>
        <v>45889</v>
      </c>
      <c r="AE4" s="47">
        <f>'C завтраками| Bed and breakfast'!AE5</f>
        <v>45892</v>
      </c>
      <c r="AF4" s="47">
        <f>'C завтраками| Bed and breakfast'!AF5</f>
        <v>45895</v>
      </c>
      <c r="AG4" s="47">
        <f>'C завтраками| Bed and breakfast'!AG5</f>
        <v>45897</v>
      </c>
      <c r="AH4" s="47">
        <f>'C завтраками| Bed and breakfast'!AH5</f>
        <v>45900</v>
      </c>
      <c r="AI4" s="47">
        <f>'C завтраками| Bed and breakfast'!AI5</f>
        <v>45904</v>
      </c>
      <c r="AJ4" s="47">
        <f>'C завтраками| Bed and breakfast'!AJ5</f>
        <v>45907</v>
      </c>
      <c r="AK4" s="47">
        <f>'C завтраками| Bed and breakfast'!AK5</f>
        <v>45910</v>
      </c>
      <c r="AL4" s="47">
        <f>'C завтраками| Bed and breakfast'!AL5</f>
        <v>45911</v>
      </c>
      <c r="AM4" s="47">
        <f>'C завтраками| Bed and breakfast'!AM5</f>
        <v>45913</v>
      </c>
      <c r="AN4" s="47">
        <f>'C завтраками| Bed and breakfast'!AN5</f>
        <v>45918</v>
      </c>
      <c r="AO4" s="47">
        <f>'C завтраками| Bed and breakfast'!AO5</f>
        <v>45920</v>
      </c>
      <c r="AP4" s="47">
        <f>'C завтраками| Bed and breakfast'!AP5</f>
        <v>45925</v>
      </c>
      <c r="AQ4" s="47">
        <f>'C завтраками| Bed and breakfast'!AQ5</f>
        <v>45927</v>
      </c>
      <c r="AR4" s="47">
        <f>'C завтраками| Bed and breakfast'!AR5</f>
        <v>45930</v>
      </c>
    </row>
    <row r="5" spans="1:44" x14ac:dyDescent="0.2">
      <c r="A5" s="17" t="s">
        <v>142</v>
      </c>
    </row>
    <row r="6" spans="1:44" x14ac:dyDescent="0.2">
      <c r="A6" s="19">
        <v>1</v>
      </c>
      <c r="B6" s="44">
        <f>'C завтраками| Bed and breakfast'!B7*0.9</f>
        <v>13050</v>
      </c>
      <c r="C6" s="44">
        <f>'C завтраками| Bed and breakfast'!C7*0.9</f>
        <v>15210</v>
      </c>
      <c r="D6" s="44">
        <f>'C завтраками| Bed and breakfast'!D7*0.9</f>
        <v>15210</v>
      </c>
      <c r="E6" s="44">
        <f>'C завтраками| Bed and breakfast'!E7*0.9</f>
        <v>14130</v>
      </c>
      <c r="F6" s="44">
        <f>'C завтраками| Bed and breakfast'!F7*0.9</f>
        <v>14130</v>
      </c>
      <c r="G6" s="44">
        <f>'C завтраками| Bed and breakfast'!G7*0.9</f>
        <v>16740</v>
      </c>
      <c r="H6" s="44">
        <f>'C завтраками| Bed and breakfast'!H7*0.9</f>
        <v>19800</v>
      </c>
      <c r="I6" s="44">
        <f>'C завтраками| Bed and breakfast'!I7*0.9</f>
        <v>16740</v>
      </c>
      <c r="J6" s="44">
        <f>'C завтраками| Bed and breakfast'!J7*0.9</f>
        <v>13050</v>
      </c>
      <c r="K6" s="44">
        <f>'C завтраками| Bed and breakfast'!K7*0.9</f>
        <v>11970</v>
      </c>
      <c r="L6" s="44">
        <f>'C завтраками| Bed and breakfast'!L7*0.9</f>
        <v>15210</v>
      </c>
      <c r="M6" s="44">
        <f>'C завтраками| Bed and breakfast'!M7*0.9</f>
        <v>15210</v>
      </c>
      <c r="N6" s="44">
        <f>'C завтраками| Bed and breakfast'!N7*0.9</f>
        <v>14130</v>
      </c>
      <c r="O6" s="44">
        <f>'C завтраками| Bed and breakfast'!O7*0.9</f>
        <v>15210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15210</v>
      </c>
      <c r="U6" s="44">
        <f>'C завтраками| Bed and breakfast'!U7*0.9</f>
        <v>15210</v>
      </c>
      <c r="V6" s="44">
        <f>'C завтраками| Bed and breakfast'!V7*0.9</f>
        <v>19800</v>
      </c>
      <c r="W6" s="44">
        <f>'C завтраками| Bed and breakfast'!W7*0.9</f>
        <v>18270</v>
      </c>
      <c r="X6" s="44">
        <f>'C завтраками| Bed and breakfast'!X7*0.9</f>
        <v>19800</v>
      </c>
      <c r="Y6" s="44">
        <f>'C завтраками| Bed and breakfast'!Y7*0.9</f>
        <v>16740</v>
      </c>
      <c r="Z6" s="44">
        <f>'C завтраками| Bed and breakfast'!Z7*0.9</f>
        <v>16740</v>
      </c>
      <c r="AA6" s="44">
        <f>'C завтраками| Bed and breakfast'!AA7*0.9</f>
        <v>18270</v>
      </c>
      <c r="AB6" s="44">
        <f>'C завтраками| Bed and breakfast'!AB7*0.9</f>
        <v>16740</v>
      </c>
      <c r="AC6" s="44">
        <f>'C завтраками| Bed and breakfast'!AC7*0.9</f>
        <v>18270</v>
      </c>
      <c r="AD6" s="44">
        <f>'C завтраками| Bed and breakfast'!AD7*0.9</f>
        <v>15210</v>
      </c>
      <c r="AE6" s="44">
        <f>'C завтраками| Bed and breakfast'!AE7*0.9</f>
        <v>14130</v>
      </c>
      <c r="AF6" s="44">
        <f>'C завтраками| Bed and breakfast'!AF7*0.9</f>
        <v>13050</v>
      </c>
      <c r="AG6" s="44">
        <f>'C завтраками| Bed and breakfast'!AG7*0.9</f>
        <v>11970</v>
      </c>
      <c r="AH6" s="44">
        <f>'C завтраками| Bed and breakfast'!AH7*0.9</f>
        <v>10890</v>
      </c>
      <c r="AI6" s="44">
        <f>'C завтраками| Bed and breakfast'!AI7*0.9</f>
        <v>10890</v>
      </c>
      <c r="AJ6" s="44">
        <f>'C завтраками| Bed and breakfast'!AJ7*0.9</f>
        <v>11970</v>
      </c>
      <c r="AK6" s="44">
        <f>'C завтраками| Bed and breakfast'!AK7*0.9</f>
        <v>13050</v>
      </c>
      <c r="AL6" s="44">
        <f>'C завтраками| Bed and breakfast'!AL7*0.9</f>
        <v>11970</v>
      </c>
      <c r="AM6" s="44">
        <f>'C завтраками| Bed and breakfast'!AM7*0.9</f>
        <v>13050</v>
      </c>
      <c r="AN6" s="44">
        <f>'C завтраками| Bed and breakfast'!AN7*0.9</f>
        <v>11970</v>
      </c>
      <c r="AO6" s="44">
        <f>'C завтраками| Bed and breakfast'!AO7*0.9</f>
        <v>11970.9</v>
      </c>
      <c r="AP6" s="44">
        <f>'C завтраками| Bed and breakfast'!AP7*0.9</f>
        <v>10890</v>
      </c>
      <c r="AQ6" s="44">
        <f>'C завтраками| Bed and breakfast'!AQ7*0.9</f>
        <v>13050</v>
      </c>
      <c r="AR6" s="44">
        <f>'C завтраками| Bed and breakfast'!AR7*0.9</f>
        <v>10890</v>
      </c>
    </row>
    <row r="7" spans="1:44" x14ac:dyDescent="0.2">
      <c r="A7" s="19">
        <v>2</v>
      </c>
      <c r="B7" s="44">
        <f>'C завтраками| Bed and breakfast'!B8*0.9</f>
        <v>15075</v>
      </c>
      <c r="C7" s="44">
        <f>'C завтраками| Bed and breakfast'!C8*0.9</f>
        <v>17235</v>
      </c>
      <c r="D7" s="44">
        <f>'C завтраками| Bed and breakfast'!D8*0.9</f>
        <v>17235</v>
      </c>
      <c r="E7" s="44">
        <f>'C завтраками| Bed and breakfast'!E8*0.9</f>
        <v>16155</v>
      </c>
      <c r="F7" s="44">
        <f>'C завтраками| Bed and breakfast'!F8*0.9</f>
        <v>16155</v>
      </c>
      <c r="G7" s="44">
        <f>'C завтраками| Bed and breakfast'!G8*0.9</f>
        <v>18765</v>
      </c>
      <c r="H7" s="44">
        <f>'C завтраками| Bed and breakfast'!H8*0.9</f>
        <v>21825</v>
      </c>
      <c r="I7" s="44">
        <f>'C завтраками| Bed and breakfast'!I8*0.9</f>
        <v>18765</v>
      </c>
      <c r="J7" s="44">
        <f>'C завтраками| Bed and breakfast'!J8*0.9</f>
        <v>15075</v>
      </c>
      <c r="K7" s="44">
        <f>'C завтраками| Bed and breakfast'!K8*0.9</f>
        <v>13995</v>
      </c>
      <c r="L7" s="44">
        <f>'C завтраками| Bed and breakfast'!L8*0.9</f>
        <v>17235</v>
      </c>
      <c r="M7" s="44">
        <f>'C завтраками| Bed and breakfast'!M8*0.9</f>
        <v>17235</v>
      </c>
      <c r="N7" s="44">
        <f>'C завтраками| Bed and breakfast'!N8*0.9</f>
        <v>16155</v>
      </c>
      <c r="O7" s="44">
        <f>'C завтраками| Bed and breakfast'!O8*0.9</f>
        <v>17235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17235</v>
      </c>
      <c r="U7" s="44">
        <f>'C завтраками| Bed and breakfast'!U8*0.9</f>
        <v>17235</v>
      </c>
      <c r="V7" s="44">
        <f>'C завтраками| Bed and breakfast'!V8*0.9</f>
        <v>21825</v>
      </c>
      <c r="W7" s="44">
        <f>'C завтраками| Bed and breakfast'!W8*0.9</f>
        <v>20295</v>
      </c>
      <c r="X7" s="44">
        <f>'C завтраками| Bed and breakfast'!X8*0.9</f>
        <v>21825</v>
      </c>
      <c r="Y7" s="44">
        <f>'C завтраками| Bed and breakfast'!Y8*0.9</f>
        <v>18765</v>
      </c>
      <c r="Z7" s="44">
        <f>'C завтраками| Bed and breakfast'!Z8*0.9</f>
        <v>18765</v>
      </c>
      <c r="AA7" s="44">
        <f>'C завтраками| Bed and breakfast'!AA8*0.9</f>
        <v>20295</v>
      </c>
      <c r="AB7" s="44">
        <f>'C завтраками| Bed and breakfast'!AB8*0.9</f>
        <v>18765</v>
      </c>
      <c r="AC7" s="44">
        <f>'C завтраками| Bed and breakfast'!AC8*0.9</f>
        <v>20295</v>
      </c>
      <c r="AD7" s="44">
        <f>'C завтраками| Bed and breakfast'!AD8*0.9</f>
        <v>17235</v>
      </c>
      <c r="AE7" s="44">
        <f>'C завтраками| Bed and breakfast'!AE8*0.9</f>
        <v>16155</v>
      </c>
      <c r="AF7" s="44">
        <f>'C завтраками| Bed and breakfast'!AF8*0.9</f>
        <v>15075</v>
      </c>
      <c r="AG7" s="44">
        <f>'C завтраками| Bed and breakfast'!AG8*0.9</f>
        <v>13995</v>
      </c>
      <c r="AH7" s="44">
        <f>'C завтраками| Bed and breakfast'!AH8*0.9</f>
        <v>12915</v>
      </c>
      <c r="AI7" s="44">
        <f>'C завтраками| Bed and breakfast'!AI8*0.9</f>
        <v>12915</v>
      </c>
      <c r="AJ7" s="44">
        <f>'C завтраками| Bed and breakfast'!AJ8*0.9</f>
        <v>13995</v>
      </c>
      <c r="AK7" s="44">
        <f>'C завтраками| Bed and breakfast'!AK8*0.9</f>
        <v>15075</v>
      </c>
      <c r="AL7" s="44">
        <f>'C завтраками| Bed and breakfast'!AL8*0.9</f>
        <v>13995</v>
      </c>
      <c r="AM7" s="44">
        <f>'C завтраками| Bed and breakfast'!AM8*0.9</f>
        <v>15075</v>
      </c>
      <c r="AN7" s="44">
        <f>'C завтраками| Bed and breakfast'!AN8*0.9</f>
        <v>13995</v>
      </c>
      <c r="AO7" s="44">
        <f>'C завтраками| Bed and breakfast'!AO8*0.9</f>
        <v>13995.9</v>
      </c>
      <c r="AP7" s="44">
        <f>'C завтраками| Bed and breakfast'!AP8*0.9</f>
        <v>12915</v>
      </c>
      <c r="AQ7" s="44">
        <f>'C завтраками| Bed and breakfast'!AQ8*0.9</f>
        <v>15075</v>
      </c>
      <c r="AR7" s="44">
        <f>'C завтраками| Bed and breakfast'!AR8*0.9</f>
        <v>12915</v>
      </c>
    </row>
    <row r="8" spans="1:44"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row>
    <row r="9" spans="1:44" x14ac:dyDescent="0.2">
      <c r="A9" s="19">
        <v>1</v>
      </c>
      <c r="B9" s="44">
        <f>'C завтраками| Bed and breakfast'!B10*0.9</f>
        <v>13950</v>
      </c>
      <c r="C9" s="44">
        <f>'C завтраками| Bed and breakfast'!C10*0.9</f>
        <v>16110</v>
      </c>
      <c r="D9" s="44">
        <f>'C завтраками| Bed and breakfast'!D10*0.9</f>
        <v>16110</v>
      </c>
      <c r="E9" s="44">
        <f>'C завтраками| Bed and breakfast'!E10*0.9</f>
        <v>15030</v>
      </c>
      <c r="F9" s="44">
        <f>'C завтраками| Bed and breakfast'!F10*0.9</f>
        <v>15030</v>
      </c>
      <c r="G9" s="44">
        <f>'C завтраками| Bed and breakfast'!G10*0.9</f>
        <v>17640</v>
      </c>
      <c r="H9" s="44">
        <f>'C завтраками| Bed and breakfast'!H10*0.9</f>
        <v>20700</v>
      </c>
      <c r="I9" s="44">
        <f>'C завтраками| Bed and breakfast'!I10*0.9</f>
        <v>17640</v>
      </c>
      <c r="J9" s="44">
        <f>'C завтраками| Bed and breakfast'!J10*0.9</f>
        <v>13950</v>
      </c>
      <c r="K9" s="44">
        <f>'C завтраками| Bed and breakfast'!K10*0.9</f>
        <v>12870</v>
      </c>
      <c r="L9" s="44">
        <f>'C завтраками| Bed and breakfast'!L10*0.9</f>
        <v>16110</v>
      </c>
      <c r="M9" s="44">
        <f>'C завтраками| Bed and breakfast'!M10*0.9</f>
        <v>16110</v>
      </c>
      <c r="N9" s="44">
        <f>'C завтраками| Bed and breakfast'!N10*0.9</f>
        <v>15030</v>
      </c>
      <c r="O9" s="44">
        <f>'C завтраками| Bed and breakfast'!O10*0.9</f>
        <v>16110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16110</v>
      </c>
      <c r="U9" s="44">
        <f>'C завтраками| Bed and breakfast'!U10*0.9</f>
        <v>16110</v>
      </c>
      <c r="V9" s="44">
        <f>'C завтраками| Bed and breakfast'!V10*0.9</f>
        <v>20700</v>
      </c>
      <c r="W9" s="44">
        <f>'C завтраками| Bed and breakfast'!W10*0.9</f>
        <v>19170</v>
      </c>
      <c r="X9" s="44">
        <f>'C завтраками| Bed and breakfast'!X10*0.9</f>
        <v>20700</v>
      </c>
      <c r="Y9" s="44">
        <f>'C завтраками| Bed and breakfast'!Y10*0.9</f>
        <v>17640</v>
      </c>
      <c r="Z9" s="44">
        <f>'C завтраками| Bed and breakfast'!Z10*0.9</f>
        <v>17640</v>
      </c>
      <c r="AA9" s="44">
        <f>'C завтраками| Bed and breakfast'!AA10*0.9</f>
        <v>19170</v>
      </c>
      <c r="AB9" s="44">
        <f>'C завтраками| Bed and breakfast'!AB10*0.9</f>
        <v>17640</v>
      </c>
      <c r="AC9" s="44">
        <f>'C завтраками| Bed and breakfast'!AC10*0.9</f>
        <v>19170</v>
      </c>
      <c r="AD9" s="44">
        <f>'C завтраками| Bed and breakfast'!AD10*0.9</f>
        <v>16110</v>
      </c>
      <c r="AE9" s="44">
        <f>'C завтраками| Bed and breakfast'!AE10*0.9</f>
        <v>15030</v>
      </c>
      <c r="AF9" s="44">
        <f>'C завтраками| Bed and breakfast'!AF10*0.9</f>
        <v>13950</v>
      </c>
      <c r="AG9" s="44">
        <f>'C завтраками| Bed and breakfast'!AG10*0.9</f>
        <v>12870</v>
      </c>
      <c r="AH9" s="44">
        <f>'C завтраками| Bed and breakfast'!AH10*0.9</f>
        <v>11790</v>
      </c>
      <c r="AI9" s="44">
        <f>'C завтраками| Bed and breakfast'!AI10*0.9</f>
        <v>11790</v>
      </c>
      <c r="AJ9" s="44">
        <f>'C завтраками| Bed and breakfast'!AJ10*0.9</f>
        <v>12870</v>
      </c>
      <c r="AK9" s="44">
        <f>'C завтраками| Bed and breakfast'!AK10*0.9</f>
        <v>13950</v>
      </c>
      <c r="AL9" s="44">
        <f>'C завтраками| Bed and breakfast'!AL10*0.9</f>
        <v>12870</v>
      </c>
      <c r="AM9" s="44">
        <f>'C завтраками| Bed and breakfast'!AM10*0.9</f>
        <v>13950</v>
      </c>
      <c r="AN9" s="44">
        <f>'C завтраками| Bed and breakfast'!AN10*0.9</f>
        <v>12870</v>
      </c>
      <c r="AO9" s="44">
        <f>'C завтраками| Bed and breakfast'!AO10*0.9</f>
        <v>12870.9</v>
      </c>
      <c r="AP9" s="44">
        <f>'C завтраками| Bed and breakfast'!AP10*0.9</f>
        <v>11790</v>
      </c>
      <c r="AQ9" s="44">
        <f>'C завтраками| Bed and breakfast'!AQ10*0.9</f>
        <v>13950</v>
      </c>
      <c r="AR9" s="44">
        <f>'C завтраками| Bed and breakfast'!AR10*0.9</f>
        <v>11790</v>
      </c>
    </row>
    <row r="10" spans="1:44" x14ac:dyDescent="0.2">
      <c r="A10" s="19">
        <v>2</v>
      </c>
      <c r="B10" s="44">
        <f>'C завтраками| Bed and breakfast'!B11*0.9</f>
        <v>15975</v>
      </c>
      <c r="C10" s="44">
        <f>'C завтраками| Bed and breakfast'!C11*0.9</f>
        <v>18135</v>
      </c>
      <c r="D10" s="44">
        <f>'C завтраками| Bed and breakfast'!D11*0.9</f>
        <v>18135</v>
      </c>
      <c r="E10" s="44">
        <f>'C завтраками| Bed and breakfast'!E11*0.9</f>
        <v>17055</v>
      </c>
      <c r="F10" s="44">
        <f>'C завтраками| Bed and breakfast'!F11*0.9</f>
        <v>17055</v>
      </c>
      <c r="G10" s="44">
        <f>'C завтраками| Bed and breakfast'!G11*0.9</f>
        <v>19665</v>
      </c>
      <c r="H10" s="44">
        <f>'C завтраками| Bed and breakfast'!H11*0.9</f>
        <v>22725</v>
      </c>
      <c r="I10" s="44">
        <f>'C завтраками| Bed and breakfast'!I11*0.9</f>
        <v>19665</v>
      </c>
      <c r="J10" s="44">
        <f>'C завтраками| Bed and breakfast'!J11*0.9</f>
        <v>15975</v>
      </c>
      <c r="K10" s="44">
        <f>'C завтраками| Bed and breakfast'!K11*0.9</f>
        <v>14895</v>
      </c>
      <c r="L10" s="44">
        <f>'C завтраками| Bed and breakfast'!L11*0.9</f>
        <v>18135</v>
      </c>
      <c r="M10" s="44">
        <f>'C завтраками| Bed and breakfast'!M11*0.9</f>
        <v>18135</v>
      </c>
      <c r="N10" s="44">
        <f>'C завтраками| Bed and breakfast'!N11*0.9</f>
        <v>17055</v>
      </c>
      <c r="O10" s="44">
        <f>'C завтраками| Bed and breakfast'!O11*0.9</f>
        <v>18135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18135</v>
      </c>
      <c r="U10" s="44">
        <f>'C завтраками| Bed and breakfast'!U11*0.9</f>
        <v>18135</v>
      </c>
      <c r="V10" s="44">
        <f>'C завтраками| Bed and breakfast'!V11*0.9</f>
        <v>22725</v>
      </c>
      <c r="W10" s="44">
        <f>'C завтраками| Bed and breakfast'!W11*0.9</f>
        <v>21195</v>
      </c>
      <c r="X10" s="44">
        <f>'C завтраками| Bed and breakfast'!X11*0.9</f>
        <v>22725</v>
      </c>
      <c r="Y10" s="44">
        <f>'C завтраками| Bed and breakfast'!Y11*0.9</f>
        <v>19665</v>
      </c>
      <c r="Z10" s="44">
        <f>'C завтраками| Bed and breakfast'!Z11*0.9</f>
        <v>19665</v>
      </c>
      <c r="AA10" s="44">
        <f>'C завтраками| Bed and breakfast'!AA11*0.9</f>
        <v>21195</v>
      </c>
      <c r="AB10" s="44">
        <f>'C завтраками| Bed and breakfast'!AB11*0.9</f>
        <v>19665</v>
      </c>
      <c r="AC10" s="44">
        <f>'C завтраками| Bed and breakfast'!AC11*0.9</f>
        <v>21195</v>
      </c>
      <c r="AD10" s="44">
        <f>'C завтраками| Bed and breakfast'!AD11*0.9</f>
        <v>18135</v>
      </c>
      <c r="AE10" s="44">
        <f>'C завтраками| Bed and breakfast'!AE11*0.9</f>
        <v>17055</v>
      </c>
      <c r="AF10" s="44">
        <f>'C завтраками| Bed and breakfast'!AF11*0.9</f>
        <v>15975</v>
      </c>
      <c r="AG10" s="44">
        <f>'C завтраками| Bed and breakfast'!AG11*0.9</f>
        <v>14895</v>
      </c>
      <c r="AH10" s="44">
        <f>'C завтраками| Bed and breakfast'!AH11*0.9</f>
        <v>13815</v>
      </c>
      <c r="AI10" s="44">
        <f>'C завтраками| Bed and breakfast'!AI11*0.9</f>
        <v>13815</v>
      </c>
      <c r="AJ10" s="44">
        <f>'C завтраками| Bed and breakfast'!AJ11*0.9</f>
        <v>14895</v>
      </c>
      <c r="AK10" s="44">
        <f>'C завтраками| Bed and breakfast'!AK11*0.9</f>
        <v>15975</v>
      </c>
      <c r="AL10" s="44">
        <f>'C завтраками| Bed and breakfast'!AL11*0.9</f>
        <v>14895</v>
      </c>
      <c r="AM10" s="44">
        <f>'C завтраками| Bed and breakfast'!AM11*0.9</f>
        <v>15975</v>
      </c>
      <c r="AN10" s="44">
        <f>'C завтраками| Bed and breakfast'!AN11*0.9</f>
        <v>14895</v>
      </c>
      <c r="AO10" s="44">
        <f>'C завтраками| Bed and breakfast'!AO11*0.9</f>
        <v>14895.9</v>
      </c>
      <c r="AP10" s="44">
        <f>'C завтраками| Bed and breakfast'!AP11*0.9</f>
        <v>13815</v>
      </c>
      <c r="AQ10" s="44">
        <f>'C завтраками| Bed and breakfast'!AQ11*0.9</f>
        <v>15975</v>
      </c>
      <c r="AR10" s="44">
        <f>'C завтраками| Bed and breakfast'!AR11*0.9</f>
        <v>13815</v>
      </c>
    </row>
    <row r="11" spans="1:44"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row>
    <row r="12" spans="1:44" x14ac:dyDescent="0.2">
      <c r="A12" s="19">
        <v>1</v>
      </c>
      <c r="B12" s="44">
        <f>'C завтраками| Bed and breakfast'!B13*0.9</f>
        <v>14850</v>
      </c>
      <c r="C12" s="44">
        <f>'C завтраками| Bed and breakfast'!C13*0.9</f>
        <v>17010</v>
      </c>
      <c r="D12" s="44">
        <f>'C завтраками| Bed and breakfast'!D13*0.9</f>
        <v>17010</v>
      </c>
      <c r="E12" s="44">
        <f>'C завтраками| Bed and breakfast'!E13*0.9</f>
        <v>15930</v>
      </c>
      <c r="F12" s="44">
        <f>'C завтраками| Bed and breakfast'!F13*0.9</f>
        <v>15930</v>
      </c>
      <c r="G12" s="44">
        <f>'C завтраками| Bed and breakfast'!G13*0.9</f>
        <v>18540</v>
      </c>
      <c r="H12" s="44">
        <f>'C завтраками| Bed and breakfast'!H13*0.9</f>
        <v>21600</v>
      </c>
      <c r="I12" s="44">
        <f>'C завтраками| Bed and breakfast'!I13*0.9</f>
        <v>18540</v>
      </c>
      <c r="J12" s="44">
        <f>'C завтраками| Bed and breakfast'!J13*0.9</f>
        <v>14850</v>
      </c>
      <c r="K12" s="44">
        <f>'C завтраками| Bed and breakfast'!K13*0.9</f>
        <v>13770</v>
      </c>
      <c r="L12" s="44">
        <f>'C завтраками| Bed and breakfast'!L13*0.9</f>
        <v>17010</v>
      </c>
      <c r="M12" s="44">
        <f>'C завтраками| Bed and breakfast'!M13*0.9</f>
        <v>17010</v>
      </c>
      <c r="N12" s="44">
        <f>'C завтраками| Bed and breakfast'!N13*0.9</f>
        <v>15930</v>
      </c>
      <c r="O12" s="44">
        <f>'C завтраками| Bed and breakfast'!O13*0.9</f>
        <v>17010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17010</v>
      </c>
      <c r="U12" s="44">
        <f>'C завтраками| Bed and breakfast'!U13*0.9</f>
        <v>17010</v>
      </c>
      <c r="V12" s="44">
        <f>'C завтраками| Bed and breakfast'!V13*0.9</f>
        <v>21600</v>
      </c>
      <c r="W12" s="44">
        <f>'C завтраками| Bed and breakfast'!W13*0.9</f>
        <v>20070</v>
      </c>
      <c r="X12" s="44">
        <f>'C завтраками| Bed and breakfast'!X13*0.9</f>
        <v>21600</v>
      </c>
      <c r="Y12" s="44">
        <f>'C завтраками| Bed and breakfast'!Y13*0.9</f>
        <v>18540</v>
      </c>
      <c r="Z12" s="44">
        <f>'C завтраками| Bed and breakfast'!Z13*0.9</f>
        <v>18540</v>
      </c>
      <c r="AA12" s="44">
        <f>'C завтраками| Bed and breakfast'!AA13*0.9</f>
        <v>20070</v>
      </c>
      <c r="AB12" s="44">
        <f>'C завтраками| Bed and breakfast'!AB13*0.9</f>
        <v>18540</v>
      </c>
      <c r="AC12" s="44">
        <f>'C завтраками| Bed and breakfast'!AC13*0.9</f>
        <v>20070</v>
      </c>
      <c r="AD12" s="44">
        <f>'C завтраками| Bed and breakfast'!AD13*0.9</f>
        <v>17010</v>
      </c>
      <c r="AE12" s="44">
        <f>'C завтраками| Bed and breakfast'!AE13*0.9</f>
        <v>15930</v>
      </c>
      <c r="AF12" s="44">
        <f>'C завтраками| Bed and breakfast'!AF13*0.9</f>
        <v>14850</v>
      </c>
      <c r="AG12" s="44">
        <f>'C завтраками| Bed and breakfast'!AG13*0.9</f>
        <v>13770</v>
      </c>
      <c r="AH12" s="44">
        <f>'C завтраками| Bed and breakfast'!AH13*0.9</f>
        <v>12690</v>
      </c>
      <c r="AI12" s="44">
        <f>'C завтраками| Bed and breakfast'!AI13*0.9</f>
        <v>12690</v>
      </c>
      <c r="AJ12" s="44">
        <f>'C завтраками| Bed and breakfast'!AJ13*0.9</f>
        <v>13770</v>
      </c>
      <c r="AK12" s="44">
        <f>'C завтраками| Bed and breakfast'!AK13*0.9</f>
        <v>14850</v>
      </c>
      <c r="AL12" s="44">
        <f>'C завтраками| Bed and breakfast'!AL13*0.9</f>
        <v>13770</v>
      </c>
      <c r="AM12" s="44">
        <f>'C завтраками| Bed and breakfast'!AM13*0.9</f>
        <v>14850</v>
      </c>
      <c r="AN12" s="44">
        <f>'C завтраками| Bed and breakfast'!AN13*0.9</f>
        <v>13770</v>
      </c>
      <c r="AO12" s="44">
        <f>'C завтраками| Bed and breakfast'!AO13*0.9</f>
        <v>13770.9</v>
      </c>
      <c r="AP12" s="44">
        <f>'C завтраками| Bed and breakfast'!AP13*0.9</f>
        <v>12690</v>
      </c>
      <c r="AQ12" s="44">
        <f>'C завтраками| Bed and breakfast'!AQ13*0.9</f>
        <v>14850</v>
      </c>
      <c r="AR12" s="44">
        <f>'C завтраками| Bed and breakfast'!AR13*0.9</f>
        <v>12690</v>
      </c>
    </row>
    <row r="13" spans="1:44" x14ac:dyDescent="0.2">
      <c r="A13" s="19">
        <v>2</v>
      </c>
      <c r="B13" s="44">
        <f>'C завтраками| Bed and breakfast'!B14*0.9</f>
        <v>16875</v>
      </c>
      <c r="C13" s="44">
        <f>'C завтраками| Bed and breakfast'!C14*0.9</f>
        <v>19035</v>
      </c>
      <c r="D13" s="44">
        <f>'C завтраками| Bed and breakfast'!D14*0.9</f>
        <v>19035</v>
      </c>
      <c r="E13" s="44">
        <f>'C завтраками| Bed and breakfast'!E14*0.9</f>
        <v>17955</v>
      </c>
      <c r="F13" s="44">
        <f>'C завтраками| Bed and breakfast'!F14*0.9</f>
        <v>17955</v>
      </c>
      <c r="G13" s="44">
        <f>'C завтраками| Bed and breakfast'!G14*0.9</f>
        <v>20565</v>
      </c>
      <c r="H13" s="44">
        <f>'C завтраками| Bed and breakfast'!H14*0.9</f>
        <v>23625</v>
      </c>
      <c r="I13" s="44">
        <f>'C завтраками| Bed and breakfast'!I14*0.9</f>
        <v>20565</v>
      </c>
      <c r="J13" s="44">
        <f>'C завтраками| Bed and breakfast'!J14*0.9</f>
        <v>16875</v>
      </c>
      <c r="K13" s="44">
        <f>'C завтраками| Bed and breakfast'!K14*0.9</f>
        <v>15795</v>
      </c>
      <c r="L13" s="44">
        <f>'C завтраками| Bed and breakfast'!L14*0.9</f>
        <v>19035</v>
      </c>
      <c r="M13" s="44">
        <f>'C завтраками| Bed and breakfast'!M14*0.9</f>
        <v>19035</v>
      </c>
      <c r="N13" s="44">
        <f>'C завтраками| Bed and breakfast'!N14*0.9</f>
        <v>17955</v>
      </c>
      <c r="O13" s="44">
        <f>'C завтраками| Bed and breakfast'!O14*0.9</f>
        <v>19035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19035</v>
      </c>
      <c r="U13" s="44">
        <f>'C завтраками| Bed and breakfast'!U14*0.9</f>
        <v>19035</v>
      </c>
      <c r="V13" s="44">
        <f>'C завтраками| Bed and breakfast'!V14*0.9</f>
        <v>23625</v>
      </c>
      <c r="W13" s="44">
        <f>'C завтраками| Bed and breakfast'!W14*0.9</f>
        <v>22095</v>
      </c>
      <c r="X13" s="44">
        <f>'C завтраками| Bed and breakfast'!X14*0.9</f>
        <v>23625</v>
      </c>
      <c r="Y13" s="44">
        <f>'C завтраками| Bed and breakfast'!Y14*0.9</f>
        <v>20565</v>
      </c>
      <c r="Z13" s="44">
        <f>'C завтраками| Bed and breakfast'!Z14*0.9</f>
        <v>20565</v>
      </c>
      <c r="AA13" s="44">
        <f>'C завтраками| Bed and breakfast'!AA14*0.9</f>
        <v>22095</v>
      </c>
      <c r="AB13" s="44">
        <f>'C завтраками| Bed and breakfast'!AB14*0.9</f>
        <v>20565</v>
      </c>
      <c r="AC13" s="44">
        <f>'C завтраками| Bed and breakfast'!AC14*0.9</f>
        <v>22095</v>
      </c>
      <c r="AD13" s="44">
        <f>'C завтраками| Bed and breakfast'!AD14*0.9</f>
        <v>19035</v>
      </c>
      <c r="AE13" s="44">
        <f>'C завтраками| Bed and breakfast'!AE14*0.9</f>
        <v>17955</v>
      </c>
      <c r="AF13" s="44">
        <f>'C завтраками| Bed and breakfast'!AF14*0.9</f>
        <v>16875</v>
      </c>
      <c r="AG13" s="44">
        <f>'C завтраками| Bed and breakfast'!AG14*0.9</f>
        <v>15795</v>
      </c>
      <c r="AH13" s="44">
        <f>'C завтраками| Bed and breakfast'!AH14*0.9</f>
        <v>14715</v>
      </c>
      <c r="AI13" s="44">
        <f>'C завтраками| Bed and breakfast'!AI14*0.9</f>
        <v>14715</v>
      </c>
      <c r="AJ13" s="44">
        <f>'C завтраками| Bed and breakfast'!AJ14*0.9</f>
        <v>15795</v>
      </c>
      <c r="AK13" s="44">
        <f>'C завтраками| Bed and breakfast'!AK14*0.9</f>
        <v>16875</v>
      </c>
      <c r="AL13" s="44">
        <f>'C завтраками| Bed and breakfast'!AL14*0.9</f>
        <v>15795</v>
      </c>
      <c r="AM13" s="44">
        <f>'C завтраками| Bed and breakfast'!AM14*0.9</f>
        <v>16875</v>
      </c>
      <c r="AN13" s="44">
        <f>'C завтраками| Bed and breakfast'!AN14*0.9</f>
        <v>15795</v>
      </c>
      <c r="AO13" s="44">
        <f>'C завтраками| Bed and breakfast'!AO14*0.9</f>
        <v>15795.9</v>
      </c>
      <c r="AP13" s="44">
        <f>'C завтраками| Bed and breakfast'!AP14*0.9</f>
        <v>14715</v>
      </c>
      <c r="AQ13" s="44">
        <f>'C завтраками| Bed and breakfast'!AQ14*0.9</f>
        <v>16875</v>
      </c>
      <c r="AR13" s="44">
        <f>'C завтраками| Bed and breakfast'!AR14*0.9</f>
        <v>14715</v>
      </c>
    </row>
    <row r="14" spans="1:44"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row>
    <row r="15" spans="1:44" x14ac:dyDescent="0.2">
      <c r="A15" s="19">
        <v>1</v>
      </c>
      <c r="B15" s="44">
        <f>'C завтраками| Bed and breakfast'!B16*0.9</f>
        <v>15750</v>
      </c>
      <c r="C15" s="44">
        <f>'C завтраками| Bed and breakfast'!C16*0.9</f>
        <v>17910</v>
      </c>
      <c r="D15" s="44">
        <f>'C завтраками| Bed and breakfast'!D16*0.9</f>
        <v>17910</v>
      </c>
      <c r="E15" s="44">
        <f>'C завтраками| Bed and breakfast'!E16*0.9</f>
        <v>16830</v>
      </c>
      <c r="F15" s="44">
        <f>'C завтраками| Bed and breakfast'!F16*0.9</f>
        <v>16830</v>
      </c>
      <c r="G15" s="44">
        <f>'C завтраками| Bed and breakfast'!G16*0.9</f>
        <v>19440</v>
      </c>
      <c r="H15" s="44">
        <f>'C завтраками| Bed and breakfast'!H16*0.9</f>
        <v>22500</v>
      </c>
      <c r="I15" s="44">
        <f>'C завтраками| Bed and breakfast'!I16*0.9</f>
        <v>19440</v>
      </c>
      <c r="J15" s="44">
        <f>'C завтраками| Bed and breakfast'!J16*0.9</f>
        <v>15750</v>
      </c>
      <c r="K15" s="44">
        <f>'C завтраками| Bed and breakfast'!K16*0.9</f>
        <v>14670</v>
      </c>
      <c r="L15" s="44">
        <f>'C завтраками| Bed and breakfast'!L16*0.9</f>
        <v>17910</v>
      </c>
      <c r="M15" s="44">
        <f>'C завтраками| Bed and breakfast'!M16*0.9</f>
        <v>17910</v>
      </c>
      <c r="N15" s="44">
        <f>'C завтраками| Bed and breakfast'!N16*0.9</f>
        <v>16830</v>
      </c>
      <c r="O15" s="44">
        <f>'C завтраками| Bed and breakfast'!O16*0.9</f>
        <v>17910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17910</v>
      </c>
      <c r="U15" s="44">
        <f>'C завтраками| Bed and breakfast'!U16*0.9</f>
        <v>17910</v>
      </c>
      <c r="V15" s="44">
        <f>'C завтраками| Bed and breakfast'!V16*0.9</f>
        <v>22500</v>
      </c>
      <c r="W15" s="44">
        <f>'C завтраками| Bed and breakfast'!W16*0.9</f>
        <v>20970</v>
      </c>
      <c r="X15" s="44">
        <f>'C завтраками| Bed and breakfast'!X16*0.9</f>
        <v>22500</v>
      </c>
      <c r="Y15" s="44">
        <f>'C завтраками| Bed and breakfast'!Y16*0.9</f>
        <v>19440</v>
      </c>
      <c r="Z15" s="44">
        <f>'C завтраками| Bed and breakfast'!Z16*0.9</f>
        <v>19440</v>
      </c>
      <c r="AA15" s="44">
        <f>'C завтраками| Bed and breakfast'!AA16*0.9</f>
        <v>20970</v>
      </c>
      <c r="AB15" s="44">
        <f>'C завтраками| Bed and breakfast'!AB16*0.9</f>
        <v>19440</v>
      </c>
      <c r="AC15" s="44">
        <f>'C завтраками| Bed and breakfast'!AC16*0.9</f>
        <v>20970</v>
      </c>
      <c r="AD15" s="44">
        <f>'C завтраками| Bed and breakfast'!AD16*0.9</f>
        <v>17910</v>
      </c>
      <c r="AE15" s="44">
        <f>'C завтраками| Bed and breakfast'!AE16*0.9</f>
        <v>16830</v>
      </c>
      <c r="AF15" s="44">
        <f>'C завтраками| Bed and breakfast'!AF16*0.9</f>
        <v>15750</v>
      </c>
      <c r="AG15" s="44">
        <f>'C завтраками| Bed and breakfast'!AG16*0.9</f>
        <v>14670</v>
      </c>
      <c r="AH15" s="44">
        <f>'C завтраками| Bed and breakfast'!AH16*0.9</f>
        <v>13590</v>
      </c>
      <c r="AI15" s="44">
        <f>'C завтраками| Bed and breakfast'!AI16*0.9</f>
        <v>13590</v>
      </c>
      <c r="AJ15" s="44">
        <f>'C завтраками| Bed and breakfast'!AJ16*0.9</f>
        <v>14670</v>
      </c>
      <c r="AK15" s="44">
        <f>'C завтраками| Bed and breakfast'!AK16*0.9</f>
        <v>15750</v>
      </c>
      <c r="AL15" s="44">
        <f>'C завтраками| Bed and breakfast'!AL16*0.9</f>
        <v>14670</v>
      </c>
      <c r="AM15" s="44">
        <f>'C завтраками| Bed and breakfast'!AM16*0.9</f>
        <v>15750</v>
      </c>
      <c r="AN15" s="44">
        <f>'C завтраками| Bed and breakfast'!AN16*0.9</f>
        <v>14670</v>
      </c>
      <c r="AO15" s="44">
        <f>'C завтраками| Bed and breakfast'!AO16*0.9</f>
        <v>14670.9</v>
      </c>
      <c r="AP15" s="44">
        <f>'C завтраками| Bed and breakfast'!AP16*0.9</f>
        <v>13590</v>
      </c>
      <c r="AQ15" s="44">
        <f>'C завтраками| Bed and breakfast'!AQ16*0.9</f>
        <v>15750</v>
      </c>
      <c r="AR15" s="44">
        <f>'C завтраками| Bed and breakfast'!AR16*0.9</f>
        <v>13590</v>
      </c>
    </row>
    <row r="16" spans="1:44" x14ac:dyDescent="0.2">
      <c r="A16" s="19">
        <v>2</v>
      </c>
      <c r="B16" s="44">
        <f>'C завтраками| Bed and breakfast'!B17*0.9</f>
        <v>17775</v>
      </c>
      <c r="C16" s="44">
        <f>'C завтраками| Bed and breakfast'!C17*0.9</f>
        <v>19935</v>
      </c>
      <c r="D16" s="44">
        <f>'C завтраками| Bed and breakfast'!D17*0.9</f>
        <v>19935</v>
      </c>
      <c r="E16" s="44">
        <f>'C завтраками| Bed and breakfast'!E17*0.9</f>
        <v>18855</v>
      </c>
      <c r="F16" s="44">
        <f>'C завтраками| Bed and breakfast'!F17*0.9</f>
        <v>18855</v>
      </c>
      <c r="G16" s="44">
        <f>'C завтраками| Bed and breakfast'!G17*0.9</f>
        <v>21465</v>
      </c>
      <c r="H16" s="44">
        <f>'C завтраками| Bed and breakfast'!H17*0.9</f>
        <v>24525</v>
      </c>
      <c r="I16" s="44">
        <f>'C завтраками| Bed and breakfast'!I17*0.9</f>
        <v>21465</v>
      </c>
      <c r="J16" s="44">
        <f>'C завтраками| Bed and breakfast'!J17*0.9</f>
        <v>17775</v>
      </c>
      <c r="K16" s="44">
        <f>'C завтраками| Bed and breakfast'!K17*0.9</f>
        <v>16695</v>
      </c>
      <c r="L16" s="44">
        <f>'C завтраками| Bed and breakfast'!L17*0.9</f>
        <v>19935</v>
      </c>
      <c r="M16" s="44">
        <f>'C завтраками| Bed and breakfast'!M17*0.9</f>
        <v>19935</v>
      </c>
      <c r="N16" s="44">
        <f>'C завтраками| Bed and breakfast'!N17*0.9</f>
        <v>18855</v>
      </c>
      <c r="O16" s="44">
        <f>'C завтраками| Bed and breakfast'!O17*0.9</f>
        <v>19935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19935</v>
      </c>
      <c r="U16" s="44">
        <f>'C завтраками| Bed and breakfast'!U17*0.9</f>
        <v>19935</v>
      </c>
      <c r="V16" s="44">
        <f>'C завтраками| Bed and breakfast'!V17*0.9</f>
        <v>24525</v>
      </c>
      <c r="W16" s="44">
        <f>'C завтраками| Bed and breakfast'!W17*0.9</f>
        <v>22995</v>
      </c>
      <c r="X16" s="44">
        <f>'C завтраками| Bed and breakfast'!X17*0.9</f>
        <v>24525</v>
      </c>
      <c r="Y16" s="44">
        <f>'C завтраками| Bed and breakfast'!Y17*0.9</f>
        <v>21465</v>
      </c>
      <c r="Z16" s="44">
        <f>'C завтраками| Bed and breakfast'!Z17*0.9</f>
        <v>21465</v>
      </c>
      <c r="AA16" s="44">
        <f>'C завтраками| Bed and breakfast'!AA17*0.9</f>
        <v>22995</v>
      </c>
      <c r="AB16" s="44">
        <f>'C завтраками| Bed and breakfast'!AB17*0.9</f>
        <v>21465</v>
      </c>
      <c r="AC16" s="44">
        <f>'C завтраками| Bed and breakfast'!AC17*0.9</f>
        <v>22995</v>
      </c>
      <c r="AD16" s="44">
        <f>'C завтраками| Bed and breakfast'!AD17*0.9</f>
        <v>19935</v>
      </c>
      <c r="AE16" s="44">
        <f>'C завтраками| Bed and breakfast'!AE17*0.9</f>
        <v>18855</v>
      </c>
      <c r="AF16" s="44">
        <f>'C завтраками| Bed and breakfast'!AF17*0.9</f>
        <v>17775</v>
      </c>
      <c r="AG16" s="44">
        <f>'C завтраками| Bed and breakfast'!AG17*0.9</f>
        <v>16695</v>
      </c>
      <c r="AH16" s="44">
        <f>'C завтраками| Bed and breakfast'!AH17*0.9</f>
        <v>15615</v>
      </c>
      <c r="AI16" s="44">
        <f>'C завтраками| Bed and breakfast'!AI17*0.9</f>
        <v>15615</v>
      </c>
      <c r="AJ16" s="44">
        <f>'C завтраками| Bed and breakfast'!AJ17*0.9</f>
        <v>16695</v>
      </c>
      <c r="AK16" s="44">
        <f>'C завтраками| Bed and breakfast'!AK17*0.9</f>
        <v>17775</v>
      </c>
      <c r="AL16" s="44">
        <f>'C завтраками| Bed and breakfast'!AL17*0.9</f>
        <v>16695</v>
      </c>
      <c r="AM16" s="44">
        <f>'C завтраками| Bed and breakfast'!AM17*0.9</f>
        <v>17775</v>
      </c>
      <c r="AN16" s="44">
        <f>'C завтраками| Bed and breakfast'!AN17*0.9</f>
        <v>16695</v>
      </c>
      <c r="AO16" s="44">
        <f>'C завтраками| Bed and breakfast'!AO17*0.9</f>
        <v>16695.900000000001</v>
      </c>
      <c r="AP16" s="44">
        <f>'C завтраками| Bed and breakfast'!AP17*0.9</f>
        <v>15615</v>
      </c>
      <c r="AQ16" s="44">
        <f>'C завтраками| Bed and breakfast'!AQ17*0.9</f>
        <v>17775</v>
      </c>
      <c r="AR16" s="44">
        <f>'C завтраками| Bed and breakfast'!AR17*0.9</f>
        <v>15615</v>
      </c>
    </row>
    <row r="17" spans="1:44"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row>
    <row r="18" spans="1:44" x14ac:dyDescent="0.2">
      <c r="A18" s="19">
        <v>1</v>
      </c>
      <c r="B18" s="44">
        <f>'C завтраками| Bed and breakfast'!B19*0.9</f>
        <v>17550</v>
      </c>
      <c r="C18" s="44">
        <f>'C завтраками| Bed and breakfast'!C19*0.9</f>
        <v>19710</v>
      </c>
      <c r="D18" s="44">
        <f>'C завтраками| Bed and breakfast'!D19*0.9</f>
        <v>19710</v>
      </c>
      <c r="E18" s="44">
        <f>'C завтраками| Bed and breakfast'!E19*0.9</f>
        <v>18630</v>
      </c>
      <c r="F18" s="44">
        <f>'C завтраками| Bed and breakfast'!F19*0.9</f>
        <v>18630</v>
      </c>
      <c r="G18" s="44">
        <f>'C завтраками| Bed and breakfast'!G19*0.9</f>
        <v>21240</v>
      </c>
      <c r="H18" s="44">
        <f>'C завтраками| Bed and breakfast'!H19*0.9</f>
        <v>24300</v>
      </c>
      <c r="I18" s="44">
        <f>'C завтраками| Bed and breakfast'!I19*0.9</f>
        <v>21240</v>
      </c>
      <c r="J18" s="44">
        <f>'C завтраками| Bed and breakfast'!J19*0.9</f>
        <v>17550</v>
      </c>
      <c r="K18" s="44">
        <f>'C завтраками| Bed and breakfast'!K19*0.9</f>
        <v>16470</v>
      </c>
      <c r="L18" s="44">
        <f>'C завтраками| Bed and breakfast'!L19*0.9</f>
        <v>19710</v>
      </c>
      <c r="M18" s="44">
        <f>'C завтраками| Bed and breakfast'!M19*0.9</f>
        <v>19710</v>
      </c>
      <c r="N18" s="44">
        <f>'C завтраками| Bed and breakfast'!N19*0.9</f>
        <v>18630</v>
      </c>
      <c r="O18" s="44">
        <f>'C завтраками| Bed and breakfast'!O19*0.9</f>
        <v>19710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19710</v>
      </c>
      <c r="U18" s="44">
        <f>'C завтраками| Bed and breakfast'!U19*0.9</f>
        <v>19710</v>
      </c>
      <c r="V18" s="44">
        <f>'C завтраками| Bed and breakfast'!V19*0.9</f>
        <v>24300</v>
      </c>
      <c r="W18" s="44">
        <f>'C завтраками| Bed and breakfast'!W19*0.9</f>
        <v>22770</v>
      </c>
      <c r="X18" s="44">
        <f>'C завтраками| Bed and breakfast'!X19*0.9</f>
        <v>24300</v>
      </c>
      <c r="Y18" s="44">
        <f>'C завтраками| Bed and breakfast'!Y19*0.9</f>
        <v>21240</v>
      </c>
      <c r="Z18" s="44">
        <f>'C завтраками| Bed and breakfast'!Z19*0.9</f>
        <v>21240</v>
      </c>
      <c r="AA18" s="44">
        <f>'C завтраками| Bed and breakfast'!AA19*0.9</f>
        <v>22770</v>
      </c>
      <c r="AB18" s="44">
        <f>'C завтраками| Bed and breakfast'!AB19*0.9</f>
        <v>21240</v>
      </c>
      <c r="AC18" s="44">
        <f>'C завтраками| Bed and breakfast'!AC19*0.9</f>
        <v>22770</v>
      </c>
      <c r="AD18" s="44">
        <f>'C завтраками| Bed and breakfast'!AD19*0.9</f>
        <v>19710</v>
      </c>
      <c r="AE18" s="44">
        <f>'C завтраками| Bed and breakfast'!AE19*0.9</f>
        <v>18630</v>
      </c>
      <c r="AF18" s="44">
        <f>'C завтраками| Bed and breakfast'!AF19*0.9</f>
        <v>17550</v>
      </c>
      <c r="AG18" s="44">
        <f>'C завтраками| Bed and breakfast'!AG19*0.9</f>
        <v>16470</v>
      </c>
      <c r="AH18" s="44">
        <f>'C завтраками| Bed and breakfast'!AH19*0.9</f>
        <v>15390</v>
      </c>
      <c r="AI18" s="44">
        <f>'C завтраками| Bed and breakfast'!AI19*0.9</f>
        <v>15390</v>
      </c>
      <c r="AJ18" s="44">
        <f>'C завтраками| Bed and breakfast'!AJ19*0.9</f>
        <v>16470</v>
      </c>
      <c r="AK18" s="44">
        <f>'C завтраками| Bed and breakfast'!AK19*0.9</f>
        <v>17550</v>
      </c>
      <c r="AL18" s="44">
        <f>'C завтраками| Bed and breakfast'!AL19*0.9</f>
        <v>16470</v>
      </c>
      <c r="AM18" s="44">
        <f>'C завтраками| Bed and breakfast'!AM19*0.9</f>
        <v>17550</v>
      </c>
      <c r="AN18" s="44">
        <f>'C завтраками| Bed and breakfast'!AN19*0.9</f>
        <v>16470</v>
      </c>
      <c r="AO18" s="44">
        <f>'C завтраками| Bed and breakfast'!AO19*0.9</f>
        <v>16470.900000000001</v>
      </c>
      <c r="AP18" s="44">
        <f>'C завтраками| Bed and breakfast'!AP19*0.9</f>
        <v>15390</v>
      </c>
      <c r="AQ18" s="44">
        <f>'C завтраками| Bed and breakfast'!AQ19*0.9</f>
        <v>17550</v>
      </c>
      <c r="AR18" s="44">
        <f>'C завтраками| Bed and breakfast'!AR19*0.9</f>
        <v>15390</v>
      </c>
    </row>
    <row r="19" spans="1:44" x14ac:dyDescent="0.2">
      <c r="A19" s="19">
        <v>2</v>
      </c>
      <c r="B19" s="44">
        <f>'C завтраками| Bed and breakfast'!B20*0.9</f>
        <v>19575</v>
      </c>
      <c r="C19" s="44">
        <f>'C завтраками| Bed and breakfast'!C20*0.9</f>
        <v>21735</v>
      </c>
      <c r="D19" s="44">
        <f>'C завтраками| Bed and breakfast'!D20*0.9</f>
        <v>21735</v>
      </c>
      <c r="E19" s="44">
        <f>'C завтраками| Bed and breakfast'!E20*0.9</f>
        <v>20655</v>
      </c>
      <c r="F19" s="44">
        <f>'C завтраками| Bed and breakfast'!F20*0.9</f>
        <v>20655</v>
      </c>
      <c r="G19" s="44">
        <f>'C завтраками| Bed and breakfast'!G20*0.9</f>
        <v>23265</v>
      </c>
      <c r="H19" s="44">
        <f>'C завтраками| Bed and breakfast'!H20*0.9</f>
        <v>26325</v>
      </c>
      <c r="I19" s="44">
        <f>'C завтраками| Bed and breakfast'!I20*0.9</f>
        <v>23265</v>
      </c>
      <c r="J19" s="44">
        <f>'C завтраками| Bed and breakfast'!J20*0.9</f>
        <v>19575</v>
      </c>
      <c r="K19" s="44">
        <f>'C завтраками| Bed and breakfast'!K20*0.9</f>
        <v>18495</v>
      </c>
      <c r="L19" s="44">
        <f>'C завтраками| Bed and breakfast'!L20*0.9</f>
        <v>21735</v>
      </c>
      <c r="M19" s="44">
        <f>'C завтраками| Bed and breakfast'!M20*0.9</f>
        <v>21735</v>
      </c>
      <c r="N19" s="44">
        <f>'C завтраками| Bed and breakfast'!N20*0.9</f>
        <v>20655</v>
      </c>
      <c r="O19" s="44">
        <f>'C завтраками| Bed and breakfast'!O20*0.9</f>
        <v>21735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21735</v>
      </c>
      <c r="U19" s="44">
        <f>'C завтраками| Bed and breakfast'!U20*0.9</f>
        <v>21735</v>
      </c>
      <c r="V19" s="44">
        <f>'C завтраками| Bed and breakfast'!V20*0.9</f>
        <v>26325</v>
      </c>
      <c r="W19" s="44">
        <f>'C завтраками| Bed and breakfast'!W20*0.9</f>
        <v>24795</v>
      </c>
      <c r="X19" s="44">
        <f>'C завтраками| Bed and breakfast'!X20*0.9</f>
        <v>26325</v>
      </c>
      <c r="Y19" s="44">
        <f>'C завтраками| Bed and breakfast'!Y20*0.9</f>
        <v>23265</v>
      </c>
      <c r="Z19" s="44">
        <f>'C завтраками| Bed and breakfast'!Z20*0.9</f>
        <v>23265</v>
      </c>
      <c r="AA19" s="44">
        <f>'C завтраками| Bed and breakfast'!AA20*0.9</f>
        <v>24795</v>
      </c>
      <c r="AB19" s="44">
        <f>'C завтраками| Bed and breakfast'!AB20*0.9</f>
        <v>23265</v>
      </c>
      <c r="AC19" s="44">
        <f>'C завтраками| Bed and breakfast'!AC20*0.9</f>
        <v>24795</v>
      </c>
      <c r="AD19" s="44">
        <f>'C завтраками| Bed and breakfast'!AD20*0.9</f>
        <v>21735</v>
      </c>
      <c r="AE19" s="44">
        <f>'C завтраками| Bed and breakfast'!AE20*0.9</f>
        <v>20655</v>
      </c>
      <c r="AF19" s="44">
        <f>'C завтраками| Bed and breakfast'!AF20*0.9</f>
        <v>19575</v>
      </c>
      <c r="AG19" s="44">
        <f>'C завтраками| Bed and breakfast'!AG20*0.9</f>
        <v>18495</v>
      </c>
      <c r="AH19" s="44">
        <f>'C завтраками| Bed and breakfast'!AH20*0.9</f>
        <v>17415</v>
      </c>
      <c r="AI19" s="44">
        <f>'C завтраками| Bed and breakfast'!AI20*0.9</f>
        <v>17415</v>
      </c>
      <c r="AJ19" s="44">
        <f>'C завтраками| Bed and breakfast'!AJ20*0.9</f>
        <v>18495</v>
      </c>
      <c r="AK19" s="44">
        <f>'C завтраками| Bed and breakfast'!AK20*0.9</f>
        <v>19575</v>
      </c>
      <c r="AL19" s="44">
        <f>'C завтраками| Bed and breakfast'!AL20*0.9</f>
        <v>18495</v>
      </c>
      <c r="AM19" s="44">
        <f>'C завтраками| Bed and breakfast'!AM20*0.9</f>
        <v>19575</v>
      </c>
      <c r="AN19" s="44">
        <f>'C завтраками| Bed and breakfast'!AN20*0.9</f>
        <v>18495</v>
      </c>
      <c r="AO19" s="44">
        <f>'C завтраками| Bed and breakfast'!AO20*0.9</f>
        <v>18495.900000000001</v>
      </c>
      <c r="AP19" s="44">
        <f>'C завтраками| Bed and breakfast'!AP20*0.9</f>
        <v>17415</v>
      </c>
      <c r="AQ19" s="44">
        <f>'C завтраками| Bed and breakfast'!AQ20*0.9</f>
        <v>19575</v>
      </c>
      <c r="AR19" s="44">
        <f>'C завтраками| Bed and breakfast'!AR20*0.9</f>
        <v>17415</v>
      </c>
    </row>
    <row r="20" spans="1:44"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row>
    <row r="21" spans="1:44" x14ac:dyDescent="0.2">
      <c r="A21" s="19">
        <v>1</v>
      </c>
      <c r="B21" s="44">
        <f>'C завтраками| Bed and breakfast'!B22*0.9</f>
        <v>26550</v>
      </c>
      <c r="C21" s="44">
        <f>'C завтраками| Bed and breakfast'!C22*0.9</f>
        <v>28710</v>
      </c>
      <c r="D21" s="44">
        <f>'C завтраками| Bed and breakfast'!D22*0.9</f>
        <v>28710</v>
      </c>
      <c r="E21" s="44">
        <f>'C завтраками| Bed and breakfast'!E22*0.9</f>
        <v>27630</v>
      </c>
      <c r="F21" s="44">
        <f>'C завтраками| Bed and breakfast'!F22*0.9</f>
        <v>27630</v>
      </c>
      <c r="G21" s="44">
        <f>'C завтраками| Bed and breakfast'!G22*0.9</f>
        <v>30240</v>
      </c>
      <c r="H21" s="44">
        <f>'C завтраками| Bed and breakfast'!H22*0.9</f>
        <v>33300</v>
      </c>
      <c r="I21" s="44">
        <f>'C завтраками| Bed and breakfast'!I22*0.9</f>
        <v>30240</v>
      </c>
      <c r="J21" s="44">
        <f>'C завтраками| Bed and breakfast'!J22*0.9</f>
        <v>26550</v>
      </c>
      <c r="K21" s="44">
        <f>'C завтраками| Bed and breakfast'!K22*0.9</f>
        <v>25470</v>
      </c>
      <c r="L21" s="44">
        <f>'C завтраками| Bed and breakfast'!L22*0.9</f>
        <v>28710</v>
      </c>
      <c r="M21" s="44">
        <f>'C завтраками| Bed and breakfast'!M22*0.9</f>
        <v>28710</v>
      </c>
      <c r="N21" s="44">
        <f>'C завтраками| Bed and breakfast'!N22*0.9</f>
        <v>27630</v>
      </c>
      <c r="O21" s="44">
        <f>'C завтраками| Bed and breakfast'!O22*0.9</f>
        <v>28710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28710</v>
      </c>
      <c r="U21" s="44">
        <f>'C завтраками| Bed and breakfast'!U22*0.9</f>
        <v>28710</v>
      </c>
      <c r="V21" s="44">
        <f>'C завтраками| Bed and breakfast'!V22*0.9</f>
        <v>33300</v>
      </c>
      <c r="W21" s="44">
        <f>'C завтраками| Bed and breakfast'!W22*0.9</f>
        <v>31770</v>
      </c>
      <c r="X21" s="44">
        <f>'C завтраками| Bed and breakfast'!X22*0.9</f>
        <v>33300</v>
      </c>
      <c r="Y21" s="44">
        <f>'C завтраками| Bed and breakfast'!Y22*0.9</f>
        <v>30240</v>
      </c>
      <c r="Z21" s="44">
        <f>'C завтраками| Bed and breakfast'!Z22*0.9</f>
        <v>30240</v>
      </c>
      <c r="AA21" s="44">
        <f>'C завтраками| Bed and breakfast'!AA22*0.9</f>
        <v>31770</v>
      </c>
      <c r="AB21" s="44">
        <f>'C завтраками| Bed and breakfast'!AB22*0.9</f>
        <v>30240</v>
      </c>
      <c r="AC21" s="44">
        <f>'C завтраками| Bed and breakfast'!AC22*0.9</f>
        <v>31770</v>
      </c>
      <c r="AD21" s="44">
        <f>'C завтраками| Bed and breakfast'!AD22*0.9</f>
        <v>28710</v>
      </c>
      <c r="AE21" s="44">
        <f>'C завтраками| Bed and breakfast'!AE22*0.9</f>
        <v>27630</v>
      </c>
      <c r="AF21" s="44">
        <f>'C завтраками| Bed and breakfast'!AF22*0.9</f>
        <v>26550</v>
      </c>
      <c r="AG21" s="44">
        <f>'C завтраками| Bed and breakfast'!AG22*0.9</f>
        <v>25470</v>
      </c>
      <c r="AH21" s="44">
        <f>'C завтраками| Bed and breakfast'!AH22*0.9</f>
        <v>24390</v>
      </c>
      <c r="AI21" s="44">
        <f>'C завтраками| Bed and breakfast'!AI22*0.9</f>
        <v>24390</v>
      </c>
      <c r="AJ21" s="44">
        <f>'C завтраками| Bed and breakfast'!AJ22*0.9</f>
        <v>25470</v>
      </c>
      <c r="AK21" s="44">
        <f>'C завтраками| Bed and breakfast'!AK22*0.9</f>
        <v>26550</v>
      </c>
      <c r="AL21" s="44">
        <f>'C завтраками| Bed and breakfast'!AL22*0.9</f>
        <v>25470</v>
      </c>
      <c r="AM21" s="44">
        <f>'C завтраками| Bed and breakfast'!AM22*0.9</f>
        <v>26550</v>
      </c>
      <c r="AN21" s="44">
        <f>'C завтраками| Bed and breakfast'!AN22*0.9</f>
        <v>25470</v>
      </c>
      <c r="AO21" s="44">
        <f>'C завтраками| Bed and breakfast'!AO22*0.9</f>
        <v>25470.9</v>
      </c>
      <c r="AP21" s="44">
        <f>'C завтраками| Bed and breakfast'!AP22*0.9</f>
        <v>24390</v>
      </c>
      <c r="AQ21" s="44">
        <f>'C завтраками| Bed and breakfast'!AQ22*0.9</f>
        <v>26550</v>
      </c>
      <c r="AR21" s="44">
        <f>'C завтраками| Bed and breakfast'!AR22*0.9</f>
        <v>24390</v>
      </c>
    </row>
    <row r="22" spans="1:44" x14ac:dyDescent="0.2">
      <c r="A22" s="19">
        <v>2</v>
      </c>
      <c r="B22" s="44">
        <f>'C завтраками| Bed and breakfast'!B23*0.9</f>
        <v>28575</v>
      </c>
      <c r="C22" s="44">
        <f>'C завтраками| Bed and breakfast'!C23*0.9</f>
        <v>30735</v>
      </c>
      <c r="D22" s="44">
        <f>'C завтраками| Bed and breakfast'!D23*0.9</f>
        <v>30735</v>
      </c>
      <c r="E22" s="44">
        <f>'C завтраками| Bed and breakfast'!E23*0.9</f>
        <v>29655</v>
      </c>
      <c r="F22" s="44">
        <f>'C завтраками| Bed and breakfast'!F23*0.9</f>
        <v>29655</v>
      </c>
      <c r="G22" s="44">
        <f>'C завтраками| Bed and breakfast'!G23*0.9</f>
        <v>32265</v>
      </c>
      <c r="H22" s="44">
        <f>'C завтраками| Bed and breakfast'!H23*0.9</f>
        <v>35325</v>
      </c>
      <c r="I22" s="44">
        <f>'C завтраками| Bed and breakfast'!I23*0.9</f>
        <v>32265</v>
      </c>
      <c r="J22" s="44">
        <f>'C завтраками| Bed and breakfast'!J23*0.9</f>
        <v>28575</v>
      </c>
      <c r="K22" s="44">
        <f>'C завтраками| Bed and breakfast'!K23*0.9</f>
        <v>27495</v>
      </c>
      <c r="L22" s="44">
        <f>'C завтраками| Bed and breakfast'!L23*0.9</f>
        <v>30735</v>
      </c>
      <c r="M22" s="44">
        <f>'C завтраками| Bed and breakfast'!M23*0.9</f>
        <v>30735</v>
      </c>
      <c r="N22" s="44">
        <f>'C завтраками| Bed and breakfast'!N23*0.9</f>
        <v>29655</v>
      </c>
      <c r="O22" s="44">
        <f>'C завтраками| Bed and breakfast'!O23*0.9</f>
        <v>30735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30735</v>
      </c>
      <c r="U22" s="44">
        <f>'C завтраками| Bed and breakfast'!U23*0.9</f>
        <v>30735</v>
      </c>
      <c r="V22" s="44">
        <f>'C завтраками| Bed and breakfast'!V23*0.9</f>
        <v>35325</v>
      </c>
      <c r="W22" s="44">
        <f>'C завтраками| Bed and breakfast'!W23*0.9</f>
        <v>33795</v>
      </c>
      <c r="X22" s="44">
        <f>'C завтраками| Bed and breakfast'!X23*0.9</f>
        <v>35325</v>
      </c>
      <c r="Y22" s="44">
        <f>'C завтраками| Bed and breakfast'!Y23*0.9</f>
        <v>32265</v>
      </c>
      <c r="Z22" s="44">
        <f>'C завтраками| Bed and breakfast'!Z23*0.9</f>
        <v>32265</v>
      </c>
      <c r="AA22" s="44">
        <f>'C завтраками| Bed and breakfast'!AA23*0.9</f>
        <v>33795</v>
      </c>
      <c r="AB22" s="44">
        <f>'C завтраками| Bed and breakfast'!AB23*0.9</f>
        <v>32265</v>
      </c>
      <c r="AC22" s="44">
        <f>'C завтраками| Bed and breakfast'!AC23*0.9</f>
        <v>33795</v>
      </c>
      <c r="AD22" s="44">
        <f>'C завтраками| Bed and breakfast'!AD23*0.9</f>
        <v>30735</v>
      </c>
      <c r="AE22" s="44">
        <f>'C завтраками| Bed and breakfast'!AE23*0.9</f>
        <v>29655</v>
      </c>
      <c r="AF22" s="44">
        <f>'C завтраками| Bed and breakfast'!AF23*0.9</f>
        <v>28575</v>
      </c>
      <c r="AG22" s="44">
        <f>'C завтраками| Bed and breakfast'!AG23*0.9</f>
        <v>27495</v>
      </c>
      <c r="AH22" s="44">
        <f>'C завтраками| Bed and breakfast'!AH23*0.9</f>
        <v>26415</v>
      </c>
      <c r="AI22" s="44">
        <f>'C завтраками| Bed and breakfast'!AI23*0.9</f>
        <v>26415</v>
      </c>
      <c r="AJ22" s="44">
        <f>'C завтраками| Bed and breakfast'!AJ23*0.9</f>
        <v>27495</v>
      </c>
      <c r="AK22" s="44">
        <f>'C завтраками| Bed and breakfast'!AK23*0.9</f>
        <v>28575</v>
      </c>
      <c r="AL22" s="44">
        <f>'C завтраками| Bed and breakfast'!AL23*0.9</f>
        <v>27495</v>
      </c>
      <c r="AM22" s="44">
        <f>'C завтраками| Bed and breakfast'!AM23*0.9</f>
        <v>28575</v>
      </c>
      <c r="AN22" s="44">
        <f>'C завтраками| Bed and breakfast'!AN23*0.9</f>
        <v>27495</v>
      </c>
      <c r="AO22" s="44">
        <f>'C завтраками| Bed and breakfast'!AO23*0.9</f>
        <v>27495.9</v>
      </c>
      <c r="AP22" s="44">
        <f>'C завтраками| Bed and breakfast'!AP23*0.9</f>
        <v>26415</v>
      </c>
      <c r="AQ22" s="44">
        <f>'C завтраками| Bed and breakfast'!AQ23*0.9</f>
        <v>28575</v>
      </c>
      <c r="AR22" s="44">
        <f>'C завтраками| Bed and breakfast'!AR23*0.9</f>
        <v>26415</v>
      </c>
    </row>
    <row r="23" spans="1:44"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row>
    <row r="24" spans="1:44"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c r="AL24" s="44">
        <f>'C завтраками| Bed and breakfast'!AL25*0.9</f>
        <v>112500</v>
      </c>
      <c r="AM24" s="44">
        <f>'C завтраками| Bed and breakfast'!AM25*0.9</f>
        <v>112500</v>
      </c>
      <c r="AN24" s="44">
        <f>'C завтраками| Bed and breakfast'!AN25*0.9</f>
        <v>112500</v>
      </c>
      <c r="AO24" s="44">
        <f>'C завтраками| Bed and breakfast'!AO25*0.9</f>
        <v>112500</v>
      </c>
      <c r="AP24" s="44">
        <f>'C завтраками| Bed and breakfast'!AP25*0.9</f>
        <v>112500</v>
      </c>
      <c r="AQ24" s="44">
        <f>'C завтраками| Bed and breakfast'!AQ25*0.9</f>
        <v>112500</v>
      </c>
      <c r="AR24" s="44">
        <f>'C завтраками| Bed and breakfast'!AR25*0.9</f>
        <v>112500</v>
      </c>
    </row>
    <row r="25" spans="1:44" x14ac:dyDescent="0.2">
      <c r="A25" s="177"/>
    </row>
    <row r="26" spans="1:44" x14ac:dyDescent="0.2">
      <c r="A26" s="122" t="s">
        <v>60</v>
      </c>
    </row>
    <row r="27" spans="1:44" x14ac:dyDescent="0.2">
      <c r="A27" s="25"/>
      <c r="B27" s="24">
        <f t="shared" ref="B27" si="0">B3</f>
        <v>45824</v>
      </c>
      <c r="C27" s="24">
        <f t="shared" ref="C27:AR27" si="1">C3</f>
        <v>45827</v>
      </c>
      <c r="D27" s="24">
        <f t="shared" si="1"/>
        <v>45828</v>
      </c>
      <c r="E27" s="24">
        <f t="shared" si="1"/>
        <v>45829</v>
      </c>
      <c r="F27" s="24">
        <f t="shared" si="1"/>
        <v>45830</v>
      </c>
      <c r="G27" s="24">
        <f t="shared" si="1"/>
        <v>45831</v>
      </c>
      <c r="H27" s="24">
        <f t="shared" si="1"/>
        <v>45832</v>
      </c>
      <c r="I27" s="24">
        <f t="shared" si="1"/>
        <v>45835</v>
      </c>
      <c r="J27" s="24">
        <f t="shared" si="1"/>
        <v>45836</v>
      </c>
      <c r="K27" s="24">
        <f t="shared" si="1"/>
        <v>45838</v>
      </c>
      <c r="L27" s="24">
        <f t="shared" si="1"/>
        <v>45839</v>
      </c>
      <c r="M27" s="24">
        <f t="shared" si="1"/>
        <v>45842</v>
      </c>
      <c r="N27" s="24">
        <f t="shared" si="1"/>
        <v>45845</v>
      </c>
      <c r="O27" s="24">
        <f t="shared" si="1"/>
        <v>45847</v>
      </c>
      <c r="P27" s="24">
        <f t="shared" si="1"/>
        <v>45849</v>
      </c>
      <c r="Q27" s="24">
        <f t="shared" si="1"/>
        <v>45851</v>
      </c>
      <c r="R27" s="24">
        <f t="shared" si="1"/>
        <v>45856</v>
      </c>
      <c r="S27" s="24">
        <f t="shared" si="1"/>
        <v>45858</v>
      </c>
      <c r="T27" s="24">
        <f t="shared" si="1"/>
        <v>45859</v>
      </c>
      <c r="U27" s="24">
        <f t="shared" si="1"/>
        <v>45861</v>
      </c>
      <c r="V27" s="24">
        <f t="shared" si="1"/>
        <v>45863</v>
      </c>
      <c r="W27" s="24">
        <f t="shared" si="1"/>
        <v>45865</v>
      </c>
      <c r="X27" s="24">
        <f t="shared" si="1"/>
        <v>45867</v>
      </c>
      <c r="Y27" s="24">
        <f t="shared" si="1"/>
        <v>45870</v>
      </c>
      <c r="Z27" s="24">
        <f t="shared" si="1"/>
        <v>45872</v>
      </c>
      <c r="AA27" s="24">
        <f t="shared" si="1"/>
        <v>45874</v>
      </c>
      <c r="AB27" s="24">
        <f t="shared" si="1"/>
        <v>45883</v>
      </c>
      <c r="AC27" s="24">
        <f t="shared" si="1"/>
        <v>45886</v>
      </c>
      <c r="AD27" s="24">
        <f t="shared" si="1"/>
        <v>45888</v>
      </c>
      <c r="AE27" s="24">
        <f t="shared" si="1"/>
        <v>45890</v>
      </c>
      <c r="AF27" s="24">
        <f t="shared" si="1"/>
        <v>45893</v>
      </c>
      <c r="AG27" s="24">
        <f t="shared" si="1"/>
        <v>45896</v>
      </c>
      <c r="AH27" s="24">
        <f t="shared" si="1"/>
        <v>45898</v>
      </c>
      <c r="AI27" s="24">
        <f t="shared" si="1"/>
        <v>45901</v>
      </c>
      <c r="AJ27" s="24">
        <f t="shared" si="1"/>
        <v>45905</v>
      </c>
      <c r="AK27" s="24">
        <f t="shared" si="1"/>
        <v>45908</v>
      </c>
      <c r="AL27" s="24">
        <f t="shared" si="1"/>
        <v>45911</v>
      </c>
      <c r="AM27" s="24">
        <f t="shared" si="1"/>
        <v>45912</v>
      </c>
      <c r="AN27" s="24">
        <f t="shared" si="1"/>
        <v>45914</v>
      </c>
      <c r="AO27" s="24">
        <f t="shared" si="1"/>
        <v>45919</v>
      </c>
      <c r="AP27" s="24">
        <f t="shared" si="1"/>
        <v>45921</v>
      </c>
      <c r="AQ27" s="24">
        <f t="shared" si="1"/>
        <v>45926</v>
      </c>
      <c r="AR27" s="24">
        <f t="shared" si="1"/>
        <v>45928</v>
      </c>
    </row>
    <row r="28" spans="1:44" x14ac:dyDescent="0.2">
      <c r="A28" s="10" t="s">
        <v>11</v>
      </c>
      <c r="B28" s="24">
        <f t="shared" ref="B28" si="2">B4</f>
        <v>45826</v>
      </c>
      <c r="C28" s="24">
        <f t="shared" ref="C28:AR28" si="3">C4</f>
        <v>45827</v>
      </c>
      <c r="D28" s="24">
        <f t="shared" si="3"/>
        <v>45828</v>
      </c>
      <c r="E28" s="24">
        <f t="shared" si="3"/>
        <v>45829</v>
      </c>
      <c r="F28" s="24">
        <f t="shared" si="3"/>
        <v>45830</v>
      </c>
      <c r="G28" s="24">
        <f t="shared" si="3"/>
        <v>45831</v>
      </c>
      <c r="H28" s="24">
        <f t="shared" si="3"/>
        <v>45834</v>
      </c>
      <c r="I28" s="24">
        <f t="shared" si="3"/>
        <v>45835</v>
      </c>
      <c r="J28" s="24">
        <f t="shared" si="3"/>
        <v>45837</v>
      </c>
      <c r="K28" s="24">
        <f t="shared" si="3"/>
        <v>45838</v>
      </c>
      <c r="L28" s="24">
        <f t="shared" si="3"/>
        <v>45841</v>
      </c>
      <c r="M28" s="24">
        <f t="shared" si="3"/>
        <v>45844</v>
      </c>
      <c r="N28" s="24">
        <f t="shared" si="3"/>
        <v>45846</v>
      </c>
      <c r="O28" s="24">
        <f t="shared" si="3"/>
        <v>45848</v>
      </c>
      <c r="P28" s="24">
        <f t="shared" si="3"/>
        <v>45850</v>
      </c>
      <c r="Q28" s="24">
        <f t="shared" si="3"/>
        <v>45855</v>
      </c>
      <c r="R28" s="24">
        <f t="shared" si="3"/>
        <v>45857</v>
      </c>
      <c r="S28" s="24">
        <f t="shared" si="3"/>
        <v>45858</v>
      </c>
      <c r="T28" s="24">
        <f t="shared" si="3"/>
        <v>45860</v>
      </c>
      <c r="U28" s="24">
        <f t="shared" si="3"/>
        <v>45862</v>
      </c>
      <c r="V28" s="24">
        <f t="shared" si="3"/>
        <v>45864</v>
      </c>
      <c r="W28" s="24">
        <f t="shared" si="3"/>
        <v>45866</v>
      </c>
      <c r="X28" s="24">
        <f t="shared" si="3"/>
        <v>45869</v>
      </c>
      <c r="Y28" s="24">
        <f t="shared" si="3"/>
        <v>45871</v>
      </c>
      <c r="Z28" s="24">
        <f t="shared" si="3"/>
        <v>45873</v>
      </c>
      <c r="AA28" s="24">
        <f t="shared" si="3"/>
        <v>45882</v>
      </c>
      <c r="AB28" s="24">
        <f t="shared" si="3"/>
        <v>45885</v>
      </c>
      <c r="AC28" s="24">
        <f t="shared" si="3"/>
        <v>45887</v>
      </c>
      <c r="AD28" s="24">
        <f t="shared" si="3"/>
        <v>45889</v>
      </c>
      <c r="AE28" s="24">
        <f t="shared" si="3"/>
        <v>45892</v>
      </c>
      <c r="AF28" s="24">
        <f t="shared" si="3"/>
        <v>45895</v>
      </c>
      <c r="AG28" s="24">
        <f t="shared" si="3"/>
        <v>45897</v>
      </c>
      <c r="AH28" s="24">
        <f t="shared" si="3"/>
        <v>45900</v>
      </c>
      <c r="AI28" s="24">
        <f t="shared" si="3"/>
        <v>45904</v>
      </c>
      <c r="AJ28" s="24">
        <f t="shared" si="3"/>
        <v>45907</v>
      </c>
      <c r="AK28" s="24">
        <f t="shared" si="3"/>
        <v>45910</v>
      </c>
      <c r="AL28" s="24">
        <f t="shared" si="3"/>
        <v>45911</v>
      </c>
      <c r="AM28" s="24">
        <f t="shared" si="3"/>
        <v>45913</v>
      </c>
      <c r="AN28" s="24">
        <f t="shared" si="3"/>
        <v>45918</v>
      </c>
      <c r="AO28" s="24">
        <f t="shared" si="3"/>
        <v>45920</v>
      </c>
      <c r="AP28" s="24">
        <f t="shared" si="3"/>
        <v>45925</v>
      </c>
      <c r="AQ28" s="24">
        <f t="shared" si="3"/>
        <v>45927</v>
      </c>
      <c r="AR28" s="24">
        <f t="shared" si="3"/>
        <v>45930</v>
      </c>
    </row>
    <row r="29" spans="1:44" x14ac:dyDescent="0.2">
      <c r="A29" s="17" t="s">
        <v>142</v>
      </c>
    </row>
    <row r="30" spans="1:44" x14ac:dyDescent="0.2">
      <c r="A30" s="19">
        <v>1</v>
      </c>
      <c r="B30" s="44">
        <f t="shared" ref="B30" si="4">B6*0.9</f>
        <v>11745</v>
      </c>
      <c r="C30" s="44">
        <f t="shared" ref="C30:AR30" si="5">C6*0.9</f>
        <v>13689</v>
      </c>
      <c r="D30" s="44">
        <f t="shared" si="5"/>
        <v>13689</v>
      </c>
      <c r="E30" s="44">
        <f t="shared" si="5"/>
        <v>12717</v>
      </c>
      <c r="F30" s="44">
        <f t="shared" si="5"/>
        <v>12717</v>
      </c>
      <c r="G30" s="44">
        <f t="shared" si="5"/>
        <v>15066</v>
      </c>
      <c r="H30" s="44">
        <f t="shared" si="5"/>
        <v>17820</v>
      </c>
      <c r="I30" s="44">
        <f t="shared" si="5"/>
        <v>15066</v>
      </c>
      <c r="J30" s="44">
        <f t="shared" si="5"/>
        <v>11745</v>
      </c>
      <c r="K30" s="44">
        <f t="shared" si="5"/>
        <v>10773</v>
      </c>
      <c r="L30" s="44">
        <f t="shared" si="5"/>
        <v>13689</v>
      </c>
      <c r="M30" s="44">
        <f t="shared" si="5"/>
        <v>13689</v>
      </c>
      <c r="N30" s="44">
        <f t="shared" si="5"/>
        <v>12717</v>
      </c>
      <c r="O30" s="44">
        <f t="shared" si="5"/>
        <v>13689</v>
      </c>
      <c r="P30" s="44">
        <f t="shared" si="5"/>
        <v>15066</v>
      </c>
      <c r="Q30" s="44">
        <f t="shared" si="5"/>
        <v>15066</v>
      </c>
      <c r="R30" s="44">
        <f t="shared" si="5"/>
        <v>15066</v>
      </c>
      <c r="S30" s="44">
        <f t="shared" si="5"/>
        <v>15066</v>
      </c>
      <c r="T30" s="44">
        <f t="shared" si="5"/>
        <v>13689</v>
      </c>
      <c r="U30" s="44">
        <f t="shared" si="5"/>
        <v>13689</v>
      </c>
      <c r="V30" s="44">
        <f t="shared" si="5"/>
        <v>17820</v>
      </c>
      <c r="W30" s="44">
        <f t="shared" si="5"/>
        <v>16443</v>
      </c>
      <c r="X30" s="44">
        <f t="shared" si="5"/>
        <v>17820</v>
      </c>
      <c r="Y30" s="44">
        <f t="shared" si="5"/>
        <v>15066</v>
      </c>
      <c r="Z30" s="44">
        <f t="shared" si="5"/>
        <v>15066</v>
      </c>
      <c r="AA30" s="44">
        <f t="shared" si="5"/>
        <v>16443</v>
      </c>
      <c r="AB30" s="44">
        <f t="shared" si="5"/>
        <v>15066</v>
      </c>
      <c r="AC30" s="44">
        <f t="shared" si="5"/>
        <v>16443</v>
      </c>
      <c r="AD30" s="44">
        <f t="shared" si="5"/>
        <v>13689</v>
      </c>
      <c r="AE30" s="44">
        <f t="shared" si="5"/>
        <v>12717</v>
      </c>
      <c r="AF30" s="44">
        <f t="shared" si="5"/>
        <v>11745</v>
      </c>
      <c r="AG30" s="44">
        <f t="shared" si="5"/>
        <v>10773</v>
      </c>
      <c r="AH30" s="44">
        <f t="shared" si="5"/>
        <v>9801</v>
      </c>
      <c r="AI30" s="44">
        <f t="shared" si="5"/>
        <v>9801</v>
      </c>
      <c r="AJ30" s="44">
        <f t="shared" si="5"/>
        <v>10773</v>
      </c>
      <c r="AK30" s="44">
        <f t="shared" si="5"/>
        <v>11745</v>
      </c>
      <c r="AL30" s="44">
        <f t="shared" si="5"/>
        <v>10773</v>
      </c>
      <c r="AM30" s="44">
        <f t="shared" si="5"/>
        <v>11745</v>
      </c>
      <c r="AN30" s="44">
        <f t="shared" si="5"/>
        <v>10773</v>
      </c>
      <c r="AO30" s="44">
        <f t="shared" si="5"/>
        <v>10773.81</v>
      </c>
      <c r="AP30" s="44">
        <f t="shared" si="5"/>
        <v>9801</v>
      </c>
      <c r="AQ30" s="44">
        <f t="shared" si="5"/>
        <v>11745</v>
      </c>
      <c r="AR30" s="44">
        <f t="shared" si="5"/>
        <v>9801</v>
      </c>
    </row>
    <row r="31" spans="1:44" x14ac:dyDescent="0.2">
      <c r="A31" s="19">
        <v>2</v>
      </c>
      <c r="B31" s="44">
        <f t="shared" ref="B31" si="6">B7*0.9</f>
        <v>13567.5</v>
      </c>
      <c r="C31" s="44">
        <f t="shared" ref="C31:AR31" si="7">C7*0.9</f>
        <v>15511.5</v>
      </c>
      <c r="D31" s="44">
        <f t="shared" si="7"/>
        <v>15511.5</v>
      </c>
      <c r="E31" s="44">
        <f t="shared" si="7"/>
        <v>14539.5</v>
      </c>
      <c r="F31" s="44">
        <f t="shared" si="7"/>
        <v>14539.5</v>
      </c>
      <c r="G31" s="44">
        <f t="shared" si="7"/>
        <v>16888.5</v>
      </c>
      <c r="H31" s="44">
        <f t="shared" si="7"/>
        <v>19642.5</v>
      </c>
      <c r="I31" s="44">
        <f t="shared" si="7"/>
        <v>16888.5</v>
      </c>
      <c r="J31" s="44">
        <f t="shared" si="7"/>
        <v>13567.5</v>
      </c>
      <c r="K31" s="44">
        <f t="shared" si="7"/>
        <v>12595.5</v>
      </c>
      <c r="L31" s="44">
        <f t="shared" si="7"/>
        <v>15511.5</v>
      </c>
      <c r="M31" s="44">
        <f t="shared" si="7"/>
        <v>15511.5</v>
      </c>
      <c r="N31" s="44">
        <f t="shared" si="7"/>
        <v>14539.5</v>
      </c>
      <c r="O31" s="44">
        <f t="shared" si="7"/>
        <v>15511.5</v>
      </c>
      <c r="P31" s="44">
        <f t="shared" si="7"/>
        <v>16888.5</v>
      </c>
      <c r="Q31" s="44">
        <f t="shared" si="7"/>
        <v>16888.5</v>
      </c>
      <c r="R31" s="44">
        <f t="shared" si="7"/>
        <v>16888.5</v>
      </c>
      <c r="S31" s="44">
        <f t="shared" si="7"/>
        <v>16888.5</v>
      </c>
      <c r="T31" s="44">
        <f t="shared" si="7"/>
        <v>15511.5</v>
      </c>
      <c r="U31" s="44">
        <f t="shared" si="7"/>
        <v>15511.5</v>
      </c>
      <c r="V31" s="44">
        <f t="shared" si="7"/>
        <v>19642.5</v>
      </c>
      <c r="W31" s="44">
        <f t="shared" si="7"/>
        <v>18265.5</v>
      </c>
      <c r="X31" s="44">
        <f t="shared" si="7"/>
        <v>19642.5</v>
      </c>
      <c r="Y31" s="44">
        <f t="shared" si="7"/>
        <v>16888.5</v>
      </c>
      <c r="Z31" s="44">
        <f t="shared" si="7"/>
        <v>16888.5</v>
      </c>
      <c r="AA31" s="44">
        <f t="shared" si="7"/>
        <v>18265.5</v>
      </c>
      <c r="AB31" s="44">
        <f t="shared" si="7"/>
        <v>16888.5</v>
      </c>
      <c r="AC31" s="44">
        <f t="shared" si="7"/>
        <v>18265.5</v>
      </c>
      <c r="AD31" s="44">
        <f t="shared" si="7"/>
        <v>15511.5</v>
      </c>
      <c r="AE31" s="44">
        <f t="shared" si="7"/>
        <v>14539.5</v>
      </c>
      <c r="AF31" s="44">
        <f t="shared" si="7"/>
        <v>13567.5</v>
      </c>
      <c r="AG31" s="44">
        <f t="shared" si="7"/>
        <v>12595.5</v>
      </c>
      <c r="AH31" s="44">
        <f t="shared" si="7"/>
        <v>11623.5</v>
      </c>
      <c r="AI31" s="44">
        <f t="shared" si="7"/>
        <v>11623.5</v>
      </c>
      <c r="AJ31" s="44">
        <f t="shared" si="7"/>
        <v>12595.5</v>
      </c>
      <c r="AK31" s="44">
        <f t="shared" si="7"/>
        <v>13567.5</v>
      </c>
      <c r="AL31" s="44">
        <f t="shared" si="7"/>
        <v>12595.5</v>
      </c>
      <c r="AM31" s="44">
        <f t="shared" si="7"/>
        <v>13567.5</v>
      </c>
      <c r="AN31" s="44">
        <f t="shared" si="7"/>
        <v>12595.5</v>
      </c>
      <c r="AO31" s="44">
        <f t="shared" si="7"/>
        <v>12596.31</v>
      </c>
      <c r="AP31" s="44">
        <f t="shared" si="7"/>
        <v>11623.5</v>
      </c>
      <c r="AQ31" s="44">
        <f t="shared" si="7"/>
        <v>13567.5</v>
      </c>
      <c r="AR31" s="44">
        <f t="shared" si="7"/>
        <v>11623.5</v>
      </c>
    </row>
    <row r="32" spans="1:44"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row>
    <row r="33" spans="1:44" x14ac:dyDescent="0.2">
      <c r="A33" s="19">
        <v>1</v>
      </c>
      <c r="B33" s="44">
        <f t="shared" ref="B33" si="8">B9*0.9</f>
        <v>12555</v>
      </c>
      <c r="C33" s="44">
        <f t="shared" ref="C33:AR33" si="9">C9*0.9</f>
        <v>14499</v>
      </c>
      <c r="D33" s="44">
        <f t="shared" si="9"/>
        <v>14499</v>
      </c>
      <c r="E33" s="44">
        <f t="shared" si="9"/>
        <v>13527</v>
      </c>
      <c r="F33" s="44">
        <f t="shared" si="9"/>
        <v>13527</v>
      </c>
      <c r="G33" s="44">
        <f t="shared" si="9"/>
        <v>15876</v>
      </c>
      <c r="H33" s="44">
        <f t="shared" si="9"/>
        <v>18630</v>
      </c>
      <c r="I33" s="44">
        <f t="shared" si="9"/>
        <v>15876</v>
      </c>
      <c r="J33" s="44">
        <f t="shared" si="9"/>
        <v>12555</v>
      </c>
      <c r="K33" s="44">
        <f t="shared" si="9"/>
        <v>11583</v>
      </c>
      <c r="L33" s="44">
        <f t="shared" si="9"/>
        <v>14499</v>
      </c>
      <c r="M33" s="44">
        <f t="shared" si="9"/>
        <v>14499</v>
      </c>
      <c r="N33" s="44">
        <f t="shared" si="9"/>
        <v>13527</v>
      </c>
      <c r="O33" s="44">
        <f t="shared" si="9"/>
        <v>14499</v>
      </c>
      <c r="P33" s="44">
        <f t="shared" si="9"/>
        <v>15876</v>
      </c>
      <c r="Q33" s="44">
        <f t="shared" si="9"/>
        <v>15876</v>
      </c>
      <c r="R33" s="44">
        <f t="shared" si="9"/>
        <v>15876</v>
      </c>
      <c r="S33" s="44">
        <f t="shared" si="9"/>
        <v>15876</v>
      </c>
      <c r="T33" s="44">
        <f t="shared" si="9"/>
        <v>14499</v>
      </c>
      <c r="U33" s="44">
        <f t="shared" si="9"/>
        <v>14499</v>
      </c>
      <c r="V33" s="44">
        <f t="shared" si="9"/>
        <v>18630</v>
      </c>
      <c r="W33" s="44">
        <f t="shared" si="9"/>
        <v>17253</v>
      </c>
      <c r="X33" s="44">
        <f t="shared" si="9"/>
        <v>18630</v>
      </c>
      <c r="Y33" s="44">
        <f t="shared" si="9"/>
        <v>15876</v>
      </c>
      <c r="Z33" s="44">
        <f t="shared" si="9"/>
        <v>15876</v>
      </c>
      <c r="AA33" s="44">
        <f t="shared" si="9"/>
        <v>17253</v>
      </c>
      <c r="AB33" s="44">
        <f t="shared" si="9"/>
        <v>15876</v>
      </c>
      <c r="AC33" s="44">
        <f t="shared" si="9"/>
        <v>17253</v>
      </c>
      <c r="AD33" s="44">
        <f t="shared" si="9"/>
        <v>14499</v>
      </c>
      <c r="AE33" s="44">
        <f t="shared" si="9"/>
        <v>13527</v>
      </c>
      <c r="AF33" s="44">
        <f t="shared" si="9"/>
        <v>12555</v>
      </c>
      <c r="AG33" s="44">
        <f t="shared" si="9"/>
        <v>11583</v>
      </c>
      <c r="AH33" s="44">
        <f t="shared" si="9"/>
        <v>10611</v>
      </c>
      <c r="AI33" s="44">
        <f t="shared" si="9"/>
        <v>10611</v>
      </c>
      <c r="AJ33" s="44">
        <f t="shared" si="9"/>
        <v>11583</v>
      </c>
      <c r="AK33" s="44">
        <f t="shared" si="9"/>
        <v>12555</v>
      </c>
      <c r="AL33" s="44">
        <f t="shared" si="9"/>
        <v>11583</v>
      </c>
      <c r="AM33" s="44">
        <f t="shared" si="9"/>
        <v>12555</v>
      </c>
      <c r="AN33" s="44">
        <f t="shared" si="9"/>
        <v>11583</v>
      </c>
      <c r="AO33" s="44">
        <f t="shared" si="9"/>
        <v>11583.81</v>
      </c>
      <c r="AP33" s="44">
        <f t="shared" si="9"/>
        <v>10611</v>
      </c>
      <c r="AQ33" s="44">
        <f t="shared" si="9"/>
        <v>12555</v>
      </c>
      <c r="AR33" s="44">
        <f t="shared" si="9"/>
        <v>10611</v>
      </c>
    </row>
    <row r="34" spans="1:44" x14ac:dyDescent="0.2">
      <c r="A34" s="19">
        <v>2</v>
      </c>
      <c r="B34" s="44">
        <f t="shared" ref="B34" si="10">B10*0.9</f>
        <v>14377.5</v>
      </c>
      <c r="C34" s="44">
        <f t="shared" ref="C34:AR34" si="11">C10*0.9</f>
        <v>16321.5</v>
      </c>
      <c r="D34" s="44">
        <f t="shared" si="11"/>
        <v>16321.5</v>
      </c>
      <c r="E34" s="44">
        <f t="shared" si="11"/>
        <v>15349.5</v>
      </c>
      <c r="F34" s="44">
        <f t="shared" si="11"/>
        <v>15349.5</v>
      </c>
      <c r="G34" s="44">
        <f t="shared" si="11"/>
        <v>17698.5</v>
      </c>
      <c r="H34" s="44">
        <f t="shared" si="11"/>
        <v>20452.5</v>
      </c>
      <c r="I34" s="44">
        <f t="shared" si="11"/>
        <v>17698.5</v>
      </c>
      <c r="J34" s="44">
        <f t="shared" si="11"/>
        <v>14377.5</v>
      </c>
      <c r="K34" s="44">
        <f t="shared" si="11"/>
        <v>13405.5</v>
      </c>
      <c r="L34" s="44">
        <f t="shared" si="11"/>
        <v>16321.5</v>
      </c>
      <c r="M34" s="44">
        <f t="shared" si="11"/>
        <v>16321.5</v>
      </c>
      <c r="N34" s="44">
        <f t="shared" si="11"/>
        <v>15349.5</v>
      </c>
      <c r="O34" s="44">
        <f t="shared" si="11"/>
        <v>16321.5</v>
      </c>
      <c r="P34" s="44">
        <f t="shared" si="11"/>
        <v>17698.5</v>
      </c>
      <c r="Q34" s="44">
        <f t="shared" si="11"/>
        <v>17698.5</v>
      </c>
      <c r="R34" s="44">
        <f t="shared" si="11"/>
        <v>17698.5</v>
      </c>
      <c r="S34" s="44">
        <f t="shared" si="11"/>
        <v>17698.5</v>
      </c>
      <c r="T34" s="44">
        <f t="shared" si="11"/>
        <v>16321.5</v>
      </c>
      <c r="U34" s="44">
        <f t="shared" si="11"/>
        <v>16321.5</v>
      </c>
      <c r="V34" s="44">
        <f t="shared" si="11"/>
        <v>20452.5</v>
      </c>
      <c r="W34" s="44">
        <f t="shared" si="11"/>
        <v>19075.5</v>
      </c>
      <c r="X34" s="44">
        <f t="shared" si="11"/>
        <v>20452.5</v>
      </c>
      <c r="Y34" s="44">
        <f t="shared" si="11"/>
        <v>17698.5</v>
      </c>
      <c r="Z34" s="44">
        <f t="shared" si="11"/>
        <v>17698.5</v>
      </c>
      <c r="AA34" s="44">
        <f t="shared" si="11"/>
        <v>19075.5</v>
      </c>
      <c r="AB34" s="44">
        <f t="shared" si="11"/>
        <v>17698.5</v>
      </c>
      <c r="AC34" s="44">
        <f t="shared" si="11"/>
        <v>19075.5</v>
      </c>
      <c r="AD34" s="44">
        <f t="shared" si="11"/>
        <v>16321.5</v>
      </c>
      <c r="AE34" s="44">
        <f t="shared" si="11"/>
        <v>15349.5</v>
      </c>
      <c r="AF34" s="44">
        <f t="shared" si="11"/>
        <v>14377.5</v>
      </c>
      <c r="AG34" s="44">
        <f t="shared" si="11"/>
        <v>13405.5</v>
      </c>
      <c r="AH34" s="44">
        <f t="shared" si="11"/>
        <v>12433.5</v>
      </c>
      <c r="AI34" s="44">
        <f t="shared" si="11"/>
        <v>12433.5</v>
      </c>
      <c r="AJ34" s="44">
        <f t="shared" si="11"/>
        <v>13405.5</v>
      </c>
      <c r="AK34" s="44">
        <f t="shared" si="11"/>
        <v>14377.5</v>
      </c>
      <c r="AL34" s="44">
        <f t="shared" si="11"/>
        <v>13405.5</v>
      </c>
      <c r="AM34" s="44">
        <f t="shared" si="11"/>
        <v>14377.5</v>
      </c>
      <c r="AN34" s="44">
        <f t="shared" si="11"/>
        <v>13405.5</v>
      </c>
      <c r="AO34" s="44">
        <f t="shared" si="11"/>
        <v>13406.31</v>
      </c>
      <c r="AP34" s="44">
        <f t="shared" si="11"/>
        <v>12433.5</v>
      </c>
      <c r="AQ34" s="44">
        <f t="shared" si="11"/>
        <v>14377.5</v>
      </c>
      <c r="AR34" s="44">
        <f t="shared" si="11"/>
        <v>12433.5</v>
      </c>
    </row>
    <row r="35" spans="1:44"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row>
    <row r="36" spans="1:44" x14ac:dyDescent="0.2">
      <c r="A36" s="19">
        <v>1</v>
      </c>
      <c r="B36" s="44">
        <f t="shared" ref="B36" si="12">B12*0.9</f>
        <v>13365</v>
      </c>
      <c r="C36" s="44">
        <f t="shared" ref="C36:AR36" si="13">C12*0.9</f>
        <v>15309</v>
      </c>
      <c r="D36" s="44">
        <f t="shared" si="13"/>
        <v>15309</v>
      </c>
      <c r="E36" s="44">
        <f t="shared" si="13"/>
        <v>14337</v>
      </c>
      <c r="F36" s="44">
        <f t="shared" si="13"/>
        <v>14337</v>
      </c>
      <c r="G36" s="44">
        <f t="shared" si="13"/>
        <v>16686</v>
      </c>
      <c r="H36" s="44">
        <f t="shared" si="13"/>
        <v>19440</v>
      </c>
      <c r="I36" s="44">
        <f t="shared" si="13"/>
        <v>16686</v>
      </c>
      <c r="J36" s="44">
        <f t="shared" si="13"/>
        <v>13365</v>
      </c>
      <c r="K36" s="44">
        <f t="shared" si="13"/>
        <v>12393</v>
      </c>
      <c r="L36" s="44">
        <f t="shared" si="13"/>
        <v>15309</v>
      </c>
      <c r="M36" s="44">
        <f t="shared" si="13"/>
        <v>15309</v>
      </c>
      <c r="N36" s="44">
        <f t="shared" si="13"/>
        <v>14337</v>
      </c>
      <c r="O36" s="44">
        <f t="shared" si="13"/>
        <v>15309</v>
      </c>
      <c r="P36" s="44">
        <f t="shared" si="13"/>
        <v>16686</v>
      </c>
      <c r="Q36" s="44">
        <f t="shared" si="13"/>
        <v>16686</v>
      </c>
      <c r="R36" s="44">
        <f t="shared" si="13"/>
        <v>16686</v>
      </c>
      <c r="S36" s="44">
        <f t="shared" si="13"/>
        <v>16686</v>
      </c>
      <c r="T36" s="44">
        <f t="shared" si="13"/>
        <v>15309</v>
      </c>
      <c r="U36" s="44">
        <f t="shared" si="13"/>
        <v>15309</v>
      </c>
      <c r="V36" s="44">
        <f t="shared" si="13"/>
        <v>19440</v>
      </c>
      <c r="W36" s="44">
        <f t="shared" si="13"/>
        <v>18063</v>
      </c>
      <c r="X36" s="44">
        <f t="shared" si="13"/>
        <v>19440</v>
      </c>
      <c r="Y36" s="44">
        <f t="shared" si="13"/>
        <v>16686</v>
      </c>
      <c r="Z36" s="44">
        <f t="shared" si="13"/>
        <v>16686</v>
      </c>
      <c r="AA36" s="44">
        <f t="shared" si="13"/>
        <v>18063</v>
      </c>
      <c r="AB36" s="44">
        <f t="shared" si="13"/>
        <v>16686</v>
      </c>
      <c r="AC36" s="44">
        <f t="shared" si="13"/>
        <v>18063</v>
      </c>
      <c r="AD36" s="44">
        <f t="shared" si="13"/>
        <v>15309</v>
      </c>
      <c r="AE36" s="44">
        <f t="shared" si="13"/>
        <v>14337</v>
      </c>
      <c r="AF36" s="44">
        <f t="shared" si="13"/>
        <v>13365</v>
      </c>
      <c r="AG36" s="44">
        <f t="shared" si="13"/>
        <v>12393</v>
      </c>
      <c r="AH36" s="44">
        <f t="shared" si="13"/>
        <v>11421</v>
      </c>
      <c r="AI36" s="44">
        <f t="shared" si="13"/>
        <v>11421</v>
      </c>
      <c r="AJ36" s="44">
        <f t="shared" si="13"/>
        <v>12393</v>
      </c>
      <c r="AK36" s="44">
        <f t="shared" si="13"/>
        <v>13365</v>
      </c>
      <c r="AL36" s="44">
        <f t="shared" si="13"/>
        <v>12393</v>
      </c>
      <c r="AM36" s="44">
        <f t="shared" si="13"/>
        <v>13365</v>
      </c>
      <c r="AN36" s="44">
        <f t="shared" si="13"/>
        <v>12393</v>
      </c>
      <c r="AO36" s="44">
        <f t="shared" si="13"/>
        <v>12393.81</v>
      </c>
      <c r="AP36" s="44">
        <f t="shared" si="13"/>
        <v>11421</v>
      </c>
      <c r="AQ36" s="44">
        <f t="shared" si="13"/>
        <v>13365</v>
      </c>
      <c r="AR36" s="44">
        <f t="shared" si="13"/>
        <v>11421</v>
      </c>
    </row>
    <row r="37" spans="1:44" x14ac:dyDescent="0.2">
      <c r="A37" s="19">
        <v>2</v>
      </c>
      <c r="B37" s="44">
        <f t="shared" ref="B37" si="14">B13*0.9</f>
        <v>15187.5</v>
      </c>
      <c r="C37" s="44">
        <f t="shared" ref="C37:AR37" si="15">C13*0.9</f>
        <v>17131.5</v>
      </c>
      <c r="D37" s="44">
        <f t="shared" si="15"/>
        <v>17131.5</v>
      </c>
      <c r="E37" s="44">
        <f t="shared" si="15"/>
        <v>16159.5</v>
      </c>
      <c r="F37" s="44">
        <f t="shared" si="15"/>
        <v>16159.5</v>
      </c>
      <c r="G37" s="44">
        <f t="shared" si="15"/>
        <v>18508.5</v>
      </c>
      <c r="H37" s="44">
        <f t="shared" si="15"/>
        <v>21262.5</v>
      </c>
      <c r="I37" s="44">
        <f t="shared" si="15"/>
        <v>18508.5</v>
      </c>
      <c r="J37" s="44">
        <f t="shared" si="15"/>
        <v>15187.5</v>
      </c>
      <c r="K37" s="44">
        <f t="shared" si="15"/>
        <v>14215.5</v>
      </c>
      <c r="L37" s="44">
        <f t="shared" si="15"/>
        <v>17131.5</v>
      </c>
      <c r="M37" s="44">
        <f t="shared" si="15"/>
        <v>17131.5</v>
      </c>
      <c r="N37" s="44">
        <f t="shared" si="15"/>
        <v>16159.5</v>
      </c>
      <c r="O37" s="44">
        <f t="shared" si="15"/>
        <v>17131.5</v>
      </c>
      <c r="P37" s="44">
        <f t="shared" si="15"/>
        <v>18508.5</v>
      </c>
      <c r="Q37" s="44">
        <f t="shared" si="15"/>
        <v>18508.5</v>
      </c>
      <c r="R37" s="44">
        <f t="shared" si="15"/>
        <v>18508.5</v>
      </c>
      <c r="S37" s="44">
        <f t="shared" si="15"/>
        <v>18508.5</v>
      </c>
      <c r="T37" s="44">
        <f t="shared" si="15"/>
        <v>17131.5</v>
      </c>
      <c r="U37" s="44">
        <f t="shared" si="15"/>
        <v>17131.5</v>
      </c>
      <c r="V37" s="44">
        <f t="shared" si="15"/>
        <v>21262.5</v>
      </c>
      <c r="W37" s="44">
        <f t="shared" si="15"/>
        <v>19885.5</v>
      </c>
      <c r="X37" s="44">
        <f t="shared" si="15"/>
        <v>21262.5</v>
      </c>
      <c r="Y37" s="44">
        <f t="shared" si="15"/>
        <v>18508.5</v>
      </c>
      <c r="Z37" s="44">
        <f t="shared" si="15"/>
        <v>18508.5</v>
      </c>
      <c r="AA37" s="44">
        <f t="shared" si="15"/>
        <v>19885.5</v>
      </c>
      <c r="AB37" s="44">
        <f t="shared" si="15"/>
        <v>18508.5</v>
      </c>
      <c r="AC37" s="44">
        <f t="shared" si="15"/>
        <v>19885.5</v>
      </c>
      <c r="AD37" s="44">
        <f t="shared" si="15"/>
        <v>17131.5</v>
      </c>
      <c r="AE37" s="44">
        <f t="shared" si="15"/>
        <v>16159.5</v>
      </c>
      <c r="AF37" s="44">
        <f t="shared" si="15"/>
        <v>15187.5</v>
      </c>
      <c r="AG37" s="44">
        <f t="shared" si="15"/>
        <v>14215.5</v>
      </c>
      <c r="AH37" s="44">
        <f t="shared" si="15"/>
        <v>13243.5</v>
      </c>
      <c r="AI37" s="44">
        <f t="shared" si="15"/>
        <v>13243.5</v>
      </c>
      <c r="AJ37" s="44">
        <f t="shared" si="15"/>
        <v>14215.5</v>
      </c>
      <c r="AK37" s="44">
        <f t="shared" si="15"/>
        <v>15187.5</v>
      </c>
      <c r="AL37" s="44">
        <f t="shared" si="15"/>
        <v>14215.5</v>
      </c>
      <c r="AM37" s="44">
        <f t="shared" si="15"/>
        <v>15187.5</v>
      </c>
      <c r="AN37" s="44">
        <f t="shared" si="15"/>
        <v>14215.5</v>
      </c>
      <c r="AO37" s="44">
        <f t="shared" si="15"/>
        <v>14216.31</v>
      </c>
      <c r="AP37" s="44">
        <f t="shared" si="15"/>
        <v>13243.5</v>
      </c>
      <c r="AQ37" s="44">
        <f t="shared" si="15"/>
        <v>15187.5</v>
      </c>
      <c r="AR37" s="44">
        <f t="shared" si="15"/>
        <v>13243.5</v>
      </c>
    </row>
    <row r="38" spans="1:44"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row>
    <row r="39" spans="1:44" x14ac:dyDescent="0.2">
      <c r="A39" s="19">
        <v>1</v>
      </c>
      <c r="B39" s="44">
        <f t="shared" ref="B39" si="16">B15*0.9</f>
        <v>14175</v>
      </c>
      <c r="C39" s="44">
        <f t="shared" ref="C39:AR39" si="17">C15*0.9</f>
        <v>16119</v>
      </c>
      <c r="D39" s="44">
        <f t="shared" si="17"/>
        <v>16119</v>
      </c>
      <c r="E39" s="44">
        <f t="shared" si="17"/>
        <v>15147</v>
      </c>
      <c r="F39" s="44">
        <f t="shared" si="17"/>
        <v>15147</v>
      </c>
      <c r="G39" s="44">
        <f t="shared" si="17"/>
        <v>17496</v>
      </c>
      <c r="H39" s="44">
        <f t="shared" si="17"/>
        <v>20250</v>
      </c>
      <c r="I39" s="44">
        <f t="shared" si="17"/>
        <v>17496</v>
      </c>
      <c r="J39" s="44">
        <f t="shared" si="17"/>
        <v>14175</v>
      </c>
      <c r="K39" s="44">
        <f t="shared" si="17"/>
        <v>13203</v>
      </c>
      <c r="L39" s="44">
        <f t="shared" si="17"/>
        <v>16119</v>
      </c>
      <c r="M39" s="44">
        <f t="shared" si="17"/>
        <v>16119</v>
      </c>
      <c r="N39" s="44">
        <f t="shared" si="17"/>
        <v>15147</v>
      </c>
      <c r="O39" s="44">
        <f t="shared" si="17"/>
        <v>16119</v>
      </c>
      <c r="P39" s="44">
        <f t="shared" si="17"/>
        <v>17496</v>
      </c>
      <c r="Q39" s="44">
        <f t="shared" si="17"/>
        <v>17496</v>
      </c>
      <c r="R39" s="44">
        <f t="shared" si="17"/>
        <v>17496</v>
      </c>
      <c r="S39" s="44">
        <f t="shared" si="17"/>
        <v>17496</v>
      </c>
      <c r="T39" s="44">
        <f t="shared" si="17"/>
        <v>16119</v>
      </c>
      <c r="U39" s="44">
        <f t="shared" si="17"/>
        <v>16119</v>
      </c>
      <c r="V39" s="44">
        <f t="shared" si="17"/>
        <v>20250</v>
      </c>
      <c r="W39" s="44">
        <f t="shared" si="17"/>
        <v>18873</v>
      </c>
      <c r="X39" s="44">
        <f t="shared" si="17"/>
        <v>20250</v>
      </c>
      <c r="Y39" s="44">
        <f t="shared" si="17"/>
        <v>17496</v>
      </c>
      <c r="Z39" s="44">
        <f t="shared" si="17"/>
        <v>17496</v>
      </c>
      <c r="AA39" s="44">
        <f t="shared" si="17"/>
        <v>18873</v>
      </c>
      <c r="AB39" s="44">
        <f t="shared" si="17"/>
        <v>17496</v>
      </c>
      <c r="AC39" s="44">
        <f t="shared" si="17"/>
        <v>18873</v>
      </c>
      <c r="AD39" s="44">
        <f t="shared" si="17"/>
        <v>16119</v>
      </c>
      <c r="AE39" s="44">
        <f t="shared" si="17"/>
        <v>15147</v>
      </c>
      <c r="AF39" s="44">
        <f t="shared" si="17"/>
        <v>14175</v>
      </c>
      <c r="AG39" s="44">
        <f t="shared" si="17"/>
        <v>13203</v>
      </c>
      <c r="AH39" s="44">
        <f t="shared" si="17"/>
        <v>12231</v>
      </c>
      <c r="AI39" s="44">
        <f t="shared" si="17"/>
        <v>12231</v>
      </c>
      <c r="AJ39" s="44">
        <f t="shared" si="17"/>
        <v>13203</v>
      </c>
      <c r="AK39" s="44">
        <f t="shared" si="17"/>
        <v>14175</v>
      </c>
      <c r="AL39" s="44">
        <f t="shared" si="17"/>
        <v>13203</v>
      </c>
      <c r="AM39" s="44">
        <f t="shared" si="17"/>
        <v>14175</v>
      </c>
      <c r="AN39" s="44">
        <f t="shared" si="17"/>
        <v>13203</v>
      </c>
      <c r="AO39" s="44">
        <f t="shared" si="17"/>
        <v>13203.81</v>
      </c>
      <c r="AP39" s="44">
        <f t="shared" si="17"/>
        <v>12231</v>
      </c>
      <c r="AQ39" s="44">
        <f t="shared" si="17"/>
        <v>14175</v>
      </c>
      <c r="AR39" s="44">
        <f t="shared" si="17"/>
        <v>12231</v>
      </c>
    </row>
    <row r="40" spans="1:44" x14ac:dyDescent="0.2">
      <c r="A40" s="19">
        <v>2</v>
      </c>
      <c r="B40" s="44">
        <f t="shared" ref="B40" si="18">B16*0.9</f>
        <v>15997.5</v>
      </c>
      <c r="C40" s="44">
        <f t="shared" ref="C40:AR40" si="19">C16*0.9</f>
        <v>17941.5</v>
      </c>
      <c r="D40" s="44">
        <f t="shared" si="19"/>
        <v>17941.5</v>
      </c>
      <c r="E40" s="44">
        <f t="shared" si="19"/>
        <v>16969.5</v>
      </c>
      <c r="F40" s="44">
        <f t="shared" si="19"/>
        <v>16969.5</v>
      </c>
      <c r="G40" s="44">
        <f t="shared" si="19"/>
        <v>19318.5</v>
      </c>
      <c r="H40" s="44">
        <f t="shared" si="19"/>
        <v>22072.5</v>
      </c>
      <c r="I40" s="44">
        <f t="shared" si="19"/>
        <v>19318.5</v>
      </c>
      <c r="J40" s="44">
        <f t="shared" si="19"/>
        <v>15997.5</v>
      </c>
      <c r="K40" s="44">
        <f t="shared" si="19"/>
        <v>15025.5</v>
      </c>
      <c r="L40" s="44">
        <f t="shared" si="19"/>
        <v>17941.5</v>
      </c>
      <c r="M40" s="44">
        <f t="shared" si="19"/>
        <v>17941.5</v>
      </c>
      <c r="N40" s="44">
        <f t="shared" si="19"/>
        <v>16969.5</v>
      </c>
      <c r="O40" s="44">
        <f t="shared" si="19"/>
        <v>17941.5</v>
      </c>
      <c r="P40" s="44">
        <f t="shared" si="19"/>
        <v>19318.5</v>
      </c>
      <c r="Q40" s="44">
        <f t="shared" si="19"/>
        <v>19318.5</v>
      </c>
      <c r="R40" s="44">
        <f t="shared" si="19"/>
        <v>19318.5</v>
      </c>
      <c r="S40" s="44">
        <f t="shared" si="19"/>
        <v>19318.5</v>
      </c>
      <c r="T40" s="44">
        <f t="shared" si="19"/>
        <v>17941.5</v>
      </c>
      <c r="U40" s="44">
        <f t="shared" si="19"/>
        <v>17941.5</v>
      </c>
      <c r="V40" s="44">
        <f t="shared" si="19"/>
        <v>22072.5</v>
      </c>
      <c r="W40" s="44">
        <f t="shared" si="19"/>
        <v>20695.5</v>
      </c>
      <c r="X40" s="44">
        <f t="shared" si="19"/>
        <v>22072.5</v>
      </c>
      <c r="Y40" s="44">
        <f t="shared" si="19"/>
        <v>19318.5</v>
      </c>
      <c r="Z40" s="44">
        <f t="shared" si="19"/>
        <v>19318.5</v>
      </c>
      <c r="AA40" s="44">
        <f t="shared" si="19"/>
        <v>20695.5</v>
      </c>
      <c r="AB40" s="44">
        <f t="shared" si="19"/>
        <v>19318.5</v>
      </c>
      <c r="AC40" s="44">
        <f t="shared" si="19"/>
        <v>20695.5</v>
      </c>
      <c r="AD40" s="44">
        <f t="shared" si="19"/>
        <v>17941.5</v>
      </c>
      <c r="AE40" s="44">
        <f t="shared" si="19"/>
        <v>16969.5</v>
      </c>
      <c r="AF40" s="44">
        <f t="shared" si="19"/>
        <v>15997.5</v>
      </c>
      <c r="AG40" s="44">
        <f t="shared" si="19"/>
        <v>15025.5</v>
      </c>
      <c r="AH40" s="44">
        <f t="shared" si="19"/>
        <v>14053.5</v>
      </c>
      <c r="AI40" s="44">
        <f t="shared" si="19"/>
        <v>14053.5</v>
      </c>
      <c r="AJ40" s="44">
        <f t="shared" si="19"/>
        <v>15025.5</v>
      </c>
      <c r="AK40" s="44">
        <f t="shared" si="19"/>
        <v>15997.5</v>
      </c>
      <c r="AL40" s="44">
        <f t="shared" si="19"/>
        <v>15025.5</v>
      </c>
      <c r="AM40" s="44">
        <f t="shared" si="19"/>
        <v>15997.5</v>
      </c>
      <c r="AN40" s="44">
        <f t="shared" si="19"/>
        <v>15025.5</v>
      </c>
      <c r="AO40" s="44">
        <f t="shared" si="19"/>
        <v>15026.310000000001</v>
      </c>
      <c r="AP40" s="44">
        <f t="shared" si="19"/>
        <v>14053.5</v>
      </c>
      <c r="AQ40" s="44">
        <f t="shared" si="19"/>
        <v>15997.5</v>
      </c>
      <c r="AR40" s="44">
        <f t="shared" si="19"/>
        <v>14053.5</v>
      </c>
    </row>
    <row r="41" spans="1:44"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row>
    <row r="42" spans="1:44" x14ac:dyDescent="0.2">
      <c r="A42" s="19">
        <v>1</v>
      </c>
      <c r="B42" s="44">
        <f t="shared" ref="B42" si="20">B18*0.9</f>
        <v>15795</v>
      </c>
      <c r="C42" s="44">
        <f t="shared" ref="C42:AR42" si="21">C18*0.9</f>
        <v>17739</v>
      </c>
      <c r="D42" s="44">
        <f t="shared" si="21"/>
        <v>17739</v>
      </c>
      <c r="E42" s="44">
        <f t="shared" si="21"/>
        <v>16767</v>
      </c>
      <c r="F42" s="44">
        <f t="shared" si="21"/>
        <v>16767</v>
      </c>
      <c r="G42" s="44">
        <f t="shared" si="21"/>
        <v>19116</v>
      </c>
      <c r="H42" s="44">
        <f t="shared" si="21"/>
        <v>21870</v>
      </c>
      <c r="I42" s="44">
        <f t="shared" si="21"/>
        <v>19116</v>
      </c>
      <c r="J42" s="44">
        <f t="shared" si="21"/>
        <v>15795</v>
      </c>
      <c r="K42" s="44">
        <f t="shared" si="21"/>
        <v>14823</v>
      </c>
      <c r="L42" s="44">
        <f t="shared" si="21"/>
        <v>17739</v>
      </c>
      <c r="M42" s="44">
        <f t="shared" si="21"/>
        <v>17739</v>
      </c>
      <c r="N42" s="44">
        <f t="shared" si="21"/>
        <v>16767</v>
      </c>
      <c r="O42" s="44">
        <f t="shared" si="21"/>
        <v>17739</v>
      </c>
      <c r="P42" s="44">
        <f t="shared" si="21"/>
        <v>19116</v>
      </c>
      <c r="Q42" s="44">
        <f t="shared" si="21"/>
        <v>19116</v>
      </c>
      <c r="R42" s="44">
        <f t="shared" si="21"/>
        <v>19116</v>
      </c>
      <c r="S42" s="44">
        <f t="shared" si="21"/>
        <v>19116</v>
      </c>
      <c r="T42" s="44">
        <f t="shared" si="21"/>
        <v>17739</v>
      </c>
      <c r="U42" s="44">
        <f t="shared" si="21"/>
        <v>17739</v>
      </c>
      <c r="V42" s="44">
        <f t="shared" si="21"/>
        <v>21870</v>
      </c>
      <c r="W42" s="44">
        <f t="shared" si="21"/>
        <v>20493</v>
      </c>
      <c r="X42" s="44">
        <f t="shared" si="21"/>
        <v>21870</v>
      </c>
      <c r="Y42" s="44">
        <f t="shared" si="21"/>
        <v>19116</v>
      </c>
      <c r="Z42" s="44">
        <f t="shared" si="21"/>
        <v>19116</v>
      </c>
      <c r="AA42" s="44">
        <f t="shared" si="21"/>
        <v>20493</v>
      </c>
      <c r="AB42" s="44">
        <f t="shared" si="21"/>
        <v>19116</v>
      </c>
      <c r="AC42" s="44">
        <f t="shared" si="21"/>
        <v>20493</v>
      </c>
      <c r="AD42" s="44">
        <f t="shared" si="21"/>
        <v>17739</v>
      </c>
      <c r="AE42" s="44">
        <f t="shared" si="21"/>
        <v>16767</v>
      </c>
      <c r="AF42" s="44">
        <f t="shared" si="21"/>
        <v>15795</v>
      </c>
      <c r="AG42" s="44">
        <f t="shared" si="21"/>
        <v>14823</v>
      </c>
      <c r="AH42" s="44">
        <f t="shared" si="21"/>
        <v>13851</v>
      </c>
      <c r="AI42" s="44">
        <f t="shared" si="21"/>
        <v>13851</v>
      </c>
      <c r="AJ42" s="44">
        <f t="shared" si="21"/>
        <v>14823</v>
      </c>
      <c r="AK42" s="44">
        <f t="shared" si="21"/>
        <v>15795</v>
      </c>
      <c r="AL42" s="44">
        <f t="shared" si="21"/>
        <v>14823</v>
      </c>
      <c r="AM42" s="44">
        <f t="shared" si="21"/>
        <v>15795</v>
      </c>
      <c r="AN42" s="44">
        <f t="shared" si="21"/>
        <v>14823</v>
      </c>
      <c r="AO42" s="44">
        <f t="shared" si="21"/>
        <v>14823.810000000001</v>
      </c>
      <c r="AP42" s="44">
        <f t="shared" si="21"/>
        <v>13851</v>
      </c>
      <c r="AQ42" s="44">
        <f t="shared" si="21"/>
        <v>15795</v>
      </c>
      <c r="AR42" s="44">
        <f t="shared" si="21"/>
        <v>13851</v>
      </c>
    </row>
    <row r="43" spans="1:44" x14ac:dyDescent="0.2">
      <c r="A43" s="19">
        <v>2</v>
      </c>
      <c r="B43" s="44">
        <f t="shared" ref="B43" si="22">B19*0.9</f>
        <v>17617.5</v>
      </c>
      <c r="C43" s="44">
        <f t="shared" ref="C43:AR43" si="23">C19*0.9</f>
        <v>19561.5</v>
      </c>
      <c r="D43" s="44">
        <f t="shared" si="23"/>
        <v>19561.5</v>
      </c>
      <c r="E43" s="44">
        <f t="shared" si="23"/>
        <v>18589.5</v>
      </c>
      <c r="F43" s="44">
        <f t="shared" si="23"/>
        <v>18589.5</v>
      </c>
      <c r="G43" s="44">
        <f t="shared" si="23"/>
        <v>20938.5</v>
      </c>
      <c r="H43" s="44">
        <f t="shared" si="23"/>
        <v>23692.5</v>
      </c>
      <c r="I43" s="44">
        <f t="shared" si="23"/>
        <v>20938.5</v>
      </c>
      <c r="J43" s="44">
        <f t="shared" si="23"/>
        <v>17617.5</v>
      </c>
      <c r="K43" s="44">
        <f t="shared" si="23"/>
        <v>16645.5</v>
      </c>
      <c r="L43" s="44">
        <f t="shared" si="23"/>
        <v>19561.5</v>
      </c>
      <c r="M43" s="44">
        <f t="shared" si="23"/>
        <v>19561.5</v>
      </c>
      <c r="N43" s="44">
        <f t="shared" si="23"/>
        <v>18589.5</v>
      </c>
      <c r="O43" s="44">
        <f t="shared" si="23"/>
        <v>19561.5</v>
      </c>
      <c r="P43" s="44">
        <f t="shared" si="23"/>
        <v>20938.5</v>
      </c>
      <c r="Q43" s="44">
        <f t="shared" si="23"/>
        <v>20938.5</v>
      </c>
      <c r="R43" s="44">
        <f t="shared" si="23"/>
        <v>20938.5</v>
      </c>
      <c r="S43" s="44">
        <f t="shared" si="23"/>
        <v>20938.5</v>
      </c>
      <c r="T43" s="44">
        <f t="shared" si="23"/>
        <v>19561.5</v>
      </c>
      <c r="U43" s="44">
        <f t="shared" si="23"/>
        <v>19561.5</v>
      </c>
      <c r="V43" s="44">
        <f t="shared" si="23"/>
        <v>23692.5</v>
      </c>
      <c r="W43" s="44">
        <f t="shared" si="23"/>
        <v>22315.5</v>
      </c>
      <c r="X43" s="44">
        <f t="shared" si="23"/>
        <v>23692.5</v>
      </c>
      <c r="Y43" s="44">
        <f t="shared" si="23"/>
        <v>20938.5</v>
      </c>
      <c r="Z43" s="44">
        <f t="shared" si="23"/>
        <v>20938.5</v>
      </c>
      <c r="AA43" s="44">
        <f t="shared" si="23"/>
        <v>22315.5</v>
      </c>
      <c r="AB43" s="44">
        <f t="shared" si="23"/>
        <v>20938.5</v>
      </c>
      <c r="AC43" s="44">
        <f t="shared" si="23"/>
        <v>22315.5</v>
      </c>
      <c r="AD43" s="44">
        <f t="shared" si="23"/>
        <v>19561.5</v>
      </c>
      <c r="AE43" s="44">
        <f t="shared" si="23"/>
        <v>18589.5</v>
      </c>
      <c r="AF43" s="44">
        <f t="shared" si="23"/>
        <v>17617.5</v>
      </c>
      <c r="AG43" s="44">
        <f t="shared" si="23"/>
        <v>16645.5</v>
      </c>
      <c r="AH43" s="44">
        <f t="shared" si="23"/>
        <v>15673.5</v>
      </c>
      <c r="AI43" s="44">
        <f t="shared" si="23"/>
        <v>15673.5</v>
      </c>
      <c r="AJ43" s="44">
        <f t="shared" si="23"/>
        <v>16645.5</v>
      </c>
      <c r="AK43" s="44">
        <f t="shared" si="23"/>
        <v>17617.5</v>
      </c>
      <c r="AL43" s="44">
        <f t="shared" si="23"/>
        <v>16645.5</v>
      </c>
      <c r="AM43" s="44">
        <f t="shared" si="23"/>
        <v>17617.5</v>
      </c>
      <c r="AN43" s="44">
        <f t="shared" si="23"/>
        <v>16645.5</v>
      </c>
      <c r="AO43" s="44">
        <f t="shared" si="23"/>
        <v>16646.310000000001</v>
      </c>
      <c r="AP43" s="44">
        <f t="shared" si="23"/>
        <v>15673.5</v>
      </c>
      <c r="AQ43" s="44">
        <f t="shared" si="23"/>
        <v>17617.5</v>
      </c>
      <c r="AR43" s="44">
        <f t="shared" si="23"/>
        <v>15673.5</v>
      </c>
    </row>
    <row r="44" spans="1:44"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row>
    <row r="45" spans="1:44" x14ac:dyDescent="0.2">
      <c r="A45" s="19">
        <v>1</v>
      </c>
      <c r="B45" s="44">
        <f t="shared" ref="B45" si="24">B21*0.9</f>
        <v>23895</v>
      </c>
      <c r="C45" s="44">
        <f t="shared" ref="C45:AR45" si="25">C21*0.9</f>
        <v>25839</v>
      </c>
      <c r="D45" s="44">
        <f t="shared" si="25"/>
        <v>25839</v>
      </c>
      <c r="E45" s="44">
        <f t="shared" si="25"/>
        <v>24867</v>
      </c>
      <c r="F45" s="44">
        <f t="shared" si="25"/>
        <v>24867</v>
      </c>
      <c r="G45" s="44">
        <f t="shared" si="25"/>
        <v>27216</v>
      </c>
      <c r="H45" s="44">
        <f t="shared" si="25"/>
        <v>29970</v>
      </c>
      <c r="I45" s="44">
        <f t="shared" si="25"/>
        <v>27216</v>
      </c>
      <c r="J45" s="44">
        <f t="shared" si="25"/>
        <v>23895</v>
      </c>
      <c r="K45" s="44">
        <f t="shared" si="25"/>
        <v>22923</v>
      </c>
      <c r="L45" s="44">
        <f t="shared" si="25"/>
        <v>25839</v>
      </c>
      <c r="M45" s="44">
        <f t="shared" si="25"/>
        <v>25839</v>
      </c>
      <c r="N45" s="44">
        <f t="shared" si="25"/>
        <v>24867</v>
      </c>
      <c r="O45" s="44">
        <f t="shared" si="25"/>
        <v>25839</v>
      </c>
      <c r="P45" s="44">
        <f t="shared" si="25"/>
        <v>27216</v>
      </c>
      <c r="Q45" s="44">
        <f t="shared" si="25"/>
        <v>27216</v>
      </c>
      <c r="R45" s="44">
        <f t="shared" si="25"/>
        <v>27216</v>
      </c>
      <c r="S45" s="44">
        <f t="shared" si="25"/>
        <v>27216</v>
      </c>
      <c r="T45" s="44">
        <f t="shared" si="25"/>
        <v>25839</v>
      </c>
      <c r="U45" s="44">
        <f t="shared" si="25"/>
        <v>25839</v>
      </c>
      <c r="V45" s="44">
        <f t="shared" si="25"/>
        <v>29970</v>
      </c>
      <c r="W45" s="44">
        <f t="shared" si="25"/>
        <v>28593</v>
      </c>
      <c r="X45" s="44">
        <f t="shared" si="25"/>
        <v>29970</v>
      </c>
      <c r="Y45" s="44">
        <f t="shared" si="25"/>
        <v>27216</v>
      </c>
      <c r="Z45" s="44">
        <f t="shared" si="25"/>
        <v>27216</v>
      </c>
      <c r="AA45" s="44">
        <f t="shared" si="25"/>
        <v>28593</v>
      </c>
      <c r="AB45" s="44">
        <f t="shared" si="25"/>
        <v>27216</v>
      </c>
      <c r="AC45" s="44">
        <f t="shared" si="25"/>
        <v>28593</v>
      </c>
      <c r="AD45" s="44">
        <f t="shared" si="25"/>
        <v>25839</v>
      </c>
      <c r="AE45" s="44">
        <f t="shared" si="25"/>
        <v>24867</v>
      </c>
      <c r="AF45" s="44">
        <f t="shared" si="25"/>
        <v>23895</v>
      </c>
      <c r="AG45" s="44">
        <f t="shared" si="25"/>
        <v>22923</v>
      </c>
      <c r="AH45" s="44">
        <f t="shared" si="25"/>
        <v>21951</v>
      </c>
      <c r="AI45" s="44">
        <f t="shared" si="25"/>
        <v>21951</v>
      </c>
      <c r="AJ45" s="44">
        <f t="shared" si="25"/>
        <v>22923</v>
      </c>
      <c r="AK45" s="44">
        <f t="shared" si="25"/>
        <v>23895</v>
      </c>
      <c r="AL45" s="44">
        <f t="shared" si="25"/>
        <v>22923</v>
      </c>
      <c r="AM45" s="44">
        <f t="shared" si="25"/>
        <v>23895</v>
      </c>
      <c r="AN45" s="44">
        <f t="shared" si="25"/>
        <v>22923</v>
      </c>
      <c r="AO45" s="44">
        <f t="shared" si="25"/>
        <v>22923.81</v>
      </c>
      <c r="AP45" s="44">
        <f t="shared" si="25"/>
        <v>21951</v>
      </c>
      <c r="AQ45" s="44">
        <f t="shared" si="25"/>
        <v>23895</v>
      </c>
      <c r="AR45" s="44">
        <f t="shared" si="25"/>
        <v>21951</v>
      </c>
    </row>
    <row r="46" spans="1:44" x14ac:dyDescent="0.2">
      <c r="A46" s="19">
        <v>2</v>
      </c>
      <c r="B46" s="44">
        <f t="shared" ref="B46" si="26">B22*0.9</f>
        <v>25717.5</v>
      </c>
      <c r="C46" s="44">
        <f t="shared" ref="C46:AR46" si="27">C22*0.9</f>
        <v>27661.5</v>
      </c>
      <c r="D46" s="44">
        <f t="shared" si="27"/>
        <v>27661.5</v>
      </c>
      <c r="E46" s="44">
        <f t="shared" si="27"/>
        <v>26689.5</v>
      </c>
      <c r="F46" s="44">
        <f t="shared" si="27"/>
        <v>26689.5</v>
      </c>
      <c r="G46" s="44">
        <f t="shared" si="27"/>
        <v>29038.5</v>
      </c>
      <c r="H46" s="44">
        <f t="shared" si="27"/>
        <v>31792.5</v>
      </c>
      <c r="I46" s="44">
        <f t="shared" si="27"/>
        <v>29038.5</v>
      </c>
      <c r="J46" s="44">
        <f t="shared" si="27"/>
        <v>25717.5</v>
      </c>
      <c r="K46" s="44">
        <f t="shared" si="27"/>
        <v>24745.5</v>
      </c>
      <c r="L46" s="44">
        <f t="shared" si="27"/>
        <v>27661.5</v>
      </c>
      <c r="M46" s="44">
        <f t="shared" si="27"/>
        <v>27661.5</v>
      </c>
      <c r="N46" s="44">
        <f t="shared" si="27"/>
        <v>26689.5</v>
      </c>
      <c r="O46" s="44">
        <f t="shared" si="27"/>
        <v>27661.5</v>
      </c>
      <c r="P46" s="44">
        <f t="shared" si="27"/>
        <v>29038.5</v>
      </c>
      <c r="Q46" s="44">
        <f t="shared" si="27"/>
        <v>29038.5</v>
      </c>
      <c r="R46" s="44">
        <f t="shared" si="27"/>
        <v>29038.5</v>
      </c>
      <c r="S46" s="44">
        <f t="shared" si="27"/>
        <v>29038.5</v>
      </c>
      <c r="T46" s="44">
        <f t="shared" si="27"/>
        <v>27661.5</v>
      </c>
      <c r="U46" s="44">
        <f t="shared" si="27"/>
        <v>27661.5</v>
      </c>
      <c r="V46" s="44">
        <f t="shared" si="27"/>
        <v>31792.5</v>
      </c>
      <c r="W46" s="44">
        <f t="shared" si="27"/>
        <v>30415.5</v>
      </c>
      <c r="X46" s="44">
        <f t="shared" si="27"/>
        <v>31792.5</v>
      </c>
      <c r="Y46" s="44">
        <f t="shared" si="27"/>
        <v>29038.5</v>
      </c>
      <c r="Z46" s="44">
        <f t="shared" si="27"/>
        <v>29038.5</v>
      </c>
      <c r="AA46" s="44">
        <f t="shared" si="27"/>
        <v>30415.5</v>
      </c>
      <c r="AB46" s="44">
        <f t="shared" si="27"/>
        <v>29038.5</v>
      </c>
      <c r="AC46" s="44">
        <f t="shared" si="27"/>
        <v>30415.5</v>
      </c>
      <c r="AD46" s="44">
        <f t="shared" si="27"/>
        <v>27661.5</v>
      </c>
      <c r="AE46" s="44">
        <f t="shared" si="27"/>
        <v>26689.5</v>
      </c>
      <c r="AF46" s="44">
        <f t="shared" si="27"/>
        <v>25717.5</v>
      </c>
      <c r="AG46" s="44">
        <f t="shared" si="27"/>
        <v>24745.5</v>
      </c>
      <c r="AH46" s="44">
        <f t="shared" si="27"/>
        <v>23773.5</v>
      </c>
      <c r="AI46" s="44">
        <f t="shared" si="27"/>
        <v>23773.5</v>
      </c>
      <c r="AJ46" s="44">
        <f t="shared" si="27"/>
        <v>24745.5</v>
      </c>
      <c r="AK46" s="44">
        <f t="shared" si="27"/>
        <v>25717.5</v>
      </c>
      <c r="AL46" s="44">
        <f t="shared" si="27"/>
        <v>24745.5</v>
      </c>
      <c r="AM46" s="44">
        <f t="shared" si="27"/>
        <v>25717.5</v>
      </c>
      <c r="AN46" s="44">
        <f t="shared" si="27"/>
        <v>24745.5</v>
      </c>
      <c r="AO46" s="44">
        <f t="shared" si="27"/>
        <v>24746.31</v>
      </c>
      <c r="AP46" s="44">
        <f t="shared" si="27"/>
        <v>23773.5</v>
      </c>
      <c r="AQ46" s="44">
        <f t="shared" si="27"/>
        <v>25717.5</v>
      </c>
      <c r="AR46" s="44">
        <f t="shared" si="27"/>
        <v>23773.5</v>
      </c>
    </row>
    <row r="47" spans="1:44"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row>
    <row r="48" spans="1:44" x14ac:dyDescent="0.2">
      <c r="A48" s="19" t="s">
        <v>1</v>
      </c>
      <c r="B48" s="44">
        <f t="shared" ref="B48" si="28">B24*0.9</f>
        <v>101250</v>
      </c>
      <c r="C48" s="44">
        <f t="shared" ref="C48:AR48" si="29">C24*0.9</f>
        <v>101250</v>
      </c>
      <c r="D48" s="44">
        <f t="shared" si="29"/>
        <v>101250</v>
      </c>
      <c r="E48" s="44">
        <f t="shared" si="29"/>
        <v>101250</v>
      </c>
      <c r="F48" s="44">
        <f t="shared" si="29"/>
        <v>101250</v>
      </c>
      <c r="G48" s="44">
        <f t="shared" si="29"/>
        <v>101250</v>
      </c>
      <c r="H48" s="44">
        <f t="shared" si="29"/>
        <v>101250</v>
      </c>
      <c r="I48" s="44">
        <f t="shared" si="29"/>
        <v>101250</v>
      </c>
      <c r="J48" s="44">
        <f t="shared" si="29"/>
        <v>101250</v>
      </c>
      <c r="K48" s="44">
        <f t="shared" si="29"/>
        <v>101250</v>
      </c>
      <c r="L48" s="44">
        <f t="shared" si="29"/>
        <v>101250</v>
      </c>
      <c r="M48" s="44">
        <f t="shared" si="29"/>
        <v>101250</v>
      </c>
      <c r="N48" s="44">
        <f t="shared" si="29"/>
        <v>101250</v>
      </c>
      <c r="O48" s="44">
        <f t="shared" si="29"/>
        <v>101250</v>
      </c>
      <c r="P48" s="44">
        <f t="shared" si="29"/>
        <v>101250</v>
      </c>
      <c r="Q48" s="44">
        <f t="shared" si="29"/>
        <v>101250</v>
      </c>
      <c r="R48" s="44">
        <f t="shared" si="29"/>
        <v>101250</v>
      </c>
      <c r="S48" s="44">
        <f t="shared" si="29"/>
        <v>101250</v>
      </c>
      <c r="T48" s="44">
        <f t="shared" si="29"/>
        <v>101250</v>
      </c>
      <c r="U48" s="44">
        <f t="shared" si="29"/>
        <v>101250</v>
      </c>
      <c r="V48" s="44">
        <f t="shared" si="29"/>
        <v>101250</v>
      </c>
      <c r="W48" s="44">
        <f t="shared" si="29"/>
        <v>101250</v>
      </c>
      <c r="X48" s="44">
        <f t="shared" si="29"/>
        <v>101250</v>
      </c>
      <c r="Y48" s="44">
        <f t="shared" si="29"/>
        <v>101250</v>
      </c>
      <c r="Z48" s="44">
        <f t="shared" si="29"/>
        <v>101250</v>
      </c>
      <c r="AA48" s="44">
        <f t="shared" si="29"/>
        <v>101250</v>
      </c>
      <c r="AB48" s="44">
        <f t="shared" si="29"/>
        <v>101250</v>
      </c>
      <c r="AC48" s="44">
        <f t="shared" si="29"/>
        <v>101250</v>
      </c>
      <c r="AD48" s="44">
        <f t="shared" si="29"/>
        <v>101250</v>
      </c>
      <c r="AE48" s="44">
        <f t="shared" si="29"/>
        <v>101250</v>
      </c>
      <c r="AF48" s="44">
        <f t="shared" si="29"/>
        <v>101250</v>
      </c>
      <c r="AG48" s="44">
        <f t="shared" si="29"/>
        <v>101250</v>
      </c>
      <c r="AH48" s="44">
        <f t="shared" si="29"/>
        <v>101250</v>
      </c>
      <c r="AI48" s="44">
        <f t="shared" si="29"/>
        <v>101250</v>
      </c>
      <c r="AJ48" s="44">
        <f t="shared" si="29"/>
        <v>101250</v>
      </c>
      <c r="AK48" s="44">
        <f t="shared" si="29"/>
        <v>101250</v>
      </c>
      <c r="AL48" s="44">
        <f t="shared" si="29"/>
        <v>101250</v>
      </c>
      <c r="AM48" s="44">
        <f t="shared" si="29"/>
        <v>101250</v>
      </c>
      <c r="AN48" s="44">
        <f t="shared" si="29"/>
        <v>101250</v>
      </c>
      <c r="AO48" s="44">
        <f t="shared" si="29"/>
        <v>101250</v>
      </c>
      <c r="AP48" s="44">
        <f t="shared" si="29"/>
        <v>101250</v>
      </c>
      <c r="AQ48" s="44">
        <f t="shared" si="29"/>
        <v>101250</v>
      </c>
      <c r="AR48" s="44">
        <f t="shared" si="29"/>
        <v>101250</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topLeftCell="A19" workbookViewId="0">
      <selection activeCell="L7" sqref="L7"/>
    </sheetView>
  </sheetViews>
  <sheetFormatPr defaultColWidth="8.7109375" defaultRowHeight="12.75" x14ac:dyDescent="0.2"/>
  <cols>
    <col min="1" max="1" width="72.5703125" style="151" customWidth="1"/>
    <col min="2" max="16384" width="8.7109375" style="151"/>
  </cols>
  <sheetData>
    <row r="1" spans="1:44" x14ac:dyDescent="0.2">
      <c r="A1" s="13" t="s">
        <v>191</v>
      </c>
    </row>
    <row r="2" spans="1:44" x14ac:dyDescent="0.2">
      <c r="A2" s="122" t="s">
        <v>194</v>
      </c>
    </row>
    <row r="3" spans="1:44" x14ac:dyDescent="0.2">
      <c r="A3" s="122" t="s">
        <v>9</v>
      </c>
      <c r="B3" s="47">
        <f>'C завтраками| Bed and breakfast'!B4</f>
        <v>45824</v>
      </c>
      <c r="C3" s="47">
        <f>'C завтраками| Bed and breakfast'!C4</f>
        <v>45827</v>
      </c>
      <c r="D3" s="47">
        <f>'C завтраками| Bed and breakfast'!D4</f>
        <v>45828</v>
      </c>
      <c r="E3" s="47">
        <f>'C завтраками| Bed and breakfast'!E4</f>
        <v>45829</v>
      </c>
      <c r="F3" s="47">
        <f>'C завтраками| Bed and breakfast'!F4</f>
        <v>45830</v>
      </c>
      <c r="G3" s="47">
        <f>'C завтраками| Bed and breakfast'!G4</f>
        <v>45831</v>
      </c>
      <c r="H3" s="47">
        <f>'C завтраками| Bed and breakfast'!H4</f>
        <v>45832</v>
      </c>
      <c r="I3" s="47">
        <f>'C завтраками| Bed and breakfast'!I4</f>
        <v>45835</v>
      </c>
      <c r="J3" s="47">
        <f>'C завтраками| Bed and breakfast'!J4</f>
        <v>45836</v>
      </c>
      <c r="K3" s="47">
        <f>'C завтраками| Bed and breakfast'!K4</f>
        <v>45838</v>
      </c>
      <c r="L3" s="47">
        <f>'C завтраками| Bed and breakfast'!L4</f>
        <v>45839</v>
      </c>
      <c r="M3" s="47">
        <f>'C завтраками| Bed and breakfast'!M4</f>
        <v>45842</v>
      </c>
      <c r="N3" s="47">
        <f>'C завтраками| Bed and breakfast'!N4</f>
        <v>45845</v>
      </c>
      <c r="O3" s="47">
        <f>'C завтраками| Bed and breakfast'!O4</f>
        <v>45847</v>
      </c>
      <c r="P3" s="47">
        <f>'C завтраками| Bed and breakfast'!P4</f>
        <v>45849</v>
      </c>
      <c r="Q3" s="47">
        <f>'C завтраками| Bed and breakfast'!Q4</f>
        <v>45851</v>
      </c>
      <c r="R3" s="47">
        <f>'C завтраками| Bed and breakfast'!R4</f>
        <v>45856</v>
      </c>
      <c r="S3" s="47">
        <f>'C завтраками| Bed and breakfast'!S4</f>
        <v>45858</v>
      </c>
      <c r="T3" s="47">
        <f>'C завтраками| Bed and breakfast'!T4</f>
        <v>45859</v>
      </c>
      <c r="U3" s="47">
        <f>'C завтраками| Bed and breakfast'!U4</f>
        <v>45861</v>
      </c>
      <c r="V3" s="47">
        <f>'C завтраками| Bed and breakfast'!V4</f>
        <v>45863</v>
      </c>
      <c r="W3" s="47">
        <f>'C завтраками| Bed and breakfast'!W4</f>
        <v>45865</v>
      </c>
      <c r="X3" s="47">
        <f>'C завтраками| Bed and breakfast'!X4</f>
        <v>45867</v>
      </c>
      <c r="Y3" s="47">
        <f>'C завтраками| Bed and breakfast'!Y4</f>
        <v>45870</v>
      </c>
      <c r="Z3" s="47">
        <f>'C завтраками| Bed and breakfast'!Z4</f>
        <v>45872</v>
      </c>
      <c r="AA3" s="47">
        <f>'C завтраками| Bed and breakfast'!AA4</f>
        <v>45874</v>
      </c>
      <c r="AB3" s="47">
        <f>'C завтраками| Bed and breakfast'!AB4</f>
        <v>45883</v>
      </c>
      <c r="AC3" s="47">
        <f>'C завтраками| Bed and breakfast'!AC4</f>
        <v>45886</v>
      </c>
      <c r="AD3" s="47">
        <f>'C завтраками| Bed and breakfast'!AD4</f>
        <v>45888</v>
      </c>
      <c r="AE3" s="47">
        <f>'C завтраками| Bed and breakfast'!AE4</f>
        <v>45890</v>
      </c>
      <c r="AF3" s="47">
        <f>'C завтраками| Bed and breakfast'!AF4</f>
        <v>45893</v>
      </c>
      <c r="AG3" s="47">
        <f>'C завтраками| Bed and breakfast'!AG4</f>
        <v>45896</v>
      </c>
      <c r="AH3" s="47">
        <f>'C завтраками| Bed and breakfast'!AH4</f>
        <v>45898</v>
      </c>
      <c r="AI3" s="47">
        <f>'C завтраками| Bed and breakfast'!AI4</f>
        <v>45901</v>
      </c>
      <c r="AJ3" s="47">
        <f>'C завтраками| Bed and breakfast'!AJ4</f>
        <v>45905</v>
      </c>
      <c r="AK3" s="47">
        <f>'C завтраками| Bed and breakfast'!AK4</f>
        <v>45908</v>
      </c>
      <c r="AL3" s="47">
        <f>'C завтраками| Bed and breakfast'!AL4</f>
        <v>45911</v>
      </c>
      <c r="AM3" s="47">
        <f>'C завтраками| Bed and breakfast'!AM4</f>
        <v>45912</v>
      </c>
      <c r="AN3" s="47">
        <f>'C завтраками| Bed and breakfast'!AN4</f>
        <v>45914</v>
      </c>
      <c r="AO3" s="47">
        <f>'C завтраками| Bed and breakfast'!AO4</f>
        <v>45919</v>
      </c>
      <c r="AP3" s="47">
        <f>'C завтраками| Bed and breakfast'!AP4</f>
        <v>45921</v>
      </c>
      <c r="AQ3" s="47">
        <f>'C завтраками| Bed and breakfast'!AQ4</f>
        <v>45926</v>
      </c>
      <c r="AR3" s="47">
        <f>'C завтраками| Bed and breakfast'!AR4</f>
        <v>45928</v>
      </c>
    </row>
    <row r="4" spans="1:44" ht="23.1" customHeight="1" x14ac:dyDescent="0.2">
      <c r="A4" s="46" t="s">
        <v>11</v>
      </c>
      <c r="B4" s="47">
        <f>'C завтраками| Bed and breakfast'!B5</f>
        <v>45826</v>
      </c>
      <c r="C4" s="47">
        <f>'C завтраками| Bed and breakfast'!C5</f>
        <v>45827</v>
      </c>
      <c r="D4" s="47">
        <f>'C завтраками| Bed and breakfast'!D5</f>
        <v>45828</v>
      </c>
      <c r="E4" s="47">
        <f>'C завтраками| Bed and breakfast'!E5</f>
        <v>45829</v>
      </c>
      <c r="F4" s="47">
        <f>'C завтраками| Bed and breakfast'!F5</f>
        <v>45830</v>
      </c>
      <c r="G4" s="47">
        <f>'C завтраками| Bed and breakfast'!G5</f>
        <v>45831</v>
      </c>
      <c r="H4" s="47">
        <f>'C завтраками| Bed and breakfast'!H5</f>
        <v>45834</v>
      </c>
      <c r="I4" s="47">
        <f>'C завтраками| Bed and breakfast'!I5</f>
        <v>45835</v>
      </c>
      <c r="J4" s="47">
        <f>'C завтраками| Bed and breakfast'!J5</f>
        <v>45837</v>
      </c>
      <c r="K4" s="47">
        <f>'C завтраками| Bed and breakfast'!K5</f>
        <v>45838</v>
      </c>
      <c r="L4" s="47">
        <f>'C завтраками| Bed and breakfast'!L5</f>
        <v>45841</v>
      </c>
      <c r="M4" s="47">
        <f>'C завтраками| Bed and breakfast'!M5</f>
        <v>45844</v>
      </c>
      <c r="N4" s="47">
        <f>'C завтраками| Bed and breakfast'!N5</f>
        <v>45846</v>
      </c>
      <c r="O4" s="47">
        <f>'C завтраками| Bed and breakfast'!O5</f>
        <v>45848</v>
      </c>
      <c r="P4" s="47">
        <f>'C завтраками| Bed and breakfast'!P5</f>
        <v>45850</v>
      </c>
      <c r="Q4" s="47">
        <f>'C завтраками| Bed and breakfast'!Q5</f>
        <v>45855</v>
      </c>
      <c r="R4" s="47">
        <f>'C завтраками| Bed and breakfast'!R5</f>
        <v>45857</v>
      </c>
      <c r="S4" s="47">
        <f>'C завтраками| Bed and breakfast'!S5</f>
        <v>45858</v>
      </c>
      <c r="T4" s="47">
        <f>'C завтраками| Bed and breakfast'!T5</f>
        <v>45860</v>
      </c>
      <c r="U4" s="47">
        <f>'C завтраками| Bed and breakfast'!U5</f>
        <v>45862</v>
      </c>
      <c r="V4" s="47">
        <f>'C завтраками| Bed and breakfast'!V5</f>
        <v>45864</v>
      </c>
      <c r="W4" s="47">
        <f>'C завтраками| Bed and breakfast'!W5</f>
        <v>45866</v>
      </c>
      <c r="X4" s="47">
        <f>'C завтраками| Bed and breakfast'!X5</f>
        <v>45869</v>
      </c>
      <c r="Y4" s="47">
        <f>'C завтраками| Bed and breakfast'!Y5</f>
        <v>45871</v>
      </c>
      <c r="Z4" s="47">
        <f>'C завтраками| Bed and breakfast'!Z5</f>
        <v>45873</v>
      </c>
      <c r="AA4" s="47">
        <f>'C завтраками| Bed and breakfast'!AA5</f>
        <v>45882</v>
      </c>
      <c r="AB4" s="47">
        <f>'C завтраками| Bed and breakfast'!AB5</f>
        <v>45885</v>
      </c>
      <c r="AC4" s="47">
        <f>'C завтраками| Bed and breakfast'!AC5</f>
        <v>45887</v>
      </c>
      <c r="AD4" s="47">
        <f>'C завтраками| Bed and breakfast'!AD5</f>
        <v>45889</v>
      </c>
      <c r="AE4" s="47">
        <f>'C завтраками| Bed and breakfast'!AE5</f>
        <v>45892</v>
      </c>
      <c r="AF4" s="47">
        <f>'C завтраками| Bed and breakfast'!AF5</f>
        <v>45895</v>
      </c>
      <c r="AG4" s="47">
        <f>'C завтраками| Bed and breakfast'!AG5</f>
        <v>45897</v>
      </c>
      <c r="AH4" s="47">
        <f>'C завтраками| Bed and breakfast'!AH5</f>
        <v>45900</v>
      </c>
      <c r="AI4" s="47">
        <f>'C завтраками| Bed and breakfast'!AI5</f>
        <v>45904</v>
      </c>
      <c r="AJ4" s="47">
        <f>'C завтраками| Bed and breakfast'!AJ5</f>
        <v>45907</v>
      </c>
      <c r="AK4" s="47">
        <f>'C завтраками| Bed and breakfast'!AK5</f>
        <v>45910</v>
      </c>
      <c r="AL4" s="47">
        <f>'C завтраками| Bed and breakfast'!AL5</f>
        <v>45911</v>
      </c>
      <c r="AM4" s="47">
        <f>'C завтраками| Bed and breakfast'!AM5</f>
        <v>45913</v>
      </c>
      <c r="AN4" s="47">
        <f>'C завтраками| Bed and breakfast'!AN5</f>
        <v>45918</v>
      </c>
      <c r="AO4" s="47">
        <f>'C завтраками| Bed and breakfast'!AO5</f>
        <v>45920</v>
      </c>
      <c r="AP4" s="47">
        <f>'C завтраками| Bed and breakfast'!AP5</f>
        <v>45925</v>
      </c>
      <c r="AQ4" s="47">
        <f>'C завтраками| Bed and breakfast'!AQ5</f>
        <v>45927</v>
      </c>
      <c r="AR4" s="47">
        <f>'C завтраками| Bed and breakfast'!AR5</f>
        <v>45930</v>
      </c>
    </row>
    <row r="5" spans="1:44" x14ac:dyDescent="0.2">
      <c r="A5" s="17" t="s">
        <v>142</v>
      </c>
    </row>
    <row r="6" spans="1:44" x14ac:dyDescent="0.2">
      <c r="A6" s="19">
        <v>1</v>
      </c>
      <c r="B6" s="44">
        <f>'C завтраками| Bed and breakfast'!B7*0.9</f>
        <v>13050</v>
      </c>
      <c r="C6" s="44">
        <f>'C завтраками| Bed and breakfast'!C7*0.9</f>
        <v>15210</v>
      </c>
      <c r="D6" s="44">
        <f>'C завтраками| Bed and breakfast'!D7*0.9</f>
        <v>15210</v>
      </c>
      <c r="E6" s="44">
        <f>'C завтраками| Bed and breakfast'!E7*0.9</f>
        <v>14130</v>
      </c>
      <c r="F6" s="44">
        <f>'C завтраками| Bed and breakfast'!F7*0.9</f>
        <v>14130</v>
      </c>
      <c r="G6" s="44">
        <f>'C завтраками| Bed and breakfast'!G7*0.9</f>
        <v>16740</v>
      </c>
      <c r="H6" s="44">
        <f>'C завтраками| Bed and breakfast'!H7*0.9</f>
        <v>19800</v>
      </c>
      <c r="I6" s="44">
        <f>'C завтраками| Bed and breakfast'!I7*0.9</f>
        <v>16740</v>
      </c>
      <c r="J6" s="44">
        <f>'C завтраками| Bed and breakfast'!J7*0.9</f>
        <v>13050</v>
      </c>
      <c r="K6" s="44">
        <f>'C завтраками| Bed and breakfast'!K7*0.9</f>
        <v>11970</v>
      </c>
      <c r="L6" s="44">
        <f>'C завтраками| Bed and breakfast'!L7*0.9</f>
        <v>15210</v>
      </c>
      <c r="M6" s="44">
        <f>'C завтраками| Bed and breakfast'!M7*0.9</f>
        <v>15210</v>
      </c>
      <c r="N6" s="44">
        <f>'C завтраками| Bed and breakfast'!N7*0.9</f>
        <v>14130</v>
      </c>
      <c r="O6" s="44">
        <f>'C завтраками| Bed and breakfast'!O7*0.9</f>
        <v>15210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15210</v>
      </c>
      <c r="U6" s="44">
        <f>'C завтраками| Bed and breakfast'!U7*0.9</f>
        <v>15210</v>
      </c>
      <c r="V6" s="44">
        <f>'C завтраками| Bed and breakfast'!V7*0.9</f>
        <v>19800</v>
      </c>
      <c r="W6" s="44">
        <f>'C завтраками| Bed and breakfast'!W7*0.9</f>
        <v>18270</v>
      </c>
      <c r="X6" s="44">
        <f>'C завтраками| Bed and breakfast'!X7*0.9</f>
        <v>19800</v>
      </c>
      <c r="Y6" s="44">
        <f>'C завтраками| Bed and breakfast'!Y7*0.9</f>
        <v>16740</v>
      </c>
      <c r="Z6" s="44">
        <f>'C завтраками| Bed and breakfast'!Z7*0.9</f>
        <v>16740</v>
      </c>
      <c r="AA6" s="44">
        <f>'C завтраками| Bed and breakfast'!AA7*0.9</f>
        <v>18270</v>
      </c>
      <c r="AB6" s="44">
        <f>'C завтраками| Bed and breakfast'!AB7*0.9</f>
        <v>16740</v>
      </c>
      <c r="AC6" s="44">
        <f>'C завтраками| Bed and breakfast'!AC7*0.9</f>
        <v>18270</v>
      </c>
      <c r="AD6" s="44">
        <f>'C завтраками| Bed and breakfast'!AD7*0.9</f>
        <v>15210</v>
      </c>
      <c r="AE6" s="44">
        <f>'C завтраками| Bed and breakfast'!AE7*0.9</f>
        <v>14130</v>
      </c>
      <c r="AF6" s="44">
        <f>'C завтраками| Bed and breakfast'!AF7*0.9</f>
        <v>13050</v>
      </c>
      <c r="AG6" s="44">
        <f>'C завтраками| Bed and breakfast'!AG7*0.9</f>
        <v>11970</v>
      </c>
      <c r="AH6" s="44">
        <f>'C завтраками| Bed and breakfast'!AH7*0.9</f>
        <v>10890</v>
      </c>
      <c r="AI6" s="44">
        <f>'C завтраками| Bed and breakfast'!AI7*0.9</f>
        <v>10890</v>
      </c>
      <c r="AJ6" s="44">
        <f>'C завтраками| Bed and breakfast'!AJ7*0.9</f>
        <v>11970</v>
      </c>
      <c r="AK6" s="44">
        <f>'C завтраками| Bed and breakfast'!AK7*0.9</f>
        <v>13050</v>
      </c>
      <c r="AL6" s="44">
        <f>'C завтраками| Bed and breakfast'!AL7*0.9</f>
        <v>11970</v>
      </c>
      <c r="AM6" s="44">
        <f>'C завтраками| Bed and breakfast'!AM7*0.9</f>
        <v>13050</v>
      </c>
      <c r="AN6" s="44">
        <f>'C завтраками| Bed and breakfast'!AN7*0.9</f>
        <v>11970</v>
      </c>
      <c r="AO6" s="44">
        <f>'C завтраками| Bed and breakfast'!AO7*0.9</f>
        <v>11970.9</v>
      </c>
      <c r="AP6" s="44">
        <f>'C завтраками| Bed and breakfast'!AP7*0.9</f>
        <v>10890</v>
      </c>
      <c r="AQ6" s="44">
        <f>'C завтраками| Bed and breakfast'!AQ7*0.9</f>
        <v>13050</v>
      </c>
      <c r="AR6" s="44">
        <f>'C завтраками| Bed and breakfast'!AR7*0.9</f>
        <v>10890</v>
      </c>
    </row>
    <row r="7" spans="1:44" x14ac:dyDescent="0.2">
      <c r="A7" s="19">
        <v>2</v>
      </c>
      <c r="B7" s="44">
        <f>'C завтраками| Bed and breakfast'!B8*0.9</f>
        <v>15075</v>
      </c>
      <c r="C7" s="44">
        <f>'C завтраками| Bed and breakfast'!C8*0.9</f>
        <v>17235</v>
      </c>
      <c r="D7" s="44">
        <f>'C завтраками| Bed and breakfast'!D8*0.9</f>
        <v>17235</v>
      </c>
      <c r="E7" s="44">
        <f>'C завтраками| Bed and breakfast'!E8*0.9</f>
        <v>16155</v>
      </c>
      <c r="F7" s="44">
        <f>'C завтраками| Bed and breakfast'!F8*0.9</f>
        <v>16155</v>
      </c>
      <c r="G7" s="44">
        <f>'C завтраками| Bed and breakfast'!G8*0.9</f>
        <v>18765</v>
      </c>
      <c r="H7" s="44">
        <f>'C завтраками| Bed and breakfast'!H8*0.9</f>
        <v>21825</v>
      </c>
      <c r="I7" s="44">
        <f>'C завтраками| Bed and breakfast'!I8*0.9</f>
        <v>18765</v>
      </c>
      <c r="J7" s="44">
        <f>'C завтраками| Bed and breakfast'!J8*0.9</f>
        <v>15075</v>
      </c>
      <c r="K7" s="44">
        <f>'C завтраками| Bed and breakfast'!K8*0.9</f>
        <v>13995</v>
      </c>
      <c r="L7" s="44">
        <f>'C завтраками| Bed and breakfast'!L8*0.9</f>
        <v>17235</v>
      </c>
      <c r="M7" s="44">
        <f>'C завтраками| Bed and breakfast'!M8*0.9</f>
        <v>17235</v>
      </c>
      <c r="N7" s="44">
        <f>'C завтраками| Bed and breakfast'!N8*0.9</f>
        <v>16155</v>
      </c>
      <c r="O7" s="44">
        <f>'C завтраками| Bed and breakfast'!O8*0.9</f>
        <v>17235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17235</v>
      </c>
      <c r="U7" s="44">
        <f>'C завтраками| Bed and breakfast'!U8*0.9</f>
        <v>17235</v>
      </c>
      <c r="V7" s="44">
        <f>'C завтраками| Bed and breakfast'!V8*0.9</f>
        <v>21825</v>
      </c>
      <c r="W7" s="44">
        <f>'C завтраками| Bed and breakfast'!W8*0.9</f>
        <v>20295</v>
      </c>
      <c r="X7" s="44">
        <f>'C завтраками| Bed and breakfast'!X8*0.9</f>
        <v>21825</v>
      </c>
      <c r="Y7" s="44">
        <f>'C завтраками| Bed and breakfast'!Y8*0.9</f>
        <v>18765</v>
      </c>
      <c r="Z7" s="44">
        <f>'C завтраками| Bed and breakfast'!Z8*0.9</f>
        <v>18765</v>
      </c>
      <c r="AA7" s="44">
        <f>'C завтраками| Bed and breakfast'!AA8*0.9</f>
        <v>20295</v>
      </c>
      <c r="AB7" s="44">
        <f>'C завтраками| Bed and breakfast'!AB8*0.9</f>
        <v>18765</v>
      </c>
      <c r="AC7" s="44">
        <f>'C завтраками| Bed and breakfast'!AC8*0.9</f>
        <v>20295</v>
      </c>
      <c r="AD7" s="44">
        <f>'C завтраками| Bed and breakfast'!AD8*0.9</f>
        <v>17235</v>
      </c>
      <c r="AE7" s="44">
        <f>'C завтраками| Bed and breakfast'!AE8*0.9</f>
        <v>16155</v>
      </c>
      <c r="AF7" s="44">
        <f>'C завтраками| Bed and breakfast'!AF8*0.9</f>
        <v>15075</v>
      </c>
      <c r="AG7" s="44">
        <f>'C завтраками| Bed and breakfast'!AG8*0.9</f>
        <v>13995</v>
      </c>
      <c r="AH7" s="44">
        <f>'C завтраками| Bed and breakfast'!AH8*0.9</f>
        <v>12915</v>
      </c>
      <c r="AI7" s="44">
        <f>'C завтраками| Bed and breakfast'!AI8*0.9</f>
        <v>12915</v>
      </c>
      <c r="AJ7" s="44">
        <f>'C завтраками| Bed and breakfast'!AJ8*0.9</f>
        <v>13995</v>
      </c>
      <c r="AK7" s="44">
        <f>'C завтраками| Bed and breakfast'!AK8*0.9</f>
        <v>15075</v>
      </c>
      <c r="AL7" s="44">
        <f>'C завтраками| Bed and breakfast'!AL8*0.9</f>
        <v>13995</v>
      </c>
      <c r="AM7" s="44">
        <f>'C завтраками| Bed and breakfast'!AM8*0.9</f>
        <v>15075</v>
      </c>
      <c r="AN7" s="44">
        <f>'C завтраками| Bed and breakfast'!AN8*0.9</f>
        <v>13995</v>
      </c>
      <c r="AO7" s="44">
        <f>'C завтраками| Bed and breakfast'!AO8*0.9</f>
        <v>13995.9</v>
      </c>
      <c r="AP7" s="44">
        <f>'C завтраками| Bed and breakfast'!AP8*0.9</f>
        <v>12915</v>
      </c>
      <c r="AQ7" s="44">
        <f>'C завтраками| Bed and breakfast'!AQ8*0.9</f>
        <v>15075</v>
      </c>
      <c r="AR7" s="44">
        <f>'C завтраками| Bed and breakfast'!AR8*0.9</f>
        <v>12915</v>
      </c>
    </row>
    <row r="8" spans="1:44"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row>
    <row r="9" spans="1:44" x14ac:dyDescent="0.2">
      <c r="A9" s="19">
        <v>1</v>
      </c>
      <c r="B9" s="44">
        <f>'C завтраками| Bed and breakfast'!B10*0.9</f>
        <v>13950</v>
      </c>
      <c r="C9" s="44">
        <f>'C завтраками| Bed and breakfast'!C10*0.9</f>
        <v>16110</v>
      </c>
      <c r="D9" s="44">
        <f>'C завтраками| Bed and breakfast'!D10*0.9</f>
        <v>16110</v>
      </c>
      <c r="E9" s="44">
        <f>'C завтраками| Bed and breakfast'!E10*0.9</f>
        <v>15030</v>
      </c>
      <c r="F9" s="44">
        <f>'C завтраками| Bed and breakfast'!F10*0.9</f>
        <v>15030</v>
      </c>
      <c r="G9" s="44">
        <f>'C завтраками| Bed and breakfast'!G10*0.9</f>
        <v>17640</v>
      </c>
      <c r="H9" s="44">
        <f>'C завтраками| Bed and breakfast'!H10*0.9</f>
        <v>20700</v>
      </c>
      <c r="I9" s="44">
        <f>'C завтраками| Bed and breakfast'!I10*0.9</f>
        <v>17640</v>
      </c>
      <c r="J9" s="44">
        <f>'C завтраками| Bed and breakfast'!J10*0.9</f>
        <v>13950</v>
      </c>
      <c r="K9" s="44">
        <f>'C завтраками| Bed and breakfast'!K10*0.9</f>
        <v>12870</v>
      </c>
      <c r="L9" s="44">
        <f>'C завтраками| Bed and breakfast'!L10*0.9</f>
        <v>16110</v>
      </c>
      <c r="M9" s="44">
        <f>'C завтраками| Bed and breakfast'!M10*0.9</f>
        <v>16110</v>
      </c>
      <c r="N9" s="44">
        <f>'C завтраками| Bed and breakfast'!N10*0.9</f>
        <v>15030</v>
      </c>
      <c r="O9" s="44">
        <f>'C завтраками| Bed and breakfast'!O10*0.9</f>
        <v>16110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16110</v>
      </c>
      <c r="U9" s="44">
        <f>'C завтраками| Bed and breakfast'!U10*0.9</f>
        <v>16110</v>
      </c>
      <c r="V9" s="44">
        <f>'C завтраками| Bed and breakfast'!V10*0.9</f>
        <v>20700</v>
      </c>
      <c r="W9" s="44">
        <f>'C завтраками| Bed and breakfast'!W10*0.9</f>
        <v>19170</v>
      </c>
      <c r="X9" s="44">
        <f>'C завтраками| Bed and breakfast'!X10*0.9</f>
        <v>20700</v>
      </c>
      <c r="Y9" s="44">
        <f>'C завтраками| Bed and breakfast'!Y10*0.9</f>
        <v>17640</v>
      </c>
      <c r="Z9" s="44">
        <f>'C завтраками| Bed and breakfast'!Z10*0.9</f>
        <v>17640</v>
      </c>
      <c r="AA9" s="44">
        <f>'C завтраками| Bed and breakfast'!AA10*0.9</f>
        <v>19170</v>
      </c>
      <c r="AB9" s="44">
        <f>'C завтраками| Bed and breakfast'!AB10*0.9</f>
        <v>17640</v>
      </c>
      <c r="AC9" s="44">
        <f>'C завтраками| Bed and breakfast'!AC10*0.9</f>
        <v>19170</v>
      </c>
      <c r="AD9" s="44">
        <f>'C завтраками| Bed and breakfast'!AD10*0.9</f>
        <v>16110</v>
      </c>
      <c r="AE9" s="44">
        <f>'C завтраками| Bed and breakfast'!AE10*0.9</f>
        <v>15030</v>
      </c>
      <c r="AF9" s="44">
        <f>'C завтраками| Bed and breakfast'!AF10*0.9</f>
        <v>13950</v>
      </c>
      <c r="AG9" s="44">
        <f>'C завтраками| Bed and breakfast'!AG10*0.9</f>
        <v>12870</v>
      </c>
      <c r="AH9" s="44">
        <f>'C завтраками| Bed and breakfast'!AH10*0.9</f>
        <v>11790</v>
      </c>
      <c r="AI9" s="44">
        <f>'C завтраками| Bed and breakfast'!AI10*0.9</f>
        <v>11790</v>
      </c>
      <c r="AJ9" s="44">
        <f>'C завтраками| Bed and breakfast'!AJ10*0.9</f>
        <v>12870</v>
      </c>
      <c r="AK9" s="44">
        <f>'C завтраками| Bed and breakfast'!AK10*0.9</f>
        <v>13950</v>
      </c>
      <c r="AL9" s="44">
        <f>'C завтраками| Bed and breakfast'!AL10*0.9</f>
        <v>12870</v>
      </c>
      <c r="AM9" s="44">
        <f>'C завтраками| Bed and breakfast'!AM10*0.9</f>
        <v>13950</v>
      </c>
      <c r="AN9" s="44">
        <f>'C завтраками| Bed and breakfast'!AN10*0.9</f>
        <v>12870</v>
      </c>
      <c r="AO9" s="44">
        <f>'C завтраками| Bed and breakfast'!AO10*0.9</f>
        <v>12870.9</v>
      </c>
      <c r="AP9" s="44">
        <f>'C завтраками| Bed and breakfast'!AP10*0.9</f>
        <v>11790</v>
      </c>
      <c r="AQ9" s="44">
        <f>'C завтраками| Bed and breakfast'!AQ10*0.9</f>
        <v>13950</v>
      </c>
      <c r="AR9" s="44">
        <f>'C завтраками| Bed and breakfast'!AR10*0.9</f>
        <v>11790</v>
      </c>
    </row>
    <row r="10" spans="1:44" x14ac:dyDescent="0.2">
      <c r="A10" s="19">
        <v>2</v>
      </c>
      <c r="B10" s="44">
        <f>'C завтраками| Bed and breakfast'!B11*0.9</f>
        <v>15975</v>
      </c>
      <c r="C10" s="44">
        <f>'C завтраками| Bed and breakfast'!C11*0.9</f>
        <v>18135</v>
      </c>
      <c r="D10" s="44">
        <f>'C завтраками| Bed and breakfast'!D11*0.9</f>
        <v>18135</v>
      </c>
      <c r="E10" s="44">
        <f>'C завтраками| Bed and breakfast'!E11*0.9</f>
        <v>17055</v>
      </c>
      <c r="F10" s="44">
        <f>'C завтраками| Bed and breakfast'!F11*0.9</f>
        <v>17055</v>
      </c>
      <c r="G10" s="44">
        <f>'C завтраками| Bed and breakfast'!G11*0.9</f>
        <v>19665</v>
      </c>
      <c r="H10" s="44">
        <f>'C завтраками| Bed and breakfast'!H11*0.9</f>
        <v>22725</v>
      </c>
      <c r="I10" s="44">
        <f>'C завтраками| Bed and breakfast'!I11*0.9</f>
        <v>19665</v>
      </c>
      <c r="J10" s="44">
        <f>'C завтраками| Bed and breakfast'!J11*0.9</f>
        <v>15975</v>
      </c>
      <c r="K10" s="44">
        <f>'C завтраками| Bed and breakfast'!K11*0.9</f>
        <v>14895</v>
      </c>
      <c r="L10" s="44">
        <f>'C завтраками| Bed and breakfast'!L11*0.9</f>
        <v>18135</v>
      </c>
      <c r="M10" s="44">
        <f>'C завтраками| Bed and breakfast'!M11*0.9</f>
        <v>18135</v>
      </c>
      <c r="N10" s="44">
        <f>'C завтраками| Bed and breakfast'!N11*0.9</f>
        <v>17055</v>
      </c>
      <c r="O10" s="44">
        <f>'C завтраками| Bed and breakfast'!O11*0.9</f>
        <v>18135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18135</v>
      </c>
      <c r="U10" s="44">
        <f>'C завтраками| Bed and breakfast'!U11*0.9</f>
        <v>18135</v>
      </c>
      <c r="V10" s="44">
        <f>'C завтраками| Bed and breakfast'!V11*0.9</f>
        <v>22725</v>
      </c>
      <c r="W10" s="44">
        <f>'C завтраками| Bed and breakfast'!W11*0.9</f>
        <v>21195</v>
      </c>
      <c r="X10" s="44">
        <f>'C завтраками| Bed and breakfast'!X11*0.9</f>
        <v>22725</v>
      </c>
      <c r="Y10" s="44">
        <f>'C завтраками| Bed and breakfast'!Y11*0.9</f>
        <v>19665</v>
      </c>
      <c r="Z10" s="44">
        <f>'C завтраками| Bed and breakfast'!Z11*0.9</f>
        <v>19665</v>
      </c>
      <c r="AA10" s="44">
        <f>'C завтраками| Bed and breakfast'!AA11*0.9</f>
        <v>21195</v>
      </c>
      <c r="AB10" s="44">
        <f>'C завтраками| Bed and breakfast'!AB11*0.9</f>
        <v>19665</v>
      </c>
      <c r="AC10" s="44">
        <f>'C завтраками| Bed and breakfast'!AC11*0.9</f>
        <v>21195</v>
      </c>
      <c r="AD10" s="44">
        <f>'C завтраками| Bed and breakfast'!AD11*0.9</f>
        <v>18135</v>
      </c>
      <c r="AE10" s="44">
        <f>'C завтраками| Bed and breakfast'!AE11*0.9</f>
        <v>17055</v>
      </c>
      <c r="AF10" s="44">
        <f>'C завтраками| Bed and breakfast'!AF11*0.9</f>
        <v>15975</v>
      </c>
      <c r="AG10" s="44">
        <f>'C завтраками| Bed and breakfast'!AG11*0.9</f>
        <v>14895</v>
      </c>
      <c r="AH10" s="44">
        <f>'C завтраками| Bed and breakfast'!AH11*0.9</f>
        <v>13815</v>
      </c>
      <c r="AI10" s="44">
        <f>'C завтраками| Bed and breakfast'!AI11*0.9</f>
        <v>13815</v>
      </c>
      <c r="AJ10" s="44">
        <f>'C завтраками| Bed and breakfast'!AJ11*0.9</f>
        <v>14895</v>
      </c>
      <c r="AK10" s="44">
        <f>'C завтраками| Bed and breakfast'!AK11*0.9</f>
        <v>15975</v>
      </c>
      <c r="AL10" s="44">
        <f>'C завтраками| Bed and breakfast'!AL11*0.9</f>
        <v>14895</v>
      </c>
      <c r="AM10" s="44">
        <f>'C завтраками| Bed and breakfast'!AM11*0.9</f>
        <v>15975</v>
      </c>
      <c r="AN10" s="44">
        <f>'C завтраками| Bed and breakfast'!AN11*0.9</f>
        <v>14895</v>
      </c>
      <c r="AO10" s="44">
        <f>'C завтраками| Bed and breakfast'!AO11*0.9</f>
        <v>14895.9</v>
      </c>
      <c r="AP10" s="44">
        <f>'C завтраками| Bed and breakfast'!AP11*0.9</f>
        <v>13815</v>
      </c>
      <c r="AQ10" s="44">
        <f>'C завтраками| Bed and breakfast'!AQ11*0.9</f>
        <v>15975</v>
      </c>
      <c r="AR10" s="44">
        <f>'C завтраками| Bed and breakfast'!AR11*0.9</f>
        <v>13815</v>
      </c>
    </row>
    <row r="11" spans="1:44"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row>
    <row r="12" spans="1:44" x14ac:dyDescent="0.2">
      <c r="A12" s="19">
        <v>1</v>
      </c>
      <c r="B12" s="44">
        <f>'C завтраками| Bed and breakfast'!B13*0.9</f>
        <v>14850</v>
      </c>
      <c r="C12" s="44">
        <f>'C завтраками| Bed and breakfast'!C13*0.9</f>
        <v>17010</v>
      </c>
      <c r="D12" s="44">
        <f>'C завтраками| Bed and breakfast'!D13*0.9</f>
        <v>17010</v>
      </c>
      <c r="E12" s="44">
        <f>'C завтраками| Bed and breakfast'!E13*0.9</f>
        <v>15930</v>
      </c>
      <c r="F12" s="44">
        <f>'C завтраками| Bed and breakfast'!F13*0.9</f>
        <v>15930</v>
      </c>
      <c r="G12" s="44">
        <f>'C завтраками| Bed and breakfast'!G13*0.9</f>
        <v>18540</v>
      </c>
      <c r="H12" s="44">
        <f>'C завтраками| Bed and breakfast'!H13*0.9</f>
        <v>21600</v>
      </c>
      <c r="I12" s="44">
        <f>'C завтраками| Bed and breakfast'!I13*0.9</f>
        <v>18540</v>
      </c>
      <c r="J12" s="44">
        <f>'C завтраками| Bed and breakfast'!J13*0.9</f>
        <v>14850</v>
      </c>
      <c r="K12" s="44">
        <f>'C завтраками| Bed and breakfast'!K13*0.9</f>
        <v>13770</v>
      </c>
      <c r="L12" s="44">
        <f>'C завтраками| Bed and breakfast'!L13*0.9</f>
        <v>17010</v>
      </c>
      <c r="M12" s="44">
        <f>'C завтраками| Bed and breakfast'!M13*0.9</f>
        <v>17010</v>
      </c>
      <c r="N12" s="44">
        <f>'C завтраками| Bed and breakfast'!N13*0.9</f>
        <v>15930</v>
      </c>
      <c r="O12" s="44">
        <f>'C завтраками| Bed and breakfast'!O13*0.9</f>
        <v>17010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17010</v>
      </c>
      <c r="U12" s="44">
        <f>'C завтраками| Bed and breakfast'!U13*0.9</f>
        <v>17010</v>
      </c>
      <c r="V12" s="44">
        <f>'C завтраками| Bed and breakfast'!V13*0.9</f>
        <v>21600</v>
      </c>
      <c r="W12" s="44">
        <f>'C завтраками| Bed and breakfast'!W13*0.9</f>
        <v>20070</v>
      </c>
      <c r="X12" s="44">
        <f>'C завтраками| Bed and breakfast'!X13*0.9</f>
        <v>21600</v>
      </c>
      <c r="Y12" s="44">
        <f>'C завтраками| Bed and breakfast'!Y13*0.9</f>
        <v>18540</v>
      </c>
      <c r="Z12" s="44">
        <f>'C завтраками| Bed and breakfast'!Z13*0.9</f>
        <v>18540</v>
      </c>
      <c r="AA12" s="44">
        <f>'C завтраками| Bed and breakfast'!AA13*0.9</f>
        <v>20070</v>
      </c>
      <c r="AB12" s="44">
        <f>'C завтраками| Bed and breakfast'!AB13*0.9</f>
        <v>18540</v>
      </c>
      <c r="AC12" s="44">
        <f>'C завтраками| Bed and breakfast'!AC13*0.9</f>
        <v>20070</v>
      </c>
      <c r="AD12" s="44">
        <f>'C завтраками| Bed and breakfast'!AD13*0.9</f>
        <v>17010</v>
      </c>
      <c r="AE12" s="44">
        <f>'C завтраками| Bed and breakfast'!AE13*0.9</f>
        <v>15930</v>
      </c>
      <c r="AF12" s="44">
        <f>'C завтраками| Bed and breakfast'!AF13*0.9</f>
        <v>14850</v>
      </c>
      <c r="AG12" s="44">
        <f>'C завтраками| Bed and breakfast'!AG13*0.9</f>
        <v>13770</v>
      </c>
      <c r="AH12" s="44">
        <f>'C завтраками| Bed and breakfast'!AH13*0.9</f>
        <v>12690</v>
      </c>
      <c r="AI12" s="44">
        <f>'C завтраками| Bed and breakfast'!AI13*0.9</f>
        <v>12690</v>
      </c>
      <c r="AJ12" s="44">
        <f>'C завтраками| Bed and breakfast'!AJ13*0.9</f>
        <v>13770</v>
      </c>
      <c r="AK12" s="44">
        <f>'C завтраками| Bed and breakfast'!AK13*0.9</f>
        <v>14850</v>
      </c>
      <c r="AL12" s="44">
        <f>'C завтраками| Bed and breakfast'!AL13*0.9</f>
        <v>13770</v>
      </c>
      <c r="AM12" s="44">
        <f>'C завтраками| Bed and breakfast'!AM13*0.9</f>
        <v>14850</v>
      </c>
      <c r="AN12" s="44">
        <f>'C завтраками| Bed and breakfast'!AN13*0.9</f>
        <v>13770</v>
      </c>
      <c r="AO12" s="44">
        <f>'C завтраками| Bed and breakfast'!AO13*0.9</f>
        <v>13770.9</v>
      </c>
      <c r="AP12" s="44">
        <f>'C завтраками| Bed and breakfast'!AP13*0.9</f>
        <v>12690</v>
      </c>
      <c r="AQ12" s="44">
        <f>'C завтраками| Bed and breakfast'!AQ13*0.9</f>
        <v>14850</v>
      </c>
      <c r="AR12" s="44">
        <f>'C завтраками| Bed and breakfast'!AR13*0.9</f>
        <v>12690</v>
      </c>
    </row>
    <row r="13" spans="1:44" x14ac:dyDescent="0.2">
      <c r="A13" s="19">
        <v>2</v>
      </c>
      <c r="B13" s="44">
        <f>'C завтраками| Bed and breakfast'!B14*0.9</f>
        <v>16875</v>
      </c>
      <c r="C13" s="44">
        <f>'C завтраками| Bed and breakfast'!C14*0.9</f>
        <v>19035</v>
      </c>
      <c r="D13" s="44">
        <f>'C завтраками| Bed and breakfast'!D14*0.9</f>
        <v>19035</v>
      </c>
      <c r="E13" s="44">
        <f>'C завтраками| Bed and breakfast'!E14*0.9</f>
        <v>17955</v>
      </c>
      <c r="F13" s="44">
        <f>'C завтраками| Bed and breakfast'!F14*0.9</f>
        <v>17955</v>
      </c>
      <c r="G13" s="44">
        <f>'C завтраками| Bed and breakfast'!G14*0.9</f>
        <v>20565</v>
      </c>
      <c r="H13" s="44">
        <f>'C завтраками| Bed and breakfast'!H14*0.9</f>
        <v>23625</v>
      </c>
      <c r="I13" s="44">
        <f>'C завтраками| Bed and breakfast'!I14*0.9</f>
        <v>20565</v>
      </c>
      <c r="J13" s="44">
        <f>'C завтраками| Bed and breakfast'!J14*0.9</f>
        <v>16875</v>
      </c>
      <c r="K13" s="44">
        <f>'C завтраками| Bed and breakfast'!K14*0.9</f>
        <v>15795</v>
      </c>
      <c r="L13" s="44">
        <f>'C завтраками| Bed and breakfast'!L14*0.9</f>
        <v>19035</v>
      </c>
      <c r="M13" s="44">
        <f>'C завтраками| Bed and breakfast'!M14*0.9</f>
        <v>19035</v>
      </c>
      <c r="N13" s="44">
        <f>'C завтраками| Bed and breakfast'!N14*0.9</f>
        <v>17955</v>
      </c>
      <c r="O13" s="44">
        <f>'C завтраками| Bed and breakfast'!O14*0.9</f>
        <v>19035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19035</v>
      </c>
      <c r="U13" s="44">
        <f>'C завтраками| Bed and breakfast'!U14*0.9</f>
        <v>19035</v>
      </c>
      <c r="V13" s="44">
        <f>'C завтраками| Bed and breakfast'!V14*0.9</f>
        <v>23625</v>
      </c>
      <c r="W13" s="44">
        <f>'C завтраками| Bed and breakfast'!W14*0.9</f>
        <v>22095</v>
      </c>
      <c r="X13" s="44">
        <f>'C завтраками| Bed and breakfast'!X14*0.9</f>
        <v>23625</v>
      </c>
      <c r="Y13" s="44">
        <f>'C завтраками| Bed and breakfast'!Y14*0.9</f>
        <v>20565</v>
      </c>
      <c r="Z13" s="44">
        <f>'C завтраками| Bed and breakfast'!Z14*0.9</f>
        <v>20565</v>
      </c>
      <c r="AA13" s="44">
        <f>'C завтраками| Bed and breakfast'!AA14*0.9</f>
        <v>22095</v>
      </c>
      <c r="AB13" s="44">
        <f>'C завтраками| Bed and breakfast'!AB14*0.9</f>
        <v>20565</v>
      </c>
      <c r="AC13" s="44">
        <f>'C завтраками| Bed and breakfast'!AC14*0.9</f>
        <v>22095</v>
      </c>
      <c r="AD13" s="44">
        <f>'C завтраками| Bed and breakfast'!AD14*0.9</f>
        <v>19035</v>
      </c>
      <c r="AE13" s="44">
        <f>'C завтраками| Bed and breakfast'!AE14*0.9</f>
        <v>17955</v>
      </c>
      <c r="AF13" s="44">
        <f>'C завтраками| Bed and breakfast'!AF14*0.9</f>
        <v>16875</v>
      </c>
      <c r="AG13" s="44">
        <f>'C завтраками| Bed and breakfast'!AG14*0.9</f>
        <v>15795</v>
      </c>
      <c r="AH13" s="44">
        <f>'C завтраками| Bed and breakfast'!AH14*0.9</f>
        <v>14715</v>
      </c>
      <c r="AI13" s="44">
        <f>'C завтраками| Bed and breakfast'!AI14*0.9</f>
        <v>14715</v>
      </c>
      <c r="AJ13" s="44">
        <f>'C завтраками| Bed and breakfast'!AJ14*0.9</f>
        <v>15795</v>
      </c>
      <c r="AK13" s="44">
        <f>'C завтраками| Bed and breakfast'!AK14*0.9</f>
        <v>16875</v>
      </c>
      <c r="AL13" s="44">
        <f>'C завтраками| Bed and breakfast'!AL14*0.9</f>
        <v>15795</v>
      </c>
      <c r="AM13" s="44">
        <f>'C завтраками| Bed and breakfast'!AM14*0.9</f>
        <v>16875</v>
      </c>
      <c r="AN13" s="44">
        <f>'C завтраками| Bed and breakfast'!AN14*0.9</f>
        <v>15795</v>
      </c>
      <c r="AO13" s="44">
        <f>'C завтраками| Bed and breakfast'!AO14*0.9</f>
        <v>15795.9</v>
      </c>
      <c r="AP13" s="44">
        <f>'C завтраками| Bed and breakfast'!AP14*0.9</f>
        <v>14715</v>
      </c>
      <c r="AQ13" s="44">
        <f>'C завтраками| Bed and breakfast'!AQ14*0.9</f>
        <v>16875</v>
      </c>
      <c r="AR13" s="44">
        <f>'C завтраками| Bed and breakfast'!AR14*0.9</f>
        <v>14715</v>
      </c>
    </row>
    <row r="14" spans="1:44"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row>
    <row r="15" spans="1:44" x14ac:dyDescent="0.2">
      <c r="A15" s="19">
        <v>1</v>
      </c>
      <c r="B15" s="44">
        <f>'C завтраками| Bed and breakfast'!B16*0.9</f>
        <v>15750</v>
      </c>
      <c r="C15" s="44">
        <f>'C завтраками| Bed and breakfast'!C16*0.9</f>
        <v>17910</v>
      </c>
      <c r="D15" s="44">
        <f>'C завтраками| Bed and breakfast'!D16*0.9</f>
        <v>17910</v>
      </c>
      <c r="E15" s="44">
        <f>'C завтраками| Bed and breakfast'!E16*0.9</f>
        <v>16830</v>
      </c>
      <c r="F15" s="44">
        <f>'C завтраками| Bed and breakfast'!F16*0.9</f>
        <v>16830</v>
      </c>
      <c r="G15" s="44">
        <f>'C завтраками| Bed and breakfast'!G16*0.9</f>
        <v>19440</v>
      </c>
      <c r="H15" s="44">
        <f>'C завтраками| Bed and breakfast'!H16*0.9</f>
        <v>22500</v>
      </c>
      <c r="I15" s="44">
        <f>'C завтраками| Bed and breakfast'!I16*0.9</f>
        <v>19440</v>
      </c>
      <c r="J15" s="44">
        <f>'C завтраками| Bed and breakfast'!J16*0.9</f>
        <v>15750</v>
      </c>
      <c r="K15" s="44">
        <f>'C завтраками| Bed and breakfast'!K16*0.9</f>
        <v>14670</v>
      </c>
      <c r="L15" s="44">
        <f>'C завтраками| Bed and breakfast'!L16*0.9</f>
        <v>17910</v>
      </c>
      <c r="M15" s="44">
        <f>'C завтраками| Bed and breakfast'!M16*0.9</f>
        <v>17910</v>
      </c>
      <c r="N15" s="44">
        <f>'C завтраками| Bed and breakfast'!N16*0.9</f>
        <v>16830</v>
      </c>
      <c r="O15" s="44">
        <f>'C завтраками| Bed and breakfast'!O16*0.9</f>
        <v>17910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17910</v>
      </c>
      <c r="U15" s="44">
        <f>'C завтраками| Bed and breakfast'!U16*0.9</f>
        <v>17910</v>
      </c>
      <c r="V15" s="44">
        <f>'C завтраками| Bed and breakfast'!V16*0.9</f>
        <v>22500</v>
      </c>
      <c r="W15" s="44">
        <f>'C завтраками| Bed and breakfast'!W16*0.9</f>
        <v>20970</v>
      </c>
      <c r="X15" s="44">
        <f>'C завтраками| Bed and breakfast'!X16*0.9</f>
        <v>22500</v>
      </c>
      <c r="Y15" s="44">
        <f>'C завтраками| Bed and breakfast'!Y16*0.9</f>
        <v>19440</v>
      </c>
      <c r="Z15" s="44">
        <f>'C завтраками| Bed and breakfast'!Z16*0.9</f>
        <v>19440</v>
      </c>
      <c r="AA15" s="44">
        <f>'C завтраками| Bed and breakfast'!AA16*0.9</f>
        <v>20970</v>
      </c>
      <c r="AB15" s="44">
        <f>'C завтраками| Bed and breakfast'!AB16*0.9</f>
        <v>19440</v>
      </c>
      <c r="AC15" s="44">
        <f>'C завтраками| Bed and breakfast'!AC16*0.9</f>
        <v>20970</v>
      </c>
      <c r="AD15" s="44">
        <f>'C завтраками| Bed and breakfast'!AD16*0.9</f>
        <v>17910</v>
      </c>
      <c r="AE15" s="44">
        <f>'C завтраками| Bed and breakfast'!AE16*0.9</f>
        <v>16830</v>
      </c>
      <c r="AF15" s="44">
        <f>'C завтраками| Bed and breakfast'!AF16*0.9</f>
        <v>15750</v>
      </c>
      <c r="AG15" s="44">
        <f>'C завтраками| Bed and breakfast'!AG16*0.9</f>
        <v>14670</v>
      </c>
      <c r="AH15" s="44">
        <f>'C завтраками| Bed and breakfast'!AH16*0.9</f>
        <v>13590</v>
      </c>
      <c r="AI15" s="44">
        <f>'C завтраками| Bed and breakfast'!AI16*0.9</f>
        <v>13590</v>
      </c>
      <c r="AJ15" s="44">
        <f>'C завтраками| Bed and breakfast'!AJ16*0.9</f>
        <v>14670</v>
      </c>
      <c r="AK15" s="44">
        <f>'C завтраками| Bed and breakfast'!AK16*0.9</f>
        <v>15750</v>
      </c>
      <c r="AL15" s="44">
        <f>'C завтраками| Bed and breakfast'!AL16*0.9</f>
        <v>14670</v>
      </c>
      <c r="AM15" s="44">
        <f>'C завтраками| Bed and breakfast'!AM16*0.9</f>
        <v>15750</v>
      </c>
      <c r="AN15" s="44">
        <f>'C завтраками| Bed and breakfast'!AN16*0.9</f>
        <v>14670</v>
      </c>
      <c r="AO15" s="44">
        <f>'C завтраками| Bed and breakfast'!AO16*0.9</f>
        <v>14670.9</v>
      </c>
      <c r="AP15" s="44">
        <f>'C завтраками| Bed and breakfast'!AP16*0.9</f>
        <v>13590</v>
      </c>
      <c r="AQ15" s="44">
        <f>'C завтраками| Bed and breakfast'!AQ16*0.9</f>
        <v>15750</v>
      </c>
      <c r="AR15" s="44">
        <f>'C завтраками| Bed and breakfast'!AR16*0.9</f>
        <v>13590</v>
      </c>
    </row>
    <row r="16" spans="1:44" x14ac:dyDescent="0.2">
      <c r="A16" s="19">
        <v>2</v>
      </c>
      <c r="B16" s="44">
        <f>'C завтраками| Bed and breakfast'!B17*0.9</f>
        <v>17775</v>
      </c>
      <c r="C16" s="44">
        <f>'C завтраками| Bed and breakfast'!C17*0.9</f>
        <v>19935</v>
      </c>
      <c r="D16" s="44">
        <f>'C завтраками| Bed and breakfast'!D17*0.9</f>
        <v>19935</v>
      </c>
      <c r="E16" s="44">
        <f>'C завтраками| Bed and breakfast'!E17*0.9</f>
        <v>18855</v>
      </c>
      <c r="F16" s="44">
        <f>'C завтраками| Bed and breakfast'!F17*0.9</f>
        <v>18855</v>
      </c>
      <c r="G16" s="44">
        <f>'C завтраками| Bed and breakfast'!G17*0.9</f>
        <v>21465</v>
      </c>
      <c r="H16" s="44">
        <f>'C завтраками| Bed and breakfast'!H17*0.9</f>
        <v>24525</v>
      </c>
      <c r="I16" s="44">
        <f>'C завтраками| Bed and breakfast'!I17*0.9</f>
        <v>21465</v>
      </c>
      <c r="J16" s="44">
        <f>'C завтраками| Bed and breakfast'!J17*0.9</f>
        <v>17775</v>
      </c>
      <c r="K16" s="44">
        <f>'C завтраками| Bed and breakfast'!K17*0.9</f>
        <v>16695</v>
      </c>
      <c r="L16" s="44">
        <f>'C завтраками| Bed and breakfast'!L17*0.9</f>
        <v>19935</v>
      </c>
      <c r="M16" s="44">
        <f>'C завтраками| Bed and breakfast'!M17*0.9</f>
        <v>19935</v>
      </c>
      <c r="N16" s="44">
        <f>'C завтраками| Bed and breakfast'!N17*0.9</f>
        <v>18855</v>
      </c>
      <c r="O16" s="44">
        <f>'C завтраками| Bed and breakfast'!O17*0.9</f>
        <v>19935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19935</v>
      </c>
      <c r="U16" s="44">
        <f>'C завтраками| Bed and breakfast'!U17*0.9</f>
        <v>19935</v>
      </c>
      <c r="V16" s="44">
        <f>'C завтраками| Bed and breakfast'!V17*0.9</f>
        <v>24525</v>
      </c>
      <c r="W16" s="44">
        <f>'C завтраками| Bed and breakfast'!W17*0.9</f>
        <v>22995</v>
      </c>
      <c r="X16" s="44">
        <f>'C завтраками| Bed and breakfast'!X17*0.9</f>
        <v>24525</v>
      </c>
      <c r="Y16" s="44">
        <f>'C завтраками| Bed and breakfast'!Y17*0.9</f>
        <v>21465</v>
      </c>
      <c r="Z16" s="44">
        <f>'C завтраками| Bed and breakfast'!Z17*0.9</f>
        <v>21465</v>
      </c>
      <c r="AA16" s="44">
        <f>'C завтраками| Bed and breakfast'!AA17*0.9</f>
        <v>22995</v>
      </c>
      <c r="AB16" s="44">
        <f>'C завтраками| Bed and breakfast'!AB17*0.9</f>
        <v>21465</v>
      </c>
      <c r="AC16" s="44">
        <f>'C завтраками| Bed and breakfast'!AC17*0.9</f>
        <v>22995</v>
      </c>
      <c r="AD16" s="44">
        <f>'C завтраками| Bed and breakfast'!AD17*0.9</f>
        <v>19935</v>
      </c>
      <c r="AE16" s="44">
        <f>'C завтраками| Bed and breakfast'!AE17*0.9</f>
        <v>18855</v>
      </c>
      <c r="AF16" s="44">
        <f>'C завтраками| Bed and breakfast'!AF17*0.9</f>
        <v>17775</v>
      </c>
      <c r="AG16" s="44">
        <f>'C завтраками| Bed and breakfast'!AG17*0.9</f>
        <v>16695</v>
      </c>
      <c r="AH16" s="44">
        <f>'C завтраками| Bed and breakfast'!AH17*0.9</f>
        <v>15615</v>
      </c>
      <c r="AI16" s="44">
        <f>'C завтраками| Bed and breakfast'!AI17*0.9</f>
        <v>15615</v>
      </c>
      <c r="AJ16" s="44">
        <f>'C завтраками| Bed and breakfast'!AJ17*0.9</f>
        <v>16695</v>
      </c>
      <c r="AK16" s="44">
        <f>'C завтраками| Bed and breakfast'!AK17*0.9</f>
        <v>17775</v>
      </c>
      <c r="AL16" s="44">
        <f>'C завтраками| Bed and breakfast'!AL17*0.9</f>
        <v>16695</v>
      </c>
      <c r="AM16" s="44">
        <f>'C завтраками| Bed and breakfast'!AM17*0.9</f>
        <v>17775</v>
      </c>
      <c r="AN16" s="44">
        <f>'C завтраками| Bed and breakfast'!AN17*0.9</f>
        <v>16695</v>
      </c>
      <c r="AO16" s="44">
        <f>'C завтраками| Bed and breakfast'!AO17*0.9</f>
        <v>16695.900000000001</v>
      </c>
      <c r="AP16" s="44">
        <f>'C завтраками| Bed and breakfast'!AP17*0.9</f>
        <v>15615</v>
      </c>
      <c r="AQ16" s="44">
        <f>'C завтраками| Bed and breakfast'!AQ17*0.9</f>
        <v>17775</v>
      </c>
      <c r="AR16" s="44">
        <f>'C завтраками| Bed and breakfast'!AR17*0.9</f>
        <v>15615</v>
      </c>
    </row>
    <row r="17" spans="1:44"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row>
    <row r="18" spans="1:44" x14ac:dyDescent="0.2">
      <c r="A18" s="19">
        <v>1</v>
      </c>
      <c r="B18" s="44">
        <f>'C завтраками| Bed and breakfast'!B19*0.9</f>
        <v>17550</v>
      </c>
      <c r="C18" s="44">
        <f>'C завтраками| Bed and breakfast'!C19*0.9</f>
        <v>19710</v>
      </c>
      <c r="D18" s="44">
        <f>'C завтраками| Bed and breakfast'!D19*0.9</f>
        <v>19710</v>
      </c>
      <c r="E18" s="44">
        <f>'C завтраками| Bed and breakfast'!E19*0.9</f>
        <v>18630</v>
      </c>
      <c r="F18" s="44">
        <f>'C завтраками| Bed and breakfast'!F19*0.9</f>
        <v>18630</v>
      </c>
      <c r="G18" s="44">
        <f>'C завтраками| Bed and breakfast'!G19*0.9</f>
        <v>21240</v>
      </c>
      <c r="H18" s="44">
        <f>'C завтраками| Bed and breakfast'!H19*0.9</f>
        <v>24300</v>
      </c>
      <c r="I18" s="44">
        <f>'C завтраками| Bed and breakfast'!I19*0.9</f>
        <v>21240</v>
      </c>
      <c r="J18" s="44">
        <f>'C завтраками| Bed and breakfast'!J19*0.9</f>
        <v>17550</v>
      </c>
      <c r="K18" s="44">
        <f>'C завтраками| Bed and breakfast'!K19*0.9</f>
        <v>16470</v>
      </c>
      <c r="L18" s="44">
        <f>'C завтраками| Bed and breakfast'!L19*0.9</f>
        <v>19710</v>
      </c>
      <c r="M18" s="44">
        <f>'C завтраками| Bed and breakfast'!M19*0.9</f>
        <v>19710</v>
      </c>
      <c r="N18" s="44">
        <f>'C завтраками| Bed and breakfast'!N19*0.9</f>
        <v>18630</v>
      </c>
      <c r="O18" s="44">
        <f>'C завтраками| Bed and breakfast'!O19*0.9</f>
        <v>19710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19710</v>
      </c>
      <c r="U18" s="44">
        <f>'C завтраками| Bed and breakfast'!U19*0.9</f>
        <v>19710</v>
      </c>
      <c r="V18" s="44">
        <f>'C завтраками| Bed and breakfast'!V19*0.9</f>
        <v>24300</v>
      </c>
      <c r="W18" s="44">
        <f>'C завтраками| Bed and breakfast'!W19*0.9</f>
        <v>22770</v>
      </c>
      <c r="X18" s="44">
        <f>'C завтраками| Bed and breakfast'!X19*0.9</f>
        <v>24300</v>
      </c>
      <c r="Y18" s="44">
        <f>'C завтраками| Bed and breakfast'!Y19*0.9</f>
        <v>21240</v>
      </c>
      <c r="Z18" s="44">
        <f>'C завтраками| Bed and breakfast'!Z19*0.9</f>
        <v>21240</v>
      </c>
      <c r="AA18" s="44">
        <f>'C завтраками| Bed and breakfast'!AA19*0.9</f>
        <v>22770</v>
      </c>
      <c r="AB18" s="44">
        <f>'C завтраками| Bed and breakfast'!AB19*0.9</f>
        <v>21240</v>
      </c>
      <c r="AC18" s="44">
        <f>'C завтраками| Bed and breakfast'!AC19*0.9</f>
        <v>22770</v>
      </c>
      <c r="AD18" s="44">
        <f>'C завтраками| Bed and breakfast'!AD19*0.9</f>
        <v>19710</v>
      </c>
      <c r="AE18" s="44">
        <f>'C завтраками| Bed and breakfast'!AE19*0.9</f>
        <v>18630</v>
      </c>
      <c r="AF18" s="44">
        <f>'C завтраками| Bed and breakfast'!AF19*0.9</f>
        <v>17550</v>
      </c>
      <c r="AG18" s="44">
        <f>'C завтраками| Bed and breakfast'!AG19*0.9</f>
        <v>16470</v>
      </c>
      <c r="AH18" s="44">
        <f>'C завтраками| Bed and breakfast'!AH19*0.9</f>
        <v>15390</v>
      </c>
      <c r="AI18" s="44">
        <f>'C завтраками| Bed and breakfast'!AI19*0.9</f>
        <v>15390</v>
      </c>
      <c r="AJ18" s="44">
        <f>'C завтраками| Bed and breakfast'!AJ19*0.9</f>
        <v>16470</v>
      </c>
      <c r="AK18" s="44">
        <f>'C завтраками| Bed and breakfast'!AK19*0.9</f>
        <v>17550</v>
      </c>
      <c r="AL18" s="44">
        <f>'C завтраками| Bed and breakfast'!AL19*0.9</f>
        <v>16470</v>
      </c>
      <c r="AM18" s="44">
        <f>'C завтраками| Bed and breakfast'!AM19*0.9</f>
        <v>17550</v>
      </c>
      <c r="AN18" s="44">
        <f>'C завтраками| Bed and breakfast'!AN19*0.9</f>
        <v>16470</v>
      </c>
      <c r="AO18" s="44">
        <f>'C завтраками| Bed and breakfast'!AO19*0.9</f>
        <v>16470.900000000001</v>
      </c>
      <c r="AP18" s="44">
        <f>'C завтраками| Bed and breakfast'!AP19*0.9</f>
        <v>15390</v>
      </c>
      <c r="AQ18" s="44">
        <f>'C завтраками| Bed and breakfast'!AQ19*0.9</f>
        <v>17550</v>
      </c>
      <c r="AR18" s="44">
        <f>'C завтраками| Bed and breakfast'!AR19*0.9</f>
        <v>15390</v>
      </c>
    </row>
    <row r="19" spans="1:44" x14ac:dyDescent="0.2">
      <c r="A19" s="19">
        <v>2</v>
      </c>
      <c r="B19" s="44">
        <f>'C завтраками| Bed and breakfast'!B20*0.9</f>
        <v>19575</v>
      </c>
      <c r="C19" s="44">
        <f>'C завтраками| Bed and breakfast'!C20*0.9</f>
        <v>21735</v>
      </c>
      <c r="D19" s="44">
        <f>'C завтраками| Bed and breakfast'!D20*0.9</f>
        <v>21735</v>
      </c>
      <c r="E19" s="44">
        <f>'C завтраками| Bed and breakfast'!E20*0.9</f>
        <v>20655</v>
      </c>
      <c r="F19" s="44">
        <f>'C завтраками| Bed and breakfast'!F20*0.9</f>
        <v>20655</v>
      </c>
      <c r="G19" s="44">
        <f>'C завтраками| Bed and breakfast'!G20*0.9</f>
        <v>23265</v>
      </c>
      <c r="H19" s="44">
        <f>'C завтраками| Bed and breakfast'!H20*0.9</f>
        <v>26325</v>
      </c>
      <c r="I19" s="44">
        <f>'C завтраками| Bed and breakfast'!I20*0.9</f>
        <v>23265</v>
      </c>
      <c r="J19" s="44">
        <f>'C завтраками| Bed and breakfast'!J20*0.9</f>
        <v>19575</v>
      </c>
      <c r="K19" s="44">
        <f>'C завтраками| Bed and breakfast'!K20*0.9</f>
        <v>18495</v>
      </c>
      <c r="L19" s="44">
        <f>'C завтраками| Bed and breakfast'!L20*0.9</f>
        <v>21735</v>
      </c>
      <c r="M19" s="44">
        <f>'C завтраками| Bed and breakfast'!M20*0.9</f>
        <v>21735</v>
      </c>
      <c r="N19" s="44">
        <f>'C завтраками| Bed and breakfast'!N20*0.9</f>
        <v>20655</v>
      </c>
      <c r="O19" s="44">
        <f>'C завтраками| Bed and breakfast'!O20*0.9</f>
        <v>21735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21735</v>
      </c>
      <c r="U19" s="44">
        <f>'C завтраками| Bed and breakfast'!U20*0.9</f>
        <v>21735</v>
      </c>
      <c r="V19" s="44">
        <f>'C завтраками| Bed and breakfast'!V20*0.9</f>
        <v>26325</v>
      </c>
      <c r="W19" s="44">
        <f>'C завтраками| Bed and breakfast'!W20*0.9</f>
        <v>24795</v>
      </c>
      <c r="X19" s="44">
        <f>'C завтраками| Bed and breakfast'!X20*0.9</f>
        <v>26325</v>
      </c>
      <c r="Y19" s="44">
        <f>'C завтраками| Bed and breakfast'!Y20*0.9</f>
        <v>23265</v>
      </c>
      <c r="Z19" s="44">
        <f>'C завтраками| Bed and breakfast'!Z20*0.9</f>
        <v>23265</v>
      </c>
      <c r="AA19" s="44">
        <f>'C завтраками| Bed and breakfast'!AA20*0.9</f>
        <v>24795</v>
      </c>
      <c r="AB19" s="44">
        <f>'C завтраками| Bed and breakfast'!AB20*0.9</f>
        <v>23265</v>
      </c>
      <c r="AC19" s="44">
        <f>'C завтраками| Bed and breakfast'!AC20*0.9</f>
        <v>24795</v>
      </c>
      <c r="AD19" s="44">
        <f>'C завтраками| Bed and breakfast'!AD20*0.9</f>
        <v>21735</v>
      </c>
      <c r="AE19" s="44">
        <f>'C завтраками| Bed and breakfast'!AE20*0.9</f>
        <v>20655</v>
      </c>
      <c r="AF19" s="44">
        <f>'C завтраками| Bed and breakfast'!AF20*0.9</f>
        <v>19575</v>
      </c>
      <c r="AG19" s="44">
        <f>'C завтраками| Bed and breakfast'!AG20*0.9</f>
        <v>18495</v>
      </c>
      <c r="AH19" s="44">
        <f>'C завтраками| Bed and breakfast'!AH20*0.9</f>
        <v>17415</v>
      </c>
      <c r="AI19" s="44">
        <f>'C завтраками| Bed and breakfast'!AI20*0.9</f>
        <v>17415</v>
      </c>
      <c r="AJ19" s="44">
        <f>'C завтраками| Bed and breakfast'!AJ20*0.9</f>
        <v>18495</v>
      </c>
      <c r="AK19" s="44">
        <f>'C завтраками| Bed and breakfast'!AK20*0.9</f>
        <v>19575</v>
      </c>
      <c r="AL19" s="44">
        <f>'C завтраками| Bed and breakfast'!AL20*0.9</f>
        <v>18495</v>
      </c>
      <c r="AM19" s="44">
        <f>'C завтраками| Bed and breakfast'!AM20*0.9</f>
        <v>19575</v>
      </c>
      <c r="AN19" s="44">
        <f>'C завтраками| Bed and breakfast'!AN20*0.9</f>
        <v>18495</v>
      </c>
      <c r="AO19" s="44">
        <f>'C завтраками| Bed and breakfast'!AO20*0.9</f>
        <v>18495.900000000001</v>
      </c>
      <c r="AP19" s="44">
        <f>'C завтраками| Bed and breakfast'!AP20*0.9</f>
        <v>17415</v>
      </c>
      <c r="AQ19" s="44">
        <f>'C завтраками| Bed and breakfast'!AQ20*0.9</f>
        <v>19575</v>
      </c>
      <c r="AR19" s="44">
        <f>'C завтраками| Bed and breakfast'!AR20*0.9</f>
        <v>17415</v>
      </c>
    </row>
    <row r="20" spans="1:44"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row>
    <row r="21" spans="1:44" x14ac:dyDescent="0.2">
      <c r="A21" s="19">
        <v>1</v>
      </c>
      <c r="B21" s="44">
        <f>'C завтраками| Bed and breakfast'!B22*0.9</f>
        <v>26550</v>
      </c>
      <c r="C21" s="44">
        <f>'C завтраками| Bed and breakfast'!C22*0.9</f>
        <v>28710</v>
      </c>
      <c r="D21" s="44">
        <f>'C завтраками| Bed and breakfast'!D22*0.9</f>
        <v>28710</v>
      </c>
      <c r="E21" s="44">
        <f>'C завтраками| Bed and breakfast'!E22*0.9</f>
        <v>27630</v>
      </c>
      <c r="F21" s="44">
        <f>'C завтраками| Bed and breakfast'!F22*0.9</f>
        <v>27630</v>
      </c>
      <c r="G21" s="44">
        <f>'C завтраками| Bed and breakfast'!G22*0.9</f>
        <v>30240</v>
      </c>
      <c r="H21" s="44">
        <f>'C завтраками| Bed and breakfast'!H22*0.9</f>
        <v>33300</v>
      </c>
      <c r="I21" s="44">
        <f>'C завтраками| Bed and breakfast'!I22*0.9</f>
        <v>30240</v>
      </c>
      <c r="J21" s="44">
        <f>'C завтраками| Bed and breakfast'!J22*0.9</f>
        <v>26550</v>
      </c>
      <c r="K21" s="44">
        <f>'C завтраками| Bed and breakfast'!K22*0.9</f>
        <v>25470</v>
      </c>
      <c r="L21" s="44">
        <f>'C завтраками| Bed and breakfast'!L22*0.9</f>
        <v>28710</v>
      </c>
      <c r="M21" s="44">
        <f>'C завтраками| Bed and breakfast'!M22*0.9</f>
        <v>28710</v>
      </c>
      <c r="N21" s="44">
        <f>'C завтраками| Bed and breakfast'!N22*0.9</f>
        <v>27630</v>
      </c>
      <c r="O21" s="44">
        <f>'C завтраками| Bed and breakfast'!O22*0.9</f>
        <v>28710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28710</v>
      </c>
      <c r="U21" s="44">
        <f>'C завтраками| Bed and breakfast'!U22*0.9</f>
        <v>28710</v>
      </c>
      <c r="V21" s="44">
        <f>'C завтраками| Bed and breakfast'!V22*0.9</f>
        <v>33300</v>
      </c>
      <c r="W21" s="44">
        <f>'C завтраками| Bed and breakfast'!W22*0.9</f>
        <v>31770</v>
      </c>
      <c r="X21" s="44">
        <f>'C завтраками| Bed and breakfast'!X22*0.9</f>
        <v>33300</v>
      </c>
      <c r="Y21" s="44">
        <f>'C завтраками| Bed and breakfast'!Y22*0.9</f>
        <v>30240</v>
      </c>
      <c r="Z21" s="44">
        <f>'C завтраками| Bed and breakfast'!Z22*0.9</f>
        <v>30240</v>
      </c>
      <c r="AA21" s="44">
        <f>'C завтраками| Bed and breakfast'!AA22*0.9</f>
        <v>31770</v>
      </c>
      <c r="AB21" s="44">
        <f>'C завтраками| Bed and breakfast'!AB22*0.9</f>
        <v>30240</v>
      </c>
      <c r="AC21" s="44">
        <f>'C завтраками| Bed and breakfast'!AC22*0.9</f>
        <v>31770</v>
      </c>
      <c r="AD21" s="44">
        <f>'C завтраками| Bed and breakfast'!AD22*0.9</f>
        <v>28710</v>
      </c>
      <c r="AE21" s="44">
        <f>'C завтраками| Bed and breakfast'!AE22*0.9</f>
        <v>27630</v>
      </c>
      <c r="AF21" s="44">
        <f>'C завтраками| Bed and breakfast'!AF22*0.9</f>
        <v>26550</v>
      </c>
      <c r="AG21" s="44">
        <f>'C завтраками| Bed and breakfast'!AG22*0.9</f>
        <v>25470</v>
      </c>
      <c r="AH21" s="44">
        <f>'C завтраками| Bed and breakfast'!AH22*0.9</f>
        <v>24390</v>
      </c>
      <c r="AI21" s="44">
        <f>'C завтраками| Bed and breakfast'!AI22*0.9</f>
        <v>24390</v>
      </c>
      <c r="AJ21" s="44">
        <f>'C завтраками| Bed and breakfast'!AJ22*0.9</f>
        <v>25470</v>
      </c>
      <c r="AK21" s="44">
        <f>'C завтраками| Bed and breakfast'!AK22*0.9</f>
        <v>26550</v>
      </c>
      <c r="AL21" s="44">
        <f>'C завтраками| Bed and breakfast'!AL22*0.9</f>
        <v>25470</v>
      </c>
      <c r="AM21" s="44">
        <f>'C завтраками| Bed and breakfast'!AM22*0.9</f>
        <v>26550</v>
      </c>
      <c r="AN21" s="44">
        <f>'C завтраками| Bed and breakfast'!AN22*0.9</f>
        <v>25470</v>
      </c>
      <c r="AO21" s="44">
        <f>'C завтраками| Bed and breakfast'!AO22*0.9</f>
        <v>25470.9</v>
      </c>
      <c r="AP21" s="44">
        <f>'C завтраками| Bed and breakfast'!AP22*0.9</f>
        <v>24390</v>
      </c>
      <c r="AQ21" s="44">
        <f>'C завтраками| Bed and breakfast'!AQ22*0.9</f>
        <v>26550</v>
      </c>
      <c r="AR21" s="44">
        <f>'C завтраками| Bed and breakfast'!AR22*0.9</f>
        <v>24390</v>
      </c>
    </row>
    <row r="22" spans="1:44" x14ac:dyDescent="0.2">
      <c r="A22" s="19">
        <v>2</v>
      </c>
      <c r="B22" s="44">
        <f>'C завтраками| Bed and breakfast'!B23*0.9</f>
        <v>28575</v>
      </c>
      <c r="C22" s="44">
        <f>'C завтраками| Bed and breakfast'!C23*0.9</f>
        <v>30735</v>
      </c>
      <c r="D22" s="44">
        <f>'C завтраками| Bed and breakfast'!D23*0.9</f>
        <v>30735</v>
      </c>
      <c r="E22" s="44">
        <f>'C завтраками| Bed and breakfast'!E23*0.9</f>
        <v>29655</v>
      </c>
      <c r="F22" s="44">
        <f>'C завтраками| Bed and breakfast'!F23*0.9</f>
        <v>29655</v>
      </c>
      <c r="G22" s="44">
        <f>'C завтраками| Bed and breakfast'!G23*0.9</f>
        <v>32265</v>
      </c>
      <c r="H22" s="44">
        <f>'C завтраками| Bed and breakfast'!H23*0.9</f>
        <v>35325</v>
      </c>
      <c r="I22" s="44">
        <f>'C завтраками| Bed and breakfast'!I23*0.9</f>
        <v>32265</v>
      </c>
      <c r="J22" s="44">
        <f>'C завтраками| Bed and breakfast'!J23*0.9</f>
        <v>28575</v>
      </c>
      <c r="K22" s="44">
        <f>'C завтраками| Bed and breakfast'!K23*0.9</f>
        <v>27495</v>
      </c>
      <c r="L22" s="44">
        <f>'C завтраками| Bed and breakfast'!L23*0.9</f>
        <v>30735</v>
      </c>
      <c r="M22" s="44">
        <f>'C завтраками| Bed and breakfast'!M23*0.9</f>
        <v>30735</v>
      </c>
      <c r="N22" s="44">
        <f>'C завтраками| Bed and breakfast'!N23*0.9</f>
        <v>29655</v>
      </c>
      <c r="O22" s="44">
        <f>'C завтраками| Bed and breakfast'!O23*0.9</f>
        <v>30735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30735</v>
      </c>
      <c r="U22" s="44">
        <f>'C завтраками| Bed and breakfast'!U23*0.9</f>
        <v>30735</v>
      </c>
      <c r="V22" s="44">
        <f>'C завтраками| Bed and breakfast'!V23*0.9</f>
        <v>35325</v>
      </c>
      <c r="W22" s="44">
        <f>'C завтраками| Bed and breakfast'!W23*0.9</f>
        <v>33795</v>
      </c>
      <c r="X22" s="44">
        <f>'C завтраками| Bed and breakfast'!X23*0.9</f>
        <v>35325</v>
      </c>
      <c r="Y22" s="44">
        <f>'C завтраками| Bed and breakfast'!Y23*0.9</f>
        <v>32265</v>
      </c>
      <c r="Z22" s="44">
        <f>'C завтраками| Bed and breakfast'!Z23*0.9</f>
        <v>32265</v>
      </c>
      <c r="AA22" s="44">
        <f>'C завтраками| Bed and breakfast'!AA23*0.9</f>
        <v>33795</v>
      </c>
      <c r="AB22" s="44">
        <f>'C завтраками| Bed and breakfast'!AB23*0.9</f>
        <v>32265</v>
      </c>
      <c r="AC22" s="44">
        <f>'C завтраками| Bed and breakfast'!AC23*0.9</f>
        <v>33795</v>
      </c>
      <c r="AD22" s="44">
        <f>'C завтраками| Bed and breakfast'!AD23*0.9</f>
        <v>30735</v>
      </c>
      <c r="AE22" s="44">
        <f>'C завтраками| Bed and breakfast'!AE23*0.9</f>
        <v>29655</v>
      </c>
      <c r="AF22" s="44">
        <f>'C завтраками| Bed and breakfast'!AF23*0.9</f>
        <v>28575</v>
      </c>
      <c r="AG22" s="44">
        <f>'C завтраками| Bed and breakfast'!AG23*0.9</f>
        <v>27495</v>
      </c>
      <c r="AH22" s="44">
        <f>'C завтраками| Bed and breakfast'!AH23*0.9</f>
        <v>26415</v>
      </c>
      <c r="AI22" s="44">
        <f>'C завтраками| Bed and breakfast'!AI23*0.9</f>
        <v>26415</v>
      </c>
      <c r="AJ22" s="44">
        <f>'C завтраками| Bed and breakfast'!AJ23*0.9</f>
        <v>27495</v>
      </c>
      <c r="AK22" s="44">
        <f>'C завтраками| Bed and breakfast'!AK23*0.9</f>
        <v>28575</v>
      </c>
      <c r="AL22" s="44">
        <f>'C завтраками| Bed and breakfast'!AL23*0.9</f>
        <v>27495</v>
      </c>
      <c r="AM22" s="44">
        <f>'C завтраками| Bed and breakfast'!AM23*0.9</f>
        <v>28575</v>
      </c>
      <c r="AN22" s="44">
        <f>'C завтраками| Bed and breakfast'!AN23*0.9</f>
        <v>27495</v>
      </c>
      <c r="AO22" s="44">
        <f>'C завтраками| Bed and breakfast'!AO23*0.9</f>
        <v>27495.9</v>
      </c>
      <c r="AP22" s="44">
        <f>'C завтраками| Bed and breakfast'!AP23*0.9</f>
        <v>26415</v>
      </c>
      <c r="AQ22" s="44">
        <f>'C завтраками| Bed and breakfast'!AQ23*0.9</f>
        <v>28575</v>
      </c>
      <c r="AR22" s="44">
        <f>'C завтраками| Bed and breakfast'!AR23*0.9</f>
        <v>26415</v>
      </c>
    </row>
    <row r="23" spans="1:44"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row>
    <row r="24" spans="1:44"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c r="AL24" s="44">
        <f>'C завтраками| Bed and breakfast'!AL25*0.9</f>
        <v>112500</v>
      </c>
      <c r="AM24" s="44">
        <f>'C завтраками| Bed and breakfast'!AM25*0.9</f>
        <v>112500</v>
      </c>
      <c r="AN24" s="44">
        <f>'C завтраками| Bed and breakfast'!AN25*0.9</f>
        <v>112500</v>
      </c>
      <c r="AO24" s="44">
        <f>'C завтраками| Bed and breakfast'!AO25*0.9</f>
        <v>112500</v>
      </c>
      <c r="AP24" s="44">
        <f>'C завтраками| Bed and breakfast'!AP25*0.9</f>
        <v>112500</v>
      </c>
      <c r="AQ24" s="44">
        <f>'C завтраками| Bed and breakfast'!AQ25*0.9</f>
        <v>112500</v>
      </c>
      <c r="AR24" s="44">
        <f>'C завтраками| Bed and breakfast'!AR25*0.9</f>
        <v>112500</v>
      </c>
    </row>
    <row r="25" spans="1:44" x14ac:dyDescent="0.2">
      <c r="A25" s="177"/>
    </row>
    <row r="26" spans="1:44" x14ac:dyDescent="0.2">
      <c r="A26" s="122" t="s">
        <v>60</v>
      </c>
    </row>
    <row r="27" spans="1:44" x14ac:dyDescent="0.2">
      <c r="A27" s="25"/>
      <c r="B27" s="24">
        <f t="shared" ref="B27" si="0">B3</f>
        <v>45824</v>
      </c>
      <c r="C27" s="24">
        <f t="shared" ref="C27:AR27" si="1">C3</f>
        <v>45827</v>
      </c>
      <c r="D27" s="24">
        <f t="shared" si="1"/>
        <v>45828</v>
      </c>
      <c r="E27" s="24">
        <f t="shared" si="1"/>
        <v>45829</v>
      </c>
      <c r="F27" s="24">
        <f t="shared" si="1"/>
        <v>45830</v>
      </c>
      <c r="G27" s="24">
        <f t="shared" si="1"/>
        <v>45831</v>
      </c>
      <c r="H27" s="24">
        <f t="shared" si="1"/>
        <v>45832</v>
      </c>
      <c r="I27" s="24">
        <f t="shared" si="1"/>
        <v>45835</v>
      </c>
      <c r="J27" s="24">
        <f t="shared" si="1"/>
        <v>45836</v>
      </c>
      <c r="K27" s="24">
        <f t="shared" si="1"/>
        <v>45838</v>
      </c>
      <c r="L27" s="24">
        <f t="shared" si="1"/>
        <v>45839</v>
      </c>
      <c r="M27" s="24">
        <f t="shared" si="1"/>
        <v>45842</v>
      </c>
      <c r="N27" s="24">
        <f t="shared" si="1"/>
        <v>45845</v>
      </c>
      <c r="O27" s="24">
        <f t="shared" si="1"/>
        <v>45847</v>
      </c>
      <c r="P27" s="24">
        <f t="shared" si="1"/>
        <v>45849</v>
      </c>
      <c r="Q27" s="24">
        <f t="shared" si="1"/>
        <v>45851</v>
      </c>
      <c r="R27" s="24">
        <f t="shared" si="1"/>
        <v>45856</v>
      </c>
      <c r="S27" s="24">
        <f t="shared" si="1"/>
        <v>45858</v>
      </c>
      <c r="T27" s="24">
        <f t="shared" si="1"/>
        <v>45859</v>
      </c>
      <c r="U27" s="24">
        <f t="shared" si="1"/>
        <v>45861</v>
      </c>
      <c r="V27" s="24">
        <f t="shared" si="1"/>
        <v>45863</v>
      </c>
      <c r="W27" s="24">
        <f t="shared" si="1"/>
        <v>45865</v>
      </c>
      <c r="X27" s="24">
        <f t="shared" si="1"/>
        <v>45867</v>
      </c>
      <c r="Y27" s="24">
        <f t="shared" si="1"/>
        <v>45870</v>
      </c>
      <c r="Z27" s="24">
        <f t="shared" si="1"/>
        <v>45872</v>
      </c>
      <c r="AA27" s="24">
        <f t="shared" si="1"/>
        <v>45874</v>
      </c>
      <c r="AB27" s="24">
        <f t="shared" si="1"/>
        <v>45883</v>
      </c>
      <c r="AC27" s="24">
        <f t="shared" si="1"/>
        <v>45886</v>
      </c>
      <c r="AD27" s="24">
        <f t="shared" si="1"/>
        <v>45888</v>
      </c>
      <c r="AE27" s="24">
        <f t="shared" si="1"/>
        <v>45890</v>
      </c>
      <c r="AF27" s="24">
        <f t="shared" si="1"/>
        <v>45893</v>
      </c>
      <c r="AG27" s="24">
        <f t="shared" si="1"/>
        <v>45896</v>
      </c>
      <c r="AH27" s="24">
        <f t="shared" si="1"/>
        <v>45898</v>
      </c>
      <c r="AI27" s="24">
        <f t="shared" si="1"/>
        <v>45901</v>
      </c>
      <c r="AJ27" s="24">
        <f t="shared" si="1"/>
        <v>45905</v>
      </c>
      <c r="AK27" s="24">
        <f t="shared" si="1"/>
        <v>45908</v>
      </c>
      <c r="AL27" s="24">
        <f t="shared" si="1"/>
        <v>45911</v>
      </c>
      <c r="AM27" s="24">
        <f t="shared" si="1"/>
        <v>45912</v>
      </c>
      <c r="AN27" s="24">
        <f t="shared" si="1"/>
        <v>45914</v>
      </c>
      <c r="AO27" s="24">
        <f t="shared" si="1"/>
        <v>45919</v>
      </c>
      <c r="AP27" s="24">
        <f t="shared" si="1"/>
        <v>45921</v>
      </c>
      <c r="AQ27" s="24">
        <f t="shared" si="1"/>
        <v>45926</v>
      </c>
      <c r="AR27" s="24">
        <f t="shared" si="1"/>
        <v>45928</v>
      </c>
    </row>
    <row r="28" spans="1:44" x14ac:dyDescent="0.2">
      <c r="A28" s="10" t="s">
        <v>11</v>
      </c>
      <c r="B28" s="24">
        <f t="shared" ref="B28" si="2">B4</f>
        <v>45826</v>
      </c>
      <c r="C28" s="24">
        <f t="shared" ref="C28:AR28" si="3">C4</f>
        <v>45827</v>
      </c>
      <c r="D28" s="24">
        <f t="shared" si="3"/>
        <v>45828</v>
      </c>
      <c r="E28" s="24">
        <f t="shared" si="3"/>
        <v>45829</v>
      </c>
      <c r="F28" s="24">
        <f t="shared" si="3"/>
        <v>45830</v>
      </c>
      <c r="G28" s="24">
        <f t="shared" si="3"/>
        <v>45831</v>
      </c>
      <c r="H28" s="24">
        <f t="shared" si="3"/>
        <v>45834</v>
      </c>
      <c r="I28" s="24">
        <f t="shared" si="3"/>
        <v>45835</v>
      </c>
      <c r="J28" s="24">
        <f t="shared" si="3"/>
        <v>45837</v>
      </c>
      <c r="K28" s="24">
        <f t="shared" si="3"/>
        <v>45838</v>
      </c>
      <c r="L28" s="24">
        <f t="shared" si="3"/>
        <v>45841</v>
      </c>
      <c r="M28" s="24">
        <f t="shared" si="3"/>
        <v>45844</v>
      </c>
      <c r="N28" s="24">
        <f t="shared" si="3"/>
        <v>45846</v>
      </c>
      <c r="O28" s="24">
        <f t="shared" si="3"/>
        <v>45848</v>
      </c>
      <c r="P28" s="24">
        <f t="shared" si="3"/>
        <v>45850</v>
      </c>
      <c r="Q28" s="24">
        <f t="shared" si="3"/>
        <v>45855</v>
      </c>
      <c r="R28" s="24">
        <f t="shared" si="3"/>
        <v>45857</v>
      </c>
      <c r="S28" s="24">
        <f t="shared" si="3"/>
        <v>45858</v>
      </c>
      <c r="T28" s="24">
        <f t="shared" si="3"/>
        <v>45860</v>
      </c>
      <c r="U28" s="24">
        <f t="shared" si="3"/>
        <v>45862</v>
      </c>
      <c r="V28" s="24">
        <f t="shared" si="3"/>
        <v>45864</v>
      </c>
      <c r="W28" s="24">
        <f t="shared" si="3"/>
        <v>45866</v>
      </c>
      <c r="X28" s="24">
        <f t="shared" si="3"/>
        <v>45869</v>
      </c>
      <c r="Y28" s="24">
        <f t="shared" si="3"/>
        <v>45871</v>
      </c>
      <c r="Z28" s="24">
        <f t="shared" si="3"/>
        <v>45873</v>
      </c>
      <c r="AA28" s="24">
        <f t="shared" si="3"/>
        <v>45882</v>
      </c>
      <c r="AB28" s="24">
        <f t="shared" si="3"/>
        <v>45885</v>
      </c>
      <c r="AC28" s="24">
        <f t="shared" si="3"/>
        <v>45887</v>
      </c>
      <c r="AD28" s="24">
        <f t="shared" si="3"/>
        <v>45889</v>
      </c>
      <c r="AE28" s="24">
        <f t="shared" si="3"/>
        <v>45892</v>
      </c>
      <c r="AF28" s="24">
        <f t="shared" si="3"/>
        <v>45895</v>
      </c>
      <c r="AG28" s="24">
        <f t="shared" si="3"/>
        <v>45897</v>
      </c>
      <c r="AH28" s="24">
        <f t="shared" si="3"/>
        <v>45900</v>
      </c>
      <c r="AI28" s="24">
        <f t="shared" si="3"/>
        <v>45904</v>
      </c>
      <c r="AJ28" s="24">
        <f t="shared" si="3"/>
        <v>45907</v>
      </c>
      <c r="AK28" s="24">
        <f t="shared" si="3"/>
        <v>45910</v>
      </c>
      <c r="AL28" s="24">
        <f t="shared" si="3"/>
        <v>45911</v>
      </c>
      <c r="AM28" s="24">
        <f t="shared" si="3"/>
        <v>45913</v>
      </c>
      <c r="AN28" s="24">
        <f t="shared" si="3"/>
        <v>45918</v>
      </c>
      <c r="AO28" s="24">
        <f t="shared" si="3"/>
        <v>45920</v>
      </c>
      <c r="AP28" s="24">
        <f t="shared" si="3"/>
        <v>45925</v>
      </c>
      <c r="AQ28" s="24">
        <f t="shared" si="3"/>
        <v>45927</v>
      </c>
      <c r="AR28" s="24">
        <f t="shared" si="3"/>
        <v>45930</v>
      </c>
    </row>
    <row r="29" spans="1:44" x14ac:dyDescent="0.2">
      <c r="A29" s="17" t="s">
        <v>142</v>
      </c>
    </row>
    <row r="30" spans="1:44" x14ac:dyDescent="0.2">
      <c r="A30" s="19">
        <v>1</v>
      </c>
      <c r="B30" s="44">
        <f t="shared" ref="B30" si="4">B6*0.87</f>
        <v>11353.5</v>
      </c>
      <c r="C30" s="44">
        <f t="shared" ref="C30:AR30" si="5">C6*0.87</f>
        <v>13232.7</v>
      </c>
      <c r="D30" s="44">
        <f t="shared" si="5"/>
        <v>13232.7</v>
      </c>
      <c r="E30" s="44">
        <f t="shared" si="5"/>
        <v>12293.1</v>
      </c>
      <c r="F30" s="44">
        <f t="shared" si="5"/>
        <v>12293.1</v>
      </c>
      <c r="G30" s="44">
        <f t="shared" si="5"/>
        <v>14563.8</v>
      </c>
      <c r="H30" s="44">
        <f t="shared" si="5"/>
        <v>17226</v>
      </c>
      <c r="I30" s="44">
        <f t="shared" si="5"/>
        <v>14563.8</v>
      </c>
      <c r="J30" s="44">
        <f t="shared" si="5"/>
        <v>11353.5</v>
      </c>
      <c r="K30" s="44">
        <f t="shared" si="5"/>
        <v>10413.9</v>
      </c>
      <c r="L30" s="44">
        <f t="shared" si="5"/>
        <v>13232.7</v>
      </c>
      <c r="M30" s="44">
        <f t="shared" si="5"/>
        <v>13232.7</v>
      </c>
      <c r="N30" s="44">
        <f t="shared" si="5"/>
        <v>12293.1</v>
      </c>
      <c r="O30" s="44">
        <f t="shared" si="5"/>
        <v>13232.7</v>
      </c>
      <c r="P30" s="44">
        <f t="shared" si="5"/>
        <v>14563.8</v>
      </c>
      <c r="Q30" s="44">
        <f t="shared" si="5"/>
        <v>14563.8</v>
      </c>
      <c r="R30" s="44">
        <f t="shared" si="5"/>
        <v>14563.8</v>
      </c>
      <c r="S30" s="44">
        <f t="shared" si="5"/>
        <v>14563.8</v>
      </c>
      <c r="T30" s="44">
        <f t="shared" si="5"/>
        <v>13232.7</v>
      </c>
      <c r="U30" s="44">
        <f t="shared" si="5"/>
        <v>13232.7</v>
      </c>
      <c r="V30" s="44">
        <f t="shared" si="5"/>
        <v>17226</v>
      </c>
      <c r="W30" s="44">
        <f t="shared" si="5"/>
        <v>15894.9</v>
      </c>
      <c r="X30" s="44">
        <f t="shared" si="5"/>
        <v>17226</v>
      </c>
      <c r="Y30" s="44">
        <f t="shared" si="5"/>
        <v>14563.8</v>
      </c>
      <c r="Z30" s="44">
        <f t="shared" si="5"/>
        <v>14563.8</v>
      </c>
      <c r="AA30" s="44">
        <f t="shared" si="5"/>
        <v>15894.9</v>
      </c>
      <c r="AB30" s="44">
        <f t="shared" si="5"/>
        <v>14563.8</v>
      </c>
      <c r="AC30" s="44">
        <f t="shared" si="5"/>
        <v>15894.9</v>
      </c>
      <c r="AD30" s="44">
        <f t="shared" si="5"/>
        <v>13232.7</v>
      </c>
      <c r="AE30" s="44">
        <f t="shared" si="5"/>
        <v>12293.1</v>
      </c>
      <c r="AF30" s="44">
        <f t="shared" si="5"/>
        <v>11353.5</v>
      </c>
      <c r="AG30" s="44">
        <f t="shared" si="5"/>
        <v>10413.9</v>
      </c>
      <c r="AH30" s="44">
        <f t="shared" si="5"/>
        <v>9474.2999999999993</v>
      </c>
      <c r="AI30" s="44">
        <f t="shared" si="5"/>
        <v>9474.2999999999993</v>
      </c>
      <c r="AJ30" s="44">
        <f t="shared" si="5"/>
        <v>10413.9</v>
      </c>
      <c r="AK30" s="44">
        <f t="shared" si="5"/>
        <v>11353.5</v>
      </c>
      <c r="AL30" s="44">
        <f t="shared" si="5"/>
        <v>10413.9</v>
      </c>
      <c r="AM30" s="44">
        <f t="shared" si="5"/>
        <v>11353.5</v>
      </c>
      <c r="AN30" s="44">
        <f t="shared" si="5"/>
        <v>10413.9</v>
      </c>
      <c r="AO30" s="44">
        <f t="shared" si="5"/>
        <v>10414.682999999999</v>
      </c>
      <c r="AP30" s="44">
        <f t="shared" si="5"/>
        <v>9474.2999999999993</v>
      </c>
      <c r="AQ30" s="44">
        <f t="shared" si="5"/>
        <v>11353.5</v>
      </c>
      <c r="AR30" s="44">
        <f t="shared" si="5"/>
        <v>9474.2999999999993</v>
      </c>
    </row>
    <row r="31" spans="1:44" x14ac:dyDescent="0.2">
      <c r="A31" s="19">
        <v>2</v>
      </c>
      <c r="B31" s="44">
        <f t="shared" ref="B31" si="6">B7*0.87</f>
        <v>13115.25</v>
      </c>
      <c r="C31" s="44">
        <f t="shared" ref="C31:AR31" si="7">C7*0.87</f>
        <v>14994.45</v>
      </c>
      <c r="D31" s="44">
        <f t="shared" si="7"/>
        <v>14994.45</v>
      </c>
      <c r="E31" s="44">
        <f t="shared" si="7"/>
        <v>14054.85</v>
      </c>
      <c r="F31" s="44">
        <f t="shared" si="7"/>
        <v>14054.85</v>
      </c>
      <c r="G31" s="44">
        <f t="shared" si="7"/>
        <v>16325.55</v>
      </c>
      <c r="H31" s="44">
        <f t="shared" si="7"/>
        <v>18987.75</v>
      </c>
      <c r="I31" s="44">
        <f t="shared" si="7"/>
        <v>16325.55</v>
      </c>
      <c r="J31" s="44">
        <f t="shared" si="7"/>
        <v>13115.25</v>
      </c>
      <c r="K31" s="44">
        <f t="shared" si="7"/>
        <v>12175.65</v>
      </c>
      <c r="L31" s="44">
        <f t="shared" si="7"/>
        <v>14994.45</v>
      </c>
      <c r="M31" s="44">
        <f t="shared" si="7"/>
        <v>14994.45</v>
      </c>
      <c r="N31" s="44">
        <f t="shared" si="7"/>
        <v>14054.85</v>
      </c>
      <c r="O31" s="44">
        <f t="shared" si="7"/>
        <v>14994.45</v>
      </c>
      <c r="P31" s="44">
        <f t="shared" si="7"/>
        <v>16325.55</v>
      </c>
      <c r="Q31" s="44">
        <f t="shared" si="7"/>
        <v>16325.55</v>
      </c>
      <c r="R31" s="44">
        <f t="shared" si="7"/>
        <v>16325.55</v>
      </c>
      <c r="S31" s="44">
        <f t="shared" si="7"/>
        <v>16325.55</v>
      </c>
      <c r="T31" s="44">
        <f t="shared" si="7"/>
        <v>14994.45</v>
      </c>
      <c r="U31" s="44">
        <f t="shared" si="7"/>
        <v>14994.45</v>
      </c>
      <c r="V31" s="44">
        <f t="shared" si="7"/>
        <v>18987.75</v>
      </c>
      <c r="W31" s="44">
        <f t="shared" si="7"/>
        <v>17656.650000000001</v>
      </c>
      <c r="X31" s="44">
        <f t="shared" si="7"/>
        <v>18987.75</v>
      </c>
      <c r="Y31" s="44">
        <f t="shared" si="7"/>
        <v>16325.55</v>
      </c>
      <c r="Z31" s="44">
        <f t="shared" si="7"/>
        <v>16325.55</v>
      </c>
      <c r="AA31" s="44">
        <f t="shared" si="7"/>
        <v>17656.650000000001</v>
      </c>
      <c r="AB31" s="44">
        <f t="shared" si="7"/>
        <v>16325.55</v>
      </c>
      <c r="AC31" s="44">
        <f t="shared" si="7"/>
        <v>17656.650000000001</v>
      </c>
      <c r="AD31" s="44">
        <f t="shared" si="7"/>
        <v>14994.45</v>
      </c>
      <c r="AE31" s="44">
        <f t="shared" si="7"/>
        <v>14054.85</v>
      </c>
      <c r="AF31" s="44">
        <f t="shared" si="7"/>
        <v>13115.25</v>
      </c>
      <c r="AG31" s="44">
        <f t="shared" si="7"/>
        <v>12175.65</v>
      </c>
      <c r="AH31" s="44">
        <f t="shared" si="7"/>
        <v>11236.05</v>
      </c>
      <c r="AI31" s="44">
        <f t="shared" si="7"/>
        <v>11236.05</v>
      </c>
      <c r="AJ31" s="44">
        <f t="shared" si="7"/>
        <v>12175.65</v>
      </c>
      <c r="AK31" s="44">
        <f t="shared" si="7"/>
        <v>13115.25</v>
      </c>
      <c r="AL31" s="44">
        <f t="shared" si="7"/>
        <v>12175.65</v>
      </c>
      <c r="AM31" s="44">
        <f t="shared" si="7"/>
        <v>13115.25</v>
      </c>
      <c r="AN31" s="44">
        <f t="shared" si="7"/>
        <v>12175.65</v>
      </c>
      <c r="AO31" s="44">
        <f t="shared" si="7"/>
        <v>12176.432999999999</v>
      </c>
      <c r="AP31" s="44">
        <f t="shared" si="7"/>
        <v>11236.05</v>
      </c>
      <c r="AQ31" s="44">
        <f t="shared" si="7"/>
        <v>13115.25</v>
      </c>
      <c r="AR31" s="44">
        <f t="shared" si="7"/>
        <v>11236.05</v>
      </c>
    </row>
    <row r="32" spans="1:44" x14ac:dyDescent="0.2">
      <c r="A32" s="17" t="s">
        <v>143</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row>
    <row r="33" spans="1:44" x14ac:dyDescent="0.2">
      <c r="A33" s="19">
        <v>1</v>
      </c>
      <c r="B33" s="44">
        <f t="shared" ref="B33" si="8">B9*0.87</f>
        <v>12136.5</v>
      </c>
      <c r="C33" s="44">
        <f t="shared" ref="C33:AR33" si="9">C9*0.87</f>
        <v>14015.7</v>
      </c>
      <c r="D33" s="44">
        <f t="shared" si="9"/>
        <v>14015.7</v>
      </c>
      <c r="E33" s="44">
        <f t="shared" si="9"/>
        <v>13076.1</v>
      </c>
      <c r="F33" s="44">
        <f t="shared" si="9"/>
        <v>13076.1</v>
      </c>
      <c r="G33" s="44">
        <f t="shared" si="9"/>
        <v>15346.8</v>
      </c>
      <c r="H33" s="44">
        <f t="shared" si="9"/>
        <v>18009</v>
      </c>
      <c r="I33" s="44">
        <f t="shared" si="9"/>
        <v>15346.8</v>
      </c>
      <c r="J33" s="44">
        <f t="shared" si="9"/>
        <v>12136.5</v>
      </c>
      <c r="K33" s="44">
        <f t="shared" si="9"/>
        <v>11196.9</v>
      </c>
      <c r="L33" s="44">
        <f t="shared" si="9"/>
        <v>14015.7</v>
      </c>
      <c r="M33" s="44">
        <f t="shared" si="9"/>
        <v>14015.7</v>
      </c>
      <c r="N33" s="44">
        <f t="shared" si="9"/>
        <v>13076.1</v>
      </c>
      <c r="O33" s="44">
        <f t="shared" si="9"/>
        <v>14015.7</v>
      </c>
      <c r="P33" s="44">
        <f t="shared" si="9"/>
        <v>15346.8</v>
      </c>
      <c r="Q33" s="44">
        <f t="shared" si="9"/>
        <v>15346.8</v>
      </c>
      <c r="R33" s="44">
        <f t="shared" si="9"/>
        <v>15346.8</v>
      </c>
      <c r="S33" s="44">
        <f t="shared" si="9"/>
        <v>15346.8</v>
      </c>
      <c r="T33" s="44">
        <f t="shared" si="9"/>
        <v>14015.7</v>
      </c>
      <c r="U33" s="44">
        <f t="shared" si="9"/>
        <v>14015.7</v>
      </c>
      <c r="V33" s="44">
        <f t="shared" si="9"/>
        <v>18009</v>
      </c>
      <c r="W33" s="44">
        <f t="shared" si="9"/>
        <v>16677.900000000001</v>
      </c>
      <c r="X33" s="44">
        <f t="shared" si="9"/>
        <v>18009</v>
      </c>
      <c r="Y33" s="44">
        <f t="shared" si="9"/>
        <v>15346.8</v>
      </c>
      <c r="Z33" s="44">
        <f t="shared" si="9"/>
        <v>15346.8</v>
      </c>
      <c r="AA33" s="44">
        <f t="shared" si="9"/>
        <v>16677.900000000001</v>
      </c>
      <c r="AB33" s="44">
        <f t="shared" si="9"/>
        <v>15346.8</v>
      </c>
      <c r="AC33" s="44">
        <f t="shared" si="9"/>
        <v>16677.900000000001</v>
      </c>
      <c r="AD33" s="44">
        <f t="shared" si="9"/>
        <v>14015.7</v>
      </c>
      <c r="AE33" s="44">
        <f t="shared" si="9"/>
        <v>13076.1</v>
      </c>
      <c r="AF33" s="44">
        <f t="shared" si="9"/>
        <v>12136.5</v>
      </c>
      <c r="AG33" s="44">
        <f t="shared" si="9"/>
        <v>11196.9</v>
      </c>
      <c r="AH33" s="44">
        <f t="shared" si="9"/>
        <v>10257.299999999999</v>
      </c>
      <c r="AI33" s="44">
        <f t="shared" si="9"/>
        <v>10257.299999999999</v>
      </c>
      <c r="AJ33" s="44">
        <f t="shared" si="9"/>
        <v>11196.9</v>
      </c>
      <c r="AK33" s="44">
        <f t="shared" si="9"/>
        <v>12136.5</v>
      </c>
      <c r="AL33" s="44">
        <f t="shared" si="9"/>
        <v>11196.9</v>
      </c>
      <c r="AM33" s="44">
        <f t="shared" si="9"/>
        <v>12136.5</v>
      </c>
      <c r="AN33" s="44">
        <f t="shared" si="9"/>
        <v>11196.9</v>
      </c>
      <c r="AO33" s="44">
        <f t="shared" si="9"/>
        <v>11197.682999999999</v>
      </c>
      <c r="AP33" s="44">
        <f t="shared" si="9"/>
        <v>10257.299999999999</v>
      </c>
      <c r="AQ33" s="44">
        <f t="shared" si="9"/>
        <v>12136.5</v>
      </c>
      <c r="AR33" s="44">
        <f t="shared" si="9"/>
        <v>10257.299999999999</v>
      </c>
    </row>
    <row r="34" spans="1:44" x14ac:dyDescent="0.2">
      <c r="A34" s="19">
        <v>2</v>
      </c>
      <c r="B34" s="44">
        <f t="shared" ref="B34" si="10">B10*0.87</f>
        <v>13898.25</v>
      </c>
      <c r="C34" s="44">
        <f t="shared" ref="C34:AR34" si="11">C10*0.87</f>
        <v>15777.45</v>
      </c>
      <c r="D34" s="44">
        <f t="shared" si="11"/>
        <v>15777.45</v>
      </c>
      <c r="E34" s="44">
        <f t="shared" si="11"/>
        <v>14837.85</v>
      </c>
      <c r="F34" s="44">
        <f t="shared" si="11"/>
        <v>14837.85</v>
      </c>
      <c r="G34" s="44">
        <f t="shared" si="11"/>
        <v>17108.55</v>
      </c>
      <c r="H34" s="44">
        <f t="shared" si="11"/>
        <v>19770.75</v>
      </c>
      <c r="I34" s="44">
        <f t="shared" si="11"/>
        <v>17108.55</v>
      </c>
      <c r="J34" s="44">
        <f t="shared" si="11"/>
        <v>13898.25</v>
      </c>
      <c r="K34" s="44">
        <f t="shared" si="11"/>
        <v>12958.65</v>
      </c>
      <c r="L34" s="44">
        <f t="shared" si="11"/>
        <v>15777.45</v>
      </c>
      <c r="M34" s="44">
        <f t="shared" si="11"/>
        <v>15777.45</v>
      </c>
      <c r="N34" s="44">
        <f t="shared" si="11"/>
        <v>14837.85</v>
      </c>
      <c r="O34" s="44">
        <f t="shared" si="11"/>
        <v>15777.45</v>
      </c>
      <c r="P34" s="44">
        <f t="shared" si="11"/>
        <v>17108.55</v>
      </c>
      <c r="Q34" s="44">
        <f t="shared" si="11"/>
        <v>17108.55</v>
      </c>
      <c r="R34" s="44">
        <f t="shared" si="11"/>
        <v>17108.55</v>
      </c>
      <c r="S34" s="44">
        <f t="shared" si="11"/>
        <v>17108.55</v>
      </c>
      <c r="T34" s="44">
        <f t="shared" si="11"/>
        <v>15777.45</v>
      </c>
      <c r="U34" s="44">
        <f t="shared" si="11"/>
        <v>15777.45</v>
      </c>
      <c r="V34" s="44">
        <f t="shared" si="11"/>
        <v>19770.75</v>
      </c>
      <c r="W34" s="44">
        <f t="shared" si="11"/>
        <v>18439.650000000001</v>
      </c>
      <c r="X34" s="44">
        <f t="shared" si="11"/>
        <v>19770.75</v>
      </c>
      <c r="Y34" s="44">
        <f t="shared" si="11"/>
        <v>17108.55</v>
      </c>
      <c r="Z34" s="44">
        <f t="shared" si="11"/>
        <v>17108.55</v>
      </c>
      <c r="AA34" s="44">
        <f t="shared" si="11"/>
        <v>18439.650000000001</v>
      </c>
      <c r="AB34" s="44">
        <f t="shared" si="11"/>
        <v>17108.55</v>
      </c>
      <c r="AC34" s="44">
        <f t="shared" si="11"/>
        <v>18439.650000000001</v>
      </c>
      <c r="AD34" s="44">
        <f t="shared" si="11"/>
        <v>15777.45</v>
      </c>
      <c r="AE34" s="44">
        <f t="shared" si="11"/>
        <v>14837.85</v>
      </c>
      <c r="AF34" s="44">
        <f t="shared" si="11"/>
        <v>13898.25</v>
      </c>
      <c r="AG34" s="44">
        <f t="shared" si="11"/>
        <v>12958.65</v>
      </c>
      <c r="AH34" s="44">
        <f t="shared" si="11"/>
        <v>12019.05</v>
      </c>
      <c r="AI34" s="44">
        <f t="shared" si="11"/>
        <v>12019.05</v>
      </c>
      <c r="AJ34" s="44">
        <f t="shared" si="11"/>
        <v>12958.65</v>
      </c>
      <c r="AK34" s="44">
        <f t="shared" si="11"/>
        <v>13898.25</v>
      </c>
      <c r="AL34" s="44">
        <f t="shared" si="11"/>
        <v>12958.65</v>
      </c>
      <c r="AM34" s="44">
        <f t="shared" si="11"/>
        <v>13898.25</v>
      </c>
      <c r="AN34" s="44">
        <f t="shared" si="11"/>
        <v>12958.65</v>
      </c>
      <c r="AO34" s="44">
        <f t="shared" si="11"/>
        <v>12959.432999999999</v>
      </c>
      <c r="AP34" s="44">
        <f t="shared" si="11"/>
        <v>12019.05</v>
      </c>
      <c r="AQ34" s="44">
        <f t="shared" si="11"/>
        <v>13898.25</v>
      </c>
      <c r="AR34" s="44">
        <f t="shared" si="11"/>
        <v>12019.05</v>
      </c>
    </row>
    <row r="35" spans="1:44" x14ac:dyDescent="0.2">
      <c r="A35" s="17" t="s">
        <v>144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row>
    <row r="36" spans="1:44" x14ac:dyDescent="0.2">
      <c r="A36" s="19">
        <v>1</v>
      </c>
      <c r="B36" s="44">
        <f t="shared" ref="B36" si="12">B12*0.87</f>
        <v>12919.5</v>
      </c>
      <c r="C36" s="44">
        <f t="shared" ref="C36:AR36" si="13">C12*0.87</f>
        <v>14798.7</v>
      </c>
      <c r="D36" s="44">
        <f t="shared" si="13"/>
        <v>14798.7</v>
      </c>
      <c r="E36" s="44">
        <f t="shared" si="13"/>
        <v>13859.1</v>
      </c>
      <c r="F36" s="44">
        <f t="shared" si="13"/>
        <v>13859.1</v>
      </c>
      <c r="G36" s="44">
        <f t="shared" si="13"/>
        <v>16129.8</v>
      </c>
      <c r="H36" s="44">
        <f t="shared" si="13"/>
        <v>18792</v>
      </c>
      <c r="I36" s="44">
        <f t="shared" si="13"/>
        <v>16129.8</v>
      </c>
      <c r="J36" s="44">
        <f t="shared" si="13"/>
        <v>12919.5</v>
      </c>
      <c r="K36" s="44">
        <f t="shared" si="13"/>
        <v>11979.9</v>
      </c>
      <c r="L36" s="44">
        <f t="shared" si="13"/>
        <v>14798.7</v>
      </c>
      <c r="M36" s="44">
        <f t="shared" si="13"/>
        <v>14798.7</v>
      </c>
      <c r="N36" s="44">
        <f t="shared" si="13"/>
        <v>13859.1</v>
      </c>
      <c r="O36" s="44">
        <f t="shared" si="13"/>
        <v>14798.7</v>
      </c>
      <c r="P36" s="44">
        <f t="shared" si="13"/>
        <v>16129.8</v>
      </c>
      <c r="Q36" s="44">
        <f t="shared" si="13"/>
        <v>16129.8</v>
      </c>
      <c r="R36" s="44">
        <f t="shared" si="13"/>
        <v>16129.8</v>
      </c>
      <c r="S36" s="44">
        <f t="shared" si="13"/>
        <v>16129.8</v>
      </c>
      <c r="T36" s="44">
        <f t="shared" si="13"/>
        <v>14798.7</v>
      </c>
      <c r="U36" s="44">
        <f t="shared" si="13"/>
        <v>14798.7</v>
      </c>
      <c r="V36" s="44">
        <f t="shared" si="13"/>
        <v>18792</v>
      </c>
      <c r="W36" s="44">
        <f t="shared" si="13"/>
        <v>17460.900000000001</v>
      </c>
      <c r="X36" s="44">
        <f t="shared" si="13"/>
        <v>18792</v>
      </c>
      <c r="Y36" s="44">
        <f t="shared" si="13"/>
        <v>16129.8</v>
      </c>
      <c r="Z36" s="44">
        <f t="shared" si="13"/>
        <v>16129.8</v>
      </c>
      <c r="AA36" s="44">
        <f t="shared" si="13"/>
        <v>17460.900000000001</v>
      </c>
      <c r="AB36" s="44">
        <f t="shared" si="13"/>
        <v>16129.8</v>
      </c>
      <c r="AC36" s="44">
        <f t="shared" si="13"/>
        <v>17460.900000000001</v>
      </c>
      <c r="AD36" s="44">
        <f t="shared" si="13"/>
        <v>14798.7</v>
      </c>
      <c r="AE36" s="44">
        <f t="shared" si="13"/>
        <v>13859.1</v>
      </c>
      <c r="AF36" s="44">
        <f t="shared" si="13"/>
        <v>12919.5</v>
      </c>
      <c r="AG36" s="44">
        <f t="shared" si="13"/>
        <v>11979.9</v>
      </c>
      <c r="AH36" s="44">
        <f t="shared" si="13"/>
        <v>11040.3</v>
      </c>
      <c r="AI36" s="44">
        <f t="shared" si="13"/>
        <v>11040.3</v>
      </c>
      <c r="AJ36" s="44">
        <f t="shared" si="13"/>
        <v>11979.9</v>
      </c>
      <c r="AK36" s="44">
        <f t="shared" si="13"/>
        <v>12919.5</v>
      </c>
      <c r="AL36" s="44">
        <f t="shared" si="13"/>
        <v>11979.9</v>
      </c>
      <c r="AM36" s="44">
        <f t="shared" si="13"/>
        <v>12919.5</v>
      </c>
      <c r="AN36" s="44">
        <f t="shared" si="13"/>
        <v>11979.9</v>
      </c>
      <c r="AO36" s="44">
        <f t="shared" si="13"/>
        <v>11980.682999999999</v>
      </c>
      <c r="AP36" s="44">
        <f t="shared" si="13"/>
        <v>11040.3</v>
      </c>
      <c r="AQ36" s="44">
        <f t="shared" si="13"/>
        <v>12919.5</v>
      </c>
      <c r="AR36" s="44">
        <f t="shared" si="13"/>
        <v>11040.3</v>
      </c>
    </row>
    <row r="37" spans="1:44" x14ac:dyDescent="0.2">
      <c r="A37" s="19">
        <v>2</v>
      </c>
      <c r="B37" s="44">
        <f t="shared" ref="B37" si="14">B13*0.87</f>
        <v>14681.25</v>
      </c>
      <c r="C37" s="44">
        <f t="shared" ref="C37:AR37" si="15">C13*0.87</f>
        <v>16560.45</v>
      </c>
      <c r="D37" s="44">
        <f t="shared" si="15"/>
        <v>16560.45</v>
      </c>
      <c r="E37" s="44">
        <f t="shared" si="15"/>
        <v>15620.85</v>
      </c>
      <c r="F37" s="44">
        <f t="shared" si="15"/>
        <v>15620.85</v>
      </c>
      <c r="G37" s="44">
        <f t="shared" si="15"/>
        <v>17891.55</v>
      </c>
      <c r="H37" s="44">
        <f t="shared" si="15"/>
        <v>20553.75</v>
      </c>
      <c r="I37" s="44">
        <f t="shared" si="15"/>
        <v>17891.55</v>
      </c>
      <c r="J37" s="44">
        <f t="shared" si="15"/>
        <v>14681.25</v>
      </c>
      <c r="K37" s="44">
        <f t="shared" si="15"/>
        <v>13741.65</v>
      </c>
      <c r="L37" s="44">
        <f t="shared" si="15"/>
        <v>16560.45</v>
      </c>
      <c r="M37" s="44">
        <f t="shared" si="15"/>
        <v>16560.45</v>
      </c>
      <c r="N37" s="44">
        <f t="shared" si="15"/>
        <v>15620.85</v>
      </c>
      <c r="O37" s="44">
        <f t="shared" si="15"/>
        <v>16560.45</v>
      </c>
      <c r="P37" s="44">
        <f t="shared" si="15"/>
        <v>17891.55</v>
      </c>
      <c r="Q37" s="44">
        <f t="shared" si="15"/>
        <v>17891.55</v>
      </c>
      <c r="R37" s="44">
        <f t="shared" si="15"/>
        <v>17891.55</v>
      </c>
      <c r="S37" s="44">
        <f t="shared" si="15"/>
        <v>17891.55</v>
      </c>
      <c r="T37" s="44">
        <f t="shared" si="15"/>
        <v>16560.45</v>
      </c>
      <c r="U37" s="44">
        <f t="shared" si="15"/>
        <v>16560.45</v>
      </c>
      <c r="V37" s="44">
        <f t="shared" si="15"/>
        <v>20553.75</v>
      </c>
      <c r="W37" s="44">
        <f t="shared" si="15"/>
        <v>19222.650000000001</v>
      </c>
      <c r="X37" s="44">
        <f t="shared" si="15"/>
        <v>20553.75</v>
      </c>
      <c r="Y37" s="44">
        <f t="shared" si="15"/>
        <v>17891.55</v>
      </c>
      <c r="Z37" s="44">
        <f t="shared" si="15"/>
        <v>17891.55</v>
      </c>
      <c r="AA37" s="44">
        <f t="shared" si="15"/>
        <v>19222.650000000001</v>
      </c>
      <c r="AB37" s="44">
        <f t="shared" si="15"/>
        <v>17891.55</v>
      </c>
      <c r="AC37" s="44">
        <f t="shared" si="15"/>
        <v>19222.650000000001</v>
      </c>
      <c r="AD37" s="44">
        <f t="shared" si="15"/>
        <v>16560.45</v>
      </c>
      <c r="AE37" s="44">
        <f t="shared" si="15"/>
        <v>15620.85</v>
      </c>
      <c r="AF37" s="44">
        <f t="shared" si="15"/>
        <v>14681.25</v>
      </c>
      <c r="AG37" s="44">
        <f t="shared" si="15"/>
        <v>13741.65</v>
      </c>
      <c r="AH37" s="44">
        <f t="shared" si="15"/>
        <v>12802.05</v>
      </c>
      <c r="AI37" s="44">
        <f t="shared" si="15"/>
        <v>12802.05</v>
      </c>
      <c r="AJ37" s="44">
        <f t="shared" si="15"/>
        <v>13741.65</v>
      </c>
      <c r="AK37" s="44">
        <f t="shared" si="15"/>
        <v>14681.25</v>
      </c>
      <c r="AL37" s="44">
        <f t="shared" si="15"/>
        <v>13741.65</v>
      </c>
      <c r="AM37" s="44">
        <f t="shared" si="15"/>
        <v>14681.25</v>
      </c>
      <c r="AN37" s="44">
        <f t="shared" si="15"/>
        <v>13741.65</v>
      </c>
      <c r="AO37" s="44">
        <f t="shared" si="15"/>
        <v>13742.432999999999</v>
      </c>
      <c r="AP37" s="44">
        <f t="shared" si="15"/>
        <v>12802.05</v>
      </c>
      <c r="AQ37" s="44">
        <f t="shared" si="15"/>
        <v>14681.25</v>
      </c>
      <c r="AR37" s="44">
        <f t="shared" si="15"/>
        <v>12802.05</v>
      </c>
    </row>
    <row r="38" spans="1:44" x14ac:dyDescent="0.2">
      <c r="A38" s="17" t="s">
        <v>4</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row>
    <row r="39" spans="1:44" x14ac:dyDescent="0.2">
      <c r="A39" s="19">
        <v>1</v>
      </c>
      <c r="B39" s="44">
        <f t="shared" ref="B39" si="16">B15*0.87</f>
        <v>13702.5</v>
      </c>
      <c r="C39" s="44">
        <f t="shared" ref="C39:AR39" si="17">C15*0.87</f>
        <v>15581.7</v>
      </c>
      <c r="D39" s="44">
        <f t="shared" si="17"/>
        <v>15581.7</v>
      </c>
      <c r="E39" s="44">
        <f t="shared" si="17"/>
        <v>14642.1</v>
      </c>
      <c r="F39" s="44">
        <f t="shared" si="17"/>
        <v>14642.1</v>
      </c>
      <c r="G39" s="44">
        <f t="shared" si="17"/>
        <v>16912.8</v>
      </c>
      <c r="H39" s="44">
        <f t="shared" si="17"/>
        <v>19575</v>
      </c>
      <c r="I39" s="44">
        <f t="shared" si="17"/>
        <v>16912.8</v>
      </c>
      <c r="J39" s="44">
        <f t="shared" si="17"/>
        <v>13702.5</v>
      </c>
      <c r="K39" s="44">
        <f t="shared" si="17"/>
        <v>12762.9</v>
      </c>
      <c r="L39" s="44">
        <f t="shared" si="17"/>
        <v>15581.7</v>
      </c>
      <c r="M39" s="44">
        <f t="shared" si="17"/>
        <v>15581.7</v>
      </c>
      <c r="N39" s="44">
        <f t="shared" si="17"/>
        <v>14642.1</v>
      </c>
      <c r="O39" s="44">
        <f t="shared" si="17"/>
        <v>15581.7</v>
      </c>
      <c r="P39" s="44">
        <f t="shared" si="17"/>
        <v>16912.8</v>
      </c>
      <c r="Q39" s="44">
        <f t="shared" si="17"/>
        <v>16912.8</v>
      </c>
      <c r="R39" s="44">
        <f t="shared" si="17"/>
        <v>16912.8</v>
      </c>
      <c r="S39" s="44">
        <f t="shared" si="17"/>
        <v>16912.8</v>
      </c>
      <c r="T39" s="44">
        <f t="shared" si="17"/>
        <v>15581.7</v>
      </c>
      <c r="U39" s="44">
        <f t="shared" si="17"/>
        <v>15581.7</v>
      </c>
      <c r="V39" s="44">
        <f t="shared" si="17"/>
        <v>19575</v>
      </c>
      <c r="W39" s="44">
        <f t="shared" si="17"/>
        <v>18243.900000000001</v>
      </c>
      <c r="X39" s="44">
        <f t="shared" si="17"/>
        <v>19575</v>
      </c>
      <c r="Y39" s="44">
        <f t="shared" si="17"/>
        <v>16912.8</v>
      </c>
      <c r="Z39" s="44">
        <f t="shared" si="17"/>
        <v>16912.8</v>
      </c>
      <c r="AA39" s="44">
        <f t="shared" si="17"/>
        <v>18243.900000000001</v>
      </c>
      <c r="AB39" s="44">
        <f t="shared" si="17"/>
        <v>16912.8</v>
      </c>
      <c r="AC39" s="44">
        <f t="shared" si="17"/>
        <v>18243.900000000001</v>
      </c>
      <c r="AD39" s="44">
        <f t="shared" si="17"/>
        <v>15581.7</v>
      </c>
      <c r="AE39" s="44">
        <f t="shared" si="17"/>
        <v>14642.1</v>
      </c>
      <c r="AF39" s="44">
        <f t="shared" si="17"/>
        <v>13702.5</v>
      </c>
      <c r="AG39" s="44">
        <f t="shared" si="17"/>
        <v>12762.9</v>
      </c>
      <c r="AH39" s="44">
        <f t="shared" si="17"/>
        <v>11823.3</v>
      </c>
      <c r="AI39" s="44">
        <f t="shared" si="17"/>
        <v>11823.3</v>
      </c>
      <c r="AJ39" s="44">
        <f t="shared" si="17"/>
        <v>12762.9</v>
      </c>
      <c r="AK39" s="44">
        <f t="shared" si="17"/>
        <v>13702.5</v>
      </c>
      <c r="AL39" s="44">
        <f t="shared" si="17"/>
        <v>12762.9</v>
      </c>
      <c r="AM39" s="44">
        <f t="shared" si="17"/>
        <v>13702.5</v>
      </c>
      <c r="AN39" s="44">
        <f t="shared" si="17"/>
        <v>12762.9</v>
      </c>
      <c r="AO39" s="44">
        <f t="shared" si="17"/>
        <v>12763.682999999999</v>
      </c>
      <c r="AP39" s="44">
        <f t="shared" si="17"/>
        <v>11823.3</v>
      </c>
      <c r="AQ39" s="44">
        <f t="shared" si="17"/>
        <v>13702.5</v>
      </c>
      <c r="AR39" s="44">
        <f t="shared" si="17"/>
        <v>11823.3</v>
      </c>
    </row>
    <row r="40" spans="1:44" x14ac:dyDescent="0.2">
      <c r="A40" s="19">
        <v>2</v>
      </c>
      <c r="B40" s="44">
        <f t="shared" ref="B40" si="18">B16*0.87</f>
        <v>15464.25</v>
      </c>
      <c r="C40" s="44">
        <f t="shared" ref="C40:AR40" si="19">C16*0.87</f>
        <v>17343.45</v>
      </c>
      <c r="D40" s="44">
        <f t="shared" si="19"/>
        <v>17343.45</v>
      </c>
      <c r="E40" s="44">
        <f t="shared" si="19"/>
        <v>16403.849999999999</v>
      </c>
      <c r="F40" s="44">
        <f t="shared" si="19"/>
        <v>16403.849999999999</v>
      </c>
      <c r="G40" s="44">
        <f t="shared" si="19"/>
        <v>18674.55</v>
      </c>
      <c r="H40" s="44">
        <f t="shared" si="19"/>
        <v>21336.75</v>
      </c>
      <c r="I40" s="44">
        <f t="shared" si="19"/>
        <v>18674.55</v>
      </c>
      <c r="J40" s="44">
        <f t="shared" si="19"/>
        <v>15464.25</v>
      </c>
      <c r="K40" s="44">
        <f t="shared" si="19"/>
        <v>14524.65</v>
      </c>
      <c r="L40" s="44">
        <f t="shared" si="19"/>
        <v>17343.45</v>
      </c>
      <c r="M40" s="44">
        <f t="shared" si="19"/>
        <v>17343.45</v>
      </c>
      <c r="N40" s="44">
        <f t="shared" si="19"/>
        <v>16403.849999999999</v>
      </c>
      <c r="O40" s="44">
        <f t="shared" si="19"/>
        <v>17343.45</v>
      </c>
      <c r="P40" s="44">
        <f t="shared" si="19"/>
        <v>18674.55</v>
      </c>
      <c r="Q40" s="44">
        <f t="shared" si="19"/>
        <v>18674.55</v>
      </c>
      <c r="R40" s="44">
        <f t="shared" si="19"/>
        <v>18674.55</v>
      </c>
      <c r="S40" s="44">
        <f t="shared" si="19"/>
        <v>18674.55</v>
      </c>
      <c r="T40" s="44">
        <f t="shared" si="19"/>
        <v>17343.45</v>
      </c>
      <c r="U40" s="44">
        <f t="shared" si="19"/>
        <v>17343.45</v>
      </c>
      <c r="V40" s="44">
        <f t="shared" si="19"/>
        <v>21336.75</v>
      </c>
      <c r="W40" s="44">
        <f t="shared" si="19"/>
        <v>20005.650000000001</v>
      </c>
      <c r="X40" s="44">
        <f t="shared" si="19"/>
        <v>21336.75</v>
      </c>
      <c r="Y40" s="44">
        <f t="shared" si="19"/>
        <v>18674.55</v>
      </c>
      <c r="Z40" s="44">
        <f t="shared" si="19"/>
        <v>18674.55</v>
      </c>
      <c r="AA40" s="44">
        <f t="shared" si="19"/>
        <v>20005.650000000001</v>
      </c>
      <c r="AB40" s="44">
        <f t="shared" si="19"/>
        <v>18674.55</v>
      </c>
      <c r="AC40" s="44">
        <f t="shared" si="19"/>
        <v>20005.650000000001</v>
      </c>
      <c r="AD40" s="44">
        <f t="shared" si="19"/>
        <v>17343.45</v>
      </c>
      <c r="AE40" s="44">
        <f t="shared" si="19"/>
        <v>16403.849999999999</v>
      </c>
      <c r="AF40" s="44">
        <f t="shared" si="19"/>
        <v>15464.25</v>
      </c>
      <c r="AG40" s="44">
        <f t="shared" si="19"/>
        <v>14524.65</v>
      </c>
      <c r="AH40" s="44">
        <f t="shared" si="19"/>
        <v>13585.05</v>
      </c>
      <c r="AI40" s="44">
        <f t="shared" si="19"/>
        <v>13585.05</v>
      </c>
      <c r="AJ40" s="44">
        <f t="shared" si="19"/>
        <v>14524.65</v>
      </c>
      <c r="AK40" s="44">
        <f t="shared" si="19"/>
        <v>15464.25</v>
      </c>
      <c r="AL40" s="44">
        <f t="shared" si="19"/>
        <v>14524.65</v>
      </c>
      <c r="AM40" s="44">
        <f t="shared" si="19"/>
        <v>15464.25</v>
      </c>
      <c r="AN40" s="44">
        <f t="shared" si="19"/>
        <v>14524.65</v>
      </c>
      <c r="AO40" s="44">
        <f t="shared" si="19"/>
        <v>14525.433000000001</v>
      </c>
      <c r="AP40" s="44">
        <f t="shared" si="19"/>
        <v>13585.05</v>
      </c>
      <c r="AQ40" s="44">
        <f t="shared" si="19"/>
        <v>15464.25</v>
      </c>
      <c r="AR40" s="44">
        <f t="shared" si="19"/>
        <v>13585.05</v>
      </c>
    </row>
    <row r="41" spans="1:44" x14ac:dyDescent="0.2">
      <c r="A41" s="17" t="s">
        <v>145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row>
    <row r="42" spans="1:44" x14ac:dyDescent="0.2">
      <c r="A42" s="19">
        <v>1</v>
      </c>
      <c r="B42" s="44">
        <f t="shared" ref="B42" si="20">B18*0.87</f>
        <v>15268.5</v>
      </c>
      <c r="C42" s="44">
        <f t="shared" ref="C42:AR42" si="21">C18*0.87</f>
        <v>17147.7</v>
      </c>
      <c r="D42" s="44">
        <f t="shared" si="21"/>
        <v>17147.7</v>
      </c>
      <c r="E42" s="44">
        <f t="shared" si="21"/>
        <v>16208.1</v>
      </c>
      <c r="F42" s="44">
        <f t="shared" si="21"/>
        <v>16208.1</v>
      </c>
      <c r="G42" s="44">
        <f t="shared" si="21"/>
        <v>18478.8</v>
      </c>
      <c r="H42" s="44">
        <f t="shared" si="21"/>
        <v>21141</v>
      </c>
      <c r="I42" s="44">
        <f t="shared" si="21"/>
        <v>18478.8</v>
      </c>
      <c r="J42" s="44">
        <f t="shared" si="21"/>
        <v>15268.5</v>
      </c>
      <c r="K42" s="44">
        <f t="shared" si="21"/>
        <v>14328.9</v>
      </c>
      <c r="L42" s="44">
        <f t="shared" si="21"/>
        <v>17147.7</v>
      </c>
      <c r="M42" s="44">
        <f t="shared" si="21"/>
        <v>17147.7</v>
      </c>
      <c r="N42" s="44">
        <f t="shared" si="21"/>
        <v>16208.1</v>
      </c>
      <c r="O42" s="44">
        <f t="shared" si="21"/>
        <v>17147.7</v>
      </c>
      <c r="P42" s="44">
        <f t="shared" si="21"/>
        <v>18478.8</v>
      </c>
      <c r="Q42" s="44">
        <f t="shared" si="21"/>
        <v>18478.8</v>
      </c>
      <c r="R42" s="44">
        <f t="shared" si="21"/>
        <v>18478.8</v>
      </c>
      <c r="S42" s="44">
        <f t="shared" si="21"/>
        <v>18478.8</v>
      </c>
      <c r="T42" s="44">
        <f t="shared" si="21"/>
        <v>17147.7</v>
      </c>
      <c r="U42" s="44">
        <f t="shared" si="21"/>
        <v>17147.7</v>
      </c>
      <c r="V42" s="44">
        <f t="shared" si="21"/>
        <v>21141</v>
      </c>
      <c r="W42" s="44">
        <f t="shared" si="21"/>
        <v>19809.900000000001</v>
      </c>
      <c r="X42" s="44">
        <f t="shared" si="21"/>
        <v>21141</v>
      </c>
      <c r="Y42" s="44">
        <f t="shared" si="21"/>
        <v>18478.8</v>
      </c>
      <c r="Z42" s="44">
        <f t="shared" si="21"/>
        <v>18478.8</v>
      </c>
      <c r="AA42" s="44">
        <f t="shared" si="21"/>
        <v>19809.900000000001</v>
      </c>
      <c r="AB42" s="44">
        <f t="shared" si="21"/>
        <v>18478.8</v>
      </c>
      <c r="AC42" s="44">
        <f t="shared" si="21"/>
        <v>19809.900000000001</v>
      </c>
      <c r="AD42" s="44">
        <f t="shared" si="21"/>
        <v>17147.7</v>
      </c>
      <c r="AE42" s="44">
        <f t="shared" si="21"/>
        <v>16208.1</v>
      </c>
      <c r="AF42" s="44">
        <f t="shared" si="21"/>
        <v>15268.5</v>
      </c>
      <c r="AG42" s="44">
        <f t="shared" si="21"/>
        <v>14328.9</v>
      </c>
      <c r="AH42" s="44">
        <f t="shared" si="21"/>
        <v>13389.3</v>
      </c>
      <c r="AI42" s="44">
        <f t="shared" si="21"/>
        <v>13389.3</v>
      </c>
      <c r="AJ42" s="44">
        <f t="shared" si="21"/>
        <v>14328.9</v>
      </c>
      <c r="AK42" s="44">
        <f t="shared" si="21"/>
        <v>15268.5</v>
      </c>
      <c r="AL42" s="44">
        <f t="shared" si="21"/>
        <v>14328.9</v>
      </c>
      <c r="AM42" s="44">
        <f t="shared" si="21"/>
        <v>15268.5</v>
      </c>
      <c r="AN42" s="44">
        <f t="shared" si="21"/>
        <v>14328.9</v>
      </c>
      <c r="AO42" s="44">
        <f t="shared" si="21"/>
        <v>14329.683000000001</v>
      </c>
      <c r="AP42" s="44">
        <f t="shared" si="21"/>
        <v>13389.3</v>
      </c>
      <c r="AQ42" s="44">
        <f t="shared" si="21"/>
        <v>15268.5</v>
      </c>
      <c r="AR42" s="44">
        <f t="shared" si="21"/>
        <v>13389.3</v>
      </c>
    </row>
    <row r="43" spans="1:44" x14ac:dyDescent="0.2">
      <c r="A43" s="19">
        <v>2</v>
      </c>
      <c r="B43" s="44">
        <f t="shared" ref="B43" si="22">B19*0.87</f>
        <v>17030.25</v>
      </c>
      <c r="C43" s="44">
        <f t="shared" ref="C43:AR43" si="23">C19*0.87</f>
        <v>18909.45</v>
      </c>
      <c r="D43" s="44">
        <f t="shared" si="23"/>
        <v>18909.45</v>
      </c>
      <c r="E43" s="44">
        <f t="shared" si="23"/>
        <v>17969.849999999999</v>
      </c>
      <c r="F43" s="44">
        <f t="shared" si="23"/>
        <v>17969.849999999999</v>
      </c>
      <c r="G43" s="44">
        <f t="shared" si="23"/>
        <v>20240.55</v>
      </c>
      <c r="H43" s="44">
        <f t="shared" si="23"/>
        <v>22902.75</v>
      </c>
      <c r="I43" s="44">
        <f t="shared" si="23"/>
        <v>20240.55</v>
      </c>
      <c r="J43" s="44">
        <f t="shared" si="23"/>
        <v>17030.25</v>
      </c>
      <c r="K43" s="44">
        <f t="shared" si="23"/>
        <v>16090.65</v>
      </c>
      <c r="L43" s="44">
        <f t="shared" si="23"/>
        <v>18909.45</v>
      </c>
      <c r="M43" s="44">
        <f t="shared" si="23"/>
        <v>18909.45</v>
      </c>
      <c r="N43" s="44">
        <f t="shared" si="23"/>
        <v>17969.849999999999</v>
      </c>
      <c r="O43" s="44">
        <f t="shared" si="23"/>
        <v>18909.45</v>
      </c>
      <c r="P43" s="44">
        <f t="shared" si="23"/>
        <v>20240.55</v>
      </c>
      <c r="Q43" s="44">
        <f t="shared" si="23"/>
        <v>20240.55</v>
      </c>
      <c r="R43" s="44">
        <f t="shared" si="23"/>
        <v>20240.55</v>
      </c>
      <c r="S43" s="44">
        <f t="shared" si="23"/>
        <v>20240.55</v>
      </c>
      <c r="T43" s="44">
        <f t="shared" si="23"/>
        <v>18909.45</v>
      </c>
      <c r="U43" s="44">
        <f t="shared" si="23"/>
        <v>18909.45</v>
      </c>
      <c r="V43" s="44">
        <f t="shared" si="23"/>
        <v>22902.75</v>
      </c>
      <c r="W43" s="44">
        <f t="shared" si="23"/>
        <v>21571.65</v>
      </c>
      <c r="X43" s="44">
        <f t="shared" si="23"/>
        <v>22902.75</v>
      </c>
      <c r="Y43" s="44">
        <f t="shared" si="23"/>
        <v>20240.55</v>
      </c>
      <c r="Z43" s="44">
        <f t="shared" si="23"/>
        <v>20240.55</v>
      </c>
      <c r="AA43" s="44">
        <f t="shared" si="23"/>
        <v>21571.65</v>
      </c>
      <c r="AB43" s="44">
        <f t="shared" si="23"/>
        <v>20240.55</v>
      </c>
      <c r="AC43" s="44">
        <f t="shared" si="23"/>
        <v>21571.65</v>
      </c>
      <c r="AD43" s="44">
        <f t="shared" si="23"/>
        <v>18909.45</v>
      </c>
      <c r="AE43" s="44">
        <f t="shared" si="23"/>
        <v>17969.849999999999</v>
      </c>
      <c r="AF43" s="44">
        <f t="shared" si="23"/>
        <v>17030.25</v>
      </c>
      <c r="AG43" s="44">
        <f t="shared" si="23"/>
        <v>16090.65</v>
      </c>
      <c r="AH43" s="44">
        <f t="shared" si="23"/>
        <v>15151.05</v>
      </c>
      <c r="AI43" s="44">
        <f t="shared" si="23"/>
        <v>15151.05</v>
      </c>
      <c r="AJ43" s="44">
        <f t="shared" si="23"/>
        <v>16090.65</v>
      </c>
      <c r="AK43" s="44">
        <f t="shared" si="23"/>
        <v>17030.25</v>
      </c>
      <c r="AL43" s="44">
        <f t="shared" si="23"/>
        <v>16090.65</v>
      </c>
      <c r="AM43" s="44">
        <f t="shared" si="23"/>
        <v>17030.25</v>
      </c>
      <c r="AN43" s="44">
        <f t="shared" si="23"/>
        <v>16090.65</v>
      </c>
      <c r="AO43" s="44">
        <f t="shared" si="23"/>
        <v>16091.433000000001</v>
      </c>
      <c r="AP43" s="44">
        <f t="shared" si="23"/>
        <v>15151.05</v>
      </c>
      <c r="AQ43" s="44">
        <f t="shared" si="23"/>
        <v>17030.25</v>
      </c>
      <c r="AR43" s="44">
        <f t="shared" si="23"/>
        <v>15151.05</v>
      </c>
    </row>
    <row r="44" spans="1:44" x14ac:dyDescent="0.2">
      <c r="A44" s="17" t="s">
        <v>5</v>
      </c>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row>
    <row r="45" spans="1:44" x14ac:dyDescent="0.2">
      <c r="A45" s="19">
        <v>1</v>
      </c>
      <c r="B45" s="44">
        <f t="shared" ref="B45" si="24">B21*0.87</f>
        <v>23098.5</v>
      </c>
      <c r="C45" s="44">
        <f t="shared" ref="C45:AR45" si="25">C21*0.87</f>
        <v>24977.7</v>
      </c>
      <c r="D45" s="44">
        <f t="shared" si="25"/>
        <v>24977.7</v>
      </c>
      <c r="E45" s="44">
        <f t="shared" si="25"/>
        <v>24038.1</v>
      </c>
      <c r="F45" s="44">
        <f t="shared" si="25"/>
        <v>24038.1</v>
      </c>
      <c r="G45" s="44">
        <f t="shared" si="25"/>
        <v>26308.799999999999</v>
      </c>
      <c r="H45" s="44">
        <f t="shared" si="25"/>
        <v>28971</v>
      </c>
      <c r="I45" s="44">
        <f t="shared" si="25"/>
        <v>26308.799999999999</v>
      </c>
      <c r="J45" s="44">
        <f t="shared" si="25"/>
        <v>23098.5</v>
      </c>
      <c r="K45" s="44">
        <f t="shared" si="25"/>
        <v>22158.9</v>
      </c>
      <c r="L45" s="44">
        <f t="shared" si="25"/>
        <v>24977.7</v>
      </c>
      <c r="M45" s="44">
        <f t="shared" si="25"/>
        <v>24977.7</v>
      </c>
      <c r="N45" s="44">
        <f t="shared" si="25"/>
        <v>24038.1</v>
      </c>
      <c r="O45" s="44">
        <f t="shared" si="25"/>
        <v>24977.7</v>
      </c>
      <c r="P45" s="44">
        <f t="shared" si="25"/>
        <v>26308.799999999999</v>
      </c>
      <c r="Q45" s="44">
        <f t="shared" si="25"/>
        <v>26308.799999999999</v>
      </c>
      <c r="R45" s="44">
        <f t="shared" si="25"/>
        <v>26308.799999999999</v>
      </c>
      <c r="S45" s="44">
        <f t="shared" si="25"/>
        <v>26308.799999999999</v>
      </c>
      <c r="T45" s="44">
        <f t="shared" si="25"/>
        <v>24977.7</v>
      </c>
      <c r="U45" s="44">
        <f t="shared" si="25"/>
        <v>24977.7</v>
      </c>
      <c r="V45" s="44">
        <f t="shared" si="25"/>
        <v>28971</v>
      </c>
      <c r="W45" s="44">
        <f t="shared" si="25"/>
        <v>27639.9</v>
      </c>
      <c r="X45" s="44">
        <f t="shared" si="25"/>
        <v>28971</v>
      </c>
      <c r="Y45" s="44">
        <f t="shared" si="25"/>
        <v>26308.799999999999</v>
      </c>
      <c r="Z45" s="44">
        <f t="shared" si="25"/>
        <v>26308.799999999999</v>
      </c>
      <c r="AA45" s="44">
        <f t="shared" si="25"/>
        <v>27639.9</v>
      </c>
      <c r="AB45" s="44">
        <f t="shared" si="25"/>
        <v>26308.799999999999</v>
      </c>
      <c r="AC45" s="44">
        <f t="shared" si="25"/>
        <v>27639.9</v>
      </c>
      <c r="AD45" s="44">
        <f t="shared" si="25"/>
        <v>24977.7</v>
      </c>
      <c r="AE45" s="44">
        <f t="shared" si="25"/>
        <v>24038.1</v>
      </c>
      <c r="AF45" s="44">
        <f t="shared" si="25"/>
        <v>23098.5</v>
      </c>
      <c r="AG45" s="44">
        <f t="shared" si="25"/>
        <v>22158.9</v>
      </c>
      <c r="AH45" s="44">
        <f t="shared" si="25"/>
        <v>21219.3</v>
      </c>
      <c r="AI45" s="44">
        <f t="shared" si="25"/>
        <v>21219.3</v>
      </c>
      <c r="AJ45" s="44">
        <f t="shared" si="25"/>
        <v>22158.9</v>
      </c>
      <c r="AK45" s="44">
        <f t="shared" si="25"/>
        <v>23098.5</v>
      </c>
      <c r="AL45" s="44">
        <f t="shared" si="25"/>
        <v>22158.9</v>
      </c>
      <c r="AM45" s="44">
        <f t="shared" si="25"/>
        <v>23098.5</v>
      </c>
      <c r="AN45" s="44">
        <f t="shared" si="25"/>
        <v>22158.9</v>
      </c>
      <c r="AO45" s="44">
        <f t="shared" si="25"/>
        <v>22159.683000000001</v>
      </c>
      <c r="AP45" s="44">
        <f t="shared" si="25"/>
        <v>21219.3</v>
      </c>
      <c r="AQ45" s="44">
        <f t="shared" si="25"/>
        <v>23098.5</v>
      </c>
      <c r="AR45" s="44">
        <f t="shared" si="25"/>
        <v>21219.3</v>
      </c>
    </row>
    <row r="46" spans="1:44" x14ac:dyDescent="0.2">
      <c r="A46" s="19">
        <v>2</v>
      </c>
      <c r="B46" s="44">
        <f t="shared" ref="B46" si="26">B22*0.87</f>
        <v>24860.25</v>
      </c>
      <c r="C46" s="44">
        <f t="shared" ref="C46:AR46" si="27">C22*0.87</f>
        <v>26739.45</v>
      </c>
      <c r="D46" s="44">
        <f t="shared" si="27"/>
        <v>26739.45</v>
      </c>
      <c r="E46" s="44">
        <f t="shared" si="27"/>
        <v>25799.85</v>
      </c>
      <c r="F46" s="44">
        <f t="shared" si="27"/>
        <v>25799.85</v>
      </c>
      <c r="G46" s="44">
        <f t="shared" si="27"/>
        <v>28070.55</v>
      </c>
      <c r="H46" s="44">
        <f t="shared" si="27"/>
        <v>30732.75</v>
      </c>
      <c r="I46" s="44">
        <f t="shared" si="27"/>
        <v>28070.55</v>
      </c>
      <c r="J46" s="44">
        <f t="shared" si="27"/>
        <v>24860.25</v>
      </c>
      <c r="K46" s="44">
        <f t="shared" si="27"/>
        <v>23920.65</v>
      </c>
      <c r="L46" s="44">
        <f t="shared" si="27"/>
        <v>26739.45</v>
      </c>
      <c r="M46" s="44">
        <f t="shared" si="27"/>
        <v>26739.45</v>
      </c>
      <c r="N46" s="44">
        <f t="shared" si="27"/>
        <v>25799.85</v>
      </c>
      <c r="O46" s="44">
        <f t="shared" si="27"/>
        <v>26739.45</v>
      </c>
      <c r="P46" s="44">
        <f t="shared" si="27"/>
        <v>28070.55</v>
      </c>
      <c r="Q46" s="44">
        <f t="shared" si="27"/>
        <v>28070.55</v>
      </c>
      <c r="R46" s="44">
        <f t="shared" si="27"/>
        <v>28070.55</v>
      </c>
      <c r="S46" s="44">
        <f t="shared" si="27"/>
        <v>28070.55</v>
      </c>
      <c r="T46" s="44">
        <f t="shared" si="27"/>
        <v>26739.45</v>
      </c>
      <c r="U46" s="44">
        <f t="shared" si="27"/>
        <v>26739.45</v>
      </c>
      <c r="V46" s="44">
        <f t="shared" si="27"/>
        <v>30732.75</v>
      </c>
      <c r="W46" s="44">
        <f t="shared" si="27"/>
        <v>29401.65</v>
      </c>
      <c r="X46" s="44">
        <f t="shared" si="27"/>
        <v>30732.75</v>
      </c>
      <c r="Y46" s="44">
        <f t="shared" si="27"/>
        <v>28070.55</v>
      </c>
      <c r="Z46" s="44">
        <f t="shared" si="27"/>
        <v>28070.55</v>
      </c>
      <c r="AA46" s="44">
        <f t="shared" si="27"/>
        <v>29401.65</v>
      </c>
      <c r="AB46" s="44">
        <f t="shared" si="27"/>
        <v>28070.55</v>
      </c>
      <c r="AC46" s="44">
        <f t="shared" si="27"/>
        <v>29401.65</v>
      </c>
      <c r="AD46" s="44">
        <f t="shared" si="27"/>
        <v>26739.45</v>
      </c>
      <c r="AE46" s="44">
        <f t="shared" si="27"/>
        <v>25799.85</v>
      </c>
      <c r="AF46" s="44">
        <f t="shared" si="27"/>
        <v>24860.25</v>
      </c>
      <c r="AG46" s="44">
        <f t="shared" si="27"/>
        <v>23920.65</v>
      </c>
      <c r="AH46" s="44">
        <f t="shared" si="27"/>
        <v>22981.05</v>
      </c>
      <c r="AI46" s="44">
        <f t="shared" si="27"/>
        <v>22981.05</v>
      </c>
      <c r="AJ46" s="44">
        <f t="shared" si="27"/>
        <v>23920.65</v>
      </c>
      <c r="AK46" s="44">
        <f t="shared" si="27"/>
        <v>24860.25</v>
      </c>
      <c r="AL46" s="44">
        <f t="shared" si="27"/>
        <v>23920.65</v>
      </c>
      <c r="AM46" s="44">
        <f t="shared" si="27"/>
        <v>24860.25</v>
      </c>
      <c r="AN46" s="44">
        <f t="shared" si="27"/>
        <v>23920.65</v>
      </c>
      <c r="AO46" s="44">
        <f t="shared" si="27"/>
        <v>23921.433000000001</v>
      </c>
      <c r="AP46" s="44">
        <f t="shared" si="27"/>
        <v>22981.05</v>
      </c>
      <c r="AQ46" s="44">
        <f t="shared" si="27"/>
        <v>24860.25</v>
      </c>
      <c r="AR46" s="44">
        <f t="shared" si="27"/>
        <v>22981.05</v>
      </c>
    </row>
    <row r="47" spans="1:44" x14ac:dyDescent="0.2">
      <c r="A47" s="17" t="s">
        <v>6</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row>
    <row r="48" spans="1:44" x14ac:dyDescent="0.2">
      <c r="A48" s="19" t="s">
        <v>1</v>
      </c>
      <c r="B48" s="44">
        <f t="shared" ref="B48" si="28">B24*0.87</f>
        <v>97875</v>
      </c>
      <c r="C48" s="44">
        <f t="shared" ref="C48:AR48" si="29">C24*0.87</f>
        <v>97875</v>
      </c>
      <c r="D48" s="44">
        <f t="shared" si="29"/>
        <v>97875</v>
      </c>
      <c r="E48" s="44">
        <f t="shared" si="29"/>
        <v>97875</v>
      </c>
      <c r="F48" s="44">
        <f t="shared" si="29"/>
        <v>97875</v>
      </c>
      <c r="G48" s="44">
        <f t="shared" si="29"/>
        <v>97875</v>
      </c>
      <c r="H48" s="44">
        <f t="shared" si="29"/>
        <v>97875</v>
      </c>
      <c r="I48" s="44">
        <f t="shared" si="29"/>
        <v>97875</v>
      </c>
      <c r="J48" s="44">
        <f t="shared" si="29"/>
        <v>97875</v>
      </c>
      <c r="K48" s="44">
        <f t="shared" si="29"/>
        <v>97875</v>
      </c>
      <c r="L48" s="44">
        <f t="shared" si="29"/>
        <v>97875</v>
      </c>
      <c r="M48" s="44">
        <f t="shared" si="29"/>
        <v>97875</v>
      </c>
      <c r="N48" s="44">
        <f t="shared" si="29"/>
        <v>97875</v>
      </c>
      <c r="O48" s="44">
        <f t="shared" si="29"/>
        <v>97875</v>
      </c>
      <c r="P48" s="44">
        <f t="shared" si="29"/>
        <v>97875</v>
      </c>
      <c r="Q48" s="44">
        <f t="shared" si="29"/>
        <v>97875</v>
      </c>
      <c r="R48" s="44">
        <f t="shared" si="29"/>
        <v>97875</v>
      </c>
      <c r="S48" s="44">
        <f t="shared" si="29"/>
        <v>97875</v>
      </c>
      <c r="T48" s="44">
        <f t="shared" si="29"/>
        <v>97875</v>
      </c>
      <c r="U48" s="44">
        <f t="shared" si="29"/>
        <v>97875</v>
      </c>
      <c r="V48" s="44">
        <f t="shared" si="29"/>
        <v>97875</v>
      </c>
      <c r="W48" s="44">
        <f t="shared" si="29"/>
        <v>97875</v>
      </c>
      <c r="X48" s="44">
        <f t="shared" si="29"/>
        <v>97875</v>
      </c>
      <c r="Y48" s="44">
        <f t="shared" si="29"/>
        <v>97875</v>
      </c>
      <c r="Z48" s="44">
        <f t="shared" si="29"/>
        <v>97875</v>
      </c>
      <c r="AA48" s="44">
        <f t="shared" si="29"/>
        <v>97875</v>
      </c>
      <c r="AB48" s="44">
        <f t="shared" si="29"/>
        <v>97875</v>
      </c>
      <c r="AC48" s="44">
        <f t="shared" si="29"/>
        <v>97875</v>
      </c>
      <c r="AD48" s="44">
        <f t="shared" si="29"/>
        <v>97875</v>
      </c>
      <c r="AE48" s="44">
        <f t="shared" si="29"/>
        <v>97875</v>
      </c>
      <c r="AF48" s="44">
        <f t="shared" si="29"/>
        <v>97875</v>
      </c>
      <c r="AG48" s="44">
        <f t="shared" si="29"/>
        <v>97875</v>
      </c>
      <c r="AH48" s="44">
        <f t="shared" si="29"/>
        <v>97875</v>
      </c>
      <c r="AI48" s="44">
        <f t="shared" si="29"/>
        <v>97875</v>
      </c>
      <c r="AJ48" s="44">
        <f t="shared" si="29"/>
        <v>97875</v>
      </c>
      <c r="AK48" s="44">
        <f t="shared" si="29"/>
        <v>97875</v>
      </c>
      <c r="AL48" s="44">
        <f t="shared" si="29"/>
        <v>97875</v>
      </c>
      <c r="AM48" s="44">
        <f t="shared" si="29"/>
        <v>97875</v>
      </c>
      <c r="AN48" s="44">
        <f t="shared" si="29"/>
        <v>97875</v>
      </c>
      <c r="AO48" s="44">
        <f t="shared" si="29"/>
        <v>97875</v>
      </c>
      <c r="AP48" s="44">
        <f t="shared" si="29"/>
        <v>97875</v>
      </c>
      <c r="AQ48" s="44">
        <f t="shared" si="29"/>
        <v>97875</v>
      </c>
      <c r="AR48" s="44">
        <f t="shared" si="29"/>
        <v>97875</v>
      </c>
    </row>
    <row r="49" spans="1:1" x14ac:dyDescent="0.2">
      <c r="A49" s="41"/>
    </row>
    <row r="50" spans="1:1" ht="150" x14ac:dyDescent="0.2">
      <c r="A50" s="198" t="s">
        <v>265</v>
      </c>
    </row>
    <row r="51" spans="1:1" x14ac:dyDescent="0.2">
      <c r="A51" s="119" t="s">
        <v>24</v>
      </c>
    </row>
    <row r="52" spans="1:1" x14ac:dyDescent="0.2">
      <c r="A52" s="50" t="s">
        <v>266</v>
      </c>
    </row>
    <row r="53" spans="1:1" x14ac:dyDescent="0.2">
      <c r="A53" s="50" t="s">
        <v>267</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36.75" customHeight="1" x14ac:dyDescent="0.2">
      <c r="A64" s="178" t="s">
        <v>268</v>
      </c>
    </row>
    <row r="65" spans="1:1" ht="60.75" customHeight="1" x14ac:dyDescent="0.2">
      <c r="A65" s="178" t="s">
        <v>269</v>
      </c>
    </row>
    <row r="66" spans="1:1" ht="28.5" customHeight="1" x14ac:dyDescent="0.2">
      <c r="A66" s="120" t="s">
        <v>270</v>
      </c>
    </row>
    <row r="67" spans="1:1" ht="31.5" x14ac:dyDescent="0.2">
      <c r="A67" s="178" t="s">
        <v>271</v>
      </c>
    </row>
    <row r="68" spans="1:1" ht="33" customHeight="1" x14ac:dyDescent="0.2">
      <c r="A68" s="178" t="s">
        <v>272</v>
      </c>
    </row>
    <row r="69" spans="1:1" ht="42" x14ac:dyDescent="0.2">
      <c r="A69" s="88" t="s">
        <v>47</v>
      </c>
    </row>
    <row r="70" spans="1:1" ht="63" hidden="1" x14ac:dyDescent="0.2">
      <c r="A70" s="126" t="s">
        <v>236</v>
      </c>
    </row>
    <row r="71" spans="1:1" ht="21" x14ac:dyDescent="0.2">
      <c r="A71" s="113" t="s">
        <v>48</v>
      </c>
    </row>
    <row r="72" spans="1:1" ht="53.25" x14ac:dyDescent="0.2">
      <c r="A72" s="85" t="s">
        <v>204</v>
      </c>
    </row>
    <row r="73" spans="1:1" ht="31.5" x14ac:dyDescent="0.2">
      <c r="A73" s="68" t="s">
        <v>50</v>
      </c>
    </row>
    <row r="74" spans="1:1" x14ac:dyDescent="0.2">
      <c r="A74" s="70"/>
    </row>
    <row r="75" spans="1:1" x14ac:dyDescent="0.2">
      <c r="A75" s="71" t="s">
        <v>16</v>
      </c>
    </row>
    <row r="76" spans="1:1" ht="24" x14ac:dyDescent="0.2">
      <c r="A76" s="154" t="s">
        <v>32</v>
      </c>
    </row>
    <row r="77" spans="1:1" ht="24" x14ac:dyDescent="0.2">
      <c r="A77" s="154" t="s">
        <v>33</v>
      </c>
    </row>
    <row r="78" spans="1:1" x14ac:dyDescent="0.2">
      <c r="A78" s="54"/>
    </row>
    <row r="79" spans="1:1" x14ac:dyDescent="0.2">
      <c r="A79" s="54"/>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R56"/>
  <sheetViews>
    <sheetView workbookViewId="0">
      <selection activeCell="L7" sqref="L7"/>
    </sheetView>
  </sheetViews>
  <sheetFormatPr defaultColWidth="8.7109375" defaultRowHeight="12.75" x14ac:dyDescent="0.2"/>
  <cols>
    <col min="1" max="1" width="72.5703125" style="151" customWidth="1"/>
    <col min="2" max="16384" width="8.7109375" style="151"/>
  </cols>
  <sheetData>
    <row r="1" spans="1:44" x14ac:dyDescent="0.2">
      <c r="A1" s="13" t="s">
        <v>191</v>
      </c>
    </row>
    <row r="2" spans="1:44" x14ac:dyDescent="0.2">
      <c r="A2" s="122" t="s">
        <v>194</v>
      </c>
    </row>
    <row r="3" spans="1:44" x14ac:dyDescent="0.2">
      <c r="A3" s="122" t="s">
        <v>60</v>
      </c>
    </row>
    <row r="4" spans="1:44" x14ac:dyDescent="0.2">
      <c r="A4" s="25"/>
      <c r="B4" s="24">
        <f>'Наполни свое лето|FIT18'!B27</f>
        <v>45824</v>
      </c>
      <c r="C4" s="24">
        <f>'Наполни свое лето|FIT18'!C27</f>
        <v>45827</v>
      </c>
      <c r="D4" s="24">
        <f>'Наполни свое лето|FIT18'!D27</f>
        <v>45828</v>
      </c>
      <c r="E4" s="24">
        <f>'Наполни свое лето|FIT18'!E27</f>
        <v>45829</v>
      </c>
      <c r="F4" s="24">
        <f>'Наполни свое лето|FIT18'!F27</f>
        <v>45830</v>
      </c>
      <c r="G4" s="24">
        <f>'Наполни свое лето|FIT18'!G27</f>
        <v>45831</v>
      </c>
      <c r="H4" s="24">
        <f>'Наполни свое лето|FIT18'!H27</f>
        <v>45832</v>
      </c>
      <c r="I4" s="24">
        <f>'Наполни свое лето|FIT18'!I27</f>
        <v>45835</v>
      </c>
      <c r="J4" s="24">
        <f>'Наполни свое лето|FIT18'!J27</f>
        <v>45836</v>
      </c>
      <c r="K4" s="24">
        <f>'Наполни свое лето|FIT18'!K27</f>
        <v>45838</v>
      </c>
      <c r="L4" s="24">
        <f>'Наполни свое лето|FIT18'!L27</f>
        <v>45839</v>
      </c>
      <c r="M4" s="24">
        <f>'Наполни свое лето|FIT18'!M27</f>
        <v>45842</v>
      </c>
      <c r="N4" s="24">
        <f>'Наполни свое лето|FIT18'!N27</f>
        <v>45845</v>
      </c>
      <c r="O4" s="24">
        <f>'Наполни свое лето|FIT18'!O27</f>
        <v>45847</v>
      </c>
      <c r="P4" s="24">
        <f>'Наполни свое лето|FIT18'!P27</f>
        <v>45849</v>
      </c>
      <c r="Q4" s="24">
        <f>'Наполни свое лето|FIT18'!Q27</f>
        <v>45851</v>
      </c>
      <c r="R4" s="24">
        <f>'Наполни свое лето|FIT18'!R27</f>
        <v>45856</v>
      </c>
      <c r="S4" s="24">
        <f>'Наполни свое лето|FIT18'!S27</f>
        <v>45858</v>
      </c>
      <c r="T4" s="24">
        <f>'Наполни свое лето|FIT18'!T27</f>
        <v>45859</v>
      </c>
      <c r="U4" s="24">
        <f>'Наполни свое лето|FIT18'!U27</f>
        <v>45861</v>
      </c>
      <c r="V4" s="24">
        <f>'Наполни свое лето|FIT18'!V27</f>
        <v>45863</v>
      </c>
      <c r="W4" s="24">
        <f>'Наполни свое лето|FIT18'!W27</f>
        <v>45865</v>
      </c>
      <c r="X4" s="24">
        <f>'Наполни свое лето|FIT18'!X27</f>
        <v>45867</v>
      </c>
      <c r="Y4" s="24">
        <f>'Наполни свое лето|FIT18'!Y27</f>
        <v>45870</v>
      </c>
      <c r="Z4" s="24">
        <f>'Наполни свое лето|FIT18'!Z27</f>
        <v>45872</v>
      </c>
      <c r="AA4" s="24">
        <f>'Наполни свое лето|FIT18'!AA27</f>
        <v>45874</v>
      </c>
      <c r="AB4" s="24">
        <f>'Наполни свое лето|FIT18'!AB27</f>
        <v>45883</v>
      </c>
      <c r="AC4" s="24">
        <f>'Наполни свое лето|FIT18'!AC27</f>
        <v>45886</v>
      </c>
      <c r="AD4" s="24">
        <f>'Наполни свое лето|FIT18'!AD27</f>
        <v>45888</v>
      </c>
      <c r="AE4" s="24">
        <f>'Наполни свое лето|FIT18'!AE27</f>
        <v>45890</v>
      </c>
      <c r="AF4" s="24">
        <f>'Наполни свое лето|FIT18'!AF27</f>
        <v>45893</v>
      </c>
      <c r="AG4" s="24">
        <f>'Наполни свое лето|FIT18'!AG27</f>
        <v>45896</v>
      </c>
      <c r="AH4" s="24">
        <f>'Наполни свое лето|FIT18'!AH27</f>
        <v>45898</v>
      </c>
      <c r="AI4" s="24">
        <f>'Наполни свое лето|FIT18'!AI27</f>
        <v>45901</v>
      </c>
      <c r="AJ4" s="24">
        <f>'Наполни свое лето|FIT18'!AJ27</f>
        <v>45905</v>
      </c>
      <c r="AK4" s="24">
        <f>'Наполни свое лето|FIT18'!AK27</f>
        <v>45908</v>
      </c>
      <c r="AL4" s="24">
        <f>'Наполни свое лето|FIT18'!AL27</f>
        <v>45911</v>
      </c>
      <c r="AM4" s="24">
        <f>'Наполни свое лето|FIT18'!AM27</f>
        <v>45912</v>
      </c>
      <c r="AN4" s="24">
        <f>'Наполни свое лето|FIT18'!AN27</f>
        <v>45914</v>
      </c>
      <c r="AO4" s="24">
        <f>'Наполни свое лето|FIT18'!AO27</f>
        <v>45919</v>
      </c>
      <c r="AP4" s="24">
        <f>'Наполни свое лето|FIT18'!AP27</f>
        <v>45921</v>
      </c>
      <c r="AQ4" s="24">
        <f>'Наполни свое лето|FIT18'!AQ27</f>
        <v>45926</v>
      </c>
      <c r="AR4" s="24">
        <f>'Наполни свое лето|FIT18'!AR27</f>
        <v>45928</v>
      </c>
    </row>
    <row r="5" spans="1:44" x14ac:dyDescent="0.2">
      <c r="A5" s="10" t="s">
        <v>11</v>
      </c>
      <c r="B5" s="24">
        <f>'Наполни свое лето|FIT18'!B28</f>
        <v>45826</v>
      </c>
      <c r="C5" s="24">
        <f>'Наполни свое лето|FIT18'!C28</f>
        <v>45827</v>
      </c>
      <c r="D5" s="24">
        <f>'Наполни свое лето|FIT18'!D28</f>
        <v>45828</v>
      </c>
      <c r="E5" s="24">
        <f>'Наполни свое лето|FIT18'!E28</f>
        <v>45829</v>
      </c>
      <c r="F5" s="24">
        <f>'Наполни свое лето|FIT18'!F28</f>
        <v>45830</v>
      </c>
      <c r="G5" s="24">
        <f>'Наполни свое лето|FIT18'!G28</f>
        <v>45831</v>
      </c>
      <c r="H5" s="24">
        <f>'Наполни свое лето|FIT18'!H28</f>
        <v>45834</v>
      </c>
      <c r="I5" s="24">
        <f>'Наполни свое лето|FIT18'!I28</f>
        <v>45835</v>
      </c>
      <c r="J5" s="24">
        <f>'Наполни свое лето|FIT18'!J28</f>
        <v>45837</v>
      </c>
      <c r="K5" s="24">
        <f>'Наполни свое лето|FIT18'!K28</f>
        <v>45838</v>
      </c>
      <c r="L5" s="24">
        <f>'Наполни свое лето|FIT18'!L28</f>
        <v>45841</v>
      </c>
      <c r="M5" s="24">
        <f>'Наполни свое лето|FIT18'!M28</f>
        <v>45844</v>
      </c>
      <c r="N5" s="24">
        <f>'Наполни свое лето|FIT18'!N28</f>
        <v>45846</v>
      </c>
      <c r="O5" s="24">
        <f>'Наполни свое лето|FIT18'!O28</f>
        <v>45848</v>
      </c>
      <c r="P5" s="24">
        <f>'Наполни свое лето|FIT18'!P28</f>
        <v>45850</v>
      </c>
      <c r="Q5" s="24">
        <f>'Наполни свое лето|FIT18'!Q28</f>
        <v>45855</v>
      </c>
      <c r="R5" s="24">
        <f>'Наполни свое лето|FIT18'!R28</f>
        <v>45857</v>
      </c>
      <c r="S5" s="24">
        <f>'Наполни свое лето|FIT18'!S28</f>
        <v>45858</v>
      </c>
      <c r="T5" s="24">
        <f>'Наполни свое лето|FIT18'!T28</f>
        <v>45860</v>
      </c>
      <c r="U5" s="24">
        <f>'Наполни свое лето|FIT18'!U28</f>
        <v>45862</v>
      </c>
      <c r="V5" s="24">
        <f>'Наполни свое лето|FIT18'!V28</f>
        <v>45864</v>
      </c>
      <c r="W5" s="24">
        <f>'Наполни свое лето|FIT18'!W28</f>
        <v>45866</v>
      </c>
      <c r="X5" s="24">
        <f>'Наполни свое лето|FIT18'!X28</f>
        <v>45869</v>
      </c>
      <c r="Y5" s="24">
        <f>'Наполни свое лето|FIT18'!Y28</f>
        <v>45871</v>
      </c>
      <c r="Z5" s="24">
        <f>'Наполни свое лето|FIT18'!Z28</f>
        <v>45873</v>
      </c>
      <c r="AA5" s="24">
        <f>'Наполни свое лето|FIT18'!AA28</f>
        <v>45882</v>
      </c>
      <c r="AB5" s="24">
        <f>'Наполни свое лето|FIT18'!AB28</f>
        <v>45885</v>
      </c>
      <c r="AC5" s="24">
        <f>'Наполни свое лето|FIT18'!AC28</f>
        <v>45887</v>
      </c>
      <c r="AD5" s="24">
        <f>'Наполни свое лето|FIT18'!AD28</f>
        <v>45889</v>
      </c>
      <c r="AE5" s="24">
        <f>'Наполни свое лето|FIT18'!AE28</f>
        <v>45892</v>
      </c>
      <c r="AF5" s="24">
        <f>'Наполни свое лето|FIT18'!AF28</f>
        <v>45895</v>
      </c>
      <c r="AG5" s="24">
        <f>'Наполни свое лето|FIT18'!AG28</f>
        <v>45897</v>
      </c>
      <c r="AH5" s="24">
        <f>'Наполни свое лето|FIT18'!AH28</f>
        <v>45900</v>
      </c>
      <c r="AI5" s="24">
        <f>'Наполни свое лето|FIT18'!AI28</f>
        <v>45904</v>
      </c>
      <c r="AJ5" s="24">
        <f>'Наполни свое лето|FIT18'!AJ28</f>
        <v>45907</v>
      </c>
      <c r="AK5" s="24">
        <f>'Наполни свое лето|FIT18'!AK28</f>
        <v>45910</v>
      </c>
      <c r="AL5" s="24">
        <f>'Наполни свое лето|FIT18'!AL28</f>
        <v>45911</v>
      </c>
      <c r="AM5" s="24">
        <f>'Наполни свое лето|FIT18'!AM28</f>
        <v>45913</v>
      </c>
      <c r="AN5" s="24">
        <f>'Наполни свое лето|FIT18'!AN28</f>
        <v>45918</v>
      </c>
      <c r="AO5" s="24">
        <f>'Наполни свое лето|FIT18'!AO28</f>
        <v>45920</v>
      </c>
      <c r="AP5" s="24">
        <f>'Наполни свое лето|FIT18'!AP28</f>
        <v>45925</v>
      </c>
      <c r="AQ5" s="24">
        <f>'Наполни свое лето|FIT18'!AQ28</f>
        <v>45927</v>
      </c>
      <c r="AR5" s="24">
        <f>'Наполни свое лето|FIT18'!AR28</f>
        <v>45930</v>
      </c>
    </row>
    <row r="6" spans="1:44" x14ac:dyDescent="0.2">
      <c r="A6" s="17" t="s">
        <v>142</v>
      </c>
    </row>
    <row r="7" spans="1:44" x14ac:dyDescent="0.2">
      <c r="A7" s="19">
        <v>1</v>
      </c>
      <c r="B7" s="44">
        <f>'Наполни свое лето|FIT18'!B30+25</f>
        <v>11378.5</v>
      </c>
      <c r="C7" s="44">
        <f>'Наполни свое лето|FIT18'!C30+25</f>
        <v>13257.7</v>
      </c>
      <c r="D7" s="44">
        <f>'Наполни свое лето|FIT18'!D30+25</f>
        <v>13257.7</v>
      </c>
      <c r="E7" s="44">
        <f>'Наполни свое лето|FIT18'!E30+25</f>
        <v>12318.1</v>
      </c>
      <c r="F7" s="44">
        <f>'Наполни свое лето|FIT18'!F30+25</f>
        <v>12318.1</v>
      </c>
      <c r="G7" s="44">
        <f>'Наполни свое лето|FIT18'!G30+25</f>
        <v>14588.8</v>
      </c>
      <c r="H7" s="44">
        <f>'Наполни свое лето|FIT18'!H30+25</f>
        <v>17251</v>
      </c>
      <c r="I7" s="44">
        <f>'Наполни свое лето|FIT18'!I30+25</f>
        <v>14588.8</v>
      </c>
      <c r="J7" s="44">
        <f>'Наполни свое лето|FIT18'!J30+25</f>
        <v>11378.5</v>
      </c>
      <c r="K7" s="44">
        <f>'Наполни свое лето|FIT18'!K30+25</f>
        <v>10438.9</v>
      </c>
      <c r="L7" s="44">
        <f>'Наполни свое лето|FIT18'!L30+25</f>
        <v>13257.7</v>
      </c>
      <c r="M7" s="44">
        <f>'Наполни свое лето|FIT18'!M30+25</f>
        <v>13257.7</v>
      </c>
      <c r="N7" s="44">
        <f>'Наполни свое лето|FIT18'!N30+25</f>
        <v>12318.1</v>
      </c>
      <c r="O7" s="44">
        <f>'Наполни свое лето|FIT18'!O30+25</f>
        <v>13257.7</v>
      </c>
      <c r="P7" s="44">
        <f>'Наполни свое лето|FIT18'!P30+25</f>
        <v>14588.8</v>
      </c>
      <c r="Q7" s="44">
        <f>'Наполни свое лето|FIT18'!Q30+25</f>
        <v>14588.8</v>
      </c>
      <c r="R7" s="44">
        <f>'Наполни свое лето|FIT18'!R30+25</f>
        <v>14588.8</v>
      </c>
      <c r="S7" s="44">
        <f>'Наполни свое лето|FIT18'!S30+25</f>
        <v>14588.8</v>
      </c>
      <c r="T7" s="44">
        <f>'Наполни свое лето|FIT18'!T30+25</f>
        <v>13257.7</v>
      </c>
      <c r="U7" s="44">
        <f>'Наполни свое лето|FIT18'!U30+25</f>
        <v>13257.7</v>
      </c>
      <c r="V7" s="44">
        <f>'Наполни свое лето|FIT18'!V30+25</f>
        <v>17251</v>
      </c>
      <c r="W7" s="44">
        <f>'Наполни свое лето|FIT18'!W30+25</f>
        <v>15919.9</v>
      </c>
      <c r="X7" s="44">
        <f>'Наполни свое лето|FIT18'!X30+25</f>
        <v>17251</v>
      </c>
      <c r="Y7" s="44">
        <f>'Наполни свое лето|FIT18'!Y30+25</f>
        <v>14588.8</v>
      </c>
      <c r="Z7" s="44">
        <f>'Наполни свое лето|FIT18'!Z30+25</f>
        <v>14588.8</v>
      </c>
      <c r="AA7" s="44">
        <f>'Наполни свое лето|FIT18'!AA30+25</f>
        <v>15919.9</v>
      </c>
      <c r="AB7" s="44">
        <f>'Наполни свое лето|FIT18'!AB30+25</f>
        <v>14588.8</v>
      </c>
      <c r="AC7" s="44">
        <f>'Наполни свое лето|FIT18'!AC30+25</f>
        <v>15919.9</v>
      </c>
      <c r="AD7" s="44">
        <f>'Наполни свое лето|FIT18'!AD30+25</f>
        <v>13257.7</v>
      </c>
      <c r="AE7" s="44">
        <f>'Наполни свое лето|FIT18'!AE30+25</f>
        <v>12318.1</v>
      </c>
      <c r="AF7" s="44">
        <f>'Наполни свое лето|FIT18'!AF30+25</f>
        <v>11378.5</v>
      </c>
      <c r="AG7" s="44">
        <f>'Наполни свое лето|FIT18'!AG30+25</f>
        <v>10438.9</v>
      </c>
      <c r="AH7" s="44">
        <f>'Наполни свое лето|FIT18'!AH30+25</f>
        <v>9499.2999999999993</v>
      </c>
      <c r="AI7" s="44">
        <f>'Наполни свое лето|FIT18'!AI30+25</f>
        <v>9499.2999999999993</v>
      </c>
      <c r="AJ7" s="44">
        <f>'Наполни свое лето|FIT18'!AJ30+25</f>
        <v>10438.9</v>
      </c>
      <c r="AK7" s="44">
        <f>'Наполни свое лето|FIT18'!AK30+25</f>
        <v>11378.5</v>
      </c>
      <c r="AL7" s="44">
        <f>'Наполни свое лето|FIT18'!AL30+25</f>
        <v>10438.9</v>
      </c>
      <c r="AM7" s="44">
        <f>'Наполни свое лето|FIT18'!AM30+25</f>
        <v>11378.5</v>
      </c>
      <c r="AN7" s="44">
        <f>'Наполни свое лето|FIT18'!AN30+25</f>
        <v>10438.9</v>
      </c>
      <c r="AO7" s="44">
        <f>'Наполни свое лето|FIT18'!AO30+25</f>
        <v>10439.682999999999</v>
      </c>
      <c r="AP7" s="44">
        <f>'Наполни свое лето|FIT18'!AP30+25</f>
        <v>9499.2999999999993</v>
      </c>
      <c r="AQ7" s="44">
        <f>'Наполни свое лето|FIT18'!AQ30+25</f>
        <v>11378.5</v>
      </c>
      <c r="AR7" s="44">
        <f>'Наполни свое лето|FIT18'!AR30+25</f>
        <v>9499.2999999999993</v>
      </c>
    </row>
    <row r="8" spans="1:44" x14ac:dyDescent="0.2">
      <c r="A8" s="19">
        <v>2</v>
      </c>
      <c r="B8" s="44">
        <f>'Наполни свое лето|FIT18'!B31+25</f>
        <v>13140.25</v>
      </c>
      <c r="C8" s="44">
        <f>'Наполни свое лето|FIT18'!C31+25</f>
        <v>15019.45</v>
      </c>
      <c r="D8" s="44">
        <f>'Наполни свое лето|FIT18'!D31+25</f>
        <v>15019.45</v>
      </c>
      <c r="E8" s="44">
        <f>'Наполни свое лето|FIT18'!E31+25</f>
        <v>14079.85</v>
      </c>
      <c r="F8" s="44">
        <f>'Наполни свое лето|FIT18'!F31+25</f>
        <v>14079.85</v>
      </c>
      <c r="G8" s="44">
        <f>'Наполни свое лето|FIT18'!G31+25</f>
        <v>16350.55</v>
      </c>
      <c r="H8" s="44">
        <f>'Наполни свое лето|FIT18'!H31+25</f>
        <v>19012.75</v>
      </c>
      <c r="I8" s="44">
        <f>'Наполни свое лето|FIT18'!I31+25</f>
        <v>16350.55</v>
      </c>
      <c r="J8" s="44">
        <f>'Наполни свое лето|FIT18'!J31+25</f>
        <v>13140.25</v>
      </c>
      <c r="K8" s="44">
        <f>'Наполни свое лето|FIT18'!K31+25</f>
        <v>12200.65</v>
      </c>
      <c r="L8" s="44">
        <f>'Наполни свое лето|FIT18'!L31+25</f>
        <v>15019.45</v>
      </c>
      <c r="M8" s="44">
        <f>'Наполни свое лето|FIT18'!M31+25</f>
        <v>15019.45</v>
      </c>
      <c r="N8" s="44">
        <f>'Наполни свое лето|FIT18'!N31+25</f>
        <v>14079.85</v>
      </c>
      <c r="O8" s="44">
        <f>'Наполни свое лето|FIT18'!O31+25</f>
        <v>15019.45</v>
      </c>
      <c r="P8" s="44">
        <f>'Наполни свое лето|FIT18'!P31+25</f>
        <v>16350.55</v>
      </c>
      <c r="Q8" s="44">
        <f>'Наполни свое лето|FIT18'!Q31+25</f>
        <v>16350.55</v>
      </c>
      <c r="R8" s="44">
        <f>'Наполни свое лето|FIT18'!R31+25</f>
        <v>16350.55</v>
      </c>
      <c r="S8" s="44">
        <f>'Наполни свое лето|FIT18'!S31+25</f>
        <v>16350.55</v>
      </c>
      <c r="T8" s="44">
        <f>'Наполни свое лето|FIT18'!T31+25</f>
        <v>15019.45</v>
      </c>
      <c r="U8" s="44">
        <f>'Наполни свое лето|FIT18'!U31+25</f>
        <v>15019.45</v>
      </c>
      <c r="V8" s="44">
        <f>'Наполни свое лето|FIT18'!V31+25</f>
        <v>19012.75</v>
      </c>
      <c r="W8" s="44">
        <f>'Наполни свое лето|FIT18'!W31+25</f>
        <v>17681.650000000001</v>
      </c>
      <c r="X8" s="44">
        <f>'Наполни свое лето|FIT18'!X31+25</f>
        <v>19012.75</v>
      </c>
      <c r="Y8" s="44">
        <f>'Наполни свое лето|FIT18'!Y31+25</f>
        <v>16350.55</v>
      </c>
      <c r="Z8" s="44">
        <f>'Наполни свое лето|FIT18'!Z31+25</f>
        <v>16350.55</v>
      </c>
      <c r="AA8" s="44">
        <f>'Наполни свое лето|FIT18'!AA31+25</f>
        <v>17681.650000000001</v>
      </c>
      <c r="AB8" s="44">
        <f>'Наполни свое лето|FIT18'!AB31+25</f>
        <v>16350.55</v>
      </c>
      <c r="AC8" s="44">
        <f>'Наполни свое лето|FIT18'!AC31+25</f>
        <v>17681.650000000001</v>
      </c>
      <c r="AD8" s="44">
        <f>'Наполни свое лето|FIT18'!AD31+25</f>
        <v>15019.45</v>
      </c>
      <c r="AE8" s="44">
        <f>'Наполни свое лето|FIT18'!AE31+25</f>
        <v>14079.85</v>
      </c>
      <c r="AF8" s="44">
        <f>'Наполни свое лето|FIT18'!AF31+25</f>
        <v>13140.25</v>
      </c>
      <c r="AG8" s="44">
        <f>'Наполни свое лето|FIT18'!AG31+25</f>
        <v>12200.65</v>
      </c>
      <c r="AH8" s="44">
        <f>'Наполни свое лето|FIT18'!AH31+25</f>
        <v>11261.05</v>
      </c>
      <c r="AI8" s="44">
        <f>'Наполни свое лето|FIT18'!AI31+25</f>
        <v>11261.05</v>
      </c>
      <c r="AJ8" s="44">
        <f>'Наполни свое лето|FIT18'!AJ31+25</f>
        <v>12200.65</v>
      </c>
      <c r="AK8" s="44">
        <f>'Наполни свое лето|FIT18'!AK31+25</f>
        <v>13140.25</v>
      </c>
      <c r="AL8" s="44">
        <f>'Наполни свое лето|FIT18'!AL31+25</f>
        <v>12200.65</v>
      </c>
      <c r="AM8" s="44">
        <f>'Наполни свое лето|FIT18'!AM31+25</f>
        <v>13140.25</v>
      </c>
      <c r="AN8" s="44">
        <f>'Наполни свое лето|FIT18'!AN31+25</f>
        <v>12200.65</v>
      </c>
      <c r="AO8" s="44">
        <f>'Наполни свое лето|FIT18'!AO31+25</f>
        <v>12201.432999999999</v>
      </c>
      <c r="AP8" s="44">
        <f>'Наполни свое лето|FIT18'!AP31+25</f>
        <v>11261.05</v>
      </c>
      <c r="AQ8" s="44">
        <f>'Наполни свое лето|FIT18'!AQ31+25</f>
        <v>13140.25</v>
      </c>
      <c r="AR8" s="44">
        <f>'Наполни свое лето|FIT18'!AR31+25</f>
        <v>11261.05</v>
      </c>
    </row>
    <row r="9" spans="1:44"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x14ac:dyDescent="0.2">
      <c r="A10" s="19">
        <v>1</v>
      </c>
      <c r="B10" s="44">
        <f>'Наполни свое лето|FIT18'!B33+25</f>
        <v>12161.5</v>
      </c>
      <c r="C10" s="44">
        <f>'Наполни свое лето|FIT18'!C33+25</f>
        <v>14040.7</v>
      </c>
      <c r="D10" s="44">
        <f>'Наполни свое лето|FIT18'!D33+25</f>
        <v>14040.7</v>
      </c>
      <c r="E10" s="44">
        <f>'Наполни свое лето|FIT18'!E33+25</f>
        <v>13101.1</v>
      </c>
      <c r="F10" s="44">
        <f>'Наполни свое лето|FIT18'!F33+25</f>
        <v>13101.1</v>
      </c>
      <c r="G10" s="44">
        <f>'Наполни свое лето|FIT18'!G33+25</f>
        <v>15371.8</v>
      </c>
      <c r="H10" s="44">
        <f>'Наполни свое лето|FIT18'!H33+25</f>
        <v>18034</v>
      </c>
      <c r="I10" s="44">
        <f>'Наполни свое лето|FIT18'!I33+25</f>
        <v>15371.8</v>
      </c>
      <c r="J10" s="44">
        <f>'Наполни свое лето|FIT18'!J33+25</f>
        <v>12161.5</v>
      </c>
      <c r="K10" s="44">
        <f>'Наполни свое лето|FIT18'!K33+25</f>
        <v>11221.9</v>
      </c>
      <c r="L10" s="44">
        <f>'Наполни свое лето|FIT18'!L33+25</f>
        <v>14040.7</v>
      </c>
      <c r="M10" s="44">
        <f>'Наполни свое лето|FIT18'!M33+25</f>
        <v>14040.7</v>
      </c>
      <c r="N10" s="44">
        <f>'Наполни свое лето|FIT18'!N33+25</f>
        <v>13101.1</v>
      </c>
      <c r="O10" s="44">
        <f>'Наполни свое лето|FIT18'!O33+25</f>
        <v>14040.7</v>
      </c>
      <c r="P10" s="44">
        <f>'Наполни свое лето|FIT18'!P33+25</f>
        <v>15371.8</v>
      </c>
      <c r="Q10" s="44">
        <f>'Наполни свое лето|FIT18'!Q33+25</f>
        <v>15371.8</v>
      </c>
      <c r="R10" s="44">
        <f>'Наполни свое лето|FIT18'!R33+25</f>
        <v>15371.8</v>
      </c>
      <c r="S10" s="44">
        <f>'Наполни свое лето|FIT18'!S33+25</f>
        <v>15371.8</v>
      </c>
      <c r="T10" s="44">
        <f>'Наполни свое лето|FIT18'!T33+25</f>
        <v>14040.7</v>
      </c>
      <c r="U10" s="44">
        <f>'Наполни свое лето|FIT18'!U33+25</f>
        <v>14040.7</v>
      </c>
      <c r="V10" s="44">
        <f>'Наполни свое лето|FIT18'!V33+25</f>
        <v>18034</v>
      </c>
      <c r="W10" s="44">
        <f>'Наполни свое лето|FIT18'!W33+25</f>
        <v>16702.900000000001</v>
      </c>
      <c r="X10" s="44">
        <f>'Наполни свое лето|FIT18'!X33+25</f>
        <v>18034</v>
      </c>
      <c r="Y10" s="44">
        <f>'Наполни свое лето|FIT18'!Y33+25</f>
        <v>15371.8</v>
      </c>
      <c r="Z10" s="44">
        <f>'Наполни свое лето|FIT18'!Z33+25</f>
        <v>15371.8</v>
      </c>
      <c r="AA10" s="44">
        <f>'Наполни свое лето|FIT18'!AA33+25</f>
        <v>16702.900000000001</v>
      </c>
      <c r="AB10" s="44">
        <f>'Наполни свое лето|FIT18'!AB33+25</f>
        <v>15371.8</v>
      </c>
      <c r="AC10" s="44">
        <f>'Наполни свое лето|FIT18'!AC33+25</f>
        <v>16702.900000000001</v>
      </c>
      <c r="AD10" s="44">
        <f>'Наполни свое лето|FIT18'!AD33+25</f>
        <v>14040.7</v>
      </c>
      <c r="AE10" s="44">
        <f>'Наполни свое лето|FIT18'!AE33+25</f>
        <v>13101.1</v>
      </c>
      <c r="AF10" s="44">
        <f>'Наполни свое лето|FIT18'!AF33+25</f>
        <v>12161.5</v>
      </c>
      <c r="AG10" s="44">
        <f>'Наполни свое лето|FIT18'!AG33+25</f>
        <v>11221.9</v>
      </c>
      <c r="AH10" s="44">
        <f>'Наполни свое лето|FIT18'!AH33+25</f>
        <v>10282.299999999999</v>
      </c>
      <c r="AI10" s="44">
        <f>'Наполни свое лето|FIT18'!AI33+25</f>
        <v>10282.299999999999</v>
      </c>
      <c r="AJ10" s="44">
        <f>'Наполни свое лето|FIT18'!AJ33+25</f>
        <v>11221.9</v>
      </c>
      <c r="AK10" s="44">
        <f>'Наполни свое лето|FIT18'!AK33+25</f>
        <v>12161.5</v>
      </c>
      <c r="AL10" s="44">
        <f>'Наполни свое лето|FIT18'!AL33+25</f>
        <v>11221.9</v>
      </c>
      <c r="AM10" s="44">
        <f>'Наполни свое лето|FIT18'!AM33+25</f>
        <v>12161.5</v>
      </c>
      <c r="AN10" s="44">
        <f>'Наполни свое лето|FIT18'!AN33+25</f>
        <v>11221.9</v>
      </c>
      <c r="AO10" s="44">
        <f>'Наполни свое лето|FIT18'!AO33+25</f>
        <v>11222.682999999999</v>
      </c>
      <c r="AP10" s="44">
        <f>'Наполни свое лето|FIT18'!AP33+25</f>
        <v>10282.299999999999</v>
      </c>
      <c r="AQ10" s="44">
        <f>'Наполни свое лето|FIT18'!AQ33+25</f>
        <v>12161.5</v>
      </c>
      <c r="AR10" s="44">
        <f>'Наполни свое лето|FIT18'!AR33+25</f>
        <v>10282.299999999999</v>
      </c>
    </row>
    <row r="11" spans="1:44" x14ac:dyDescent="0.2">
      <c r="A11" s="19">
        <v>2</v>
      </c>
      <c r="B11" s="44">
        <f>'Наполни свое лето|FIT18'!B34+25</f>
        <v>13923.25</v>
      </c>
      <c r="C11" s="44">
        <f>'Наполни свое лето|FIT18'!C34+25</f>
        <v>15802.45</v>
      </c>
      <c r="D11" s="44">
        <f>'Наполни свое лето|FIT18'!D34+25</f>
        <v>15802.45</v>
      </c>
      <c r="E11" s="44">
        <f>'Наполни свое лето|FIT18'!E34+25</f>
        <v>14862.85</v>
      </c>
      <c r="F11" s="44">
        <f>'Наполни свое лето|FIT18'!F34+25</f>
        <v>14862.85</v>
      </c>
      <c r="G11" s="44">
        <f>'Наполни свое лето|FIT18'!G34+25</f>
        <v>17133.55</v>
      </c>
      <c r="H11" s="44">
        <f>'Наполни свое лето|FIT18'!H34+25</f>
        <v>19795.75</v>
      </c>
      <c r="I11" s="44">
        <f>'Наполни свое лето|FIT18'!I34+25</f>
        <v>17133.55</v>
      </c>
      <c r="J11" s="44">
        <f>'Наполни свое лето|FIT18'!J34+25</f>
        <v>13923.25</v>
      </c>
      <c r="K11" s="44">
        <f>'Наполни свое лето|FIT18'!K34+25</f>
        <v>12983.65</v>
      </c>
      <c r="L11" s="44">
        <f>'Наполни свое лето|FIT18'!L34+25</f>
        <v>15802.45</v>
      </c>
      <c r="M11" s="44">
        <f>'Наполни свое лето|FIT18'!M34+25</f>
        <v>15802.45</v>
      </c>
      <c r="N11" s="44">
        <f>'Наполни свое лето|FIT18'!N34+25</f>
        <v>14862.85</v>
      </c>
      <c r="O11" s="44">
        <f>'Наполни свое лето|FIT18'!O34+25</f>
        <v>15802.45</v>
      </c>
      <c r="P11" s="44">
        <f>'Наполни свое лето|FIT18'!P34+25</f>
        <v>17133.55</v>
      </c>
      <c r="Q11" s="44">
        <f>'Наполни свое лето|FIT18'!Q34+25</f>
        <v>17133.55</v>
      </c>
      <c r="R11" s="44">
        <f>'Наполни свое лето|FIT18'!R34+25</f>
        <v>17133.55</v>
      </c>
      <c r="S11" s="44">
        <f>'Наполни свое лето|FIT18'!S34+25</f>
        <v>17133.55</v>
      </c>
      <c r="T11" s="44">
        <f>'Наполни свое лето|FIT18'!T34+25</f>
        <v>15802.45</v>
      </c>
      <c r="U11" s="44">
        <f>'Наполни свое лето|FIT18'!U34+25</f>
        <v>15802.45</v>
      </c>
      <c r="V11" s="44">
        <f>'Наполни свое лето|FIT18'!V34+25</f>
        <v>19795.75</v>
      </c>
      <c r="W11" s="44">
        <f>'Наполни свое лето|FIT18'!W34+25</f>
        <v>18464.650000000001</v>
      </c>
      <c r="X11" s="44">
        <f>'Наполни свое лето|FIT18'!X34+25</f>
        <v>19795.75</v>
      </c>
      <c r="Y11" s="44">
        <f>'Наполни свое лето|FIT18'!Y34+25</f>
        <v>17133.55</v>
      </c>
      <c r="Z11" s="44">
        <f>'Наполни свое лето|FIT18'!Z34+25</f>
        <v>17133.55</v>
      </c>
      <c r="AA11" s="44">
        <f>'Наполни свое лето|FIT18'!AA34+25</f>
        <v>18464.650000000001</v>
      </c>
      <c r="AB11" s="44">
        <f>'Наполни свое лето|FIT18'!AB34+25</f>
        <v>17133.55</v>
      </c>
      <c r="AC11" s="44">
        <f>'Наполни свое лето|FIT18'!AC34+25</f>
        <v>18464.650000000001</v>
      </c>
      <c r="AD11" s="44">
        <f>'Наполни свое лето|FIT18'!AD34+25</f>
        <v>15802.45</v>
      </c>
      <c r="AE11" s="44">
        <f>'Наполни свое лето|FIT18'!AE34+25</f>
        <v>14862.85</v>
      </c>
      <c r="AF11" s="44">
        <f>'Наполни свое лето|FIT18'!AF34+25</f>
        <v>13923.25</v>
      </c>
      <c r="AG11" s="44">
        <f>'Наполни свое лето|FIT18'!AG34+25</f>
        <v>12983.65</v>
      </c>
      <c r="AH11" s="44">
        <f>'Наполни свое лето|FIT18'!AH34+25</f>
        <v>12044.05</v>
      </c>
      <c r="AI11" s="44">
        <f>'Наполни свое лето|FIT18'!AI34+25</f>
        <v>12044.05</v>
      </c>
      <c r="AJ11" s="44">
        <f>'Наполни свое лето|FIT18'!AJ34+25</f>
        <v>12983.65</v>
      </c>
      <c r="AK11" s="44">
        <f>'Наполни свое лето|FIT18'!AK34+25</f>
        <v>13923.25</v>
      </c>
      <c r="AL11" s="44">
        <f>'Наполни свое лето|FIT18'!AL34+25</f>
        <v>12983.65</v>
      </c>
      <c r="AM11" s="44">
        <f>'Наполни свое лето|FIT18'!AM34+25</f>
        <v>13923.25</v>
      </c>
      <c r="AN11" s="44">
        <f>'Наполни свое лето|FIT18'!AN34+25</f>
        <v>12983.65</v>
      </c>
      <c r="AO11" s="44">
        <f>'Наполни свое лето|FIT18'!AO34+25</f>
        <v>12984.432999999999</v>
      </c>
      <c r="AP11" s="44">
        <f>'Наполни свое лето|FIT18'!AP34+25</f>
        <v>12044.05</v>
      </c>
      <c r="AQ11" s="44">
        <f>'Наполни свое лето|FIT18'!AQ34+25</f>
        <v>13923.25</v>
      </c>
      <c r="AR11" s="44">
        <f>'Наполни свое лето|FIT18'!AR34+25</f>
        <v>12044.05</v>
      </c>
    </row>
    <row r="12" spans="1:44"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row>
    <row r="13" spans="1:44" x14ac:dyDescent="0.2">
      <c r="A13" s="19">
        <v>1</v>
      </c>
      <c r="B13" s="44">
        <f>'Наполни свое лето|FIT18'!B36+25</f>
        <v>12944.5</v>
      </c>
      <c r="C13" s="44">
        <f>'Наполни свое лето|FIT18'!C36+25</f>
        <v>14823.7</v>
      </c>
      <c r="D13" s="44">
        <f>'Наполни свое лето|FIT18'!D36+25</f>
        <v>14823.7</v>
      </c>
      <c r="E13" s="44">
        <f>'Наполни свое лето|FIT18'!E36+25</f>
        <v>13884.1</v>
      </c>
      <c r="F13" s="44">
        <f>'Наполни свое лето|FIT18'!F36+25</f>
        <v>13884.1</v>
      </c>
      <c r="G13" s="44">
        <f>'Наполни свое лето|FIT18'!G36+25</f>
        <v>16154.8</v>
      </c>
      <c r="H13" s="44">
        <f>'Наполни свое лето|FIT18'!H36+25</f>
        <v>18817</v>
      </c>
      <c r="I13" s="44">
        <f>'Наполни свое лето|FIT18'!I36+25</f>
        <v>16154.8</v>
      </c>
      <c r="J13" s="44">
        <f>'Наполни свое лето|FIT18'!J36+25</f>
        <v>12944.5</v>
      </c>
      <c r="K13" s="44">
        <f>'Наполни свое лето|FIT18'!K36+25</f>
        <v>12004.9</v>
      </c>
      <c r="L13" s="44">
        <f>'Наполни свое лето|FIT18'!L36+25</f>
        <v>14823.7</v>
      </c>
      <c r="M13" s="44">
        <f>'Наполни свое лето|FIT18'!M36+25</f>
        <v>14823.7</v>
      </c>
      <c r="N13" s="44">
        <f>'Наполни свое лето|FIT18'!N36+25</f>
        <v>13884.1</v>
      </c>
      <c r="O13" s="44">
        <f>'Наполни свое лето|FIT18'!O36+25</f>
        <v>14823.7</v>
      </c>
      <c r="P13" s="44">
        <f>'Наполни свое лето|FIT18'!P36+25</f>
        <v>16154.8</v>
      </c>
      <c r="Q13" s="44">
        <f>'Наполни свое лето|FIT18'!Q36+25</f>
        <v>16154.8</v>
      </c>
      <c r="R13" s="44">
        <f>'Наполни свое лето|FIT18'!R36+25</f>
        <v>16154.8</v>
      </c>
      <c r="S13" s="44">
        <f>'Наполни свое лето|FIT18'!S36+25</f>
        <v>16154.8</v>
      </c>
      <c r="T13" s="44">
        <f>'Наполни свое лето|FIT18'!T36+25</f>
        <v>14823.7</v>
      </c>
      <c r="U13" s="44">
        <f>'Наполни свое лето|FIT18'!U36+25</f>
        <v>14823.7</v>
      </c>
      <c r="V13" s="44">
        <f>'Наполни свое лето|FIT18'!V36+25</f>
        <v>18817</v>
      </c>
      <c r="W13" s="44">
        <f>'Наполни свое лето|FIT18'!W36+25</f>
        <v>17485.900000000001</v>
      </c>
      <c r="X13" s="44">
        <f>'Наполни свое лето|FIT18'!X36+25</f>
        <v>18817</v>
      </c>
      <c r="Y13" s="44">
        <f>'Наполни свое лето|FIT18'!Y36+25</f>
        <v>16154.8</v>
      </c>
      <c r="Z13" s="44">
        <f>'Наполни свое лето|FIT18'!Z36+25</f>
        <v>16154.8</v>
      </c>
      <c r="AA13" s="44">
        <f>'Наполни свое лето|FIT18'!AA36+25</f>
        <v>17485.900000000001</v>
      </c>
      <c r="AB13" s="44">
        <f>'Наполни свое лето|FIT18'!AB36+25</f>
        <v>16154.8</v>
      </c>
      <c r="AC13" s="44">
        <f>'Наполни свое лето|FIT18'!AC36+25</f>
        <v>17485.900000000001</v>
      </c>
      <c r="AD13" s="44">
        <f>'Наполни свое лето|FIT18'!AD36+25</f>
        <v>14823.7</v>
      </c>
      <c r="AE13" s="44">
        <f>'Наполни свое лето|FIT18'!AE36+25</f>
        <v>13884.1</v>
      </c>
      <c r="AF13" s="44">
        <f>'Наполни свое лето|FIT18'!AF36+25</f>
        <v>12944.5</v>
      </c>
      <c r="AG13" s="44">
        <f>'Наполни свое лето|FIT18'!AG36+25</f>
        <v>12004.9</v>
      </c>
      <c r="AH13" s="44">
        <f>'Наполни свое лето|FIT18'!AH36+25</f>
        <v>11065.3</v>
      </c>
      <c r="AI13" s="44">
        <f>'Наполни свое лето|FIT18'!AI36+25</f>
        <v>11065.3</v>
      </c>
      <c r="AJ13" s="44">
        <f>'Наполни свое лето|FIT18'!AJ36+25</f>
        <v>12004.9</v>
      </c>
      <c r="AK13" s="44">
        <f>'Наполни свое лето|FIT18'!AK36+25</f>
        <v>12944.5</v>
      </c>
      <c r="AL13" s="44">
        <f>'Наполни свое лето|FIT18'!AL36+25</f>
        <v>12004.9</v>
      </c>
      <c r="AM13" s="44">
        <f>'Наполни свое лето|FIT18'!AM36+25</f>
        <v>12944.5</v>
      </c>
      <c r="AN13" s="44">
        <f>'Наполни свое лето|FIT18'!AN36+25</f>
        <v>12004.9</v>
      </c>
      <c r="AO13" s="44">
        <f>'Наполни свое лето|FIT18'!AO36+25</f>
        <v>12005.682999999999</v>
      </c>
      <c r="AP13" s="44">
        <f>'Наполни свое лето|FIT18'!AP36+25</f>
        <v>11065.3</v>
      </c>
      <c r="AQ13" s="44">
        <f>'Наполни свое лето|FIT18'!AQ36+25</f>
        <v>12944.5</v>
      </c>
      <c r="AR13" s="44">
        <f>'Наполни свое лето|FIT18'!AR36+25</f>
        <v>11065.3</v>
      </c>
    </row>
    <row r="14" spans="1:44" x14ac:dyDescent="0.2">
      <c r="A14" s="19">
        <v>2</v>
      </c>
      <c r="B14" s="44">
        <f>'Наполни свое лето|FIT18'!B37+25</f>
        <v>14706.25</v>
      </c>
      <c r="C14" s="44">
        <f>'Наполни свое лето|FIT18'!C37+25</f>
        <v>16585.45</v>
      </c>
      <c r="D14" s="44">
        <f>'Наполни свое лето|FIT18'!D37+25</f>
        <v>16585.45</v>
      </c>
      <c r="E14" s="44">
        <f>'Наполни свое лето|FIT18'!E37+25</f>
        <v>15645.85</v>
      </c>
      <c r="F14" s="44">
        <f>'Наполни свое лето|FIT18'!F37+25</f>
        <v>15645.85</v>
      </c>
      <c r="G14" s="44">
        <f>'Наполни свое лето|FIT18'!G37+25</f>
        <v>17916.55</v>
      </c>
      <c r="H14" s="44">
        <f>'Наполни свое лето|FIT18'!H37+25</f>
        <v>20578.75</v>
      </c>
      <c r="I14" s="44">
        <f>'Наполни свое лето|FIT18'!I37+25</f>
        <v>17916.55</v>
      </c>
      <c r="J14" s="44">
        <f>'Наполни свое лето|FIT18'!J37+25</f>
        <v>14706.25</v>
      </c>
      <c r="K14" s="44">
        <f>'Наполни свое лето|FIT18'!K37+25</f>
        <v>13766.65</v>
      </c>
      <c r="L14" s="44">
        <f>'Наполни свое лето|FIT18'!L37+25</f>
        <v>16585.45</v>
      </c>
      <c r="M14" s="44">
        <f>'Наполни свое лето|FIT18'!M37+25</f>
        <v>16585.45</v>
      </c>
      <c r="N14" s="44">
        <f>'Наполни свое лето|FIT18'!N37+25</f>
        <v>15645.85</v>
      </c>
      <c r="O14" s="44">
        <f>'Наполни свое лето|FIT18'!O37+25</f>
        <v>16585.45</v>
      </c>
      <c r="P14" s="44">
        <f>'Наполни свое лето|FIT18'!P37+25</f>
        <v>17916.55</v>
      </c>
      <c r="Q14" s="44">
        <f>'Наполни свое лето|FIT18'!Q37+25</f>
        <v>17916.55</v>
      </c>
      <c r="R14" s="44">
        <f>'Наполни свое лето|FIT18'!R37+25</f>
        <v>17916.55</v>
      </c>
      <c r="S14" s="44">
        <f>'Наполни свое лето|FIT18'!S37+25</f>
        <v>17916.55</v>
      </c>
      <c r="T14" s="44">
        <f>'Наполни свое лето|FIT18'!T37+25</f>
        <v>16585.45</v>
      </c>
      <c r="U14" s="44">
        <f>'Наполни свое лето|FIT18'!U37+25</f>
        <v>16585.45</v>
      </c>
      <c r="V14" s="44">
        <f>'Наполни свое лето|FIT18'!V37+25</f>
        <v>20578.75</v>
      </c>
      <c r="W14" s="44">
        <f>'Наполни свое лето|FIT18'!W37+25</f>
        <v>19247.650000000001</v>
      </c>
      <c r="X14" s="44">
        <f>'Наполни свое лето|FIT18'!X37+25</f>
        <v>20578.75</v>
      </c>
      <c r="Y14" s="44">
        <f>'Наполни свое лето|FIT18'!Y37+25</f>
        <v>17916.55</v>
      </c>
      <c r="Z14" s="44">
        <f>'Наполни свое лето|FIT18'!Z37+25</f>
        <v>17916.55</v>
      </c>
      <c r="AA14" s="44">
        <f>'Наполни свое лето|FIT18'!AA37+25</f>
        <v>19247.650000000001</v>
      </c>
      <c r="AB14" s="44">
        <f>'Наполни свое лето|FIT18'!AB37+25</f>
        <v>17916.55</v>
      </c>
      <c r="AC14" s="44">
        <f>'Наполни свое лето|FIT18'!AC37+25</f>
        <v>19247.650000000001</v>
      </c>
      <c r="AD14" s="44">
        <f>'Наполни свое лето|FIT18'!AD37+25</f>
        <v>16585.45</v>
      </c>
      <c r="AE14" s="44">
        <f>'Наполни свое лето|FIT18'!AE37+25</f>
        <v>15645.85</v>
      </c>
      <c r="AF14" s="44">
        <f>'Наполни свое лето|FIT18'!AF37+25</f>
        <v>14706.25</v>
      </c>
      <c r="AG14" s="44">
        <f>'Наполни свое лето|FIT18'!AG37+25</f>
        <v>13766.65</v>
      </c>
      <c r="AH14" s="44">
        <f>'Наполни свое лето|FIT18'!AH37+25</f>
        <v>12827.05</v>
      </c>
      <c r="AI14" s="44">
        <f>'Наполни свое лето|FIT18'!AI37+25</f>
        <v>12827.05</v>
      </c>
      <c r="AJ14" s="44">
        <f>'Наполни свое лето|FIT18'!AJ37+25</f>
        <v>13766.65</v>
      </c>
      <c r="AK14" s="44">
        <f>'Наполни свое лето|FIT18'!AK37+25</f>
        <v>14706.25</v>
      </c>
      <c r="AL14" s="44">
        <f>'Наполни свое лето|FIT18'!AL37+25</f>
        <v>13766.65</v>
      </c>
      <c r="AM14" s="44">
        <f>'Наполни свое лето|FIT18'!AM37+25</f>
        <v>14706.25</v>
      </c>
      <c r="AN14" s="44">
        <f>'Наполни свое лето|FIT18'!AN37+25</f>
        <v>13766.65</v>
      </c>
      <c r="AO14" s="44">
        <f>'Наполни свое лето|FIT18'!AO37+25</f>
        <v>13767.432999999999</v>
      </c>
      <c r="AP14" s="44">
        <f>'Наполни свое лето|FIT18'!AP37+25</f>
        <v>12827.05</v>
      </c>
      <c r="AQ14" s="44">
        <f>'Наполни свое лето|FIT18'!AQ37+25</f>
        <v>14706.25</v>
      </c>
      <c r="AR14" s="44">
        <f>'Наполни свое лето|FIT18'!AR37+25</f>
        <v>12827.05</v>
      </c>
    </row>
    <row r="15" spans="1:44"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row>
    <row r="16" spans="1:44" x14ac:dyDescent="0.2">
      <c r="A16" s="19">
        <v>1</v>
      </c>
      <c r="B16" s="44">
        <f>'Наполни свое лето|FIT18'!B39+25</f>
        <v>13727.5</v>
      </c>
      <c r="C16" s="44">
        <f>'Наполни свое лето|FIT18'!C39+25</f>
        <v>15606.7</v>
      </c>
      <c r="D16" s="44">
        <f>'Наполни свое лето|FIT18'!D39+25</f>
        <v>15606.7</v>
      </c>
      <c r="E16" s="44">
        <f>'Наполни свое лето|FIT18'!E39+25</f>
        <v>14667.1</v>
      </c>
      <c r="F16" s="44">
        <f>'Наполни свое лето|FIT18'!F39+25</f>
        <v>14667.1</v>
      </c>
      <c r="G16" s="44">
        <f>'Наполни свое лето|FIT18'!G39+25</f>
        <v>16937.8</v>
      </c>
      <c r="H16" s="44">
        <f>'Наполни свое лето|FIT18'!H39+25</f>
        <v>19600</v>
      </c>
      <c r="I16" s="44">
        <f>'Наполни свое лето|FIT18'!I39+25</f>
        <v>16937.8</v>
      </c>
      <c r="J16" s="44">
        <f>'Наполни свое лето|FIT18'!J39+25</f>
        <v>13727.5</v>
      </c>
      <c r="K16" s="44">
        <f>'Наполни свое лето|FIT18'!K39+25</f>
        <v>12787.9</v>
      </c>
      <c r="L16" s="44">
        <f>'Наполни свое лето|FIT18'!L39+25</f>
        <v>15606.7</v>
      </c>
      <c r="M16" s="44">
        <f>'Наполни свое лето|FIT18'!M39+25</f>
        <v>15606.7</v>
      </c>
      <c r="N16" s="44">
        <f>'Наполни свое лето|FIT18'!N39+25</f>
        <v>14667.1</v>
      </c>
      <c r="O16" s="44">
        <f>'Наполни свое лето|FIT18'!O39+25</f>
        <v>15606.7</v>
      </c>
      <c r="P16" s="44">
        <f>'Наполни свое лето|FIT18'!P39+25</f>
        <v>16937.8</v>
      </c>
      <c r="Q16" s="44">
        <f>'Наполни свое лето|FIT18'!Q39+25</f>
        <v>16937.8</v>
      </c>
      <c r="R16" s="44">
        <f>'Наполни свое лето|FIT18'!R39+25</f>
        <v>16937.8</v>
      </c>
      <c r="S16" s="44">
        <f>'Наполни свое лето|FIT18'!S39+25</f>
        <v>16937.8</v>
      </c>
      <c r="T16" s="44">
        <f>'Наполни свое лето|FIT18'!T39+25</f>
        <v>15606.7</v>
      </c>
      <c r="U16" s="44">
        <f>'Наполни свое лето|FIT18'!U39+25</f>
        <v>15606.7</v>
      </c>
      <c r="V16" s="44">
        <f>'Наполни свое лето|FIT18'!V39+25</f>
        <v>19600</v>
      </c>
      <c r="W16" s="44">
        <f>'Наполни свое лето|FIT18'!W39+25</f>
        <v>18268.900000000001</v>
      </c>
      <c r="X16" s="44">
        <f>'Наполни свое лето|FIT18'!X39+25</f>
        <v>19600</v>
      </c>
      <c r="Y16" s="44">
        <f>'Наполни свое лето|FIT18'!Y39+25</f>
        <v>16937.8</v>
      </c>
      <c r="Z16" s="44">
        <f>'Наполни свое лето|FIT18'!Z39+25</f>
        <v>16937.8</v>
      </c>
      <c r="AA16" s="44">
        <f>'Наполни свое лето|FIT18'!AA39+25</f>
        <v>18268.900000000001</v>
      </c>
      <c r="AB16" s="44">
        <f>'Наполни свое лето|FIT18'!AB39+25</f>
        <v>16937.8</v>
      </c>
      <c r="AC16" s="44">
        <f>'Наполни свое лето|FIT18'!AC39+25</f>
        <v>18268.900000000001</v>
      </c>
      <c r="AD16" s="44">
        <f>'Наполни свое лето|FIT18'!AD39+25</f>
        <v>15606.7</v>
      </c>
      <c r="AE16" s="44">
        <f>'Наполни свое лето|FIT18'!AE39+25</f>
        <v>14667.1</v>
      </c>
      <c r="AF16" s="44">
        <f>'Наполни свое лето|FIT18'!AF39+25</f>
        <v>13727.5</v>
      </c>
      <c r="AG16" s="44">
        <f>'Наполни свое лето|FIT18'!AG39+25</f>
        <v>12787.9</v>
      </c>
      <c r="AH16" s="44">
        <f>'Наполни свое лето|FIT18'!AH39+25</f>
        <v>11848.3</v>
      </c>
      <c r="AI16" s="44">
        <f>'Наполни свое лето|FIT18'!AI39+25</f>
        <v>11848.3</v>
      </c>
      <c r="AJ16" s="44">
        <f>'Наполни свое лето|FIT18'!AJ39+25</f>
        <v>12787.9</v>
      </c>
      <c r="AK16" s="44">
        <f>'Наполни свое лето|FIT18'!AK39+25</f>
        <v>13727.5</v>
      </c>
      <c r="AL16" s="44">
        <f>'Наполни свое лето|FIT18'!AL39+25</f>
        <v>12787.9</v>
      </c>
      <c r="AM16" s="44">
        <f>'Наполни свое лето|FIT18'!AM39+25</f>
        <v>13727.5</v>
      </c>
      <c r="AN16" s="44">
        <f>'Наполни свое лето|FIT18'!AN39+25</f>
        <v>12787.9</v>
      </c>
      <c r="AO16" s="44">
        <f>'Наполни свое лето|FIT18'!AO39+25</f>
        <v>12788.682999999999</v>
      </c>
      <c r="AP16" s="44">
        <f>'Наполни свое лето|FIT18'!AP39+25</f>
        <v>11848.3</v>
      </c>
      <c r="AQ16" s="44">
        <f>'Наполни свое лето|FIT18'!AQ39+25</f>
        <v>13727.5</v>
      </c>
      <c r="AR16" s="44">
        <f>'Наполни свое лето|FIT18'!AR39+25</f>
        <v>11848.3</v>
      </c>
    </row>
    <row r="17" spans="1:44" x14ac:dyDescent="0.2">
      <c r="A17" s="19">
        <v>2</v>
      </c>
      <c r="B17" s="44">
        <f>'Наполни свое лето|FIT18'!B40+25</f>
        <v>15489.25</v>
      </c>
      <c r="C17" s="44">
        <f>'Наполни свое лето|FIT18'!C40+25</f>
        <v>17368.45</v>
      </c>
      <c r="D17" s="44">
        <f>'Наполни свое лето|FIT18'!D40+25</f>
        <v>17368.45</v>
      </c>
      <c r="E17" s="44">
        <f>'Наполни свое лето|FIT18'!E40+25</f>
        <v>16428.849999999999</v>
      </c>
      <c r="F17" s="44">
        <f>'Наполни свое лето|FIT18'!F40+25</f>
        <v>16428.849999999999</v>
      </c>
      <c r="G17" s="44">
        <f>'Наполни свое лето|FIT18'!G40+25</f>
        <v>18699.55</v>
      </c>
      <c r="H17" s="44">
        <f>'Наполни свое лето|FIT18'!H40+25</f>
        <v>21361.75</v>
      </c>
      <c r="I17" s="44">
        <f>'Наполни свое лето|FIT18'!I40+25</f>
        <v>18699.55</v>
      </c>
      <c r="J17" s="44">
        <f>'Наполни свое лето|FIT18'!J40+25</f>
        <v>15489.25</v>
      </c>
      <c r="K17" s="44">
        <f>'Наполни свое лето|FIT18'!K40+25</f>
        <v>14549.65</v>
      </c>
      <c r="L17" s="44">
        <f>'Наполни свое лето|FIT18'!L40+25</f>
        <v>17368.45</v>
      </c>
      <c r="M17" s="44">
        <f>'Наполни свое лето|FIT18'!M40+25</f>
        <v>17368.45</v>
      </c>
      <c r="N17" s="44">
        <f>'Наполни свое лето|FIT18'!N40+25</f>
        <v>16428.849999999999</v>
      </c>
      <c r="O17" s="44">
        <f>'Наполни свое лето|FIT18'!O40+25</f>
        <v>17368.45</v>
      </c>
      <c r="P17" s="44">
        <f>'Наполни свое лето|FIT18'!P40+25</f>
        <v>18699.55</v>
      </c>
      <c r="Q17" s="44">
        <f>'Наполни свое лето|FIT18'!Q40+25</f>
        <v>18699.55</v>
      </c>
      <c r="R17" s="44">
        <f>'Наполни свое лето|FIT18'!R40+25</f>
        <v>18699.55</v>
      </c>
      <c r="S17" s="44">
        <f>'Наполни свое лето|FIT18'!S40+25</f>
        <v>18699.55</v>
      </c>
      <c r="T17" s="44">
        <f>'Наполни свое лето|FIT18'!T40+25</f>
        <v>17368.45</v>
      </c>
      <c r="U17" s="44">
        <f>'Наполни свое лето|FIT18'!U40+25</f>
        <v>17368.45</v>
      </c>
      <c r="V17" s="44">
        <f>'Наполни свое лето|FIT18'!V40+25</f>
        <v>21361.75</v>
      </c>
      <c r="W17" s="44">
        <f>'Наполни свое лето|FIT18'!W40+25</f>
        <v>20030.650000000001</v>
      </c>
      <c r="X17" s="44">
        <f>'Наполни свое лето|FIT18'!X40+25</f>
        <v>21361.75</v>
      </c>
      <c r="Y17" s="44">
        <f>'Наполни свое лето|FIT18'!Y40+25</f>
        <v>18699.55</v>
      </c>
      <c r="Z17" s="44">
        <f>'Наполни свое лето|FIT18'!Z40+25</f>
        <v>18699.55</v>
      </c>
      <c r="AA17" s="44">
        <f>'Наполни свое лето|FIT18'!AA40+25</f>
        <v>20030.650000000001</v>
      </c>
      <c r="AB17" s="44">
        <f>'Наполни свое лето|FIT18'!AB40+25</f>
        <v>18699.55</v>
      </c>
      <c r="AC17" s="44">
        <f>'Наполни свое лето|FIT18'!AC40+25</f>
        <v>20030.650000000001</v>
      </c>
      <c r="AD17" s="44">
        <f>'Наполни свое лето|FIT18'!AD40+25</f>
        <v>17368.45</v>
      </c>
      <c r="AE17" s="44">
        <f>'Наполни свое лето|FIT18'!AE40+25</f>
        <v>16428.849999999999</v>
      </c>
      <c r="AF17" s="44">
        <f>'Наполни свое лето|FIT18'!AF40+25</f>
        <v>15489.25</v>
      </c>
      <c r="AG17" s="44">
        <f>'Наполни свое лето|FIT18'!AG40+25</f>
        <v>14549.65</v>
      </c>
      <c r="AH17" s="44">
        <f>'Наполни свое лето|FIT18'!AH40+25</f>
        <v>13610.05</v>
      </c>
      <c r="AI17" s="44">
        <f>'Наполни свое лето|FIT18'!AI40+25</f>
        <v>13610.05</v>
      </c>
      <c r="AJ17" s="44">
        <f>'Наполни свое лето|FIT18'!AJ40+25</f>
        <v>14549.65</v>
      </c>
      <c r="AK17" s="44">
        <f>'Наполни свое лето|FIT18'!AK40+25</f>
        <v>15489.25</v>
      </c>
      <c r="AL17" s="44">
        <f>'Наполни свое лето|FIT18'!AL40+25</f>
        <v>14549.65</v>
      </c>
      <c r="AM17" s="44">
        <f>'Наполни свое лето|FIT18'!AM40+25</f>
        <v>15489.25</v>
      </c>
      <c r="AN17" s="44">
        <f>'Наполни свое лето|FIT18'!AN40+25</f>
        <v>14549.65</v>
      </c>
      <c r="AO17" s="44">
        <f>'Наполни свое лето|FIT18'!AO40+25</f>
        <v>14550.433000000001</v>
      </c>
      <c r="AP17" s="44">
        <f>'Наполни свое лето|FIT18'!AP40+25</f>
        <v>13610.05</v>
      </c>
      <c r="AQ17" s="44">
        <f>'Наполни свое лето|FIT18'!AQ40+25</f>
        <v>15489.25</v>
      </c>
      <c r="AR17" s="44">
        <f>'Наполни свое лето|FIT18'!AR40+25</f>
        <v>13610.05</v>
      </c>
    </row>
    <row r="18" spans="1:44"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row>
    <row r="19" spans="1:44" x14ac:dyDescent="0.2">
      <c r="A19" s="19">
        <v>1</v>
      </c>
      <c r="B19" s="44">
        <f>'Наполни свое лето|FIT18'!B42+25</f>
        <v>15293.5</v>
      </c>
      <c r="C19" s="44">
        <f>'Наполни свое лето|FIT18'!C42+25</f>
        <v>17172.7</v>
      </c>
      <c r="D19" s="44">
        <f>'Наполни свое лето|FIT18'!D42+25</f>
        <v>17172.7</v>
      </c>
      <c r="E19" s="44">
        <f>'Наполни свое лето|FIT18'!E42+25</f>
        <v>16233.1</v>
      </c>
      <c r="F19" s="44">
        <f>'Наполни свое лето|FIT18'!F42+25</f>
        <v>16233.1</v>
      </c>
      <c r="G19" s="44">
        <f>'Наполни свое лето|FIT18'!G42+25</f>
        <v>18503.8</v>
      </c>
      <c r="H19" s="44">
        <f>'Наполни свое лето|FIT18'!H42+25</f>
        <v>21166</v>
      </c>
      <c r="I19" s="44">
        <f>'Наполни свое лето|FIT18'!I42+25</f>
        <v>18503.8</v>
      </c>
      <c r="J19" s="44">
        <f>'Наполни свое лето|FIT18'!J42+25</f>
        <v>15293.5</v>
      </c>
      <c r="K19" s="44">
        <f>'Наполни свое лето|FIT18'!K42+25</f>
        <v>14353.9</v>
      </c>
      <c r="L19" s="44">
        <f>'Наполни свое лето|FIT18'!L42+25</f>
        <v>17172.7</v>
      </c>
      <c r="M19" s="44">
        <f>'Наполни свое лето|FIT18'!M42+25</f>
        <v>17172.7</v>
      </c>
      <c r="N19" s="44">
        <f>'Наполни свое лето|FIT18'!N42+25</f>
        <v>16233.1</v>
      </c>
      <c r="O19" s="44">
        <f>'Наполни свое лето|FIT18'!O42+25</f>
        <v>17172.7</v>
      </c>
      <c r="P19" s="44">
        <f>'Наполни свое лето|FIT18'!P42+25</f>
        <v>18503.8</v>
      </c>
      <c r="Q19" s="44">
        <f>'Наполни свое лето|FIT18'!Q42+25</f>
        <v>18503.8</v>
      </c>
      <c r="R19" s="44">
        <f>'Наполни свое лето|FIT18'!R42+25</f>
        <v>18503.8</v>
      </c>
      <c r="S19" s="44">
        <f>'Наполни свое лето|FIT18'!S42+25</f>
        <v>18503.8</v>
      </c>
      <c r="T19" s="44">
        <f>'Наполни свое лето|FIT18'!T42+25</f>
        <v>17172.7</v>
      </c>
      <c r="U19" s="44">
        <f>'Наполни свое лето|FIT18'!U42+25</f>
        <v>17172.7</v>
      </c>
      <c r="V19" s="44">
        <f>'Наполни свое лето|FIT18'!V42+25</f>
        <v>21166</v>
      </c>
      <c r="W19" s="44">
        <f>'Наполни свое лето|FIT18'!W42+25</f>
        <v>19834.900000000001</v>
      </c>
      <c r="X19" s="44">
        <f>'Наполни свое лето|FIT18'!X42+25</f>
        <v>21166</v>
      </c>
      <c r="Y19" s="44">
        <f>'Наполни свое лето|FIT18'!Y42+25</f>
        <v>18503.8</v>
      </c>
      <c r="Z19" s="44">
        <f>'Наполни свое лето|FIT18'!Z42+25</f>
        <v>18503.8</v>
      </c>
      <c r="AA19" s="44">
        <f>'Наполни свое лето|FIT18'!AA42+25</f>
        <v>19834.900000000001</v>
      </c>
      <c r="AB19" s="44">
        <f>'Наполни свое лето|FIT18'!AB42+25</f>
        <v>18503.8</v>
      </c>
      <c r="AC19" s="44">
        <f>'Наполни свое лето|FIT18'!AC42+25</f>
        <v>19834.900000000001</v>
      </c>
      <c r="AD19" s="44">
        <f>'Наполни свое лето|FIT18'!AD42+25</f>
        <v>17172.7</v>
      </c>
      <c r="AE19" s="44">
        <f>'Наполни свое лето|FIT18'!AE42+25</f>
        <v>16233.1</v>
      </c>
      <c r="AF19" s="44">
        <f>'Наполни свое лето|FIT18'!AF42+25</f>
        <v>15293.5</v>
      </c>
      <c r="AG19" s="44">
        <f>'Наполни свое лето|FIT18'!AG42+25</f>
        <v>14353.9</v>
      </c>
      <c r="AH19" s="44">
        <f>'Наполни свое лето|FIT18'!AH42+25</f>
        <v>13414.3</v>
      </c>
      <c r="AI19" s="44">
        <f>'Наполни свое лето|FIT18'!AI42+25</f>
        <v>13414.3</v>
      </c>
      <c r="AJ19" s="44">
        <f>'Наполни свое лето|FIT18'!AJ42+25</f>
        <v>14353.9</v>
      </c>
      <c r="AK19" s="44">
        <f>'Наполни свое лето|FIT18'!AK42+25</f>
        <v>15293.5</v>
      </c>
      <c r="AL19" s="44">
        <f>'Наполни свое лето|FIT18'!AL42+25</f>
        <v>14353.9</v>
      </c>
      <c r="AM19" s="44">
        <f>'Наполни свое лето|FIT18'!AM42+25</f>
        <v>15293.5</v>
      </c>
      <c r="AN19" s="44">
        <f>'Наполни свое лето|FIT18'!AN42+25</f>
        <v>14353.9</v>
      </c>
      <c r="AO19" s="44">
        <f>'Наполни свое лето|FIT18'!AO42+25</f>
        <v>14354.683000000001</v>
      </c>
      <c r="AP19" s="44">
        <f>'Наполни свое лето|FIT18'!AP42+25</f>
        <v>13414.3</v>
      </c>
      <c r="AQ19" s="44">
        <f>'Наполни свое лето|FIT18'!AQ42+25</f>
        <v>15293.5</v>
      </c>
      <c r="AR19" s="44">
        <f>'Наполни свое лето|FIT18'!AR42+25</f>
        <v>13414.3</v>
      </c>
    </row>
    <row r="20" spans="1:44" x14ac:dyDescent="0.2">
      <c r="A20" s="19">
        <v>2</v>
      </c>
      <c r="B20" s="44">
        <f>'Наполни свое лето|FIT18'!B43+25</f>
        <v>17055.25</v>
      </c>
      <c r="C20" s="44">
        <f>'Наполни свое лето|FIT18'!C43+25</f>
        <v>18934.45</v>
      </c>
      <c r="D20" s="44">
        <f>'Наполни свое лето|FIT18'!D43+25</f>
        <v>18934.45</v>
      </c>
      <c r="E20" s="44">
        <f>'Наполни свое лето|FIT18'!E43+25</f>
        <v>17994.849999999999</v>
      </c>
      <c r="F20" s="44">
        <f>'Наполни свое лето|FIT18'!F43+25</f>
        <v>17994.849999999999</v>
      </c>
      <c r="G20" s="44">
        <f>'Наполни свое лето|FIT18'!G43+25</f>
        <v>20265.55</v>
      </c>
      <c r="H20" s="44">
        <f>'Наполни свое лето|FIT18'!H43+25</f>
        <v>22927.75</v>
      </c>
      <c r="I20" s="44">
        <f>'Наполни свое лето|FIT18'!I43+25</f>
        <v>20265.55</v>
      </c>
      <c r="J20" s="44">
        <f>'Наполни свое лето|FIT18'!J43+25</f>
        <v>17055.25</v>
      </c>
      <c r="K20" s="44">
        <f>'Наполни свое лето|FIT18'!K43+25</f>
        <v>16115.65</v>
      </c>
      <c r="L20" s="44">
        <f>'Наполни свое лето|FIT18'!L43+25</f>
        <v>18934.45</v>
      </c>
      <c r="M20" s="44">
        <f>'Наполни свое лето|FIT18'!M43+25</f>
        <v>18934.45</v>
      </c>
      <c r="N20" s="44">
        <f>'Наполни свое лето|FIT18'!N43+25</f>
        <v>17994.849999999999</v>
      </c>
      <c r="O20" s="44">
        <f>'Наполни свое лето|FIT18'!O43+25</f>
        <v>18934.45</v>
      </c>
      <c r="P20" s="44">
        <f>'Наполни свое лето|FIT18'!P43+25</f>
        <v>20265.55</v>
      </c>
      <c r="Q20" s="44">
        <f>'Наполни свое лето|FIT18'!Q43+25</f>
        <v>20265.55</v>
      </c>
      <c r="R20" s="44">
        <f>'Наполни свое лето|FIT18'!R43+25</f>
        <v>20265.55</v>
      </c>
      <c r="S20" s="44">
        <f>'Наполни свое лето|FIT18'!S43+25</f>
        <v>20265.55</v>
      </c>
      <c r="T20" s="44">
        <f>'Наполни свое лето|FIT18'!T43+25</f>
        <v>18934.45</v>
      </c>
      <c r="U20" s="44">
        <f>'Наполни свое лето|FIT18'!U43+25</f>
        <v>18934.45</v>
      </c>
      <c r="V20" s="44">
        <f>'Наполни свое лето|FIT18'!V43+25</f>
        <v>22927.75</v>
      </c>
      <c r="W20" s="44">
        <f>'Наполни свое лето|FIT18'!W43+25</f>
        <v>21596.65</v>
      </c>
      <c r="X20" s="44">
        <f>'Наполни свое лето|FIT18'!X43+25</f>
        <v>22927.75</v>
      </c>
      <c r="Y20" s="44">
        <f>'Наполни свое лето|FIT18'!Y43+25</f>
        <v>20265.55</v>
      </c>
      <c r="Z20" s="44">
        <f>'Наполни свое лето|FIT18'!Z43+25</f>
        <v>20265.55</v>
      </c>
      <c r="AA20" s="44">
        <f>'Наполни свое лето|FIT18'!AA43+25</f>
        <v>21596.65</v>
      </c>
      <c r="AB20" s="44">
        <f>'Наполни свое лето|FIT18'!AB43+25</f>
        <v>20265.55</v>
      </c>
      <c r="AC20" s="44">
        <f>'Наполни свое лето|FIT18'!AC43+25</f>
        <v>21596.65</v>
      </c>
      <c r="AD20" s="44">
        <f>'Наполни свое лето|FIT18'!AD43+25</f>
        <v>18934.45</v>
      </c>
      <c r="AE20" s="44">
        <f>'Наполни свое лето|FIT18'!AE43+25</f>
        <v>17994.849999999999</v>
      </c>
      <c r="AF20" s="44">
        <f>'Наполни свое лето|FIT18'!AF43+25</f>
        <v>17055.25</v>
      </c>
      <c r="AG20" s="44">
        <f>'Наполни свое лето|FIT18'!AG43+25</f>
        <v>16115.65</v>
      </c>
      <c r="AH20" s="44">
        <f>'Наполни свое лето|FIT18'!AH43+25</f>
        <v>15176.05</v>
      </c>
      <c r="AI20" s="44">
        <f>'Наполни свое лето|FIT18'!AI43+25</f>
        <v>15176.05</v>
      </c>
      <c r="AJ20" s="44">
        <f>'Наполни свое лето|FIT18'!AJ43+25</f>
        <v>16115.65</v>
      </c>
      <c r="AK20" s="44">
        <f>'Наполни свое лето|FIT18'!AK43+25</f>
        <v>17055.25</v>
      </c>
      <c r="AL20" s="44">
        <f>'Наполни свое лето|FIT18'!AL43+25</f>
        <v>16115.65</v>
      </c>
      <c r="AM20" s="44">
        <f>'Наполни свое лето|FIT18'!AM43+25</f>
        <v>17055.25</v>
      </c>
      <c r="AN20" s="44">
        <f>'Наполни свое лето|FIT18'!AN43+25</f>
        <v>16115.65</v>
      </c>
      <c r="AO20" s="44">
        <f>'Наполни свое лето|FIT18'!AO43+25</f>
        <v>16116.433000000001</v>
      </c>
      <c r="AP20" s="44">
        <f>'Наполни свое лето|FIT18'!AP43+25</f>
        <v>15176.05</v>
      </c>
      <c r="AQ20" s="44">
        <f>'Наполни свое лето|FIT18'!AQ43+25</f>
        <v>17055.25</v>
      </c>
      <c r="AR20" s="44">
        <f>'Наполни свое лето|FIT18'!AR43+25</f>
        <v>15176.05</v>
      </c>
    </row>
    <row r="21" spans="1:44"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row>
    <row r="22" spans="1:44" x14ac:dyDescent="0.2">
      <c r="A22" s="19">
        <v>1</v>
      </c>
      <c r="B22" s="44">
        <f>'Наполни свое лето|FIT18'!B45+25</f>
        <v>23123.5</v>
      </c>
      <c r="C22" s="44">
        <f>'Наполни свое лето|FIT18'!C45+25</f>
        <v>25002.7</v>
      </c>
      <c r="D22" s="44">
        <f>'Наполни свое лето|FIT18'!D45+25</f>
        <v>25002.7</v>
      </c>
      <c r="E22" s="44">
        <f>'Наполни свое лето|FIT18'!E45+25</f>
        <v>24063.1</v>
      </c>
      <c r="F22" s="44">
        <f>'Наполни свое лето|FIT18'!F45+25</f>
        <v>24063.1</v>
      </c>
      <c r="G22" s="44">
        <f>'Наполни свое лето|FIT18'!G45+25</f>
        <v>26333.8</v>
      </c>
      <c r="H22" s="44">
        <f>'Наполни свое лето|FIT18'!H45+25</f>
        <v>28996</v>
      </c>
      <c r="I22" s="44">
        <f>'Наполни свое лето|FIT18'!I45+25</f>
        <v>26333.8</v>
      </c>
      <c r="J22" s="44">
        <f>'Наполни свое лето|FIT18'!J45+25</f>
        <v>23123.5</v>
      </c>
      <c r="K22" s="44">
        <f>'Наполни свое лето|FIT18'!K45+25</f>
        <v>22183.9</v>
      </c>
      <c r="L22" s="44">
        <f>'Наполни свое лето|FIT18'!L45+25</f>
        <v>25002.7</v>
      </c>
      <c r="M22" s="44">
        <f>'Наполни свое лето|FIT18'!M45+25</f>
        <v>25002.7</v>
      </c>
      <c r="N22" s="44">
        <f>'Наполни свое лето|FIT18'!N45+25</f>
        <v>24063.1</v>
      </c>
      <c r="O22" s="44">
        <f>'Наполни свое лето|FIT18'!O45+25</f>
        <v>25002.7</v>
      </c>
      <c r="P22" s="44">
        <f>'Наполни свое лето|FIT18'!P45+25</f>
        <v>26333.8</v>
      </c>
      <c r="Q22" s="44">
        <f>'Наполни свое лето|FIT18'!Q45+25</f>
        <v>26333.8</v>
      </c>
      <c r="R22" s="44">
        <f>'Наполни свое лето|FIT18'!R45+25</f>
        <v>26333.8</v>
      </c>
      <c r="S22" s="44">
        <f>'Наполни свое лето|FIT18'!S45+25</f>
        <v>26333.8</v>
      </c>
      <c r="T22" s="44">
        <f>'Наполни свое лето|FIT18'!T45+25</f>
        <v>25002.7</v>
      </c>
      <c r="U22" s="44">
        <f>'Наполни свое лето|FIT18'!U45+25</f>
        <v>25002.7</v>
      </c>
      <c r="V22" s="44">
        <f>'Наполни свое лето|FIT18'!V45+25</f>
        <v>28996</v>
      </c>
      <c r="W22" s="44">
        <f>'Наполни свое лето|FIT18'!W45+25</f>
        <v>27664.9</v>
      </c>
      <c r="X22" s="44">
        <f>'Наполни свое лето|FIT18'!X45+25</f>
        <v>28996</v>
      </c>
      <c r="Y22" s="44">
        <f>'Наполни свое лето|FIT18'!Y45+25</f>
        <v>26333.8</v>
      </c>
      <c r="Z22" s="44">
        <f>'Наполни свое лето|FIT18'!Z45+25</f>
        <v>26333.8</v>
      </c>
      <c r="AA22" s="44">
        <f>'Наполни свое лето|FIT18'!AA45+25</f>
        <v>27664.9</v>
      </c>
      <c r="AB22" s="44">
        <f>'Наполни свое лето|FIT18'!AB45+25</f>
        <v>26333.8</v>
      </c>
      <c r="AC22" s="44">
        <f>'Наполни свое лето|FIT18'!AC45+25</f>
        <v>27664.9</v>
      </c>
      <c r="AD22" s="44">
        <f>'Наполни свое лето|FIT18'!AD45+25</f>
        <v>25002.7</v>
      </c>
      <c r="AE22" s="44">
        <f>'Наполни свое лето|FIT18'!AE45+25</f>
        <v>24063.1</v>
      </c>
      <c r="AF22" s="44">
        <f>'Наполни свое лето|FIT18'!AF45+25</f>
        <v>23123.5</v>
      </c>
      <c r="AG22" s="44">
        <f>'Наполни свое лето|FIT18'!AG45+25</f>
        <v>22183.9</v>
      </c>
      <c r="AH22" s="44">
        <f>'Наполни свое лето|FIT18'!AH45+25</f>
        <v>21244.3</v>
      </c>
      <c r="AI22" s="44">
        <f>'Наполни свое лето|FIT18'!AI45+25</f>
        <v>21244.3</v>
      </c>
      <c r="AJ22" s="44">
        <f>'Наполни свое лето|FIT18'!AJ45+25</f>
        <v>22183.9</v>
      </c>
      <c r="AK22" s="44">
        <f>'Наполни свое лето|FIT18'!AK45+25</f>
        <v>23123.5</v>
      </c>
      <c r="AL22" s="44">
        <f>'Наполни свое лето|FIT18'!AL45+25</f>
        <v>22183.9</v>
      </c>
      <c r="AM22" s="44">
        <f>'Наполни свое лето|FIT18'!AM45+25</f>
        <v>23123.5</v>
      </c>
      <c r="AN22" s="44">
        <f>'Наполни свое лето|FIT18'!AN45+25</f>
        <v>22183.9</v>
      </c>
      <c r="AO22" s="44">
        <f>'Наполни свое лето|FIT18'!AO45+25</f>
        <v>22184.683000000001</v>
      </c>
      <c r="AP22" s="44">
        <f>'Наполни свое лето|FIT18'!AP45+25</f>
        <v>21244.3</v>
      </c>
      <c r="AQ22" s="44">
        <f>'Наполни свое лето|FIT18'!AQ45+25</f>
        <v>23123.5</v>
      </c>
      <c r="AR22" s="44">
        <f>'Наполни свое лето|FIT18'!AR45+25</f>
        <v>21244.3</v>
      </c>
    </row>
    <row r="23" spans="1:44" x14ac:dyDescent="0.2">
      <c r="A23" s="19">
        <v>2</v>
      </c>
      <c r="B23" s="44">
        <f>'Наполни свое лето|FIT18'!B46+25</f>
        <v>24885.25</v>
      </c>
      <c r="C23" s="44">
        <f>'Наполни свое лето|FIT18'!C46+25</f>
        <v>26764.45</v>
      </c>
      <c r="D23" s="44">
        <f>'Наполни свое лето|FIT18'!D46+25</f>
        <v>26764.45</v>
      </c>
      <c r="E23" s="44">
        <f>'Наполни свое лето|FIT18'!E46+25</f>
        <v>25824.85</v>
      </c>
      <c r="F23" s="44">
        <f>'Наполни свое лето|FIT18'!F46+25</f>
        <v>25824.85</v>
      </c>
      <c r="G23" s="44">
        <f>'Наполни свое лето|FIT18'!G46+25</f>
        <v>28095.55</v>
      </c>
      <c r="H23" s="44">
        <f>'Наполни свое лето|FIT18'!H46+25</f>
        <v>30757.75</v>
      </c>
      <c r="I23" s="44">
        <f>'Наполни свое лето|FIT18'!I46+25</f>
        <v>28095.55</v>
      </c>
      <c r="J23" s="44">
        <f>'Наполни свое лето|FIT18'!J46+25</f>
        <v>24885.25</v>
      </c>
      <c r="K23" s="44">
        <f>'Наполни свое лето|FIT18'!K46+25</f>
        <v>23945.65</v>
      </c>
      <c r="L23" s="44">
        <f>'Наполни свое лето|FIT18'!L46+25</f>
        <v>26764.45</v>
      </c>
      <c r="M23" s="44">
        <f>'Наполни свое лето|FIT18'!M46+25</f>
        <v>26764.45</v>
      </c>
      <c r="N23" s="44">
        <f>'Наполни свое лето|FIT18'!N46+25</f>
        <v>25824.85</v>
      </c>
      <c r="O23" s="44">
        <f>'Наполни свое лето|FIT18'!O46+25</f>
        <v>26764.45</v>
      </c>
      <c r="P23" s="44">
        <f>'Наполни свое лето|FIT18'!P46+25</f>
        <v>28095.55</v>
      </c>
      <c r="Q23" s="44">
        <f>'Наполни свое лето|FIT18'!Q46+25</f>
        <v>28095.55</v>
      </c>
      <c r="R23" s="44">
        <f>'Наполни свое лето|FIT18'!R46+25</f>
        <v>28095.55</v>
      </c>
      <c r="S23" s="44">
        <f>'Наполни свое лето|FIT18'!S46+25</f>
        <v>28095.55</v>
      </c>
      <c r="T23" s="44">
        <f>'Наполни свое лето|FIT18'!T46+25</f>
        <v>26764.45</v>
      </c>
      <c r="U23" s="44">
        <f>'Наполни свое лето|FIT18'!U46+25</f>
        <v>26764.45</v>
      </c>
      <c r="V23" s="44">
        <f>'Наполни свое лето|FIT18'!V46+25</f>
        <v>30757.75</v>
      </c>
      <c r="W23" s="44">
        <f>'Наполни свое лето|FIT18'!W46+25</f>
        <v>29426.65</v>
      </c>
      <c r="X23" s="44">
        <f>'Наполни свое лето|FIT18'!X46+25</f>
        <v>30757.75</v>
      </c>
      <c r="Y23" s="44">
        <f>'Наполни свое лето|FIT18'!Y46+25</f>
        <v>28095.55</v>
      </c>
      <c r="Z23" s="44">
        <f>'Наполни свое лето|FIT18'!Z46+25</f>
        <v>28095.55</v>
      </c>
      <c r="AA23" s="44">
        <f>'Наполни свое лето|FIT18'!AA46+25</f>
        <v>29426.65</v>
      </c>
      <c r="AB23" s="44">
        <f>'Наполни свое лето|FIT18'!AB46+25</f>
        <v>28095.55</v>
      </c>
      <c r="AC23" s="44">
        <f>'Наполни свое лето|FIT18'!AC46+25</f>
        <v>29426.65</v>
      </c>
      <c r="AD23" s="44">
        <f>'Наполни свое лето|FIT18'!AD46+25</f>
        <v>26764.45</v>
      </c>
      <c r="AE23" s="44">
        <f>'Наполни свое лето|FIT18'!AE46+25</f>
        <v>25824.85</v>
      </c>
      <c r="AF23" s="44">
        <f>'Наполни свое лето|FIT18'!AF46+25</f>
        <v>24885.25</v>
      </c>
      <c r="AG23" s="44">
        <f>'Наполни свое лето|FIT18'!AG46+25</f>
        <v>23945.65</v>
      </c>
      <c r="AH23" s="44">
        <f>'Наполни свое лето|FIT18'!AH46+25</f>
        <v>23006.05</v>
      </c>
      <c r="AI23" s="44">
        <f>'Наполни свое лето|FIT18'!AI46+25</f>
        <v>23006.05</v>
      </c>
      <c r="AJ23" s="44">
        <f>'Наполни свое лето|FIT18'!AJ46+25</f>
        <v>23945.65</v>
      </c>
      <c r="AK23" s="44">
        <f>'Наполни свое лето|FIT18'!AK46+25</f>
        <v>24885.25</v>
      </c>
      <c r="AL23" s="44">
        <f>'Наполни свое лето|FIT18'!AL46+25</f>
        <v>23945.65</v>
      </c>
      <c r="AM23" s="44">
        <f>'Наполни свое лето|FIT18'!AM46+25</f>
        <v>24885.25</v>
      </c>
      <c r="AN23" s="44">
        <f>'Наполни свое лето|FIT18'!AN46+25</f>
        <v>23945.65</v>
      </c>
      <c r="AO23" s="44">
        <f>'Наполни свое лето|FIT18'!AO46+25</f>
        <v>23946.433000000001</v>
      </c>
      <c r="AP23" s="44">
        <f>'Наполни свое лето|FIT18'!AP46+25</f>
        <v>23006.05</v>
      </c>
      <c r="AQ23" s="44">
        <f>'Наполни свое лето|FIT18'!AQ46+25</f>
        <v>24885.25</v>
      </c>
      <c r="AR23" s="44">
        <f>'Наполни свое лето|FIT18'!AR46+25</f>
        <v>23006.05</v>
      </c>
    </row>
    <row r="24" spans="1:44"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row>
    <row r="25" spans="1:44" x14ac:dyDescent="0.2">
      <c r="A25" s="19" t="s">
        <v>1</v>
      </c>
      <c r="B25" s="44">
        <f>'Наполни свое лето|FIT18'!B48+25</f>
        <v>97900</v>
      </c>
      <c r="C25" s="44">
        <f>'Наполни свое лето|FIT18'!C48+25</f>
        <v>97900</v>
      </c>
      <c r="D25" s="44">
        <f>'Наполни свое лето|FIT18'!D48+25</f>
        <v>97900</v>
      </c>
      <c r="E25" s="44">
        <f>'Наполни свое лето|FIT18'!E48+25</f>
        <v>97900</v>
      </c>
      <c r="F25" s="44">
        <f>'Наполни свое лето|FIT18'!F48+25</f>
        <v>97900</v>
      </c>
      <c r="G25" s="44">
        <f>'Наполни свое лето|FIT18'!G48+25</f>
        <v>97900</v>
      </c>
      <c r="H25" s="44">
        <f>'Наполни свое лето|FIT18'!H48+25</f>
        <v>97900</v>
      </c>
      <c r="I25" s="44">
        <f>'Наполни свое лето|FIT18'!I48+25</f>
        <v>97900</v>
      </c>
      <c r="J25" s="44">
        <f>'Наполни свое лето|FIT18'!J48+25</f>
        <v>97900</v>
      </c>
      <c r="K25" s="44">
        <f>'Наполни свое лето|FIT18'!K48+25</f>
        <v>97900</v>
      </c>
      <c r="L25" s="44">
        <f>'Наполни свое лето|FIT18'!L48+25</f>
        <v>97900</v>
      </c>
      <c r="M25" s="44">
        <f>'Наполни свое лето|FIT18'!M48+25</f>
        <v>97900</v>
      </c>
      <c r="N25" s="44">
        <f>'Наполни свое лето|FIT18'!N48+25</f>
        <v>97900</v>
      </c>
      <c r="O25" s="44">
        <f>'Наполни свое лето|FIT18'!O48+25</f>
        <v>97900</v>
      </c>
      <c r="P25" s="44">
        <f>'Наполни свое лето|FIT18'!P48+25</f>
        <v>97900</v>
      </c>
      <c r="Q25" s="44">
        <f>'Наполни свое лето|FIT18'!Q48+25</f>
        <v>97900</v>
      </c>
      <c r="R25" s="44">
        <f>'Наполни свое лето|FIT18'!R48+25</f>
        <v>97900</v>
      </c>
      <c r="S25" s="44">
        <f>'Наполни свое лето|FIT18'!S48+25</f>
        <v>97900</v>
      </c>
      <c r="T25" s="44">
        <f>'Наполни свое лето|FIT18'!T48+25</f>
        <v>97900</v>
      </c>
      <c r="U25" s="44">
        <f>'Наполни свое лето|FIT18'!U48+25</f>
        <v>97900</v>
      </c>
      <c r="V25" s="44">
        <f>'Наполни свое лето|FIT18'!V48+25</f>
        <v>97900</v>
      </c>
      <c r="W25" s="44">
        <f>'Наполни свое лето|FIT18'!W48+25</f>
        <v>97900</v>
      </c>
      <c r="X25" s="44">
        <f>'Наполни свое лето|FIT18'!X48+25</f>
        <v>97900</v>
      </c>
      <c r="Y25" s="44">
        <f>'Наполни свое лето|FIT18'!Y48+25</f>
        <v>97900</v>
      </c>
      <c r="Z25" s="44">
        <f>'Наполни свое лето|FIT18'!Z48+25</f>
        <v>97900</v>
      </c>
      <c r="AA25" s="44">
        <f>'Наполни свое лето|FIT18'!AA48+25</f>
        <v>97900</v>
      </c>
      <c r="AB25" s="44">
        <f>'Наполни свое лето|FIT18'!AB48+25</f>
        <v>97900</v>
      </c>
      <c r="AC25" s="44">
        <f>'Наполни свое лето|FIT18'!AC48+25</f>
        <v>97900</v>
      </c>
      <c r="AD25" s="44">
        <f>'Наполни свое лето|FIT18'!AD48+25</f>
        <v>97900</v>
      </c>
      <c r="AE25" s="44">
        <f>'Наполни свое лето|FIT18'!AE48+25</f>
        <v>97900</v>
      </c>
      <c r="AF25" s="44">
        <f>'Наполни свое лето|FIT18'!AF48+25</f>
        <v>97900</v>
      </c>
      <c r="AG25" s="44">
        <f>'Наполни свое лето|FIT18'!AG48+25</f>
        <v>97900</v>
      </c>
      <c r="AH25" s="44">
        <f>'Наполни свое лето|FIT18'!AH48+25</f>
        <v>97900</v>
      </c>
      <c r="AI25" s="44">
        <f>'Наполни свое лето|FIT18'!AI48+25</f>
        <v>97900</v>
      </c>
      <c r="AJ25" s="44">
        <f>'Наполни свое лето|FIT18'!AJ48+25</f>
        <v>97900</v>
      </c>
      <c r="AK25" s="44">
        <f>'Наполни свое лето|FIT18'!AK48+25</f>
        <v>97900</v>
      </c>
      <c r="AL25" s="44">
        <f>'Наполни свое лето|FIT18'!AL48+25</f>
        <v>97900</v>
      </c>
      <c r="AM25" s="44">
        <f>'Наполни свое лето|FIT18'!AM48+25</f>
        <v>97900</v>
      </c>
      <c r="AN25" s="44">
        <f>'Наполни свое лето|FIT18'!AN48+25</f>
        <v>97900</v>
      </c>
      <c r="AO25" s="44">
        <f>'Наполни свое лето|FIT18'!AO48+25</f>
        <v>97900</v>
      </c>
      <c r="AP25" s="44">
        <f>'Наполни свое лето|FIT18'!AP48+25</f>
        <v>97900</v>
      </c>
      <c r="AQ25" s="44">
        <f>'Наполни свое лето|FIT18'!AQ48+25</f>
        <v>97900</v>
      </c>
      <c r="AR25" s="44">
        <f>'Наполни свое лето|FIT18'!AR48+25</f>
        <v>97900</v>
      </c>
    </row>
    <row r="26" spans="1:44" x14ac:dyDescent="0.2">
      <c r="A26" s="41"/>
    </row>
    <row r="27" spans="1:44" ht="150" x14ac:dyDescent="0.2">
      <c r="A27" s="198" t="s">
        <v>265</v>
      </c>
    </row>
    <row r="28" spans="1:44" x14ac:dyDescent="0.2">
      <c r="A28" s="119" t="s">
        <v>24</v>
      </c>
    </row>
    <row r="29" spans="1:44" x14ac:dyDescent="0.2">
      <c r="A29" s="50" t="s">
        <v>266</v>
      </c>
    </row>
    <row r="30" spans="1:44" x14ac:dyDescent="0.2">
      <c r="A30" s="50" t="s">
        <v>267</v>
      </c>
    </row>
    <row r="31" spans="1:44" x14ac:dyDescent="0.2">
      <c r="A31" s="144"/>
    </row>
    <row r="32" spans="1:44"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56"/>
  <sheetViews>
    <sheetView workbookViewId="0">
      <selection activeCell="L7" sqref="L7"/>
    </sheetView>
  </sheetViews>
  <sheetFormatPr defaultColWidth="8.7109375" defaultRowHeight="12.75" x14ac:dyDescent="0.2"/>
  <cols>
    <col min="1" max="1" width="72.5703125" style="151" customWidth="1"/>
    <col min="2" max="16384" width="8.7109375" style="151"/>
  </cols>
  <sheetData>
    <row r="1" spans="1:44" x14ac:dyDescent="0.2">
      <c r="A1" s="13" t="s">
        <v>191</v>
      </c>
    </row>
    <row r="2" spans="1:44" ht="13.5" customHeight="1" x14ac:dyDescent="0.2">
      <c r="A2" s="122" t="s">
        <v>194</v>
      </c>
    </row>
    <row r="3" spans="1:44" x14ac:dyDescent="0.2">
      <c r="A3" s="122" t="s">
        <v>60</v>
      </c>
    </row>
    <row r="4" spans="1:44" x14ac:dyDescent="0.2">
      <c r="A4" s="25"/>
      <c r="B4" s="24">
        <f>'Наполни свое лето| FIT15'!B27</f>
        <v>45824</v>
      </c>
      <c r="C4" s="24">
        <f>'Наполни свое лето| FIT15'!C27</f>
        <v>45827</v>
      </c>
      <c r="D4" s="24">
        <f>'Наполни свое лето| FIT15'!D27</f>
        <v>45828</v>
      </c>
      <c r="E4" s="24">
        <f>'Наполни свое лето| FIT15'!E27</f>
        <v>45829</v>
      </c>
      <c r="F4" s="24">
        <f>'Наполни свое лето| FIT15'!F27</f>
        <v>45830</v>
      </c>
      <c r="G4" s="24">
        <f>'Наполни свое лето| FIT15'!G27</f>
        <v>45831</v>
      </c>
      <c r="H4" s="24">
        <f>'Наполни свое лето| FIT15'!H27</f>
        <v>45832</v>
      </c>
      <c r="I4" s="24">
        <f>'Наполни свое лето| FIT15'!I27</f>
        <v>45835</v>
      </c>
      <c r="J4" s="24">
        <f>'Наполни свое лето| FIT15'!J27</f>
        <v>45836</v>
      </c>
      <c r="K4" s="24">
        <f>'Наполни свое лето| FIT15'!K27</f>
        <v>45838</v>
      </c>
      <c r="L4" s="24">
        <f>'Наполни свое лето| FIT15'!L27</f>
        <v>45839</v>
      </c>
      <c r="M4" s="24">
        <f>'Наполни свое лето| FIT15'!M27</f>
        <v>45842</v>
      </c>
      <c r="N4" s="24">
        <f>'Наполни свое лето| FIT15'!N27</f>
        <v>45845</v>
      </c>
      <c r="O4" s="24">
        <f>'Наполни свое лето| FIT15'!O27</f>
        <v>45847</v>
      </c>
      <c r="P4" s="24">
        <f>'Наполни свое лето| FIT15'!P27</f>
        <v>45849</v>
      </c>
      <c r="Q4" s="24">
        <f>'Наполни свое лето| FIT15'!Q27</f>
        <v>45851</v>
      </c>
      <c r="R4" s="24">
        <f>'Наполни свое лето| FIT15'!R27</f>
        <v>45856</v>
      </c>
      <c r="S4" s="24">
        <f>'Наполни свое лето| FIT15'!S27</f>
        <v>45858</v>
      </c>
      <c r="T4" s="24">
        <f>'Наполни свое лето| FIT15'!T27</f>
        <v>45859</v>
      </c>
      <c r="U4" s="24">
        <f>'Наполни свое лето| FIT15'!U27</f>
        <v>45861</v>
      </c>
      <c r="V4" s="24">
        <f>'Наполни свое лето| FIT15'!V27</f>
        <v>45863</v>
      </c>
      <c r="W4" s="24">
        <f>'Наполни свое лето| FIT15'!W27</f>
        <v>45865</v>
      </c>
      <c r="X4" s="24">
        <f>'Наполни свое лето| FIT15'!X27</f>
        <v>45867</v>
      </c>
      <c r="Y4" s="24">
        <f>'Наполни свое лето| FIT15'!Y27</f>
        <v>45870</v>
      </c>
      <c r="Z4" s="24">
        <f>'Наполни свое лето| FIT15'!Z27</f>
        <v>45872</v>
      </c>
      <c r="AA4" s="24">
        <f>'Наполни свое лето| FIT15'!AA27</f>
        <v>45874</v>
      </c>
      <c r="AB4" s="24">
        <f>'Наполни свое лето| FIT15'!AB27</f>
        <v>45883</v>
      </c>
      <c r="AC4" s="24">
        <f>'Наполни свое лето| FIT15'!AC27</f>
        <v>45886</v>
      </c>
      <c r="AD4" s="24">
        <f>'Наполни свое лето| FIT15'!AD27</f>
        <v>45888</v>
      </c>
      <c r="AE4" s="24">
        <f>'Наполни свое лето| FIT15'!AE27</f>
        <v>45890</v>
      </c>
      <c r="AF4" s="24">
        <f>'Наполни свое лето| FIT15'!AF27</f>
        <v>45893</v>
      </c>
      <c r="AG4" s="24">
        <f>'Наполни свое лето| FIT15'!AG27</f>
        <v>45896</v>
      </c>
      <c r="AH4" s="24">
        <f>'Наполни свое лето| FIT15'!AH27</f>
        <v>45898</v>
      </c>
      <c r="AI4" s="24">
        <f>'Наполни свое лето| FIT15'!AI27</f>
        <v>45901</v>
      </c>
      <c r="AJ4" s="24">
        <f>'Наполни свое лето| FIT15'!AJ27</f>
        <v>45905</v>
      </c>
      <c r="AK4" s="24">
        <f>'Наполни свое лето| FIT15'!AK27</f>
        <v>45908</v>
      </c>
      <c r="AL4" s="24">
        <f>'Наполни свое лето| FIT15'!AL27</f>
        <v>45911</v>
      </c>
      <c r="AM4" s="24">
        <f>'Наполни свое лето| FIT15'!AM27</f>
        <v>45912</v>
      </c>
      <c r="AN4" s="24">
        <f>'Наполни свое лето| FIT15'!AN27</f>
        <v>45914</v>
      </c>
      <c r="AO4" s="24">
        <f>'Наполни свое лето| FIT15'!AO27</f>
        <v>45919</v>
      </c>
      <c r="AP4" s="24">
        <f>'Наполни свое лето| FIT15'!AP27</f>
        <v>45921</v>
      </c>
      <c r="AQ4" s="24">
        <f>'Наполни свое лето| FIT15'!AQ27</f>
        <v>45926</v>
      </c>
      <c r="AR4" s="24">
        <f>'Наполни свое лето| FIT15'!AR27</f>
        <v>45928</v>
      </c>
    </row>
    <row r="5" spans="1:44" x14ac:dyDescent="0.2">
      <c r="A5" s="10" t="s">
        <v>11</v>
      </c>
      <c r="B5" s="24">
        <f>'Наполни свое лето| FIT15'!B28</f>
        <v>45826</v>
      </c>
      <c r="C5" s="24">
        <f>'Наполни свое лето| FIT15'!C28</f>
        <v>45827</v>
      </c>
      <c r="D5" s="24">
        <f>'Наполни свое лето| FIT15'!D28</f>
        <v>45828</v>
      </c>
      <c r="E5" s="24">
        <f>'Наполни свое лето| FIT15'!E28</f>
        <v>45829</v>
      </c>
      <c r="F5" s="24">
        <f>'Наполни свое лето| FIT15'!F28</f>
        <v>45830</v>
      </c>
      <c r="G5" s="24">
        <f>'Наполни свое лето| FIT15'!G28</f>
        <v>45831</v>
      </c>
      <c r="H5" s="24">
        <f>'Наполни свое лето| FIT15'!H28</f>
        <v>45834</v>
      </c>
      <c r="I5" s="24">
        <f>'Наполни свое лето| FIT15'!I28</f>
        <v>45835</v>
      </c>
      <c r="J5" s="24">
        <f>'Наполни свое лето| FIT15'!J28</f>
        <v>45837</v>
      </c>
      <c r="K5" s="24">
        <f>'Наполни свое лето| FIT15'!K28</f>
        <v>45838</v>
      </c>
      <c r="L5" s="24">
        <f>'Наполни свое лето| FIT15'!L28</f>
        <v>45841</v>
      </c>
      <c r="M5" s="24">
        <f>'Наполни свое лето| FIT15'!M28</f>
        <v>45844</v>
      </c>
      <c r="N5" s="24">
        <f>'Наполни свое лето| FIT15'!N28</f>
        <v>45846</v>
      </c>
      <c r="O5" s="24">
        <f>'Наполни свое лето| FIT15'!O28</f>
        <v>45848</v>
      </c>
      <c r="P5" s="24">
        <f>'Наполни свое лето| FIT15'!P28</f>
        <v>45850</v>
      </c>
      <c r="Q5" s="24">
        <f>'Наполни свое лето| FIT15'!Q28</f>
        <v>45855</v>
      </c>
      <c r="R5" s="24">
        <f>'Наполни свое лето| FIT15'!R28</f>
        <v>45857</v>
      </c>
      <c r="S5" s="24">
        <f>'Наполни свое лето| FIT15'!S28</f>
        <v>45858</v>
      </c>
      <c r="T5" s="24">
        <f>'Наполни свое лето| FIT15'!T28</f>
        <v>45860</v>
      </c>
      <c r="U5" s="24">
        <f>'Наполни свое лето| FIT15'!U28</f>
        <v>45862</v>
      </c>
      <c r="V5" s="24">
        <f>'Наполни свое лето| FIT15'!V28</f>
        <v>45864</v>
      </c>
      <c r="W5" s="24">
        <f>'Наполни свое лето| FIT15'!W28</f>
        <v>45866</v>
      </c>
      <c r="X5" s="24">
        <f>'Наполни свое лето| FIT15'!X28</f>
        <v>45869</v>
      </c>
      <c r="Y5" s="24">
        <f>'Наполни свое лето| FIT15'!Y28</f>
        <v>45871</v>
      </c>
      <c r="Z5" s="24">
        <f>'Наполни свое лето| FIT15'!Z28</f>
        <v>45873</v>
      </c>
      <c r="AA5" s="24">
        <f>'Наполни свое лето| FIT15'!AA28</f>
        <v>45882</v>
      </c>
      <c r="AB5" s="24">
        <f>'Наполни свое лето| FIT15'!AB28</f>
        <v>45885</v>
      </c>
      <c r="AC5" s="24">
        <f>'Наполни свое лето| FIT15'!AC28</f>
        <v>45887</v>
      </c>
      <c r="AD5" s="24">
        <f>'Наполни свое лето| FIT15'!AD28</f>
        <v>45889</v>
      </c>
      <c r="AE5" s="24">
        <f>'Наполни свое лето| FIT15'!AE28</f>
        <v>45892</v>
      </c>
      <c r="AF5" s="24">
        <f>'Наполни свое лето| FIT15'!AF28</f>
        <v>45895</v>
      </c>
      <c r="AG5" s="24">
        <f>'Наполни свое лето| FIT15'!AG28</f>
        <v>45897</v>
      </c>
      <c r="AH5" s="24">
        <f>'Наполни свое лето| FIT15'!AH28</f>
        <v>45900</v>
      </c>
      <c r="AI5" s="24">
        <f>'Наполни свое лето| FIT15'!AI28</f>
        <v>45904</v>
      </c>
      <c r="AJ5" s="24">
        <f>'Наполни свое лето| FIT15'!AJ28</f>
        <v>45907</v>
      </c>
      <c r="AK5" s="24">
        <f>'Наполни свое лето| FIT15'!AK28</f>
        <v>45910</v>
      </c>
      <c r="AL5" s="24">
        <f>'Наполни свое лето| FIT15'!AL28</f>
        <v>45911</v>
      </c>
      <c r="AM5" s="24">
        <f>'Наполни свое лето| FIT15'!AM28</f>
        <v>45913</v>
      </c>
      <c r="AN5" s="24">
        <f>'Наполни свое лето| FIT15'!AN28</f>
        <v>45918</v>
      </c>
      <c r="AO5" s="24">
        <f>'Наполни свое лето| FIT15'!AO28</f>
        <v>45920</v>
      </c>
      <c r="AP5" s="24">
        <f>'Наполни свое лето| FIT15'!AP28</f>
        <v>45925</v>
      </c>
      <c r="AQ5" s="24">
        <f>'Наполни свое лето| FIT15'!AQ28</f>
        <v>45927</v>
      </c>
      <c r="AR5" s="24">
        <f>'Наполни свое лето| FIT15'!AR28</f>
        <v>45930</v>
      </c>
    </row>
    <row r="6" spans="1:44" x14ac:dyDescent="0.2">
      <c r="A6" s="17" t="s">
        <v>142</v>
      </c>
    </row>
    <row r="7" spans="1:44" x14ac:dyDescent="0.2">
      <c r="A7" s="19">
        <v>1</v>
      </c>
      <c r="B7" s="44">
        <f>'Наполни свое лето| FIT15'!B6*0.85</f>
        <v>11092.5</v>
      </c>
      <c r="C7" s="44">
        <f>'Наполни свое лето| FIT15'!C6*0.85</f>
        <v>12928.5</v>
      </c>
      <c r="D7" s="44">
        <f>'Наполни свое лето| FIT15'!D6*0.85</f>
        <v>12928.5</v>
      </c>
      <c r="E7" s="44">
        <f>'Наполни свое лето| FIT15'!E6*0.85</f>
        <v>12010.5</v>
      </c>
      <c r="F7" s="44">
        <f>'Наполни свое лето| FIT15'!F6*0.85</f>
        <v>12010.5</v>
      </c>
      <c r="G7" s="44">
        <f>'Наполни свое лето| FIT15'!G6*0.85</f>
        <v>14229</v>
      </c>
      <c r="H7" s="44">
        <f>'Наполни свое лето| FIT15'!H6*0.85</f>
        <v>16830</v>
      </c>
      <c r="I7" s="44">
        <f>'Наполни свое лето| FIT15'!I6*0.85</f>
        <v>14229</v>
      </c>
      <c r="J7" s="44">
        <f>'Наполни свое лето| FIT15'!J6*0.85</f>
        <v>11092.5</v>
      </c>
      <c r="K7" s="44">
        <f>'Наполни свое лето| FIT15'!K6*0.85</f>
        <v>10174.5</v>
      </c>
      <c r="L7" s="44">
        <f>'Наполни свое лето| FIT15'!L6*0.85</f>
        <v>12928.5</v>
      </c>
      <c r="M7" s="44">
        <f>'Наполни свое лето| FIT15'!M6*0.85</f>
        <v>12928.5</v>
      </c>
      <c r="N7" s="44">
        <f>'Наполни свое лето| FIT15'!N6*0.85</f>
        <v>12010.5</v>
      </c>
      <c r="O7" s="44">
        <f>'Наполни свое лето| FIT15'!O6*0.85</f>
        <v>12928.5</v>
      </c>
      <c r="P7" s="44">
        <f>'Наполни свое лето| FIT15'!P6*0.85</f>
        <v>14229</v>
      </c>
      <c r="Q7" s="44">
        <f>'Наполни свое лето| FIT15'!Q6*0.85</f>
        <v>14229</v>
      </c>
      <c r="R7" s="44">
        <f>'Наполни свое лето| FIT15'!R6*0.85</f>
        <v>14229</v>
      </c>
      <c r="S7" s="44">
        <f>'Наполни свое лето| FIT15'!S6*0.85</f>
        <v>14229</v>
      </c>
      <c r="T7" s="44">
        <f>'Наполни свое лето| FIT15'!T6*0.85</f>
        <v>12928.5</v>
      </c>
      <c r="U7" s="44">
        <f>'Наполни свое лето| FIT15'!U6*0.85</f>
        <v>12928.5</v>
      </c>
      <c r="V7" s="44">
        <f>'Наполни свое лето| FIT15'!V6*0.85</f>
        <v>16830</v>
      </c>
      <c r="W7" s="44">
        <f>'Наполни свое лето| FIT15'!W6*0.85</f>
        <v>15529.5</v>
      </c>
      <c r="X7" s="44">
        <f>'Наполни свое лето| FIT15'!X6*0.85</f>
        <v>16830</v>
      </c>
      <c r="Y7" s="44">
        <f>'Наполни свое лето| FIT15'!Y6*0.85</f>
        <v>14229</v>
      </c>
      <c r="Z7" s="44">
        <f>'Наполни свое лето| FIT15'!Z6*0.85</f>
        <v>14229</v>
      </c>
      <c r="AA7" s="44">
        <f>'Наполни свое лето| FIT15'!AA6*0.85</f>
        <v>15529.5</v>
      </c>
      <c r="AB7" s="44">
        <f>'Наполни свое лето| FIT15'!AB6*0.85</f>
        <v>14229</v>
      </c>
      <c r="AC7" s="44">
        <f>'Наполни свое лето| FIT15'!AC6*0.85</f>
        <v>15529.5</v>
      </c>
      <c r="AD7" s="44">
        <f>'Наполни свое лето| FIT15'!AD6*0.85</f>
        <v>12928.5</v>
      </c>
      <c r="AE7" s="44">
        <f>'Наполни свое лето| FIT15'!AE6*0.85</f>
        <v>12010.5</v>
      </c>
      <c r="AF7" s="44">
        <f>'Наполни свое лето| FIT15'!AF6*0.85</f>
        <v>11092.5</v>
      </c>
      <c r="AG7" s="44">
        <f>'Наполни свое лето| FIT15'!AG6*0.85</f>
        <v>10174.5</v>
      </c>
      <c r="AH7" s="44">
        <f>'Наполни свое лето| FIT15'!AH6*0.85</f>
        <v>9256.5</v>
      </c>
      <c r="AI7" s="44">
        <f>'Наполни свое лето| FIT15'!AI6*0.85</f>
        <v>9256.5</v>
      </c>
      <c r="AJ7" s="44">
        <f>'Наполни свое лето| FIT15'!AJ6*0.85</f>
        <v>10174.5</v>
      </c>
      <c r="AK7" s="44">
        <f>'Наполни свое лето| FIT15'!AK6*0.85</f>
        <v>11092.5</v>
      </c>
      <c r="AL7" s="44">
        <f>'Наполни свое лето| FIT15'!AL6*0.85</f>
        <v>10174.5</v>
      </c>
      <c r="AM7" s="44">
        <f>'Наполни свое лето| FIT15'!AM6*0.85</f>
        <v>11092.5</v>
      </c>
      <c r="AN7" s="44">
        <f>'Наполни свое лето| FIT15'!AN6*0.85</f>
        <v>10174.5</v>
      </c>
      <c r="AO7" s="44">
        <f>'Наполни свое лето| FIT15'!AO6*0.85</f>
        <v>10175.264999999999</v>
      </c>
      <c r="AP7" s="44">
        <f>'Наполни свое лето| FIT15'!AP6*0.85</f>
        <v>9256.5</v>
      </c>
      <c r="AQ7" s="44">
        <f>'Наполни свое лето| FIT15'!AQ6*0.85</f>
        <v>11092.5</v>
      </c>
      <c r="AR7" s="44">
        <f>'Наполни свое лето| FIT15'!AR6*0.85</f>
        <v>9256.5</v>
      </c>
    </row>
    <row r="8" spans="1:44" x14ac:dyDescent="0.2">
      <c r="A8" s="19">
        <v>2</v>
      </c>
      <c r="B8" s="44">
        <f>'Наполни свое лето| FIT15'!B7*0.85</f>
        <v>12813.75</v>
      </c>
      <c r="C8" s="44">
        <f>'Наполни свое лето| FIT15'!C7*0.85</f>
        <v>14649.75</v>
      </c>
      <c r="D8" s="44">
        <f>'Наполни свое лето| FIT15'!D7*0.85</f>
        <v>14649.75</v>
      </c>
      <c r="E8" s="44">
        <f>'Наполни свое лето| FIT15'!E7*0.85</f>
        <v>13731.75</v>
      </c>
      <c r="F8" s="44">
        <f>'Наполни свое лето| FIT15'!F7*0.85</f>
        <v>13731.75</v>
      </c>
      <c r="G8" s="44">
        <f>'Наполни свое лето| FIT15'!G7*0.85</f>
        <v>15950.25</v>
      </c>
      <c r="H8" s="44">
        <f>'Наполни свое лето| FIT15'!H7*0.85</f>
        <v>18551.25</v>
      </c>
      <c r="I8" s="44">
        <f>'Наполни свое лето| FIT15'!I7*0.85</f>
        <v>15950.25</v>
      </c>
      <c r="J8" s="44">
        <f>'Наполни свое лето| FIT15'!J7*0.85</f>
        <v>12813.75</v>
      </c>
      <c r="K8" s="44">
        <f>'Наполни свое лето| FIT15'!K7*0.85</f>
        <v>11895.75</v>
      </c>
      <c r="L8" s="44">
        <f>'Наполни свое лето| FIT15'!L7*0.85</f>
        <v>14649.75</v>
      </c>
      <c r="M8" s="44">
        <f>'Наполни свое лето| FIT15'!M7*0.85</f>
        <v>14649.75</v>
      </c>
      <c r="N8" s="44">
        <f>'Наполни свое лето| FIT15'!N7*0.85</f>
        <v>13731.75</v>
      </c>
      <c r="O8" s="44">
        <f>'Наполни свое лето| FIT15'!O7*0.85</f>
        <v>14649.75</v>
      </c>
      <c r="P8" s="44">
        <f>'Наполни свое лето| FIT15'!P7*0.85</f>
        <v>15950.25</v>
      </c>
      <c r="Q8" s="44">
        <f>'Наполни свое лето| FIT15'!Q7*0.85</f>
        <v>15950.25</v>
      </c>
      <c r="R8" s="44">
        <f>'Наполни свое лето| FIT15'!R7*0.85</f>
        <v>15950.25</v>
      </c>
      <c r="S8" s="44">
        <f>'Наполни свое лето| FIT15'!S7*0.85</f>
        <v>15950.25</v>
      </c>
      <c r="T8" s="44">
        <f>'Наполни свое лето| FIT15'!T7*0.85</f>
        <v>14649.75</v>
      </c>
      <c r="U8" s="44">
        <f>'Наполни свое лето| FIT15'!U7*0.85</f>
        <v>14649.75</v>
      </c>
      <c r="V8" s="44">
        <f>'Наполни свое лето| FIT15'!V7*0.85</f>
        <v>18551.25</v>
      </c>
      <c r="W8" s="44">
        <f>'Наполни свое лето| FIT15'!W7*0.85</f>
        <v>17250.75</v>
      </c>
      <c r="X8" s="44">
        <f>'Наполни свое лето| FIT15'!X7*0.85</f>
        <v>18551.25</v>
      </c>
      <c r="Y8" s="44">
        <f>'Наполни свое лето| FIT15'!Y7*0.85</f>
        <v>15950.25</v>
      </c>
      <c r="Z8" s="44">
        <f>'Наполни свое лето| FIT15'!Z7*0.85</f>
        <v>15950.25</v>
      </c>
      <c r="AA8" s="44">
        <f>'Наполни свое лето| FIT15'!AA7*0.85</f>
        <v>17250.75</v>
      </c>
      <c r="AB8" s="44">
        <f>'Наполни свое лето| FIT15'!AB7*0.85</f>
        <v>15950.25</v>
      </c>
      <c r="AC8" s="44">
        <f>'Наполни свое лето| FIT15'!AC7*0.85</f>
        <v>17250.75</v>
      </c>
      <c r="AD8" s="44">
        <f>'Наполни свое лето| FIT15'!AD7*0.85</f>
        <v>14649.75</v>
      </c>
      <c r="AE8" s="44">
        <f>'Наполни свое лето| FIT15'!AE7*0.85</f>
        <v>13731.75</v>
      </c>
      <c r="AF8" s="44">
        <f>'Наполни свое лето| FIT15'!AF7*0.85</f>
        <v>12813.75</v>
      </c>
      <c r="AG8" s="44">
        <f>'Наполни свое лето| FIT15'!AG7*0.85</f>
        <v>11895.75</v>
      </c>
      <c r="AH8" s="44">
        <f>'Наполни свое лето| FIT15'!AH7*0.85</f>
        <v>10977.75</v>
      </c>
      <c r="AI8" s="44">
        <f>'Наполни свое лето| FIT15'!AI7*0.85</f>
        <v>10977.75</v>
      </c>
      <c r="AJ8" s="44">
        <f>'Наполни свое лето| FIT15'!AJ7*0.85</f>
        <v>11895.75</v>
      </c>
      <c r="AK8" s="44">
        <f>'Наполни свое лето| FIT15'!AK7*0.85</f>
        <v>12813.75</v>
      </c>
      <c r="AL8" s="44">
        <f>'Наполни свое лето| FIT15'!AL7*0.85</f>
        <v>11895.75</v>
      </c>
      <c r="AM8" s="44">
        <f>'Наполни свое лето| FIT15'!AM7*0.85</f>
        <v>12813.75</v>
      </c>
      <c r="AN8" s="44">
        <f>'Наполни свое лето| FIT15'!AN7*0.85</f>
        <v>11895.75</v>
      </c>
      <c r="AO8" s="44">
        <f>'Наполни свое лето| FIT15'!AO7*0.85</f>
        <v>11896.514999999999</v>
      </c>
      <c r="AP8" s="44">
        <f>'Наполни свое лето| FIT15'!AP7*0.85</f>
        <v>10977.75</v>
      </c>
      <c r="AQ8" s="44">
        <f>'Наполни свое лето| FIT15'!AQ7*0.85</f>
        <v>12813.75</v>
      </c>
      <c r="AR8" s="44">
        <f>'Наполни свое лето| FIT15'!AR7*0.85</f>
        <v>10977.75</v>
      </c>
    </row>
    <row r="9" spans="1:44" x14ac:dyDescent="0.2">
      <c r="A9" s="17" t="s">
        <v>143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x14ac:dyDescent="0.2">
      <c r="A10" s="19">
        <v>1</v>
      </c>
      <c r="B10" s="44">
        <f>'Наполни свое лето| FIT15'!B9*0.85</f>
        <v>11857.5</v>
      </c>
      <c r="C10" s="44">
        <f>'Наполни свое лето| FIT15'!C9*0.85</f>
        <v>13693.5</v>
      </c>
      <c r="D10" s="44">
        <f>'Наполни свое лето| FIT15'!D9*0.85</f>
        <v>13693.5</v>
      </c>
      <c r="E10" s="44">
        <f>'Наполни свое лето| FIT15'!E9*0.85</f>
        <v>12775.5</v>
      </c>
      <c r="F10" s="44">
        <f>'Наполни свое лето| FIT15'!F9*0.85</f>
        <v>12775.5</v>
      </c>
      <c r="G10" s="44">
        <f>'Наполни свое лето| FIT15'!G9*0.85</f>
        <v>14994</v>
      </c>
      <c r="H10" s="44">
        <f>'Наполни свое лето| FIT15'!H9*0.85</f>
        <v>17595</v>
      </c>
      <c r="I10" s="44">
        <f>'Наполни свое лето| FIT15'!I9*0.85</f>
        <v>14994</v>
      </c>
      <c r="J10" s="44">
        <f>'Наполни свое лето| FIT15'!J9*0.85</f>
        <v>11857.5</v>
      </c>
      <c r="K10" s="44">
        <f>'Наполни свое лето| FIT15'!K9*0.85</f>
        <v>10939.5</v>
      </c>
      <c r="L10" s="44">
        <f>'Наполни свое лето| FIT15'!L9*0.85</f>
        <v>13693.5</v>
      </c>
      <c r="M10" s="44">
        <f>'Наполни свое лето| FIT15'!M9*0.85</f>
        <v>13693.5</v>
      </c>
      <c r="N10" s="44">
        <f>'Наполни свое лето| FIT15'!N9*0.85</f>
        <v>12775.5</v>
      </c>
      <c r="O10" s="44">
        <f>'Наполни свое лето| FIT15'!O9*0.85</f>
        <v>13693.5</v>
      </c>
      <c r="P10" s="44">
        <f>'Наполни свое лето| FIT15'!P9*0.85</f>
        <v>14994</v>
      </c>
      <c r="Q10" s="44">
        <f>'Наполни свое лето| FIT15'!Q9*0.85</f>
        <v>14994</v>
      </c>
      <c r="R10" s="44">
        <f>'Наполни свое лето| FIT15'!R9*0.85</f>
        <v>14994</v>
      </c>
      <c r="S10" s="44">
        <f>'Наполни свое лето| FIT15'!S9*0.85</f>
        <v>14994</v>
      </c>
      <c r="T10" s="44">
        <f>'Наполни свое лето| FIT15'!T9*0.85</f>
        <v>13693.5</v>
      </c>
      <c r="U10" s="44">
        <f>'Наполни свое лето| FIT15'!U9*0.85</f>
        <v>13693.5</v>
      </c>
      <c r="V10" s="44">
        <f>'Наполни свое лето| FIT15'!V9*0.85</f>
        <v>17595</v>
      </c>
      <c r="W10" s="44">
        <f>'Наполни свое лето| FIT15'!W9*0.85</f>
        <v>16294.5</v>
      </c>
      <c r="X10" s="44">
        <f>'Наполни свое лето| FIT15'!X9*0.85</f>
        <v>17595</v>
      </c>
      <c r="Y10" s="44">
        <f>'Наполни свое лето| FIT15'!Y9*0.85</f>
        <v>14994</v>
      </c>
      <c r="Z10" s="44">
        <f>'Наполни свое лето| FIT15'!Z9*0.85</f>
        <v>14994</v>
      </c>
      <c r="AA10" s="44">
        <f>'Наполни свое лето| FIT15'!AA9*0.85</f>
        <v>16294.5</v>
      </c>
      <c r="AB10" s="44">
        <f>'Наполни свое лето| FIT15'!AB9*0.85</f>
        <v>14994</v>
      </c>
      <c r="AC10" s="44">
        <f>'Наполни свое лето| FIT15'!AC9*0.85</f>
        <v>16294.5</v>
      </c>
      <c r="AD10" s="44">
        <f>'Наполни свое лето| FIT15'!AD9*0.85</f>
        <v>13693.5</v>
      </c>
      <c r="AE10" s="44">
        <f>'Наполни свое лето| FIT15'!AE9*0.85</f>
        <v>12775.5</v>
      </c>
      <c r="AF10" s="44">
        <f>'Наполни свое лето| FIT15'!AF9*0.85</f>
        <v>11857.5</v>
      </c>
      <c r="AG10" s="44">
        <f>'Наполни свое лето| FIT15'!AG9*0.85</f>
        <v>10939.5</v>
      </c>
      <c r="AH10" s="44">
        <f>'Наполни свое лето| FIT15'!AH9*0.85</f>
        <v>10021.5</v>
      </c>
      <c r="AI10" s="44">
        <f>'Наполни свое лето| FIT15'!AI9*0.85</f>
        <v>10021.5</v>
      </c>
      <c r="AJ10" s="44">
        <f>'Наполни свое лето| FIT15'!AJ9*0.85</f>
        <v>10939.5</v>
      </c>
      <c r="AK10" s="44">
        <f>'Наполни свое лето| FIT15'!AK9*0.85</f>
        <v>11857.5</v>
      </c>
      <c r="AL10" s="44">
        <f>'Наполни свое лето| FIT15'!AL9*0.85</f>
        <v>10939.5</v>
      </c>
      <c r="AM10" s="44">
        <f>'Наполни свое лето| FIT15'!AM9*0.85</f>
        <v>11857.5</v>
      </c>
      <c r="AN10" s="44">
        <f>'Наполни свое лето| FIT15'!AN9*0.85</f>
        <v>10939.5</v>
      </c>
      <c r="AO10" s="44">
        <f>'Наполни свое лето| FIT15'!AO9*0.85</f>
        <v>10940.264999999999</v>
      </c>
      <c r="AP10" s="44">
        <f>'Наполни свое лето| FIT15'!AP9*0.85</f>
        <v>10021.5</v>
      </c>
      <c r="AQ10" s="44">
        <f>'Наполни свое лето| FIT15'!AQ9*0.85</f>
        <v>11857.5</v>
      </c>
      <c r="AR10" s="44">
        <f>'Наполни свое лето| FIT15'!AR9*0.85</f>
        <v>10021.5</v>
      </c>
    </row>
    <row r="11" spans="1:44" x14ac:dyDescent="0.2">
      <c r="A11" s="19">
        <v>2</v>
      </c>
      <c r="B11" s="44">
        <f>'Наполни свое лето| FIT15'!B10*0.85</f>
        <v>13578.75</v>
      </c>
      <c r="C11" s="44">
        <f>'Наполни свое лето| FIT15'!C10*0.85</f>
        <v>15414.75</v>
      </c>
      <c r="D11" s="44">
        <f>'Наполни свое лето| FIT15'!D10*0.85</f>
        <v>15414.75</v>
      </c>
      <c r="E11" s="44">
        <f>'Наполни свое лето| FIT15'!E10*0.85</f>
        <v>14496.75</v>
      </c>
      <c r="F11" s="44">
        <f>'Наполни свое лето| FIT15'!F10*0.85</f>
        <v>14496.75</v>
      </c>
      <c r="G11" s="44">
        <f>'Наполни свое лето| FIT15'!G10*0.85</f>
        <v>16715.25</v>
      </c>
      <c r="H11" s="44">
        <f>'Наполни свое лето| FIT15'!H10*0.85</f>
        <v>19316.25</v>
      </c>
      <c r="I11" s="44">
        <f>'Наполни свое лето| FIT15'!I10*0.85</f>
        <v>16715.25</v>
      </c>
      <c r="J11" s="44">
        <f>'Наполни свое лето| FIT15'!J10*0.85</f>
        <v>13578.75</v>
      </c>
      <c r="K11" s="44">
        <f>'Наполни свое лето| FIT15'!K10*0.85</f>
        <v>12660.75</v>
      </c>
      <c r="L11" s="44">
        <f>'Наполни свое лето| FIT15'!L10*0.85</f>
        <v>15414.75</v>
      </c>
      <c r="M11" s="44">
        <f>'Наполни свое лето| FIT15'!M10*0.85</f>
        <v>15414.75</v>
      </c>
      <c r="N11" s="44">
        <f>'Наполни свое лето| FIT15'!N10*0.85</f>
        <v>14496.75</v>
      </c>
      <c r="O11" s="44">
        <f>'Наполни свое лето| FIT15'!O10*0.85</f>
        <v>15414.75</v>
      </c>
      <c r="P11" s="44">
        <f>'Наполни свое лето| FIT15'!P10*0.85</f>
        <v>16715.25</v>
      </c>
      <c r="Q11" s="44">
        <f>'Наполни свое лето| FIT15'!Q10*0.85</f>
        <v>16715.25</v>
      </c>
      <c r="R11" s="44">
        <f>'Наполни свое лето| FIT15'!R10*0.85</f>
        <v>16715.25</v>
      </c>
      <c r="S11" s="44">
        <f>'Наполни свое лето| FIT15'!S10*0.85</f>
        <v>16715.25</v>
      </c>
      <c r="T11" s="44">
        <f>'Наполни свое лето| FIT15'!T10*0.85</f>
        <v>15414.75</v>
      </c>
      <c r="U11" s="44">
        <f>'Наполни свое лето| FIT15'!U10*0.85</f>
        <v>15414.75</v>
      </c>
      <c r="V11" s="44">
        <f>'Наполни свое лето| FIT15'!V10*0.85</f>
        <v>19316.25</v>
      </c>
      <c r="W11" s="44">
        <f>'Наполни свое лето| FIT15'!W10*0.85</f>
        <v>18015.75</v>
      </c>
      <c r="X11" s="44">
        <f>'Наполни свое лето| FIT15'!X10*0.85</f>
        <v>19316.25</v>
      </c>
      <c r="Y11" s="44">
        <f>'Наполни свое лето| FIT15'!Y10*0.85</f>
        <v>16715.25</v>
      </c>
      <c r="Z11" s="44">
        <f>'Наполни свое лето| FIT15'!Z10*0.85</f>
        <v>16715.25</v>
      </c>
      <c r="AA11" s="44">
        <f>'Наполни свое лето| FIT15'!AA10*0.85</f>
        <v>18015.75</v>
      </c>
      <c r="AB11" s="44">
        <f>'Наполни свое лето| FIT15'!AB10*0.85</f>
        <v>16715.25</v>
      </c>
      <c r="AC11" s="44">
        <f>'Наполни свое лето| FIT15'!AC10*0.85</f>
        <v>18015.75</v>
      </c>
      <c r="AD11" s="44">
        <f>'Наполни свое лето| FIT15'!AD10*0.85</f>
        <v>15414.75</v>
      </c>
      <c r="AE11" s="44">
        <f>'Наполни свое лето| FIT15'!AE10*0.85</f>
        <v>14496.75</v>
      </c>
      <c r="AF11" s="44">
        <f>'Наполни свое лето| FIT15'!AF10*0.85</f>
        <v>13578.75</v>
      </c>
      <c r="AG11" s="44">
        <f>'Наполни свое лето| FIT15'!AG10*0.85</f>
        <v>12660.75</v>
      </c>
      <c r="AH11" s="44">
        <f>'Наполни свое лето| FIT15'!AH10*0.85</f>
        <v>11742.75</v>
      </c>
      <c r="AI11" s="44">
        <f>'Наполни свое лето| FIT15'!AI10*0.85</f>
        <v>11742.75</v>
      </c>
      <c r="AJ11" s="44">
        <f>'Наполни свое лето| FIT15'!AJ10*0.85</f>
        <v>12660.75</v>
      </c>
      <c r="AK11" s="44">
        <f>'Наполни свое лето| FIT15'!AK10*0.85</f>
        <v>13578.75</v>
      </c>
      <c r="AL11" s="44">
        <f>'Наполни свое лето| FIT15'!AL10*0.85</f>
        <v>12660.75</v>
      </c>
      <c r="AM11" s="44">
        <f>'Наполни свое лето| FIT15'!AM10*0.85</f>
        <v>13578.75</v>
      </c>
      <c r="AN11" s="44">
        <f>'Наполни свое лето| FIT15'!AN10*0.85</f>
        <v>12660.75</v>
      </c>
      <c r="AO11" s="44">
        <f>'Наполни свое лето| FIT15'!AO10*0.85</f>
        <v>12661.514999999999</v>
      </c>
      <c r="AP11" s="44">
        <f>'Наполни свое лето| FIT15'!AP10*0.85</f>
        <v>11742.75</v>
      </c>
      <c r="AQ11" s="44">
        <f>'Наполни свое лето| FIT15'!AQ10*0.85</f>
        <v>13578.75</v>
      </c>
      <c r="AR11" s="44">
        <f>'Наполни свое лето| FIT15'!AR10*0.85</f>
        <v>11742.75</v>
      </c>
    </row>
    <row r="12" spans="1:44" x14ac:dyDescent="0.2">
      <c r="A12" s="17" t="s">
        <v>144</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row>
    <row r="13" spans="1:44" x14ac:dyDescent="0.2">
      <c r="A13" s="19">
        <v>1</v>
      </c>
      <c r="B13" s="44">
        <f>'Наполни свое лето| FIT15'!B12*0.85</f>
        <v>12622.5</v>
      </c>
      <c r="C13" s="44">
        <f>'Наполни свое лето| FIT15'!C12*0.85</f>
        <v>14458.5</v>
      </c>
      <c r="D13" s="44">
        <f>'Наполни свое лето| FIT15'!D12*0.85</f>
        <v>14458.5</v>
      </c>
      <c r="E13" s="44">
        <f>'Наполни свое лето| FIT15'!E12*0.85</f>
        <v>13540.5</v>
      </c>
      <c r="F13" s="44">
        <f>'Наполни свое лето| FIT15'!F12*0.85</f>
        <v>13540.5</v>
      </c>
      <c r="G13" s="44">
        <f>'Наполни свое лето| FIT15'!G12*0.85</f>
        <v>15759</v>
      </c>
      <c r="H13" s="44">
        <f>'Наполни свое лето| FIT15'!H12*0.85</f>
        <v>18360</v>
      </c>
      <c r="I13" s="44">
        <f>'Наполни свое лето| FIT15'!I12*0.85</f>
        <v>15759</v>
      </c>
      <c r="J13" s="44">
        <f>'Наполни свое лето| FIT15'!J12*0.85</f>
        <v>12622.5</v>
      </c>
      <c r="K13" s="44">
        <f>'Наполни свое лето| FIT15'!K12*0.85</f>
        <v>11704.5</v>
      </c>
      <c r="L13" s="44">
        <f>'Наполни свое лето| FIT15'!L12*0.85</f>
        <v>14458.5</v>
      </c>
      <c r="M13" s="44">
        <f>'Наполни свое лето| FIT15'!M12*0.85</f>
        <v>14458.5</v>
      </c>
      <c r="N13" s="44">
        <f>'Наполни свое лето| FIT15'!N12*0.85</f>
        <v>13540.5</v>
      </c>
      <c r="O13" s="44">
        <f>'Наполни свое лето| FIT15'!O12*0.85</f>
        <v>14458.5</v>
      </c>
      <c r="P13" s="44">
        <f>'Наполни свое лето| FIT15'!P12*0.85</f>
        <v>15759</v>
      </c>
      <c r="Q13" s="44">
        <f>'Наполни свое лето| FIT15'!Q12*0.85</f>
        <v>15759</v>
      </c>
      <c r="R13" s="44">
        <f>'Наполни свое лето| FIT15'!R12*0.85</f>
        <v>15759</v>
      </c>
      <c r="S13" s="44">
        <f>'Наполни свое лето| FIT15'!S12*0.85</f>
        <v>15759</v>
      </c>
      <c r="T13" s="44">
        <f>'Наполни свое лето| FIT15'!T12*0.85</f>
        <v>14458.5</v>
      </c>
      <c r="U13" s="44">
        <f>'Наполни свое лето| FIT15'!U12*0.85</f>
        <v>14458.5</v>
      </c>
      <c r="V13" s="44">
        <f>'Наполни свое лето| FIT15'!V12*0.85</f>
        <v>18360</v>
      </c>
      <c r="W13" s="44">
        <f>'Наполни свое лето| FIT15'!W12*0.85</f>
        <v>17059.5</v>
      </c>
      <c r="X13" s="44">
        <f>'Наполни свое лето| FIT15'!X12*0.85</f>
        <v>18360</v>
      </c>
      <c r="Y13" s="44">
        <f>'Наполни свое лето| FIT15'!Y12*0.85</f>
        <v>15759</v>
      </c>
      <c r="Z13" s="44">
        <f>'Наполни свое лето| FIT15'!Z12*0.85</f>
        <v>15759</v>
      </c>
      <c r="AA13" s="44">
        <f>'Наполни свое лето| FIT15'!AA12*0.85</f>
        <v>17059.5</v>
      </c>
      <c r="AB13" s="44">
        <f>'Наполни свое лето| FIT15'!AB12*0.85</f>
        <v>15759</v>
      </c>
      <c r="AC13" s="44">
        <f>'Наполни свое лето| FIT15'!AC12*0.85</f>
        <v>17059.5</v>
      </c>
      <c r="AD13" s="44">
        <f>'Наполни свое лето| FIT15'!AD12*0.85</f>
        <v>14458.5</v>
      </c>
      <c r="AE13" s="44">
        <f>'Наполни свое лето| FIT15'!AE12*0.85</f>
        <v>13540.5</v>
      </c>
      <c r="AF13" s="44">
        <f>'Наполни свое лето| FIT15'!AF12*0.85</f>
        <v>12622.5</v>
      </c>
      <c r="AG13" s="44">
        <f>'Наполни свое лето| FIT15'!AG12*0.85</f>
        <v>11704.5</v>
      </c>
      <c r="AH13" s="44">
        <f>'Наполни свое лето| FIT15'!AH12*0.85</f>
        <v>10786.5</v>
      </c>
      <c r="AI13" s="44">
        <f>'Наполни свое лето| FIT15'!AI12*0.85</f>
        <v>10786.5</v>
      </c>
      <c r="AJ13" s="44">
        <f>'Наполни свое лето| FIT15'!AJ12*0.85</f>
        <v>11704.5</v>
      </c>
      <c r="AK13" s="44">
        <f>'Наполни свое лето| FIT15'!AK12*0.85</f>
        <v>12622.5</v>
      </c>
      <c r="AL13" s="44">
        <f>'Наполни свое лето| FIT15'!AL12*0.85</f>
        <v>11704.5</v>
      </c>
      <c r="AM13" s="44">
        <f>'Наполни свое лето| FIT15'!AM12*0.85</f>
        <v>12622.5</v>
      </c>
      <c r="AN13" s="44">
        <f>'Наполни свое лето| FIT15'!AN12*0.85</f>
        <v>11704.5</v>
      </c>
      <c r="AO13" s="44">
        <f>'Наполни свое лето| FIT15'!AO12*0.85</f>
        <v>11705.264999999999</v>
      </c>
      <c r="AP13" s="44">
        <f>'Наполни свое лето| FIT15'!AP12*0.85</f>
        <v>10786.5</v>
      </c>
      <c r="AQ13" s="44">
        <f>'Наполни свое лето| FIT15'!AQ12*0.85</f>
        <v>12622.5</v>
      </c>
      <c r="AR13" s="44">
        <f>'Наполни свое лето| FIT15'!AR12*0.85</f>
        <v>10786.5</v>
      </c>
    </row>
    <row r="14" spans="1:44" x14ac:dyDescent="0.2">
      <c r="A14" s="19">
        <v>2</v>
      </c>
      <c r="B14" s="44">
        <f>'Наполни свое лето| FIT15'!B13*0.85</f>
        <v>14343.75</v>
      </c>
      <c r="C14" s="44">
        <f>'Наполни свое лето| FIT15'!C13*0.85</f>
        <v>16179.75</v>
      </c>
      <c r="D14" s="44">
        <f>'Наполни свое лето| FIT15'!D13*0.85</f>
        <v>16179.75</v>
      </c>
      <c r="E14" s="44">
        <f>'Наполни свое лето| FIT15'!E13*0.85</f>
        <v>15261.75</v>
      </c>
      <c r="F14" s="44">
        <f>'Наполни свое лето| FIT15'!F13*0.85</f>
        <v>15261.75</v>
      </c>
      <c r="G14" s="44">
        <f>'Наполни свое лето| FIT15'!G13*0.85</f>
        <v>17480.25</v>
      </c>
      <c r="H14" s="44">
        <f>'Наполни свое лето| FIT15'!H13*0.85</f>
        <v>20081.25</v>
      </c>
      <c r="I14" s="44">
        <f>'Наполни свое лето| FIT15'!I13*0.85</f>
        <v>17480.25</v>
      </c>
      <c r="J14" s="44">
        <f>'Наполни свое лето| FIT15'!J13*0.85</f>
        <v>14343.75</v>
      </c>
      <c r="K14" s="44">
        <f>'Наполни свое лето| FIT15'!K13*0.85</f>
        <v>13425.75</v>
      </c>
      <c r="L14" s="44">
        <f>'Наполни свое лето| FIT15'!L13*0.85</f>
        <v>16179.75</v>
      </c>
      <c r="M14" s="44">
        <f>'Наполни свое лето| FIT15'!M13*0.85</f>
        <v>16179.75</v>
      </c>
      <c r="N14" s="44">
        <f>'Наполни свое лето| FIT15'!N13*0.85</f>
        <v>15261.75</v>
      </c>
      <c r="O14" s="44">
        <f>'Наполни свое лето| FIT15'!O13*0.85</f>
        <v>16179.75</v>
      </c>
      <c r="P14" s="44">
        <f>'Наполни свое лето| FIT15'!P13*0.85</f>
        <v>17480.25</v>
      </c>
      <c r="Q14" s="44">
        <f>'Наполни свое лето| FIT15'!Q13*0.85</f>
        <v>17480.25</v>
      </c>
      <c r="R14" s="44">
        <f>'Наполни свое лето| FIT15'!R13*0.85</f>
        <v>17480.25</v>
      </c>
      <c r="S14" s="44">
        <f>'Наполни свое лето| FIT15'!S13*0.85</f>
        <v>17480.25</v>
      </c>
      <c r="T14" s="44">
        <f>'Наполни свое лето| FIT15'!T13*0.85</f>
        <v>16179.75</v>
      </c>
      <c r="U14" s="44">
        <f>'Наполни свое лето| FIT15'!U13*0.85</f>
        <v>16179.75</v>
      </c>
      <c r="V14" s="44">
        <f>'Наполни свое лето| FIT15'!V13*0.85</f>
        <v>20081.25</v>
      </c>
      <c r="W14" s="44">
        <f>'Наполни свое лето| FIT15'!W13*0.85</f>
        <v>18780.75</v>
      </c>
      <c r="X14" s="44">
        <f>'Наполни свое лето| FIT15'!X13*0.85</f>
        <v>20081.25</v>
      </c>
      <c r="Y14" s="44">
        <f>'Наполни свое лето| FIT15'!Y13*0.85</f>
        <v>17480.25</v>
      </c>
      <c r="Z14" s="44">
        <f>'Наполни свое лето| FIT15'!Z13*0.85</f>
        <v>17480.25</v>
      </c>
      <c r="AA14" s="44">
        <f>'Наполни свое лето| FIT15'!AA13*0.85</f>
        <v>18780.75</v>
      </c>
      <c r="AB14" s="44">
        <f>'Наполни свое лето| FIT15'!AB13*0.85</f>
        <v>17480.25</v>
      </c>
      <c r="AC14" s="44">
        <f>'Наполни свое лето| FIT15'!AC13*0.85</f>
        <v>18780.75</v>
      </c>
      <c r="AD14" s="44">
        <f>'Наполни свое лето| FIT15'!AD13*0.85</f>
        <v>16179.75</v>
      </c>
      <c r="AE14" s="44">
        <f>'Наполни свое лето| FIT15'!AE13*0.85</f>
        <v>15261.75</v>
      </c>
      <c r="AF14" s="44">
        <f>'Наполни свое лето| FIT15'!AF13*0.85</f>
        <v>14343.75</v>
      </c>
      <c r="AG14" s="44">
        <f>'Наполни свое лето| FIT15'!AG13*0.85</f>
        <v>13425.75</v>
      </c>
      <c r="AH14" s="44">
        <f>'Наполни свое лето| FIT15'!AH13*0.85</f>
        <v>12507.75</v>
      </c>
      <c r="AI14" s="44">
        <f>'Наполни свое лето| FIT15'!AI13*0.85</f>
        <v>12507.75</v>
      </c>
      <c r="AJ14" s="44">
        <f>'Наполни свое лето| FIT15'!AJ13*0.85</f>
        <v>13425.75</v>
      </c>
      <c r="AK14" s="44">
        <f>'Наполни свое лето| FIT15'!AK13*0.85</f>
        <v>14343.75</v>
      </c>
      <c r="AL14" s="44">
        <f>'Наполни свое лето| FIT15'!AL13*0.85</f>
        <v>13425.75</v>
      </c>
      <c r="AM14" s="44">
        <f>'Наполни свое лето| FIT15'!AM13*0.85</f>
        <v>14343.75</v>
      </c>
      <c r="AN14" s="44">
        <f>'Наполни свое лето| FIT15'!AN13*0.85</f>
        <v>13425.75</v>
      </c>
      <c r="AO14" s="44">
        <f>'Наполни свое лето| FIT15'!AO13*0.85</f>
        <v>13426.514999999999</v>
      </c>
      <c r="AP14" s="44">
        <f>'Наполни свое лето| FIT15'!AP13*0.85</f>
        <v>12507.75</v>
      </c>
      <c r="AQ14" s="44">
        <f>'Наполни свое лето| FIT15'!AQ13*0.85</f>
        <v>14343.75</v>
      </c>
      <c r="AR14" s="44">
        <f>'Наполни свое лето| FIT15'!AR13*0.85</f>
        <v>12507.75</v>
      </c>
    </row>
    <row r="15" spans="1:44" x14ac:dyDescent="0.2">
      <c r="A15" s="17" t="s">
        <v>4</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row>
    <row r="16" spans="1:44" x14ac:dyDescent="0.2">
      <c r="A16" s="19">
        <v>1</v>
      </c>
      <c r="B16" s="44">
        <f>'Наполни свое лето| FIT15'!B15*0.85</f>
        <v>13387.5</v>
      </c>
      <c r="C16" s="44">
        <f>'Наполни свое лето| FIT15'!C15*0.85</f>
        <v>15223.5</v>
      </c>
      <c r="D16" s="44">
        <f>'Наполни свое лето| FIT15'!D15*0.85</f>
        <v>15223.5</v>
      </c>
      <c r="E16" s="44">
        <f>'Наполни свое лето| FIT15'!E15*0.85</f>
        <v>14305.5</v>
      </c>
      <c r="F16" s="44">
        <f>'Наполни свое лето| FIT15'!F15*0.85</f>
        <v>14305.5</v>
      </c>
      <c r="G16" s="44">
        <f>'Наполни свое лето| FIT15'!G15*0.85</f>
        <v>16524</v>
      </c>
      <c r="H16" s="44">
        <f>'Наполни свое лето| FIT15'!H15*0.85</f>
        <v>19125</v>
      </c>
      <c r="I16" s="44">
        <f>'Наполни свое лето| FIT15'!I15*0.85</f>
        <v>16524</v>
      </c>
      <c r="J16" s="44">
        <f>'Наполни свое лето| FIT15'!J15*0.85</f>
        <v>13387.5</v>
      </c>
      <c r="K16" s="44">
        <f>'Наполни свое лето| FIT15'!K15*0.85</f>
        <v>12469.5</v>
      </c>
      <c r="L16" s="44">
        <f>'Наполни свое лето| FIT15'!L15*0.85</f>
        <v>15223.5</v>
      </c>
      <c r="M16" s="44">
        <f>'Наполни свое лето| FIT15'!M15*0.85</f>
        <v>15223.5</v>
      </c>
      <c r="N16" s="44">
        <f>'Наполни свое лето| FIT15'!N15*0.85</f>
        <v>14305.5</v>
      </c>
      <c r="O16" s="44">
        <f>'Наполни свое лето| FIT15'!O15*0.85</f>
        <v>15223.5</v>
      </c>
      <c r="P16" s="44">
        <f>'Наполни свое лето| FIT15'!P15*0.85</f>
        <v>16524</v>
      </c>
      <c r="Q16" s="44">
        <f>'Наполни свое лето| FIT15'!Q15*0.85</f>
        <v>16524</v>
      </c>
      <c r="R16" s="44">
        <f>'Наполни свое лето| FIT15'!R15*0.85</f>
        <v>16524</v>
      </c>
      <c r="S16" s="44">
        <f>'Наполни свое лето| FIT15'!S15*0.85</f>
        <v>16524</v>
      </c>
      <c r="T16" s="44">
        <f>'Наполни свое лето| FIT15'!T15*0.85</f>
        <v>15223.5</v>
      </c>
      <c r="U16" s="44">
        <f>'Наполни свое лето| FIT15'!U15*0.85</f>
        <v>15223.5</v>
      </c>
      <c r="V16" s="44">
        <f>'Наполни свое лето| FIT15'!V15*0.85</f>
        <v>19125</v>
      </c>
      <c r="W16" s="44">
        <f>'Наполни свое лето| FIT15'!W15*0.85</f>
        <v>17824.5</v>
      </c>
      <c r="X16" s="44">
        <f>'Наполни свое лето| FIT15'!X15*0.85</f>
        <v>19125</v>
      </c>
      <c r="Y16" s="44">
        <f>'Наполни свое лето| FIT15'!Y15*0.85</f>
        <v>16524</v>
      </c>
      <c r="Z16" s="44">
        <f>'Наполни свое лето| FIT15'!Z15*0.85</f>
        <v>16524</v>
      </c>
      <c r="AA16" s="44">
        <f>'Наполни свое лето| FIT15'!AA15*0.85</f>
        <v>17824.5</v>
      </c>
      <c r="AB16" s="44">
        <f>'Наполни свое лето| FIT15'!AB15*0.85</f>
        <v>16524</v>
      </c>
      <c r="AC16" s="44">
        <f>'Наполни свое лето| FIT15'!AC15*0.85</f>
        <v>17824.5</v>
      </c>
      <c r="AD16" s="44">
        <f>'Наполни свое лето| FIT15'!AD15*0.85</f>
        <v>15223.5</v>
      </c>
      <c r="AE16" s="44">
        <f>'Наполни свое лето| FIT15'!AE15*0.85</f>
        <v>14305.5</v>
      </c>
      <c r="AF16" s="44">
        <f>'Наполни свое лето| FIT15'!AF15*0.85</f>
        <v>13387.5</v>
      </c>
      <c r="AG16" s="44">
        <f>'Наполни свое лето| FIT15'!AG15*0.85</f>
        <v>12469.5</v>
      </c>
      <c r="AH16" s="44">
        <f>'Наполни свое лето| FIT15'!AH15*0.85</f>
        <v>11551.5</v>
      </c>
      <c r="AI16" s="44">
        <f>'Наполни свое лето| FIT15'!AI15*0.85</f>
        <v>11551.5</v>
      </c>
      <c r="AJ16" s="44">
        <f>'Наполни свое лето| FIT15'!AJ15*0.85</f>
        <v>12469.5</v>
      </c>
      <c r="AK16" s="44">
        <f>'Наполни свое лето| FIT15'!AK15*0.85</f>
        <v>13387.5</v>
      </c>
      <c r="AL16" s="44">
        <f>'Наполни свое лето| FIT15'!AL15*0.85</f>
        <v>12469.5</v>
      </c>
      <c r="AM16" s="44">
        <f>'Наполни свое лето| FIT15'!AM15*0.85</f>
        <v>13387.5</v>
      </c>
      <c r="AN16" s="44">
        <f>'Наполни свое лето| FIT15'!AN15*0.85</f>
        <v>12469.5</v>
      </c>
      <c r="AO16" s="44">
        <f>'Наполни свое лето| FIT15'!AO15*0.85</f>
        <v>12470.264999999999</v>
      </c>
      <c r="AP16" s="44">
        <f>'Наполни свое лето| FIT15'!AP15*0.85</f>
        <v>11551.5</v>
      </c>
      <c r="AQ16" s="44">
        <f>'Наполни свое лето| FIT15'!AQ15*0.85</f>
        <v>13387.5</v>
      </c>
      <c r="AR16" s="44">
        <f>'Наполни свое лето| FIT15'!AR15*0.85</f>
        <v>11551.5</v>
      </c>
    </row>
    <row r="17" spans="1:44" x14ac:dyDescent="0.2">
      <c r="A17" s="19">
        <v>2</v>
      </c>
      <c r="B17" s="44">
        <f>'Наполни свое лето| FIT15'!B16*0.85</f>
        <v>15108.75</v>
      </c>
      <c r="C17" s="44">
        <f>'Наполни свое лето| FIT15'!C16*0.85</f>
        <v>16944.75</v>
      </c>
      <c r="D17" s="44">
        <f>'Наполни свое лето| FIT15'!D16*0.85</f>
        <v>16944.75</v>
      </c>
      <c r="E17" s="44">
        <f>'Наполни свое лето| FIT15'!E16*0.85</f>
        <v>16026.75</v>
      </c>
      <c r="F17" s="44">
        <f>'Наполни свое лето| FIT15'!F16*0.85</f>
        <v>16026.75</v>
      </c>
      <c r="G17" s="44">
        <f>'Наполни свое лето| FIT15'!G16*0.85</f>
        <v>18245.25</v>
      </c>
      <c r="H17" s="44">
        <f>'Наполни свое лето| FIT15'!H16*0.85</f>
        <v>20846.25</v>
      </c>
      <c r="I17" s="44">
        <f>'Наполни свое лето| FIT15'!I16*0.85</f>
        <v>18245.25</v>
      </c>
      <c r="J17" s="44">
        <f>'Наполни свое лето| FIT15'!J16*0.85</f>
        <v>15108.75</v>
      </c>
      <c r="K17" s="44">
        <f>'Наполни свое лето| FIT15'!K16*0.85</f>
        <v>14190.75</v>
      </c>
      <c r="L17" s="44">
        <f>'Наполни свое лето| FIT15'!L16*0.85</f>
        <v>16944.75</v>
      </c>
      <c r="M17" s="44">
        <f>'Наполни свое лето| FIT15'!M16*0.85</f>
        <v>16944.75</v>
      </c>
      <c r="N17" s="44">
        <f>'Наполни свое лето| FIT15'!N16*0.85</f>
        <v>16026.75</v>
      </c>
      <c r="O17" s="44">
        <f>'Наполни свое лето| FIT15'!O16*0.85</f>
        <v>16944.75</v>
      </c>
      <c r="P17" s="44">
        <f>'Наполни свое лето| FIT15'!P16*0.85</f>
        <v>18245.25</v>
      </c>
      <c r="Q17" s="44">
        <f>'Наполни свое лето| FIT15'!Q16*0.85</f>
        <v>18245.25</v>
      </c>
      <c r="R17" s="44">
        <f>'Наполни свое лето| FIT15'!R16*0.85</f>
        <v>18245.25</v>
      </c>
      <c r="S17" s="44">
        <f>'Наполни свое лето| FIT15'!S16*0.85</f>
        <v>18245.25</v>
      </c>
      <c r="T17" s="44">
        <f>'Наполни свое лето| FIT15'!T16*0.85</f>
        <v>16944.75</v>
      </c>
      <c r="U17" s="44">
        <f>'Наполни свое лето| FIT15'!U16*0.85</f>
        <v>16944.75</v>
      </c>
      <c r="V17" s="44">
        <f>'Наполни свое лето| FIT15'!V16*0.85</f>
        <v>20846.25</v>
      </c>
      <c r="W17" s="44">
        <f>'Наполни свое лето| FIT15'!W16*0.85</f>
        <v>19545.75</v>
      </c>
      <c r="X17" s="44">
        <f>'Наполни свое лето| FIT15'!X16*0.85</f>
        <v>20846.25</v>
      </c>
      <c r="Y17" s="44">
        <f>'Наполни свое лето| FIT15'!Y16*0.85</f>
        <v>18245.25</v>
      </c>
      <c r="Z17" s="44">
        <f>'Наполни свое лето| FIT15'!Z16*0.85</f>
        <v>18245.25</v>
      </c>
      <c r="AA17" s="44">
        <f>'Наполни свое лето| FIT15'!AA16*0.85</f>
        <v>19545.75</v>
      </c>
      <c r="AB17" s="44">
        <f>'Наполни свое лето| FIT15'!AB16*0.85</f>
        <v>18245.25</v>
      </c>
      <c r="AC17" s="44">
        <f>'Наполни свое лето| FIT15'!AC16*0.85</f>
        <v>19545.75</v>
      </c>
      <c r="AD17" s="44">
        <f>'Наполни свое лето| FIT15'!AD16*0.85</f>
        <v>16944.75</v>
      </c>
      <c r="AE17" s="44">
        <f>'Наполни свое лето| FIT15'!AE16*0.85</f>
        <v>16026.75</v>
      </c>
      <c r="AF17" s="44">
        <f>'Наполни свое лето| FIT15'!AF16*0.85</f>
        <v>15108.75</v>
      </c>
      <c r="AG17" s="44">
        <f>'Наполни свое лето| FIT15'!AG16*0.85</f>
        <v>14190.75</v>
      </c>
      <c r="AH17" s="44">
        <f>'Наполни свое лето| FIT15'!AH16*0.85</f>
        <v>13272.75</v>
      </c>
      <c r="AI17" s="44">
        <f>'Наполни свое лето| FIT15'!AI16*0.85</f>
        <v>13272.75</v>
      </c>
      <c r="AJ17" s="44">
        <f>'Наполни свое лето| FIT15'!AJ16*0.85</f>
        <v>14190.75</v>
      </c>
      <c r="AK17" s="44">
        <f>'Наполни свое лето| FIT15'!AK16*0.85</f>
        <v>15108.75</v>
      </c>
      <c r="AL17" s="44">
        <f>'Наполни свое лето| FIT15'!AL16*0.85</f>
        <v>14190.75</v>
      </c>
      <c r="AM17" s="44">
        <f>'Наполни свое лето| FIT15'!AM16*0.85</f>
        <v>15108.75</v>
      </c>
      <c r="AN17" s="44">
        <f>'Наполни свое лето| FIT15'!AN16*0.85</f>
        <v>14190.75</v>
      </c>
      <c r="AO17" s="44">
        <f>'Наполни свое лето| FIT15'!AO16*0.85</f>
        <v>14191.515000000001</v>
      </c>
      <c r="AP17" s="44">
        <f>'Наполни свое лето| FIT15'!AP16*0.85</f>
        <v>13272.75</v>
      </c>
      <c r="AQ17" s="44">
        <f>'Наполни свое лето| FIT15'!AQ16*0.85</f>
        <v>15108.75</v>
      </c>
      <c r="AR17" s="44">
        <f>'Наполни свое лето| FIT15'!AR16*0.85</f>
        <v>13272.75</v>
      </c>
    </row>
    <row r="18" spans="1:44" x14ac:dyDescent="0.2">
      <c r="A18" s="17" t="s">
        <v>145</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row>
    <row r="19" spans="1:44" x14ac:dyDescent="0.2">
      <c r="A19" s="19">
        <v>1</v>
      </c>
      <c r="B19" s="44">
        <f>'Наполни свое лето| FIT15'!B18*0.85</f>
        <v>14917.5</v>
      </c>
      <c r="C19" s="44">
        <f>'Наполни свое лето| FIT15'!C18*0.85</f>
        <v>16753.5</v>
      </c>
      <c r="D19" s="44">
        <f>'Наполни свое лето| FIT15'!D18*0.85</f>
        <v>16753.5</v>
      </c>
      <c r="E19" s="44">
        <f>'Наполни свое лето| FIT15'!E18*0.85</f>
        <v>15835.5</v>
      </c>
      <c r="F19" s="44">
        <f>'Наполни свое лето| FIT15'!F18*0.85</f>
        <v>15835.5</v>
      </c>
      <c r="G19" s="44">
        <f>'Наполни свое лето| FIT15'!G18*0.85</f>
        <v>18054</v>
      </c>
      <c r="H19" s="44">
        <f>'Наполни свое лето| FIT15'!H18*0.85</f>
        <v>20655</v>
      </c>
      <c r="I19" s="44">
        <f>'Наполни свое лето| FIT15'!I18*0.85</f>
        <v>18054</v>
      </c>
      <c r="J19" s="44">
        <f>'Наполни свое лето| FIT15'!J18*0.85</f>
        <v>14917.5</v>
      </c>
      <c r="K19" s="44">
        <f>'Наполни свое лето| FIT15'!K18*0.85</f>
        <v>13999.5</v>
      </c>
      <c r="L19" s="44">
        <f>'Наполни свое лето| FIT15'!L18*0.85</f>
        <v>16753.5</v>
      </c>
      <c r="M19" s="44">
        <f>'Наполни свое лето| FIT15'!M18*0.85</f>
        <v>16753.5</v>
      </c>
      <c r="N19" s="44">
        <f>'Наполни свое лето| FIT15'!N18*0.85</f>
        <v>15835.5</v>
      </c>
      <c r="O19" s="44">
        <f>'Наполни свое лето| FIT15'!O18*0.85</f>
        <v>16753.5</v>
      </c>
      <c r="P19" s="44">
        <f>'Наполни свое лето| FIT15'!P18*0.85</f>
        <v>18054</v>
      </c>
      <c r="Q19" s="44">
        <f>'Наполни свое лето| FIT15'!Q18*0.85</f>
        <v>18054</v>
      </c>
      <c r="R19" s="44">
        <f>'Наполни свое лето| FIT15'!R18*0.85</f>
        <v>18054</v>
      </c>
      <c r="S19" s="44">
        <f>'Наполни свое лето| FIT15'!S18*0.85</f>
        <v>18054</v>
      </c>
      <c r="T19" s="44">
        <f>'Наполни свое лето| FIT15'!T18*0.85</f>
        <v>16753.5</v>
      </c>
      <c r="U19" s="44">
        <f>'Наполни свое лето| FIT15'!U18*0.85</f>
        <v>16753.5</v>
      </c>
      <c r="V19" s="44">
        <f>'Наполни свое лето| FIT15'!V18*0.85</f>
        <v>20655</v>
      </c>
      <c r="W19" s="44">
        <f>'Наполни свое лето| FIT15'!W18*0.85</f>
        <v>19354.5</v>
      </c>
      <c r="X19" s="44">
        <f>'Наполни свое лето| FIT15'!X18*0.85</f>
        <v>20655</v>
      </c>
      <c r="Y19" s="44">
        <f>'Наполни свое лето| FIT15'!Y18*0.85</f>
        <v>18054</v>
      </c>
      <c r="Z19" s="44">
        <f>'Наполни свое лето| FIT15'!Z18*0.85</f>
        <v>18054</v>
      </c>
      <c r="AA19" s="44">
        <f>'Наполни свое лето| FIT15'!AA18*0.85</f>
        <v>19354.5</v>
      </c>
      <c r="AB19" s="44">
        <f>'Наполни свое лето| FIT15'!AB18*0.85</f>
        <v>18054</v>
      </c>
      <c r="AC19" s="44">
        <f>'Наполни свое лето| FIT15'!AC18*0.85</f>
        <v>19354.5</v>
      </c>
      <c r="AD19" s="44">
        <f>'Наполни свое лето| FIT15'!AD18*0.85</f>
        <v>16753.5</v>
      </c>
      <c r="AE19" s="44">
        <f>'Наполни свое лето| FIT15'!AE18*0.85</f>
        <v>15835.5</v>
      </c>
      <c r="AF19" s="44">
        <f>'Наполни свое лето| FIT15'!AF18*0.85</f>
        <v>14917.5</v>
      </c>
      <c r="AG19" s="44">
        <f>'Наполни свое лето| FIT15'!AG18*0.85</f>
        <v>13999.5</v>
      </c>
      <c r="AH19" s="44">
        <f>'Наполни свое лето| FIT15'!AH18*0.85</f>
        <v>13081.5</v>
      </c>
      <c r="AI19" s="44">
        <f>'Наполни свое лето| FIT15'!AI18*0.85</f>
        <v>13081.5</v>
      </c>
      <c r="AJ19" s="44">
        <f>'Наполни свое лето| FIT15'!AJ18*0.85</f>
        <v>13999.5</v>
      </c>
      <c r="AK19" s="44">
        <f>'Наполни свое лето| FIT15'!AK18*0.85</f>
        <v>14917.5</v>
      </c>
      <c r="AL19" s="44">
        <f>'Наполни свое лето| FIT15'!AL18*0.85</f>
        <v>13999.5</v>
      </c>
      <c r="AM19" s="44">
        <f>'Наполни свое лето| FIT15'!AM18*0.85</f>
        <v>14917.5</v>
      </c>
      <c r="AN19" s="44">
        <f>'Наполни свое лето| FIT15'!AN18*0.85</f>
        <v>13999.5</v>
      </c>
      <c r="AO19" s="44">
        <f>'Наполни свое лето| FIT15'!AO18*0.85</f>
        <v>14000.265000000001</v>
      </c>
      <c r="AP19" s="44">
        <f>'Наполни свое лето| FIT15'!AP18*0.85</f>
        <v>13081.5</v>
      </c>
      <c r="AQ19" s="44">
        <f>'Наполни свое лето| FIT15'!AQ18*0.85</f>
        <v>14917.5</v>
      </c>
      <c r="AR19" s="44">
        <f>'Наполни свое лето| FIT15'!AR18*0.85</f>
        <v>13081.5</v>
      </c>
    </row>
    <row r="20" spans="1:44" x14ac:dyDescent="0.2">
      <c r="A20" s="19">
        <v>2</v>
      </c>
      <c r="B20" s="44">
        <f>'Наполни свое лето| FIT15'!B19*0.85</f>
        <v>16638.75</v>
      </c>
      <c r="C20" s="44">
        <f>'Наполни свое лето| FIT15'!C19*0.85</f>
        <v>18474.75</v>
      </c>
      <c r="D20" s="44">
        <f>'Наполни свое лето| FIT15'!D19*0.85</f>
        <v>18474.75</v>
      </c>
      <c r="E20" s="44">
        <f>'Наполни свое лето| FIT15'!E19*0.85</f>
        <v>17556.75</v>
      </c>
      <c r="F20" s="44">
        <f>'Наполни свое лето| FIT15'!F19*0.85</f>
        <v>17556.75</v>
      </c>
      <c r="G20" s="44">
        <f>'Наполни свое лето| FIT15'!G19*0.85</f>
        <v>19775.25</v>
      </c>
      <c r="H20" s="44">
        <f>'Наполни свое лето| FIT15'!H19*0.85</f>
        <v>22376.25</v>
      </c>
      <c r="I20" s="44">
        <f>'Наполни свое лето| FIT15'!I19*0.85</f>
        <v>19775.25</v>
      </c>
      <c r="J20" s="44">
        <f>'Наполни свое лето| FIT15'!J19*0.85</f>
        <v>16638.75</v>
      </c>
      <c r="K20" s="44">
        <f>'Наполни свое лето| FIT15'!K19*0.85</f>
        <v>15720.75</v>
      </c>
      <c r="L20" s="44">
        <f>'Наполни свое лето| FIT15'!L19*0.85</f>
        <v>18474.75</v>
      </c>
      <c r="M20" s="44">
        <f>'Наполни свое лето| FIT15'!M19*0.85</f>
        <v>18474.75</v>
      </c>
      <c r="N20" s="44">
        <f>'Наполни свое лето| FIT15'!N19*0.85</f>
        <v>17556.75</v>
      </c>
      <c r="O20" s="44">
        <f>'Наполни свое лето| FIT15'!O19*0.85</f>
        <v>18474.75</v>
      </c>
      <c r="P20" s="44">
        <f>'Наполни свое лето| FIT15'!P19*0.85</f>
        <v>19775.25</v>
      </c>
      <c r="Q20" s="44">
        <f>'Наполни свое лето| FIT15'!Q19*0.85</f>
        <v>19775.25</v>
      </c>
      <c r="R20" s="44">
        <f>'Наполни свое лето| FIT15'!R19*0.85</f>
        <v>19775.25</v>
      </c>
      <c r="S20" s="44">
        <f>'Наполни свое лето| FIT15'!S19*0.85</f>
        <v>19775.25</v>
      </c>
      <c r="T20" s="44">
        <f>'Наполни свое лето| FIT15'!T19*0.85</f>
        <v>18474.75</v>
      </c>
      <c r="U20" s="44">
        <f>'Наполни свое лето| FIT15'!U19*0.85</f>
        <v>18474.75</v>
      </c>
      <c r="V20" s="44">
        <f>'Наполни свое лето| FIT15'!V19*0.85</f>
        <v>22376.25</v>
      </c>
      <c r="W20" s="44">
        <f>'Наполни свое лето| FIT15'!W19*0.85</f>
        <v>21075.75</v>
      </c>
      <c r="X20" s="44">
        <f>'Наполни свое лето| FIT15'!X19*0.85</f>
        <v>22376.25</v>
      </c>
      <c r="Y20" s="44">
        <f>'Наполни свое лето| FIT15'!Y19*0.85</f>
        <v>19775.25</v>
      </c>
      <c r="Z20" s="44">
        <f>'Наполни свое лето| FIT15'!Z19*0.85</f>
        <v>19775.25</v>
      </c>
      <c r="AA20" s="44">
        <f>'Наполни свое лето| FIT15'!AA19*0.85</f>
        <v>21075.75</v>
      </c>
      <c r="AB20" s="44">
        <f>'Наполни свое лето| FIT15'!AB19*0.85</f>
        <v>19775.25</v>
      </c>
      <c r="AC20" s="44">
        <f>'Наполни свое лето| FIT15'!AC19*0.85</f>
        <v>21075.75</v>
      </c>
      <c r="AD20" s="44">
        <f>'Наполни свое лето| FIT15'!AD19*0.85</f>
        <v>18474.75</v>
      </c>
      <c r="AE20" s="44">
        <f>'Наполни свое лето| FIT15'!AE19*0.85</f>
        <v>17556.75</v>
      </c>
      <c r="AF20" s="44">
        <f>'Наполни свое лето| FIT15'!AF19*0.85</f>
        <v>16638.75</v>
      </c>
      <c r="AG20" s="44">
        <f>'Наполни свое лето| FIT15'!AG19*0.85</f>
        <v>15720.75</v>
      </c>
      <c r="AH20" s="44">
        <f>'Наполни свое лето| FIT15'!AH19*0.85</f>
        <v>14802.75</v>
      </c>
      <c r="AI20" s="44">
        <f>'Наполни свое лето| FIT15'!AI19*0.85</f>
        <v>14802.75</v>
      </c>
      <c r="AJ20" s="44">
        <f>'Наполни свое лето| FIT15'!AJ19*0.85</f>
        <v>15720.75</v>
      </c>
      <c r="AK20" s="44">
        <f>'Наполни свое лето| FIT15'!AK19*0.85</f>
        <v>16638.75</v>
      </c>
      <c r="AL20" s="44">
        <f>'Наполни свое лето| FIT15'!AL19*0.85</f>
        <v>15720.75</v>
      </c>
      <c r="AM20" s="44">
        <f>'Наполни свое лето| FIT15'!AM19*0.85</f>
        <v>16638.75</v>
      </c>
      <c r="AN20" s="44">
        <f>'Наполни свое лето| FIT15'!AN19*0.85</f>
        <v>15720.75</v>
      </c>
      <c r="AO20" s="44">
        <f>'Наполни свое лето| FIT15'!AO19*0.85</f>
        <v>15721.515000000001</v>
      </c>
      <c r="AP20" s="44">
        <f>'Наполни свое лето| FIT15'!AP19*0.85</f>
        <v>14802.75</v>
      </c>
      <c r="AQ20" s="44">
        <f>'Наполни свое лето| FIT15'!AQ19*0.85</f>
        <v>16638.75</v>
      </c>
      <c r="AR20" s="44">
        <f>'Наполни свое лето| FIT15'!AR19*0.85</f>
        <v>14802.75</v>
      </c>
    </row>
    <row r="21" spans="1:44" x14ac:dyDescent="0.2">
      <c r="A21" s="17" t="s">
        <v>5</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row>
    <row r="22" spans="1:44" x14ac:dyDescent="0.2">
      <c r="A22" s="19">
        <v>1</v>
      </c>
      <c r="B22" s="44">
        <f>'Наполни свое лето| FIT15'!B21*0.85</f>
        <v>22567.5</v>
      </c>
      <c r="C22" s="44">
        <f>'Наполни свое лето| FIT15'!C21*0.85</f>
        <v>24403.5</v>
      </c>
      <c r="D22" s="44">
        <f>'Наполни свое лето| FIT15'!D21*0.85</f>
        <v>24403.5</v>
      </c>
      <c r="E22" s="44">
        <f>'Наполни свое лето| FIT15'!E21*0.85</f>
        <v>23485.5</v>
      </c>
      <c r="F22" s="44">
        <f>'Наполни свое лето| FIT15'!F21*0.85</f>
        <v>23485.5</v>
      </c>
      <c r="G22" s="44">
        <f>'Наполни свое лето| FIT15'!G21*0.85</f>
        <v>25704</v>
      </c>
      <c r="H22" s="44">
        <f>'Наполни свое лето| FIT15'!H21*0.85</f>
        <v>28305</v>
      </c>
      <c r="I22" s="44">
        <f>'Наполни свое лето| FIT15'!I21*0.85</f>
        <v>25704</v>
      </c>
      <c r="J22" s="44">
        <f>'Наполни свое лето| FIT15'!J21*0.85</f>
        <v>22567.5</v>
      </c>
      <c r="K22" s="44">
        <f>'Наполни свое лето| FIT15'!K21*0.85</f>
        <v>21649.5</v>
      </c>
      <c r="L22" s="44">
        <f>'Наполни свое лето| FIT15'!L21*0.85</f>
        <v>24403.5</v>
      </c>
      <c r="M22" s="44">
        <f>'Наполни свое лето| FIT15'!M21*0.85</f>
        <v>24403.5</v>
      </c>
      <c r="N22" s="44">
        <f>'Наполни свое лето| FIT15'!N21*0.85</f>
        <v>23485.5</v>
      </c>
      <c r="O22" s="44">
        <f>'Наполни свое лето| FIT15'!O21*0.85</f>
        <v>24403.5</v>
      </c>
      <c r="P22" s="44">
        <f>'Наполни свое лето| FIT15'!P21*0.85</f>
        <v>25704</v>
      </c>
      <c r="Q22" s="44">
        <f>'Наполни свое лето| FIT15'!Q21*0.85</f>
        <v>25704</v>
      </c>
      <c r="R22" s="44">
        <f>'Наполни свое лето| FIT15'!R21*0.85</f>
        <v>25704</v>
      </c>
      <c r="S22" s="44">
        <f>'Наполни свое лето| FIT15'!S21*0.85</f>
        <v>25704</v>
      </c>
      <c r="T22" s="44">
        <f>'Наполни свое лето| FIT15'!T21*0.85</f>
        <v>24403.5</v>
      </c>
      <c r="U22" s="44">
        <f>'Наполни свое лето| FIT15'!U21*0.85</f>
        <v>24403.5</v>
      </c>
      <c r="V22" s="44">
        <f>'Наполни свое лето| FIT15'!V21*0.85</f>
        <v>28305</v>
      </c>
      <c r="W22" s="44">
        <f>'Наполни свое лето| FIT15'!W21*0.85</f>
        <v>27004.5</v>
      </c>
      <c r="X22" s="44">
        <f>'Наполни свое лето| FIT15'!X21*0.85</f>
        <v>28305</v>
      </c>
      <c r="Y22" s="44">
        <f>'Наполни свое лето| FIT15'!Y21*0.85</f>
        <v>25704</v>
      </c>
      <c r="Z22" s="44">
        <f>'Наполни свое лето| FIT15'!Z21*0.85</f>
        <v>25704</v>
      </c>
      <c r="AA22" s="44">
        <f>'Наполни свое лето| FIT15'!AA21*0.85</f>
        <v>27004.5</v>
      </c>
      <c r="AB22" s="44">
        <f>'Наполни свое лето| FIT15'!AB21*0.85</f>
        <v>25704</v>
      </c>
      <c r="AC22" s="44">
        <f>'Наполни свое лето| FIT15'!AC21*0.85</f>
        <v>27004.5</v>
      </c>
      <c r="AD22" s="44">
        <f>'Наполни свое лето| FIT15'!AD21*0.85</f>
        <v>24403.5</v>
      </c>
      <c r="AE22" s="44">
        <f>'Наполни свое лето| FIT15'!AE21*0.85</f>
        <v>23485.5</v>
      </c>
      <c r="AF22" s="44">
        <f>'Наполни свое лето| FIT15'!AF21*0.85</f>
        <v>22567.5</v>
      </c>
      <c r="AG22" s="44">
        <f>'Наполни свое лето| FIT15'!AG21*0.85</f>
        <v>21649.5</v>
      </c>
      <c r="AH22" s="44">
        <f>'Наполни свое лето| FIT15'!AH21*0.85</f>
        <v>20731.5</v>
      </c>
      <c r="AI22" s="44">
        <f>'Наполни свое лето| FIT15'!AI21*0.85</f>
        <v>20731.5</v>
      </c>
      <c r="AJ22" s="44">
        <f>'Наполни свое лето| FIT15'!AJ21*0.85</f>
        <v>21649.5</v>
      </c>
      <c r="AK22" s="44">
        <f>'Наполни свое лето| FIT15'!AK21*0.85</f>
        <v>22567.5</v>
      </c>
      <c r="AL22" s="44">
        <f>'Наполни свое лето| FIT15'!AL21*0.85</f>
        <v>21649.5</v>
      </c>
      <c r="AM22" s="44">
        <f>'Наполни свое лето| FIT15'!AM21*0.85</f>
        <v>22567.5</v>
      </c>
      <c r="AN22" s="44">
        <f>'Наполни свое лето| FIT15'!AN21*0.85</f>
        <v>21649.5</v>
      </c>
      <c r="AO22" s="44">
        <f>'Наполни свое лето| FIT15'!AO21*0.85</f>
        <v>21650.264999999999</v>
      </c>
      <c r="AP22" s="44">
        <f>'Наполни свое лето| FIT15'!AP21*0.85</f>
        <v>20731.5</v>
      </c>
      <c r="AQ22" s="44">
        <f>'Наполни свое лето| FIT15'!AQ21*0.85</f>
        <v>22567.5</v>
      </c>
      <c r="AR22" s="44">
        <f>'Наполни свое лето| FIT15'!AR21*0.85</f>
        <v>20731.5</v>
      </c>
    </row>
    <row r="23" spans="1:44" x14ac:dyDescent="0.2">
      <c r="A23" s="19">
        <v>2</v>
      </c>
      <c r="B23" s="44">
        <f>'Наполни свое лето| FIT15'!B22*0.85</f>
        <v>24288.75</v>
      </c>
      <c r="C23" s="44">
        <f>'Наполни свое лето| FIT15'!C22*0.85</f>
        <v>26124.75</v>
      </c>
      <c r="D23" s="44">
        <f>'Наполни свое лето| FIT15'!D22*0.85</f>
        <v>26124.75</v>
      </c>
      <c r="E23" s="44">
        <f>'Наполни свое лето| FIT15'!E22*0.85</f>
        <v>25206.75</v>
      </c>
      <c r="F23" s="44">
        <f>'Наполни свое лето| FIT15'!F22*0.85</f>
        <v>25206.75</v>
      </c>
      <c r="G23" s="44">
        <f>'Наполни свое лето| FIT15'!G22*0.85</f>
        <v>27425.25</v>
      </c>
      <c r="H23" s="44">
        <f>'Наполни свое лето| FIT15'!H22*0.85</f>
        <v>30026.25</v>
      </c>
      <c r="I23" s="44">
        <f>'Наполни свое лето| FIT15'!I22*0.85</f>
        <v>27425.25</v>
      </c>
      <c r="J23" s="44">
        <f>'Наполни свое лето| FIT15'!J22*0.85</f>
        <v>24288.75</v>
      </c>
      <c r="K23" s="44">
        <f>'Наполни свое лето| FIT15'!K22*0.85</f>
        <v>23370.75</v>
      </c>
      <c r="L23" s="44">
        <f>'Наполни свое лето| FIT15'!L22*0.85</f>
        <v>26124.75</v>
      </c>
      <c r="M23" s="44">
        <f>'Наполни свое лето| FIT15'!M22*0.85</f>
        <v>26124.75</v>
      </c>
      <c r="N23" s="44">
        <f>'Наполни свое лето| FIT15'!N22*0.85</f>
        <v>25206.75</v>
      </c>
      <c r="O23" s="44">
        <f>'Наполни свое лето| FIT15'!O22*0.85</f>
        <v>26124.75</v>
      </c>
      <c r="P23" s="44">
        <f>'Наполни свое лето| FIT15'!P22*0.85</f>
        <v>27425.25</v>
      </c>
      <c r="Q23" s="44">
        <f>'Наполни свое лето| FIT15'!Q22*0.85</f>
        <v>27425.25</v>
      </c>
      <c r="R23" s="44">
        <f>'Наполни свое лето| FIT15'!R22*0.85</f>
        <v>27425.25</v>
      </c>
      <c r="S23" s="44">
        <f>'Наполни свое лето| FIT15'!S22*0.85</f>
        <v>27425.25</v>
      </c>
      <c r="T23" s="44">
        <f>'Наполни свое лето| FIT15'!T22*0.85</f>
        <v>26124.75</v>
      </c>
      <c r="U23" s="44">
        <f>'Наполни свое лето| FIT15'!U22*0.85</f>
        <v>26124.75</v>
      </c>
      <c r="V23" s="44">
        <f>'Наполни свое лето| FIT15'!V22*0.85</f>
        <v>30026.25</v>
      </c>
      <c r="W23" s="44">
        <f>'Наполни свое лето| FIT15'!W22*0.85</f>
        <v>28725.75</v>
      </c>
      <c r="X23" s="44">
        <f>'Наполни свое лето| FIT15'!X22*0.85</f>
        <v>30026.25</v>
      </c>
      <c r="Y23" s="44">
        <f>'Наполни свое лето| FIT15'!Y22*0.85</f>
        <v>27425.25</v>
      </c>
      <c r="Z23" s="44">
        <f>'Наполни свое лето| FIT15'!Z22*0.85</f>
        <v>27425.25</v>
      </c>
      <c r="AA23" s="44">
        <f>'Наполни свое лето| FIT15'!AA22*0.85</f>
        <v>28725.75</v>
      </c>
      <c r="AB23" s="44">
        <f>'Наполни свое лето| FIT15'!AB22*0.85</f>
        <v>27425.25</v>
      </c>
      <c r="AC23" s="44">
        <f>'Наполни свое лето| FIT15'!AC22*0.85</f>
        <v>28725.75</v>
      </c>
      <c r="AD23" s="44">
        <f>'Наполни свое лето| FIT15'!AD22*0.85</f>
        <v>26124.75</v>
      </c>
      <c r="AE23" s="44">
        <f>'Наполни свое лето| FIT15'!AE22*0.85</f>
        <v>25206.75</v>
      </c>
      <c r="AF23" s="44">
        <f>'Наполни свое лето| FIT15'!AF22*0.85</f>
        <v>24288.75</v>
      </c>
      <c r="AG23" s="44">
        <f>'Наполни свое лето| FIT15'!AG22*0.85</f>
        <v>23370.75</v>
      </c>
      <c r="AH23" s="44">
        <f>'Наполни свое лето| FIT15'!AH22*0.85</f>
        <v>22452.75</v>
      </c>
      <c r="AI23" s="44">
        <f>'Наполни свое лето| FIT15'!AI22*0.85</f>
        <v>22452.75</v>
      </c>
      <c r="AJ23" s="44">
        <f>'Наполни свое лето| FIT15'!AJ22*0.85</f>
        <v>23370.75</v>
      </c>
      <c r="AK23" s="44">
        <f>'Наполни свое лето| FIT15'!AK22*0.85</f>
        <v>24288.75</v>
      </c>
      <c r="AL23" s="44">
        <f>'Наполни свое лето| FIT15'!AL22*0.85</f>
        <v>23370.75</v>
      </c>
      <c r="AM23" s="44">
        <f>'Наполни свое лето| FIT15'!AM22*0.85</f>
        <v>24288.75</v>
      </c>
      <c r="AN23" s="44">
        <f>'Наполни свое лето| FIT15'!AN22*0.85</f>
        <v>23370.75</v>
      </c>
      <c r="AO23" s="44">
        <f>'Наполни свое лето| FIT15'!AO22*0.85</f>
        <v>23371.514999999999</v>
      </c>
      <c r="AP23" s="44">
        <f>'Наполни свое лето| FIT15'!AP22*0.85</f>
        <v>22452.75</v>
      </c>
      <c r="AQ23" s="44">
        <f>'Наполни свое лето| FIT15'!AQ22*0.85</f>
        <v>24288.75</v>
      </c>
      <c r="AR23" s="44">
        <f>'Наполни свое лето| FIT15'!AR22*0.85</f>
        <v>22452.75</v>
      </c>
    </row>
    <row r="24" spans="1:44" x14ac:dyDescent="0.2">
      <c r="A24" s="17" t="s">
        <v>6</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row>
    <row r="25" spans="1:44" x14ac:dyDescent="0.2">
      <c r="A25" s="19" t="s">
        <v>1</v>
      </c>
      <c r="B25" s="44">
        <f>'Наполни свое лето| FIT15'!B24*0.85</f>
        <v>95625</v>
      </c>
      <c r="C25" s="44">
        <f>'Наполни свое лето| FIT15'!C24*0.85</f>
        <v>95625</v>
      </c>
      <c r="D25" s="44">
        <f>'Наполни свое лето| FIT15'!D24*0.85</f>
        <v>95625</v>
      </c>
      <c r="E25" s="44">
        <f>'Наполни свое лето| FIT15'!E24*0.85</f>
        <v>95625</v>
      </c>
      <c r="F25" s="44">
        <f>'Наполни свое лето| FIT15'!F24*0.85</f>
        <v>95625</v>
      </c>
      <c r="G25" s="44">
        <f>'Наполни свое лето| FIT15'!G24*0.85</f>
        <v>95625</v>
      </c>
      <c r="H25" s="44">
        <f>'Наполни свое лето| FIT15'!H24*0.85</f>
        <v>95625</v>
      </c>
      <c r="I25" s="44">
        <f>'Наполни свое лето| FIT15'!I24*0.85</f>
        <v>95625</v>
      </c>
      <c r="J25" s="44">
        <f>'Наполни свое лето| FIT15'!J24*0.85</f>
        <v>95625</v>
      </c>
      <c r="K25" s="44">
        <f>'Наполни свое лето| FIT15'!K24*0.85</f>
        <v>95625</v>
      </c>
      <c r="L25" s="44">
        <f>'Наполни свое лето| FIT15'!L24*0.85</f>
        <v>95625</v>
      </c>
      <c r="M25" s="44">
        <f>'Наполни свое лето| FIT15'!M24*0.85</f>
        <v>95625</v>
      </c>
      <c r="N25" s="44">
        <f>'Наполни свое лето| FIT15'!N24*0.85</f>
        <v>95625</v>
      </c>
      <c r="O25" s="44">
        <f>'Наполни свое лето| FIT15'!O24*0.85</f>
        <v>95625</v>
      </c>
      <c r="P25" s="44">
        <f>'Наполни свое лето| FIT15'!P24*0.85</f>
        <v>95625</v>
      </c>
      <c r="Q25" s="44">
        <f>'Наполни свое лето| FIT15'!Q24*0.85</f>
        <v>95625</v>
      </c>
      <c r="R25" s="44">
        <f>'Наполни свое лето| FIT15'!R24*0.85</f>
        <v>95625</v>
      </c>
      <c r="S25" s="44">
        <f>'Наполни свое лето| FIT15'!S24*0.85</f>
        <v>95625</v>
      </c>
      <c r="T25" s="44">
        <f>'Наполни свое лето| FIT15'!T24*0.85</f>
        <v>95625</v>
      </c>
      <c r="U25" s="44">
        <f>'Наполни свое лето| FIT15'!U24*0.85</f>
        <v>95625</v>
      </c>
      <c r="V25" s="44">
        <f>'Наполни свое лето| FIT15'!V24*0.85</f>
        <v>95625</v>
      </c>
      <c r="W25" s="44">
        <f>'Наполни свое лето| FIT15'!W24*0.85</f>
        <v>95625</v>
      </c>
      <c r="X25" s="44">
        <f>'Наполни свое лето| FIT15'!X24*0.85</f>
        <v>95625</v>
      </c>
      <c r="Y25" s="44">
        <f>'Наполни свое лето| FIT15'!Y24*0.85</f>
        <v>95625</v>
      </c>
      <c r="Z25" s="44">
        <f>'Наполни свое лето| FIT15'!Z24*0.85</f>
        <v>95625</v>
      </c>
      <c r="AA25" s="44">
        <f>'Наполни свое лето| FIT15'!AA24*0.85</f>
        <v>95625</v>
      </c>
      <c r="AB25" s="44">
        <f>'Наполни свое лето| FIT15'!AB24*0.85</f>
        <v>95625</v>
      </c>
      <c r="AC25" s="44">
        <f>'Наполни свое лето| FIT15'!AC24*0.85</f>
        <v>95625</v>
      </c>
      <c r="AD25" s="44">
        <f>'Наполни свое лето| FIT15'!AD24*0.85</f>
        <v>95625</v>
      </c>
      <c r="AE25" s="44">
        <f>'Наполни свое лето| FIT15'!AE24*0.85</f>
        <v>95625</v>
      </c>
      <c r="AF25" s="44">
        <f>'Наполни свое лето| FIT15'!AF24*0.85</f>
        <v>95625</v>
      </c>
      <c r="AG25" s="44">
        <f>'Наполни свое лето| FIT15'!AG24*0.85</f>
        <v>95625</v>
      </c>
      <c r="AH25" s="44">
        <f>'Наполни свое лето| FIT15'!AH24*0.85</f>
        <v>95625</v>
      </c>
      <c r="AI25" s="44">
        <f>'Наполни свое лето| FIT15'!AI24*0.85</f>
        <v>95625</v>
      </c>
      <c r="AJ25" s="44">
        <f>'Наполни свое лето| FIT15'!AJ24*0.85</f>
        <v>95625</v>
      </c>
      <c r="AK25" s="44">
        <f>'Наполни свое лето| FIT15'!AK24*0.85</f>
        <v>95625</v>
      </c>
      <c r="AL25" s="44">
        <f>'Наполни свое лето| FIT15'!AL24*0.85</f>
        <v>95625</v>
      </c>
      <c r="AM25" s="44">
        <f>'Наполни свое лето| FIT15'!AM24*0.85</f>
        <v>95625</v>
      </c>
      <c r="AN25" s="44">
        <f>'Наполни свое лето| FIT15'!AN24*0.85</f>
        <v>95625</v>
      </c>
      <c r="AO25" s="44">
        <f>'Наполни свое лето| FIT15'!AO24*0.85</f>
        <v>95625</v>
      </c>
      <c r="AP25" s="44">
        <f>'Наполни свое лето| FIT15'!AP24*0.85</f>
        <v>95625</v>
      </c>
      <c r="AQ25" s="44">
        <f>'Наполни свое лето| FIT15'!AQ24*0.85</f>
        <v>95625</v>
      </c>
      <c r="AR25" s="44">
        <f>'Наполни свое лето| FIT15'!AR24*0.85</f>
        <v>95625</v>
      </c>
    </row>
    <row r="26" spans="1:44" x14ac:dyDescent="0.2">
      <c r="A26" s="41"/>
    </row>
    <row r="27" spans="1:44" ht="150" x14ac:dyDescent="0.2">
      <c r="A27" s="198" t="s">
        <v>265</v>
      </c>
    </row>
    <row r="28" spans="1:44" x14ac:dyDescent="0.2">
      <c r="A28" s="119" t="s">
        <v>24</v>
      </c>
    </row>
    <row r="29" spans="1:44" x14ac:dyDescent="0.2">
      <c r="A29" s="50" t="s">
        <v>266</v>
      </c>
    </row>
    <row r="30" spans="1:44" x14ac:dyDescent="0.2">
      <c r="A30" s="50" t="s">
        <v>267</v>
      </c>
    </row>
    <row r="31" spans="1:44" x14ac:dyDescent="0.2">
      <c r="A31" s="144"/>
    </row>
    <row r="32" spans="1:44"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36.75" customHeight="1" x14ac:dyDescent="0.2">
      <c r="A41" s="178" t="s">
        <v>268</v>
      </c>
    </row>
    <row r="42" spans="1:1" ht="60.75" customHeight="1" x14ac:dyDescent="0.2">
      <c r="A42" s="178" t="s">
        <v>269</v>
      </c>
    </row>
    <row r="43" spans="1:1" ht="28.5" customHeight="1" x14ac:dyDescent="0.2">
      <c r="A43" s="120" t="s">
        <v>270</v>
      </c>
    </row>
    <row r="44" spans="1:1" ht="31.5" x14ac:dyDescent="0.2">
      <c r="A44" s="178" t="s">
        <v>271</v>
      </c>
    </row>
    <row r="45" spans="1:1" ht="33" customHeight="1" x14ac:dyDescent="0.2">
      <c r="A45" s="178" t="s">
        <v>272</v>
      </c>
    </row>
    <row r="46" spans="1:1" ht="42" x14ac:dyDescent="0.2">
      <c r="A46" s="88" t="s">
        <v>47</v>
      </c>
    </row>
    <row r="47" spans="1:1" ht="63" hidden="1" x14ac:dyDescent="0.2">
      <c r="A47" s="126" t="s">
        <v>236</v>
      </c>
    </row>
    <row r="48" spans="1:1" ht="21" x14ac:dyDescent="0.2">
      <c r="A48" s="113" t="s">
        <v>48</v>
      </c>
    </row>
    <row r="49" spans="1:1" ht="53.25" x14ac:dyDescent="0.2">
      <c r="A49" s="85" t="s">
        <v>204</v>
      </c>
    </row>
    <row r="50" spans="1:1" ht="31.5" x14ac:dyDescent="0.2">
      <c r="A50" s="68" t="s">
        <v>50</v>
      </c>
    </row>
    <row r="51" spans="1:1" x14ac:dyDescent="0.2">
      <c r="A51" s="70"/>
    </row>
    <row r="52" spans="1:1" x14ac:dyDescent="0.2">
      <c r="A52" s="71" t="s">
        <v>16</v>
      </c>
    </row>
    <row r="53" spans="1:1" ht="24" x14ac:dyDescent="0.2">
      <c r="A53" s="154" t="s">
        <v>32</v>
      </c>
    </row>
    <row r="54" spans="1:1" ht="24" x14ac:dyDescent="0.2">
      <c r="A54" s="154" t="s">
        <v>33</v>
      </c>
    </row>
    <row r="55" spans="1:1" x14ac:dyDescent="0.2">
      <c r="A55" s="54"/>
    </row>
    <row r="56" spans="1:1" x14ac:dyDescent="0.2">
      <c r="A56" s="54"/>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workbookViewId="0">
      <selection activeCell="A53" sqref="A53"/>
    </sheetView>
  </sheetViews>
  <sheetFormatPr defaultColWidth="8.7109375" defaultRowHeight="12.75" x14ac:dyDescent="0.2"/>
  <cols>
    <col min="1" max="1" width="72.5703125" style="151" customWidth="1"/>
    <col min="2" max="16384" width="8.7109375" style="151"/>
  </cols>
  <sheetData>
    <row r="1" spans="1:44" x14ac:dyDescent="0.2">
      <c r="A1" s="13" t="s">
        <v>191</v>
      </c>
    </row>
    <row r="2" spans="1:44" x14ac:dyDescent="0.2">
      <c r="A2" s="122" t="s">
        <v>194</v>
      </c>
    </row>
    <row r="3" spans="1:44" x14ac:dyDescent="0.2">
      <c r="A3" s="122" t="s">
        <v>9</v>
      </c>
      <c r="B3" s="24">
        <f>'C завтраками| Bed and breakfast'!B4</f>
        <v>45824</v>
      </c>
      <c r="C3" s="24">
        <f>'C завтраками| Bed and breakfast'!C4</f>
        <v>45827</v>
      </c>
      <c r="D3" s="24">
        <f>'C завтраками| Bed and breakfast'!D4</f>
        <v>45828</v>
      </c>
      <c r="E3" s="24">
        <f>'C завтраками| Bed and breakfast'!E4</f>
        <v>45829</v>
      </c>
      <c r="F3" s="24">
        <f>'C завтраками| Bed and breakfast'!F4</f>
        <v>45830</v>
      </c>
      <c r="G3" s="24">
        <f>'C завтраками| Bed and breakfast'!G4</f>
        <v>45831</v>
      </c>
      <c r="H3" s="24">
        <f>'C завтраками| Bed and breakfast'!H4</f>
        <v>45832</v>
      </c>
      <c r="I3" s="24">
        <f>'C завтраками| Bed and breakfast'!I4</f>
        <v>45835</v>
      </c>
      <c r="J3" s="94">
        <f>'C завтраками| Bed and breakfast'!J4</f>
        <v>45836</v>
      </c>
      <c r="K3" s="94">
        <f>'C завтраками| Bed and breakfast'!K4</f>
        <v>45838</v>
      </c>
      <c r="L3" s="94">
        <f>'C завтраками| Bed and breakfast'!L4</f>
        <v>45839</v>
      </c>
      <c r="M3" s="24">
        <f>'C завтраками| Bed and breakfast'!M4</f>
        <v>45842</v>
      </c>
      <c r="N3" s="24">
        <f>'C завтраками| Bed and breakfast'!N4</f>
        <v>45845</v>
      </c>
      <c r="O3" s="24">
        <f>'C завтраками| Bed and breakfast'!O4</f>
        <v>45847</v>
      </c>
      <c r="P3" s="24">
        <f>'C завтраками| Bed and breakfast'!P4</f>
        <v>45849</v>
      </c>
      <c r="Q3" s="24">
        <f>'C завтраками| Bed and breakfast'!Q4</f>
        <v>45851</v>
      </c>
      <c r="R3" s="24">
        <f>'C завтраками| Bed and breakfast'!R4</f>
        <v>45856</v>
      </c>
      <c r="S3" s="24">
        <f>'C завтраками| Bed and breakfast'!S4</f>
        <v>45858</v>
      </c>
      <c r="T3" s="24">
        <f>'C завтраками| Bed and breakfast'!T4</f>
        <v>45859</v>
      </c>
      <c r="U3" s="24">
        <f>'C завтраками| Bed and breakfast'!U4</f>
        <v>45861</v>
      </c>
      <c r="V3" s="24">
        <f>'C завтраками| Bed and breakfast'!V4</f>
        <v>45863</v>
      </c>
      <c r="W3" s="24">
        <f>'C завтраками| Bed and breakfast'!W4</f>
        <v>45865</v>
      </c>
      <c r="X3" s="24">
        <f>'C завтраками| Bed and breakfast'!X4</f>
        <v>45867</v>
      </c>
      <c r="Y3" s="24">
        <f>'C завтраками| Bed and breakfast'!Y4</f>
        <v>45870</v>
      </c>
      <c r="Z3" s="24">
        <f>'C завтраками| Bed and breakfast'!Z4</f>
        <v>45872</v>
      </c>
      <c r="AA3" s="24">
        <f>'C завтраками| Bed and breakfast'!AA4</f>
        <v>45874</v>
      </c>
      <c r="AB3" s="24">
        <f>'C завтраками| Bed and breakfast'!AB4</f>
        <v>45883</v>
      </c>
      <c r="AC3" s="24">
        <f>'C завтраками| Bed and breakfast'!AC4</f>
        <v>45886</v>
      </c>
      <c r="AD3" s="24">
        <f>'C завтраками| Bed and breakfast'!AD4</f>
        <v>45888</v>
      </c>
      <c r="AE3" s="24">
        <f>'C завтраками| Bed and breakfast'!AE4</f>
        <v>45890</v>
      </c>
      <c r="AF3" s="24">
        <f>'C завтраками| Bed and breakfast'!AF4</f>
        <v>45893</v>
      </c>
      <c r="AG3" s="24">
        <f>'C завтраками| Bed and breakfast'!AG4</f>
        <v>45896</v>
      </c>
      <c r="AH3" s="24">
        <f>'C завтраками| Bed and breakfast'!AH4</f>
        <v>45898</v>
      </c>
      <c r="AI3" s="24">
        <f>'C завтраками| Bed and breakfast'!AI4</f>
        <v>45901</v>
      </c>
      <c r="AJ3" s="24">
        <f>'C завтраками| Bed and breakfast'!AJ4</f>
        <v>45905</v>
      </c>
      <c r="AK3" s="24">
        <f>'C завтраками| Bed and breakfast'!AK4</f>
        <v>45908</v>
      </c>
      <c r="AL3" s="24">
        <f>'C завтраками| Bed and breakfast'!AL4</f>
        <v>45911</v>
      </c>
      <c r="AM3" s="24">
        <f>'C завтраками| Bed and breakfast'!AM4</f>
        <v>45912</v>
      </c>
      <c r="AN3" s="24">
        <f>'C завтраками| Bed and breakfast'!AN4</f>
        <v>45914</v>
      </c>
      <c r="AO3" s="24">
        <f>'C завтраками| Bed and breakfast'!AO4</f>
        <v>45919</v>
      </c>
      <c r="AP3" s="24">
        <f>'C завтраками| Bed and breakfast'!AP4</f>
        <v>45921</v>
      </c>
      <c r="AQ3" s="24">
        <f>'C завтраками| Bed and breakfast'!AQ4</f>
        <v>45926</v>
      </c>
      <c r="AR3" s="24">
        <f>'C завтраками| Bed and breakfast'!AR4</f>
        <v>45928</v>
      </c>
    </row>
    <row r="4" spans="1:44" ht="23.1" customHeight="1" x14ac:dyDescent="0.2">
      <c r="A4" s="46" t="s">
        <v>11</v>
      </c>
      <c r="B4" s="24">
        <f>'C завтраками| Bed and breakfast'!B5</f>
        <v>45826</v>
      </c>
      <c r="C4" s="24">
        <f>'C завтраками| Bed and breakfast'!C5</f>
        <v>45827</v>
      </c>
      <c r="D4" s="24">
        <f>'C завтраками| Bed and breakfast'!D5</f>
        <v>45828</v>
      </c>
      <c r="E4" s="24">
        <f>'C завтраками| Bed and breakfast'!E5</f>
        <v>45829</v>
      </c>
      <c r="F4" s="24">
        <f>'C завтраками| Bed and breakfast'!F5</f>
        <v>45830</v>
      </c>
      <c r="G4" s="24">
        <f>'C завтраками| Bed and breakfast'!G5</f>
        <v>45831</v>
      </c>
      <c r="H4" s="24">
        <f>'C завтраками| Bed and breakfast'!H5</f>
        <v>45834</v>
      </c>
      <c r="I4" s="24">
        <f>'C завтраками| Bed and breakfast'!I5</f>
        <v>45835</v>
      </c>
      <c r="J4" s="94">
        <f>'C завтраками| Bed and breakfast'!J5</f>
        <v>45837</v>
      </c>
      <c r="K4" s="94">
        <f>'C завтраками| Bed and breakfast'!K5</f>
        <v>45838</v>
      </c>
      <c r="L4" s="94">
        <f>'C завтраками| Bed and breakfast'!L5</f>
        <v>45841</v>
      </c>
      <c r="M4" s="24">
        <f>'C завтраками| Bed and breakfast'!M5</f>
        <v>45844</v>
      </c>
      <c r="N4" s="24">
        <f>'C завтраками| Bed and breakfast'!N5</f>
        <v>45846</v>
      </c>
      <c r="O4" s="24">
        <f>'C завтраками| Bed and breakfast'!O5</f>
        <v>45848</v>
      </c>
      <c r="P4" s="24">
        <f>'C завтраками| Bed and breakfast'!P5</f>
        <v>45850</v>
      </c>
      <c r="Q4" s="24">
        <f>'C завтраками| Bed and breakfast'!Q5</f>
        <v>45855</v>
      </c>
      <c r="R4" s="24">
        <f>'C завтраками| Bed and breakfast'!R5</f>
        <v>45857</v>
      </c>
      <c r="S4" s="24">
        <f>'C завтраками| Bed and breakfast'!S5</f>
        <v>45858</v>
      </c>
      <c r="T4" s="24">
        <f>'C завтраками| Bed and breakfast'!T5</f>
        <v>45860</v>
      </c>
      <c r="U4" s="24">
        <f>'C завтраками| Bed and breakfast'!U5</f>
        <v>45862</v>
      </c>
      <c r="V4" s="24">
        <f>'C завтраками| Bed and breakfast'!V5</f>
        <v>45864</v>
      </c>
      <c r="W4" s="24">
        <f>'C завтраками| Bed and breakfast'!W5</f>
        <v>45866</v>
      </c>
      <c r="X4" s="24">
        <f>'C завтраками| Bed and breakfast'!X5</f>
        <v>45869</v>
      </c>
      <c r="Y4" s="24">
        <f>'C завтраками| Bed and breakfast'!Y5</f>
        <v>45871</v>
      </c>
      <c r="Z4" s="24">
        <f>'C завтраками| Bed and breakfast'!Z5</f>
        <v>45873</v>
      </c>
      <c r="AA4" s="24">
        <f>'C завтраками| Bed and breakfast'!AA5</f>
        <v>45882</v>
      </c>
      <c r="AB4" s="24">
        <f>'C завтраками| Bed and breakfast'!AB5</f>
        <v>45885</v>
      </c>
      <c r="AC4" s="24">
        <f>'C завтраками| Bed and breakfast'!AC5</f>
        <v>45887</v>
      </c>
      <c r="AD4" s="24">
        <f>'C завтраками| Bed and breakfast'!AD5</f>
        <v>45889</v>
      </c>
      <c r="AE4" s="24">
        <f>'C завтраками| Bed and breakfast'!AE5</f>
        <v>45892</v>
      </c>
      <c r="AF4" s="24">
        <f>'C завтраками| Bed and breakfast'!AF5</f>
        <v>45895</v>
      </c>
      <c r="AG4" s="24">
        <f>'C завтраками| Bed and breakfast'!AG5</f>
        <v>45897</v>
      </c>
      <c r="AH4" s="24">
        <f>'C завтраками| Bed and breakfast'!AH5</f>
        <v>45900</v>
      </c>
      <c r="AI4" s="24">
        <f>'C завтраками| Bed and breakfast'!AI5</f>
        <v>45904</v>
      </c>
      <c r="AJ4" s="24">
        <f>'C завтраками| Bed and breakfast'!AJ5</f>
        <v>45907</v>
      </c>
      <c r="AK4" s="24">
        <f>'C завтраками| Bed and breakfast'!AK5</f>
        <v>45910</v>
      </c>
      <c r="AL4" s="24">
        <f>'C завтраками| Bed and breakfast'!AL5</f>
        <v>45911</v>
      </c>
      <c r="AM4" s="24">
        <f>'C завтраками| Bed and breakfast'!AM5</f>
        <v>45913</v>
      </c>
      <c r="AN4" s="24">
        <f>'C завтраками| Bed and breakfast'!AN5</f>
        <v>45918</v>
      </c>
      <c r="AO4" s="24">
        <f>'C завтраками| Bed and breakfast'!AO5</f>
        <v>45920</v>
      </c>
      <c r="AP4" s="24">
        <f>'C завтраками| Bed and breakfast'!AP5</f>
        <v>45925</v>
      </c>
      <c r="AQ4" s="24">
        <f>'C завтраками| Bed and breakfast'!AQ5</f>
        <v>45927</v>
      </c>
      <c r="AR4" s="24">
        <f>'C завтраками| Bed and breakfast'!AR5</f>
        <v>45930</v>
      </c>
    </row>
    <row r="5" spans="1:44" x14ac:dyDescent="0.2">
      <c r="A5" s="17" t="s">
        <v>142</v>
      </c>
    </row>
    <row r="6" spans="1:44" x14ac:dyDescent="0.2">
      <c r="A6" s="19">
        <v>1</v>
      </c>
      <c r="B6" s="44">
        <f>'C завтраками| Bed and breakfast'!B7*0.9</f>
        <v>13050</v>
      </c>
      <c r="C6" s="44">
        <f>'C завтраками| Bed and breakfast'!C7*0.9</f>
        <v>15210</v>
      </c>
      <c r="D6" s="44">
        <f>'C завтраками| Bed and breakfast'!D7*0.9</f>
        <v>15210</v>
      </c>
      <c r="E6" s="44">
        <f>'C завтраками| Bed and breakfast'!E7*0.9</f>
        <v>14130</v>
      </c>
      <c r="F6" s="44">
        <f>'C завтраками| Bed and breakfast'!F7*0.9</f>
        <v>14130</v>
      </c>
      <c r="G6" s="44">
        <f>'C завтраками| Bed and breakfast'!G7*0.9</f>
        <v>16740</v>
      </c>
      <c r="H6" s="44">
        <f>'C завтраками| Bed and breakfast'!H7*0.9</f>
        <v>19800</v>
      </c>
      <c r="I6" s="44">
        <f>'C завтраками| Bed and breakfast'!I7*0.9</f>
        <v>16740</v>
      </c>
      <c r="J6" s="44">
        <f>'C завтраками| Bed and breakfast'!J7*0.9</f>
        <v>13050</v>
      </c>
      <c r="K6" s="44">
        <f>'C завтраками| Bed and breakfast'!K7*0.9</f>
        <v>11970</v>
      </c>
      <c r="L6" s="44">
        <f>'C завтраками| Bed and breakfast'!L7*0.9</f>
        <v>15210</v>
      </c>
      <c r="M6" s="44">
        <f>'C завтраками| Bed and breakfast'!M7*0.9</f>
        <v>15210</v>
      </c>
      <c r="N6" s="44">
        <f>'C завтраками| Bed and breakfast'!N7*0.9</f>
        <v>14130</v>
      </c>
      <c r="O6" s="44">
        <f>'C завтраками| Bed and breakfast'!O7*0.9</f>
        <v>15210</v>
      </c>
      <c r="P6" s="44">
        <f>'C завтраками| Bed and breakfast'!P7*0.9</f>
        <v>16740</v>
      </c>
      <c r="Q6" s="44">
        <f>'C завтраками| Bed and breakfast'!Q7*0.9</f>
        <v>16740</v>
      </c>
      <c r="R6" s="44">
        <f>'C завтраками| Bed and breakfast'!R7*0.9</f>
        <v>16740</v>
      </c>
      <c r="S6" s="44">
        <f>'C завтраками| Bed and breakfast'!S7*0.9</f>
        <v>16740</v>
      </c>
      <c r="T6" s="44">
        <f>'C завтраками| Bed and breakfast'!T7*0.9</f>
        <v>15210</v>
      </c>
      <c r="U6" s="44">
        <f>'C завтраками| Bed and breakfast'!U7*0.9</f>
        <v>15210</v>
      </c>
      <c r="V6" s="44">
        <f>'C завтраками| Bed and breakfast'!V7*0.9</f>
        <v>19800</v>
      </c>
      <c r="W6" s="44">
        <f>'C завтраками| Bed and breakfast'!W7*0.9</f>
        <v>18270</v>
      </c>
      <c r="X6" s="44">
        <f>'C завтраками| Bed and breakfast'!X7*0.9</f>
        <v>19800</v>
      </c>
      <c r="Y6" s="44">
        <f>'C завтраками| Bed and breakfast'!Y7*0.9</f>
        <v>16740</v>
      </c>
      <c r="Z6" s="44">
        <f>'C завтраками| Bed and breakfast'!Z7*0.9</f>
        <v>16740</v>
      </c>
      <c r="AA6" s="44">
        <f>'C завтраками| Bed and breakfast'!AA7*0.9</f>
        <v>18270</v>
      </c>
      <c r="AB6" s="44">
        <f>'C завтраками| Bed and breakfast'!AB7*0.9</f>
        <v>16740</v>
      </c>
      <c r="AC6" s="44">
        <f>'C завтраками| Bed and breakfast'!AC7*0.9</f>
        <v>18270</v>
      </c>
      <c r="AD6" s="44">
        <f>'C завтраками| Bed and breakfast'!AD7*0.9</f>
        <v>15210</v>
      </c>
      <c r="AE6" s="44">
        <f>'C завтраками| Bed and breakfast'!AE7*0.9</f>
        <v>14130</v>
      </c>
      <c r="AF6" s="44">
        <f>'C завтраками| Bed and breakfast'!AF7*0.9</f>
        <v>13050</v>
      </c>
      <c r="AG6" s="44">
        <f>'C завтраками| Bed and breakfast'!AG7*0.9</f>
        <v>11970</v>
      </c>
      <c r="AH6" s="44">
        <f>'C завтраками| Bed and breakfast'!AH7*0.9</f>
        <v>10890</v>
      </c>
      <c r="AI6" s="44">
        <f>'C завтраками| Bed and breakfast'!AI7*0.9</f>
        <v>10890</v>
      </c>
      <c r="AJ6" s="44">
        <f>'C завтраками| Bed and breakfast'!AJ7*0.9</f>
        <v>11970</v>
      </c>
      <c r="AK6" s="44">
        <f>'C завтраками| Bed and breakfast'!AK7*0.9</f>
        <v>13050</v>
      </c>
      <c r="AL6" s="44">
        <f>'C завтраками| Bed and breakfast'!AL7*0.9</f>
        <v>11970</v>
      </c>
      <c r="AM6" s="44">
        <f>'C завтраками| Bed and breakfast'!AM7*0.9</f>
        <v>13050</v>
      </c>
      <c r="AN6" s="44">
        <f>'C завтраками| Bed and breakfast'!AN7*0.9</f>
        <v>11970</v>
      </c>
      <c r="AO6" s="44">
        <f>'C завтраками| Bed and breakfast'!AO7*0.9</f>
        <v>11970.9</v>
      </c>
      <c r="AP6" s="44">
        <f>'C завтраками| Bed and breakfast'!AP7*0.9</f>
        <v>10890</v>
      </c>
      <c r="AQ6" s="44">
        <f>'C завтраками| Bed and breakfast'!AQ7*0.9</f>
        <v>13050</v>
      </c>
      <c r="AR6" s="44">
        <f>'C завтраками| Bed and breakfast'!AR7*0.9</f>
        <v>10890</v>
      </c>
    </row>
    <row r="7" spans="1:44" x14ac:dyDescent="0.2">
      <c r="A7" s="19">
        <v>2</v>
      </c>
      <c r="B7" s="44">
        <f>'C завтраками| Bed and breakfast'!B8*0.9</f>
        <v>15075</v>
      </c>
      <c r="C7" s="44">
        <f>'C завтраками| Bed and breakfast'!C8*0.9</f>
        <v>17235</v>
      </c>
      <c r="D7" s="44">
        <f>'C завтраками| Bed and breakfast'!D8*0.9</f>
        <v>17235</v>
      </c>
      <c r="E7" s="44">
        <f>'C завтраками| Bed and breakfast'!E8*0.9</f>
        <v>16155</v>
      </c>
      <c r="F7" s="44">
        <f>'C завтраками| Bed and breakfast'!F8*0.9</f>
        <v>16155</v>
      </c>
      <c r="G7" s="44">
        <f>'C завтраками| Bed and breakfast'!G8*0.9</f>
        <v>18765</v>
      </c>
      <c r="H7" s="44">
        <f>'C завтраками| Bed and breakfast'!H8*0.9</f>
        <v>21825</v>
      </c>
      <c r="I7" s="44">
        <f>'C завтраками| Bed and breakfast'!I8*0.9</f>
        <v>18765</v>
      </c>
      <c r="J7" s="44">
        <f>'C завтраками| Bed and breakfast'!J8*0.9</f>
        <v>15075</v>
      </c>
      <c r="K7" s="44">
        <f>'C завтраками| Bed and breakfast'!K8*0.9</f>
        <v>13995</v>
      </c>
      <c r="L7" s="44">
        <f>'C завтраками| Bed and breakfast'!L8*0.9</f>
        <v>17235</v>
      </c>
      <c r="M7" s="44">
        <f>'C завтраками| Bed and breakfast'!M8*0.9</f>
        <v>17235</v>
      </c>
      <c r="N7" s="44">
        <f>'C завтраками| Bed and breakfast'!N8*0.9</f>
        <v>16155</v>
      </c>
      <c r="O7" s="44">
        <f>'C завтраками| Bed and breakfast'!O8*0.9</f>
        <v>17235</v>
      </c>
      <c r="P7" s="44">
        <f>'C завтраками| Bed and breakfast'!P8*0.9</f>
        <v>18765</v>
      </c>
      <c r="Q7" s="44">
        <f>'C завтраками| Bed and breakfast'!Q8*0.9</f>
        <v>18765</v>
      </c>
      <c r="R7" s="44">
        <f>'C завтраками| Bed and breakfast'!R8*0.9</f>
        <v>18765</v>
      </c>
      <c r="S7" s="44">
        <f>'C завтраками| Bed and breakfast'!S8*0.9</f>
        <v>18765</v>
      </c>
      <c r="T7" s="44">
        <f>'C завтраками| Bed and breakfast'!T8*0.9</f>
        <v>17235</v>
      </c>
      <c r="U7" s="44">
        <f>'C завтраками| Bed and breakfast'!U8*0.9</f>
        <v>17235</v>
      </c>
      <c r="V7" s="44">
        <f>'C завтраками| Bed and breakfast'!V8*0.9</f>
        <v>21825</v>
      </c>
      <c r="W7" s="44">
        <f>'C завтраками| Bed and breakfast'!W8*0.9</f>
        <v>20295</v>
      </c>
      <c r="X7" s="44">
        <f>'C завтраками| Bed and breakfast'!X8*0.9</f>
        <v>21825</v>
      </c>
      <c r="Y7" s="44">
        <f>'C завтраками| Bed and breakfast'!Y8*0.9</f>
        <v>18765</v>
      </c>
      <c r="Z7" s="44">
        <f>'C завтраками| Bed and breakfast'!Z8*0.9</f>
        <v>18765</v>
      </c>
      <c r="AA7" s="44">
        <f>'C завтраками| Bed and breakfast'!AA8*0.9</f>
        <v>20295</v>
      </c>
      <c r="AB7" s="44">
        <f>'C завтраками| Bed and breakfast'!AB8*0.9</f>
        <v>18765</v>
      </c>
      <c r="AC7" s="44">
        <f>'C завтраками| Bed and breakfast'!AC8*0.9</f>
        <v>20295</v>
      </c>
      <c r="AD7" s="44">
        <f>'C завтраками| Bed and breakfast'!AD8*0.9</f>
        <v>17235</v>
      </c>
      <c r="AE7" s="44">
        <f>'C завтраками| Bed and breakfast'!AE8*0.9</f>
        <v>16155</v>
      </c>
      <c r="AF7" s="44">
        <f>'C завтраками| Bed and breakfast'!AF8*0.9</f>
        <v>15075</v>
      </c>
      <c r="AG7" s="44">
        <f>'C завтраками| Bed and breakfast'!AG8*0.9</f>
        <v>13995</v>
      </c>
      <c r="AH7" s="44">
        <f>'C завтраками| Bed and breakfast'!AH8*0.9</f>
        <v>12915</v>
      </c>
      <c r="AI7" s="44">
        <f>'C завтраками| Bed and breakfast'!AI8*0.9</f>
        <v>12915</v>
      </c>
      <c r="AJ7" s="44">
        <f>'C завтраками| Bed and breakfast'!AJ8*0.9</f>
        <v>13995</v>
      </c>
      <c r="AK7" s="44">
        <f>'C завтраками| Bed and breakfast'!AK8*0.9</f>
        <v>15075</v>
      </c>
      <c r="AL7" s="44">
        <f>'C завтраками| Bed and breakfast'!AL8*0.9</f>
        <v>13995</v>
      </c>
      <c r="AM7" s="44">
        <f>'C завтраками| Bed and breakfast'!AM8*0.9</f>
        <v>15075</v>
      </c>
      <c r="AN7" s="44">
        <f>'C завтраками| Bed and breakfast'!AN8*0.9</f>
        <v>13995</v>
      </c>
      <c r="AO7" s="44">
        <f>'C завтраками| Bed and breakfast'!AO8*0.9</f>
        <v>13995.9</v>
      </c>
      <c r="AP7" s="44">
        <f>'C завтраками| Bed and breakfast'!AP8*0.9</f>
        <v>12915</v>
      </c>
      <c r="AQ7" s="44">
        <f>'C завтраками| Bed and breakfast'!AQ8*0.9</f>
        <v>15075</v>
      </c>
      <c r="AR7" s="44">
        <f>'C завтраками| Bed and breakfast'!AR8*0.9</f>
        <v>12915</v>
      </c>
    </row>
    <row r="8" spans="1:44" x14ac:dyDescent="0.2">
      <c r="A8" s="17" t="s">
        <v>143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row>
    <row r="9" spans="1:44" x14ac:dyDescent="0.2">
      <c r="A9" s="19">
        <v>1</v>
      </c>
      <c r="B9" s="44">
        <f>'C завтраками| Bed and breakfast'!B10*0.9</f>
        <v>13950</v>
      </c>
      <c r="C9" s="44">
        <f>'C завтраками| Bed and breakfast'!C10*0.9</f>
        <v>16110</v>
      </c>
      <c r="D9" s="44">
        <f>'C завтраками| Bed and breakfast'!D10*0.9</f>
        <v>16110</v>
      </c>
      <c r="E9" s="44">
        <f>'C завтраками| Bed and breakfast'!E10*0.9</f>
        <v>15030</v>
      </c>
      <c r="F9" s="44">
        <f>'C завтраками| Bed and breakfast'!F10*0.9</f>
        <v>15030</v>
      </c>
      <c r="G9" s="44">
        <f>'C завтраками| Bed and breakfast'!G10*0.9</f>
        <v>17640</v>
      </c>
      <c r="H9" s="44">
        <f>'C завтраками| Bed and breakfast'!H10*0.9</f>
        <v>20700</v>
      </c>
      <c r="I9" s="44">
        <f>'C завтраками| Bed and breakfast'!I10*0.9</f>
        <v>17640</v>
      </c>
      <c r="J9" s="44">
        <f>'C завтраками| Bed and breakfast'!J10*0.9</f>
        <v>13950</v>
      </c>
      <c r="K9" s="44">
        <f>'C завтраками| Bed and breakfast'!K10*0.9</f>
        <v>12870</v>
      </c>
      <c r="L9" s="44">
        <f>'C завтраками| Bed and breakfast'!L10*0.9</f>
        <v>16110</v>
      </c>
      <c r="M9" s="44">
        <f>'C завтраками| Bed and breakfast'!M10*0.9</f>
        <v>16110</v>
      </c>
      <c r="N9" s="44">
        <f>'C завтраками| Bed and breakfast'!N10*0.9</f>
        <v>15030</v>
      </c>
      <c r="O9" s="44">
        <f>'C завтраками| Bed and breakfast'!O10*0.9</f>
        <v>16110</v>
      </c>
      <c r="P9" s="44">
        <f>'C завтраками| Bed and breakfast'!P10*0.9</f>
        <v>17640</v>
      </c>
      <c r="Q9" s="44">
        <f>'C завтраками| Bed and breakfast'!Q10*0.9</f>
        <v>17640</v>
      </c>
      <c r="R9" s="44">
        <f>'C завтраками| Bed and breakfast'!R10*0.9</f>
        <v>17640</v>
      </c>
      <c r="S9" s="44">
        <f>'C завтраками| Bed and breakfast'!S10*0.9</f>
        <v>17640</v>
      </c>
      <c r="T9" s="44">
        <f>'C завтраками| Bed and breakfast'!T10*0.9</f>
        <v>16110</v>
      </c>
      <c r="U9" s="44">
        <f>'C завтраками| Bed and breakfast'!U10*0.9</f>
        <v>16110</v>
      </c>
      <c r="V9" s="44">
        <f>'C завтраками| Bed and breakfast'!V10*0.9</f>
        <v>20700</v>
      </c>
      <c r="W9" s="44">
        <f>'C завтраками| Bed and breakfast'!W10*0.9</f>
        <v>19170</v>
      </c>
      <c r="X9" s="44">
        <f>'C завтраками| Bed and breakfast'!X10*0.9</f>
        <v>20700</v>
      </c>
      <c r="Y9" s="44">
        <f>'C завтраками| Bed and breakfast'!Y10*0.9</f>
        <v>17640</v>
      </c>
      <c r="Z9" s="44">
        <f>'C завтраками| Bed and breakfast'!Z10*0.9</f>
        <v>17640</v>
      </c>
      <c r="AA9" s="44">
        <f>'C завтраками| Bed and breakfast'!AA10*0.9</f>
        <v>19170</v>
      </c>
      <c r="AB9" s="44">
        <f>'C завтраками| Bed and breakfast'!AB10*0.9</f>
        <v>17640</v>
      </c>
      <c r="AC9" s="44">
        <f>'C завтраками| Bed and breakfast'!AC10*0.9</f>
        <v>19170</v>
      </c>
      <c r="AD9" s="44">
        <f>'C завтраками| Bed and breakfast'!AD10*0.9</f>
        <v>16110</v>
      </c>
      <c r="AE9" s="44">
        <f>'C завтраками| Bed and breakfast'!AE10*0.9</f>
        <v>15030</v>
      </c>
      <c r="AF9" s="44">
        <f>'C завтраками| Bed and breakfast'!AF10*0.9</f>
        <v>13950</v>
      </c>
      <c r="AG9" s="44">
        <f>'C завтраками| Bed and breakfast'!AG10*0.9</f>
        <v>12870</v>
      </c>
      <c r="AH9" s="44">
        <f>'C завтраками| Bed and breakfast'!AH10*0.9</f>
        <v>11790</v>
      </c>
      <c r="AI9" s="44">
        <f>'C завтраками| Bed and breakfast'!AI10*0.9</f>
        <v>11790</v>
      </c>
      <c r="AJ9" s="44">
        <f>'C завтраками| Bed and breakfast'!AJ10*0.9</f>
        <v>12870</v>
      </c>
      <c r="AK9" s="44">
        <f>'C завтраками| Bed and breakfast'!AK10*0.9</f>
        <v>13950</v>
      </c>
      <c r="AL9" s="44">
        <f>'C завтраками| Bed and breakfast'!AL10*0.9</f>
        <v>12870</v>
      </c>
      <c r="AM9" s="44">
        <f>'C завтраками| Bed and breakfast'!AM10*0.9</f>
        <v>13950</v>
      </c>
      <c r="AN9" s="44">
        <f>'C завтраками| Bed and breakfast'!AN10*0.9</f>
        <v>12870</v>
      </c>
      <c r="AO9" s="44">
        <f>'C завтраками| Bed and breakfast'!AO10*0.9</f>
        <v>12870.9</v>
      </c>
      <c r="AP9" s="44">
        <f>'C завтраками| Bed and breakfast'!AP10*0.9</f>
        <v>11790</v>
      </c>
      <c r="AQ9" s="44">
        <f>'C завтраками| Bed and breakfast'!AQ10*0.9</f>
        <v>13950</v>
      </c>
      <c r="AR9" s="44">
        <f>'C завтраками| Bed and breakfast'!AR10*0.9</f>
        <v>11790</v>
      </c>
    </row>
    <row r="10" spans="1:44" x14ac:dyDescent="0.2">
      <c r="A10" s="19">
        <v>2</v>
      </c>
      <c r="B10" s="44">
        <f>'C завтраками| Bed and breakfast'!B11*0.9</f>
        <v>15975</v>
      </c>
      <c r="C10" s="44">
        <f>'C завтраками| Bed and breakfast'!C11*0.9</f>
        <v>18135</v>
      </c>
      <c r="D10" s="44">
        <f>'C завтраками| Bed and breakfast'!D11*0.9</f>
        <v>18135</v>
      </c>
      <c r="E10" s="44">
        <f>'C завтраками| Bed and breakfast'!E11*0.9</f>
        <v>17055</v>
      </c>
      <c r="F10" s="44">
        <f>'C завтраками| Bed and breakfast'!F11*0.9</f>
        <v>17055</v>
      </c>
      <c r="G10" s="44">
        <f>'C завтраками| Bed and breakfast'!G11*0.9</f>
        <v>19665</v>
      </c>
      <c r="H10" s="44">
        <f>'C завтраками| Bed and breakfast'!H11*0.9</f>
        <v>22725</v>
      </c>
      <c r="I10" s="44">
        <f>'C завтраками| Bed and breakfast'!I11*0.9</f>
        <v>19665</v>
      </c>
      <c r="J10" s="44">
        <f>'C завтраками| Bed and breakfast'!J11*0.9</f>
        <v>15975</v>
      </c>
      <c r="K10" s="44">
        <f>'C завтраками| Bed and breakfast'!K11*0.9</f>
        <v>14895</v>
      </c>
      <c r="L10" s="44">
        <f>'C завтраками| Bed and breakfast'!L11*0.9</f>
        <v>18135</v>
      </c>
      <c r="M10" s="44">
        <f>'C завтраками| Bed and breakfast'!M11*0.9</f>
        <v>18135</v>
      </c>
      <c r="N10" s="44">
        <f>'C завтраками| Bed and breakfast'!N11*0.9</f>
        <v>17055</v>
      </c>
      <c r="O10" s="44">
        <f>'C завтраками| Bed and breakfast'!O11*0.9</f>
        <v>18135</v>
      </c>
      <c r="P10" s="44">
        <f>'C завтраками| Bed and breakfast'!P11*0.9</f>
        <v>19665</v>
      </c>
      <c r="Q10" s="44">
        <f>'C завтраками| Bed and breakfast'!Q11*0.9</f>
        <v>19665</v>
      </c>
      <c r="R10" s="44">
        <f>'C завтраками| Bed and breakfast'!R11*0.9</f>
        <v>19665</v>
      </c>
      <c r="S10" s="44">
        <f>'C завтраками| Bed and breakfast'!S11*0.9</f>
        <v>19665</v>
      </c>
      <c r="T10" s="44">
        <f>'C завтраками| Bed and breakfast'!T11*0.9</f>
        <v>18135</v>
      </c>
      <c r="U10" s="44">
        <f>'C завтраками| Bed and breakfast'!U11*0.9</f>
        <v>18135</v>
      </c>
      <c r="V10" s="44">
        <f>'C завтраками| Bed and breakfast'!V11*0.9</f>
        <v>22725</v>
      </c>
      <c r="W10" s="44">
        <f>'C завтраками| Bed and breakfast'!W11*0.9</f>
        <v>21195</v>
      </c>
      <c r="X10" s="44">
        <f>'C завтраками| Bed and breakfast'!X11*0.9</f>
        <v>22725</v>
      </c>
      <c r="Y10" s="44">
        <f>'C завтраками| Bed and breakfast'!Y11*0.9</f>
        <v>19665</v>
      </c>
      <c r="Z10" s="44">
        <f>'C завтраками| Bed and breakfast'!Z11*0.9</f>
        <v>19665</v>
      </c>
      <c r="AA10" s="44">
        <f>'C завтраками| Bed and breakfast'!AA11*0.9</f>
        <v>21195</v>
      </c>
      <c r="AB10" s="44">
        <f>'C завтраками| Bed and breakfast'!AB11*0.9</f>
        <v>19665</v>
      </c>
      <c r="AC10" s="44">
        <f>'C завтраками| Bed and breakfast'!AC11*0.9</f>
        <v>21195</v>
      </c>
      <c r="AD10" s="44">
        <f>'C завтраками| Bed and breakfast'!AD11*0.9</f>
        <v>18135</v>
      </c>
      <c r="AE10" s="44">
        <f>'C завтраками| Bed and breakfast'!AE11*0.9</f>
        <v>17055</v>
      </c>
      <c r="AF10" s="44">
        <f>'C завтраками| Bed and breakfast'!AF11*0.9</f>
        <v>15975</v>
      </c>
      <c r="AG10" s="44">
        <f>'C завтраками| Bed and breakfast'!AG11*0.9</f>
        <v>14895</v>
      </c>
      <c r="AH10" s="44">
        <f>'C завтраками| Bed and breakfast'!AH11*0.9</f>
        <v>13815</v>
      </c>
      <c r="AI10" s="44">
        <f>'C завтраками| Bed and breakfast'!AI11*0.9</f>
        <v>13815</v>
      </c>
      <c r="AJ10" s="44">
        <f>'C завтраками| Bed and breakfast'!AJ11*0.9</f>
        <v>14895</v>
      </c>
      <c r="AK10" s="44">
        <f>'C завтраками| Bed and breakfast'!AK11*0.9</f>
        <v>15975</v>
      </c>
      <c r="AL10" s="44">
        <f>'C завтраками| Bed and breakfast'!AL11*0.9</f>
        <v>14895</v>
      </c>
      <c r="AM10" s="44">
        <f>'C завтраками| Bed and breakfast'!AM11*0.9</f>
        <v>15975</v>
      </c>
      <c r="AN10" s="44">
        <f>'C завтраками| Bed and breakfast'!AN11*0.9</f>
        <v>14895</v>
      </c>
      <c r="AO10" s="44">
        <f>'C завтраками| Bed and breakfast'!AO11*0.9</f>
        <v>14895.9</v>
      </c>
      <c r="AP10" s="44">
        <f>'C завтраками| Bed and breakfast'!AP11*0.9</f>
        <v>13815</v>
      </c>
      <c r="AQ10" s="44">
        <f>'C завтраками| Bed and breakfast'!AQ11*0.9</f>
        <v>15975</v>
      </c>
      <c r="AR10" s="44">
        <f>'C завтраками| Bed and breakfast'!AR11*0.9</f>
        <v>13815</v>
      </c>
    </row>
    <row r="11" spans="1:44" x14ac:dyDescent="0.2">
      <c r="A11" s="17" t="s">
        <v>144</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row>
    <row r="12" spans="1:44" x14ac:dyDescent="0.2">
      <c r="A12" s="19">
        <v>1</v>
      </c>
      <c r="B12" s="44">
        <f>'C завтраками| Bed and breakfast'!B13*0.9</f>
        <v>14850</v>
      </c>
      <c r="C12" s="44">
        <f>'C завтраками| Bed and breakfast'!C13*0.9</f>
        <v>17010</v>
      </c>
      <c r="D12" s="44">
        <f>'C завтраками| Bed and breakfast'!D13*0.9</f>
        <v>17010</v>
      </c>
      <c r="E12" s="44">
        <f>'C завтраками| Bed and breakfast'!E13*0.9</f>
        <v>15930</v>
      </c>
      <c r="F12" s="44">
        <f>'C завтраками| Bed and breakfast'!F13*0.9</f>
        <v>15930</v>
      </c>
      <c r="G12" s="44">
        <f>'C завтраками| Bed and breakfast'!G13*0.9</f>
        <v>18540</v>
      </c>
      <c r="H12" s="44">
        <f>'C завтраками| Bed and breakfast'!H13*0.9</f>
        <v>21600</v>
      </c>
      <c r="I12" s="44">
        <f>'C завтраками| Bed and breakfast'!I13*0.9</f>
        <v>18540</v>
      </c>
      <c r="J12" s="44">
        <f>'C завтраками| Bed and breakfast'!J13*0.9</f>
        <v>14850</v>
      </c>
      <c r="K12" s="44">
        <f>'C завтраками| Bed and breakfast'!K13*0.9</f>
        <v>13770</v>
      </c>
      <c r="L12" s="44">
        <f>'C завтраками| Bed and breakfast'!L13*0.9</f>
        <v>17010</v>
      </c>
      <c r="M12" s="44">
        <f>'C завтраками| Bed and breakfast'!M13*0.9</f>
        <v>17010</v>
      </c>
      <c r="N12" s="44">
        <f>'C завтраками| Bed and breakfast'!N13*0.9</f>
        <v>15930</v>
      </c>
      <c r="O12" s="44">
        <f>'C завтраками| Bed and breakfast'!O13*0.9</f>
        <v>17010</v>
      </c>
      <c r="P12" s="44">
        <f>'C завтраками| Bed and breakfast'!P13*0.9</f>
        <v>18540</v>
      </c>
      <c r="Q12" s="44">
        <f>'C завтраками| Bed and breakfast'!Q13*0.9</f>
        <v>18540</v>
      </c>
      <c r="R12" s="44">
        <f>'C завтраками| Bed and breakfast'!R13*0.9</f>
        <v>18540</v>
      </c>
      <c r="S12" s="44">
        <f>'C завтраками| Bed and breakfast'!S13*0.9</f>
        <v>18540</v>
      </c>
      <c r="T12" s="44">
        <f>'C завтраками| Bed and breakfast'!T13*0.9</f>
        <v>17010</v>
      </c>
      <c r="U12" s="44">
        <f>'C завтраками| Bed and breakfast'!U13*0.9</f>
        <v>17010</v>
      </c>
      <c r="V12" s="44">
        <f>'C завтраками| Bed and breakfast'!V13*0.9</f>
        <v>21600</v>
      </c>
      <c r="W12" s="44">
        <f>'C завтраками| Bed and breakfast'!W13*0.9</f>
        <v>20070</v>
      </c>
      <c r="X12" s="44">
        <f>'C завтраками| Bed and breakfast'!X13*0.9</f>
        <v>21600</v>
      </c>
      <c r="Y12" s="44">
        <f>'C завтраками| Bed and breakfast'!Y13*0.9</f>
        <v>18540</v>
      </c>
      <c r="Z12" s="44">
        <f>'C завтраками| Bed and breakfast'!Z13*0.9</f>
        <v>18540</v>
      </c>
      <c r="AA12" s="44">
        <f>'C завтраками| Bed and breakfast'!AA13*0.9</f>
        <v>20070</v>
      </c>
      <c r="AB12" s="44">
        <f>'C завтраками| Bed and breakfast'!AB13*0.9</f>
        <v>18540</v>
      </c>
      <c r="AC12" s="44">
        <f>'C завтраками| Bed and breakfast'!AC13*0.9</f>
        <v>20070</v>
      </c>
      <c r="AD12" s="44">
        <f>'C завтраками| Bed and breakfast'!AD13*0.9</f>
        <v>17010</v>
      </c>
      <c r="AE12" s="44">
        <f>'C завтраками| Bed and breakfast'!AE13*0.9</f>
        <v>15930</v>
      </c>
      <c r="AF12" s="44">
        <f>'C завтраками| Bed and breakfast'!AF13*0.9</f>
        <v>14850</v>
      </c>
      <c r="AG12" s="44">
        <f>'C завтраками| Bed and breakfast'!AG13*0.9</f>
        <v>13770</v>
      </c>
      <c r="AH12" s="44">
        <f>'C завтраками| Bed and breakfast'!AH13*0.9</f>
        <v>12690</v>
      </c>
      <c r="AI12" s="44">
        <f>'C завтраками| Bed and breakfast'!AI13*0.9</f>
        <v>12690</v>
      </c>
      <c r="AJ12" s="44">
        <f>'C завтраками| Bed and breakfast'!AJ13*0.9</f>
        <v>13770</v>
      </c>
      <c r="AK12" s="44">
        <f>'C завтраками| Bed and breakfast'!AK13*0.9</f>
        <v>14850</v>
      </c>
      <c r="AL12" s="44">
        <f>'C завтраками| Bed and breakfast'!AL13*0.9</f>
        <v>13770</v>
      </c>
      <c r="AM12" s="44">
        <f>'C завтраками| Bed and breakfast'!AM13*0.9</f>
        <v>14850</v>
      </c>
      <c r="AN12" s="44">
        <f>'C завтраками| Bed and breakfast'!AN13*0.9</f>
        <v>13770</v>
      </c>
      <c r="AO12" s="44">
        <f>'C завтраками| Bed and breakfast'!AO13*0.9</f>
        <v>13770.9</v>
      </c>
      <c r="AP12" s="44">
        <f>'C завтраками| Bed and breakfast'!AP13*0.9</f>
        <v>12690</v>
      </c>
      <c r="AQ12" s="44">
        <f>'C завтраками| Bed and breakfast'!AQ13*0.9</f>
        <v>14850</v>
      </c>
      <c r="AR12" s="44">
        <f>'C завтраками| Bed and breakfast'!AR13*0.9</f>
        <v>12690</v>
      </c>
    </row>
    <row r="13" spans="1:44" x14ac:dyDescent="0.2">
      <c r="A13" s="19">
        <v>2</v>
      </c>
      <c r="B13" s="44">
        <f>'C завтраками| Bed and breakfast'!B14*0.9</f>
        <v>16875</v>
      </c>
      <c r="C13" s="44">
        <f>'C завтраками| Bed and breakfast'!C14*0.9</f>
        <v>19035</v>
      </c>
      <c r="D13" s="44">
        <f>'C завтраками| Bed and breakfast'!D14*0.9</f>
        <v>19035</v>
      </c>
      <c r="E13" s="44">
        <f>'C завтраками| Bed and breakfast'!E14*0.9</f>
        <v>17955</v>
      </c>
      <c r="F13" s="44">
        <f>'C завтраками| Bed and breakfast'!F14*0.9</f>
        <v>17955</v>
      </c>
      <c r="G13" s="44">
        <f>'C завтраками| Bed and breakfast'!G14*0.9</f>
        <v>20565</v>
      </c>
      <c r="H13" s="44">
        <f>'C завтраками| Bed and breakfast'!H14*0.9</f>
        <v>23625</v>
      </c>
      <c r="I13" s="44">
        <f>'C завтраками| Bed and breakfast'!I14*0.9</f>
        <v>20565</v>
      </c>
      <c r="J13" s="44">
        <f>'C завтраками| Bed and breakfast'!J14*0.9</f>
        <v>16875</v>
      </c>
      <c r="K13" s="44">
        <f>'C завтраками| Bed and breakfast'!K14*0.9</f>
        <v>15795</v>
      </c>
      <c r="L13" s="44">
        <f>'C завтраками| Bed and breakfast'!L14*0.9</f>
        <v>19035</v>
      </c>
      <c r="M13" s="44">
        <f>'C завтраками| Bed and breakfast'!M14*0.9</f>
        <v>19035</v>
      </c>
      <c r="N13" s="44">
        <f>'C завтраками| Bed and breakfast'!N14*0.9</f>
        <v>17955</v>
      </c>
      <c r="O13" s="44">
        <f>'C завтраками| Bed and breakfast'!O14*0.9</f>
        <v>19035</v>
      </c>
      <c r="P13" s="44">
        <f>'C завтраками| Bed and breakfast'!P14*0.9</f>
        <v>20565</v>
      </c>
      <c r="Q13" s="44">
        <f>'C завтраками| Bed and breakfast'!Q14*0.9</f>
        <v>20565</v>
      </c>
      <c r="R13" s="44">
        <f>'C завтраками| Bed and breakfast'!R14*0.9</f>
        <v>20565</v>
      </c>
      <c r="S13" s="44">
        <f>'C завтраками| Bed and breakfast'!S14*0.9</f>
        <v>20565</v>
      </c>
      <c r="T13" s="44">
        <f>'C завтраками| Bed and breakfast'!T14*0.9</f>
        <v>19035</v>
      </c>
      <c r="U13" s="44">
        <f>'C завтраками| Bed and breakfast'!U14*0.9</f>
        <v>19035</v>
      </c>
      <c r="V13" s="44">
        <f>'C завтраками| Bed and breakfast'!V14*0.9</f>
        <v>23625</v>
      </c>
      <c r="W13" s="44">
        <f>'C завтраками| Bed and breakfast'!W14*0.9</f>
        <v>22095</v>
      </c>
      <c r="X13" s="44">
        <f>'C завтраками| Bed and breakfast'!X14*0.9</f>
        <v>23625</v>
      </c>
      <c r="Y13" s="44">
        <f>'C завтраками| Bed and breakfast'!Y14*0.9</f>
        <v>20565</v>
      </c>
      <c r="Z13" s="44">
        <f>'C завтраками| Bed and breakfast'!Z14*0.9</f>
        <v>20565</v>
      </c>
      <c r="AA13" s="44">
        <f>'C завтраками| Bed and breakfast'!AA14*0.9</f>
        <v>22095</v>
      </c>
      <c r="AB13" s="44">
        <f>'C завтраками| Bed and breakfast'!AB14*0.9</f>
        <v>20565</v>
      </c>
      <c r="AC13" s="44">
        <f>'C завтраками| Bed and breakfast'!AC14*0.9</f>
        <v>22095</v>
      </c>
      <c r="AD13" s="44">
        <f>'C завтраками| Bed and breakfast'!AD14*0.9</f>
        <v>19035</v>
      </c>
      <c r="AE13" s="44">
        <f>'C завтраками| Bed and breakfast'!AE14*0.9</f>
        <v>17955</v>
      </c>
      <c r="AF13" s="44">
        <f>'C завтраками| Bed and breakfast'!AF14*0.9</f>
        <v>16875</v>
      </c>
      <c r="AG13" s="44">
        <f>'C завтраками| Bed and breakfast'!AG14*0.9</f>
        <v>15795</v>
      </c>
      <c r="AH13" s="44">
        <f>'C завтраками| Bed and breakfast'!AH14*0.9</f>
        <v>14715</v>
      </c>
      <c r="AI13" s="44">
        <f>'C завтраками| Bed and breakfast'!AI14*0.9</f>
        <v>14715</v>
      </c>
      <c r="AJ13" s="44">
        <f>'C завтраками| Bed and breakfast'!AJ14*0.9</f>
        <v>15795</v>
      </c>
      <c r="AK13" s="44">
        <f>'C завтраками| Bed and breakfast'!AK14*0.9</f>
        <v>16875</v>
      </c>
      <c r="AL13" s="44">
        <f>'C завтраками| Bed and breakfast'!AL14*0.9</f>
        <v>15795</v>
      </c>
      <c r="AM13" s="44">
        <f>'C завтраками| Bed and breakfast'!AM14*0.9</f>
        <v>16875</v>
      </c>
      <c r="AN13" s="44">
        <f>'C завтраками| Bed and breakfast'!AN14*0.9</f>
        <v>15795</v>
      </c>
      <c r="AO13" s="44">
        <f>'C завтраками| Bed and breakfast'!AO14*0.9</f>
        <v>15795.9</v>
      </c>
      <c r="AP13" s="44">
        <f>'C завтраками| Bed and breakfast'!AP14*0.9</f>
        <v>14715</v>
      </c>
      <c r="AQ13" s="44">
        <f>'C завтраками| Bed and breakfast'!AQ14*0.9</f>
        <v>16875</v>
      </c>
      <c r="AR13" s="44">
        <f>'C завтраками| Bed and breakfast'!AR14*0.9</f>
        <v>14715</v>
      </c>
    </row>
    <row r="14" spans="1:44" x14ac:dyDescent="0.2">
      <c r="A14" s="17" t="s">
        <v>4</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row>
    <row r="15" spans="1:44" x14ac:dyDescent="0.2">
      <c r="A15" s="19">
        <v>1</v>
      </c>
      <c r="B15" s="44">
        <f>'C завтраками| Bed and breakfast'!B16*0.9</f>
        <v>15750</v>
      </c>
      <c r="C15" s="44">
        <f>'C завтраками| Bed and breakfast'!C16*0.9</f>
        <v>17910</v>
      </c>
      <c r="D15" s="44">
        <f>'C завтраками| Bed and breakfast'!D16*0.9</f>
        <v>17910</v>
      </c>
      <c r="E15" s="44">
        <f>'C завтраками| Bed and breakfast'!E16*0.9</f>
        <v>16830</v>
      </c>
      <c r="F15" s="44">
        <f>'C завтраками| Bed and breakfast'!F16*0.9</f>
        <v>16830</v>
      </c>
      <c r="G15" s="44">
        <f>'C завтраками| Bed and breakfast'!G16*0.9</f>
        <v>19440</v>
      </c>
      <c r="H15" s="44">
        <f>'C завтраками| Bed and breakfast'!H16*0.9</f>
        <v>22500</v>
      </c>
      <c r="I15" s="44">
        <f>'C завтраками| Bed and breakfast'!I16*0.9</f>
        <v>19440</v>
      </c>
      <c r="J15" s="44">
        <f>'C завтраками| Bed and breakfast'!J16*0.9</f>
        <v>15750</v>
      </c>
      <c r="K15" s="44">
        <f>'C завтраками| Bed and breakfast'!K16*0.9</f>
        <v>14670</v>
      </c>
      <c r="L15" s="44">
        <f>'C завтраками| Bed and breakfast'!L16*0.9</f>
        <v>17910</v>
      </c>
      <c r="M15" s="44">
        <f>'C завтраками| Bed and breakfast'!M16*0.9</f>
        <v>17910</v>
      </c>
      <c r="N15" s="44">
        <f>'C завтраками| Bed and breakfast'!N16*0.9</f>
        <v>16830</v>
      </c>
      <c r="O15" s="44">
        <f>'C завтраками| Bed and breakfast'!O16*0.9</f>
        <v>17910</v>
      </c>
      <c r="P15" s="44">
        <f>'C завтраками| Bed and breakfast'!P16*0.9</f>
        <v>19440</v>
      </c>
      <c r="Q15" s="44">
        <f>'C завтраками| Bed and breakfast'!Q16*0.9</f>
        <v>19440</v>
      </c>
      <c r="R15" s="44">
        <f>'C завтраками| Bed and breakfast'!R16*0.9</f>
        <v>19440</v>
      </c>
      <c r="S15" s="44">
        <f>'C завтраками| Bed and breakfast'!S16*0.9</f>
        <v>19440</v>
      </c>
      <c r="T15" s="44">
        <f>'C завтраками| Bed and breakfast'!T16*0.9</f>
        <v>17910</v>
      </c>
      <c r="U15" s="44">
        <f>'C завтраками| Bed and breakfast'!U16*0.9</f>
        <v>17910</v>
      </c>
      <c r="V15" s="44">
        <f>'C завтраками| Bed and breakfast'!V16*0.9</f>
        <v>22500</v>
      </c>
      <c r="W15" s="44">
        <f>'C завтраками| Bed and breakfast'!W16*0.9</f>
        <v>20970</v>
      </c>
      <c r="X15" s="44">
        <f>'C завтраками| Bed and breakfast'!X16*0.9</f>
        <v>22500</v>
      </c>
      <c r="Y15" s="44">
        <f>'C завтраками| Bed and breakfast'!Y16*0.9</f>
        <v>19440</v>
      </c>
      <c r="Z15" s="44">
        <f>'C завтраками| Bed and breakfast'!Z16*0.9</f>
        <v>19440</v>
      </c>
      <c r="AA15" s="44">
        <f>'C завтраками| Bed and breakfast'!AA16*0.9</f>
        <v>20970</v>
      </c>
      <c r="AB15" s="44">
        <f>'C завтраками| Bed and breakfast'!AB16*0.9</f>
        <v>19440</v>
      </c>
      <c r="AC15" s="44">
        <f>'C завтраками| Bed and breakfast'!AC16*0.9</f>
        <v>20970</v>
      </c>
      <c r="AD15" s="44">
        <f>'C завтраками| Bed and breakfast'!AD16*0.9</f>
        <v>17910</v>
      </c>
      <c r="AE15" s="44">
        <f>'C завтраками| Bed and breakfast'!AE16*0.9</f>
        <v>16830</v>
      </c>
      <c r="AF15" s="44">
        <f>'C завтраками| Bed and breakfast'!AF16*0.9</f>
        <v>15750</v>
      </c>
      <c r="AG15" s="44">
        <f>'C завтраками| Bed and breakfast'!AG16*0.9</f>
        <v>14670</v>
      </c>
      <c r="AH15" s="44">
        <f>'C завтраками| Bed and breakfast'!AH16*0.9</f>
        <v>13590</v>
      </c>
      <c r="AI15" s="44">
        <f>'C завтраками| Bed and breakfast'!AI16*0.9</f>
        <v>13590</v>
      </c>
      <c r="AJ15" s="44">
        <f>'C завтраками| Bed and breakfast'!AJ16*0.9</f>
        <v>14670</v>
      </c>
      <c r="AK15" s="44">
        <f>'C завтраками| Bed and breakfast'!AK16*0.9</f>
        <v>15750</v>
      </c>
      <c r="AL15" s="44">
        <f>'C завтраками| Bed and breakfast'!AL16*0.9</f>
        <v>14670</v>
      </c>
      <c r="AM15" s="44">
        <f>'C завтраками| Bed and breakfast'!AM16*0.9</f>
        <v>15750</v>
      </c>
      <c r="AN15" s="44">
        <f>'C завтраками| Bed and breakfast'!AN16*0.9</f>
        <v>14670</v>
      </c>
      <c r="AO15" s="44">
        <f>'C завтраками| Bed and breakfast'!AO16*0.9</f>
        <v>14670.9</v>
      </c>
      <c r="AP15" s="44">
        <f>'C завтраками| Bed and breakfast'!AP16*0.9</f>
        <v>13590</v>
      </c>
      <c r="AQ15" s="44">
        <f>'C завтраками| Bed and breakfast'!AQ16*0.9</f>
        <v>15750</v>
      </c>
      <c r="AR15" s="44">
        <f>'C завтраками| Bed and breakfast'!AR16*0.9</f>
        <v>13590</v>
      </c>
    </row>
    <row r="16" spans="1:44" x14ac:dyDescent="0.2">
      <c r="A16" s="19">
        <v>2</v>
      </c>
      <c r="B16" s="44">
        <f>'C завтраками| Bed and breakfast'!B17*0.9</f>
        <v>17775</v>
      </c>
      <c r="C16" s="44">
        <f>'C завтраками| Bed and breakfast'!C17*0.9</f>
        <v>19935</v>
      </c>
      <c r="D16" s="44">
        <f>'C завтраками| Bed and breakfast'!D17*0.9</f>
        <v>19935</v>
      </c>
      <c r="E16" s="44">
        <f>'C завтраками| Bed and breakfast'!E17*0.9</f>
        <v>18855</v>
      </c>
      <c r="F16" s="44">
        <f>'C завтраками| Bed and breakfast'!F17*0.9</f>
        <v>18855</v>
      </c>
      <c r="G16" s="44">
        <f>'C завтраками| Bed and breakfast'!G17*0.9</f>
        <v>21465</v>
      </c>
      <c r="H16" s="44">
        <f>'C завтраками| Bed and breakfast'!H17*0.9</f>
        <v>24525</v>
      </c>
      <c r="I16" s="44">
        <f>'C завтраками| Bed and breakfast'!I17*0.9</f>
        <v>21465</v>
      </c>
      <c r="J16" s="44">
        <f>'C завтраками| Bed and breakfast'!J17*0.9</f>
        <v>17775</v>
      </c>
      <c r="K16" s="44">
        <f>'C завтраками| Bed and breakfast'!K17*0.9</f>
        <v>16695</v>
      </c>
      <c r="L16" s="44">
        <f>'C завтраками| Bed and breakfast'!L17*0.9</f>
        <v>19935</v>
      </c>
      <c r="M16" s="44">
        <f>'C завтраками| Bed and breakfast'!M17*0.9</f>
        <v>19935</v>
      </c>
      <c r="N16" s="44">
        <f>'C завтраками| Bed and breakfast'!N17*0.9</f>
        <v>18855</v>
      </c>
      <c r="O16" s="44">
        <f>'C завтраками| Bed and breakfast'!O17*0.9</f>
        <v>19935</v>
      </c>
      <c r="P16" s="44">
        <f>'C завтраками| Bed and breakfast'!P17*0.9</f>
        <v>21465</v>
      </c>
      <c r="Q16" s="44">
        <f>'C завтраками| Bed and breakfast'!Q17*0.9</f>
        <v>21465</v>
      </c>
      <c r="R16" s="44">
        <f>'C завтраками| Bed and breakfast'!R17*0.9</f>
        <v>21465</v>
      </c>
      <c r="S16" s="44">
        <f>'C завтраками| Bed and breakfast'!S17*0.9</f>
        <v>21465</v>
      </c>
      <c r="T16" s="44">
        <f>'C завтраками| Bed and breakfast'!T17*0.9</f>
        <v>19935</v>
      </c>
      <c r="U16" s="44">
        <f>'C завтраками| Bed and breakfast'!U17*0.9</f>
        <v>19935</v>
      </c>
      <c r="V16" s="44">
        <f>'C завтраками| Bed and breakfast'!V17*0.9</f>
        <v>24525</v>
      </c>
      <c r="W16" s="44">
        <f>'C завтраками| Bed and breakfast'!W17*0.9</f>
        <v>22995</v>
      </c>
      <c r="X16" s="44">
        <f>'C завтраками| Bed and breakfast'!X17*0.9</f>
        <v>24525</v>
      </c>
      <c r="Y16" s="44">
        <f>'C завтраками| Bed and breakfast'!Y17*0.9</f>
        <v>21465</v>
      </c>
      <c r="Z16" s="44">
        <f>'C завтраками| Bed and breakfast'!Z17*0.9</f>
        <v>21465</v>
      </c>
      <c r="AA16" s="44">
        <f>'C завтраками| Bed and breakfast'!AA17*0.9</f>
        <v>22995</v>
      </c>
      <c r="AB16" s="44">
        <f>'C завтраками| Bed and breakfast'!AB17*0.9</f>
        <v>21465</v>
      </c>
      <c r="AC16" s="44">
        <f>'C завтраками| Bed and breakfast'!AC17*0.9</f>
        <v>22995</v>
      </c>
      <c r="AD16" s="44">
        <f>'C завтраками| Bed and breakfast'!AD17*0.9</f>
        <v>19935</v>
      </c>
      <c r="AE16" s="44">
        <f>'C завтраками| Bed and breakfast'!AE17*0.9</f>
        <v>18855</v>
      </c>
      <c r="AF16" s="44">
        <f>'C завтраками| Bed and breakfast'!AF17*0.9</f>
        <v>17775</v>
      </c>
      <c r="AG16" s="44">
        <f>'C завтраками| Bed and breakfast'!AG17*0.9</f>
        <v>16695</v>
      </c>
      <c r="AH16" s="44">
        <f>'C завтраками| Bed and breakfast'!AH17*0.9</f>
        <v>15615</v>
      </c>
      <c r="AI16" s="44">
        <f>'C завтраками| Bed and breakfast'!AI17*0.9</f>
        <v>15615</v>
      </c>
      <c r="AJ16" s="44">
        <f>'C завтраками| Bed and breakfast'!AJ17*0.9</f>
        <v>16695</v>
      </c>
      <c r="AK16" s="44">
        <f>'C завтраками| Bed and breakfast'!AK17*0.9</f>
        <v>17775</v>
      </c>
      <c r="AL16" s="44">
        <f>'C завтраками| Bed and breakfast'!AL17*0.9</f>
        <v>16695</v>
      </c>
      <c r="AM16" s="44">
        <f>'C завтраками| Bed and breakfast'!AM17*0.9</f>
        <v>17775</v>
      </c>
      <c r="AN16" s="44">
        <f>'C завтраками| Bed and breakfast'!AN17*0.9</f>
        <v>16695</v>
      </c>
      <c r="AO16" s="44">
        <f>'C завтраками| Bed and breakfast'!AO17*0.9</f>
        <v>16695.900000000001</v>
      </c>
      <c r="AP16" s="44">
        <f>'C завтраками| Bed and breakfast'!AP17*0.9</f>
        <v>15615</v>
      </c>
      <c r="AQ16" s="44">
        <f>'C завтраками| Bed and breakfast'!AQ17*0.9</f>
        <v>17775</v>
      </c>
      <c r="AR16" s="44">
        <f>'C завтраками| Bed and breakfast'!AR17*0.9</f>
        <v>15615</v>
      </c>
    </row>
    <row r="17" spans="1:44" x14ac:dyDescent="0.2">
      <c r="A17" s="17" t="s">
        <v>145</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row>
    <row r="18" spans="1:44" x14ac:dyDescent="0.2">
      <c r="A18" s="19">
        <v>1</v>
      </c>
      <c r="B18" s="44">
        <f>'C завтраками| Bed and breakfast'!B19*0.9</f>
        <v>17550</v>
      </c>
      <c r="C18" s="44">
        <f>'C завтраками| Bed and breakfast'!C19*0.9</f>
        <v>19710</v>
      </c>
      <c r="D18" s="44">
        <f>'C завтраками| Bed and breakfast'!D19*0.9</f>
        <v>19710</v>
      </c>
      <c r="E18" s="44">
        <f>'C завтраками| Bed and breakfast'!E19*0.9</f>
        <v>18630</v>
      </c>
      <c r="F18" s="44">
        <f>'C завтраками| Bed and breakfast'!F19*0.9</f>
        <v>18630</v>
      </c>
      <c r="G18" s="44">
        <f>'C завтраками| Bed and breakfast'!G19*0.9</f>
        <v>21240</v>
      </c>
      <c r="H18" s="44">
        <f>'C завтраками| Bed and breakfast'!H19*0.9</f>
        <v>24300</v>
      </c>
      <c r="I18" s="44">
        <f>'C завтраками| Bed and breakfast'!I19*0.9</f>
        <v>21240</v>
      </c>
      <c r="J18" s="44">
        <f>'C завтраками| Bed and breakfast'!J19*0.9</f>
        <v>17550</v>
      </c>
      <c r="K18" s="44">
        <f>'C завтраками| Bed and breakfast'!K19*0.9</f>
        <v>16470</v>
      </c>
      <c r="L18" s="44">
        <f>'C завтраками| Bed and breakfast'!L19*0.9</f>
        <v>19710</v>
      </c>
      <c r="M18" s="44">
        <f>'C завтраками| Bed and breakfast'!M19*0.9</f>
        <v>19710</v>
      </c>
      <c r="N18" s="44">
        <f>'C завтраками| Bed and breakfast'!N19*0.9</f>
        <v>18630</v>
      </c>
      <c r="O18" s="44">
        <f>'C завтраками| Bed and breakfast'!O19*0.9</f>
        <v>19710</v>
      </c>
      <c r="P18" s="44">
        <f>'C завтраками| Bed and breakfast'!P19*0.9</f>
        <v>21240</v>
      </c>
      <c r="Q18" s="44">
        <f>'C завтраками| Bed and breakfast'!Q19*0.9</f>
        <v>21240</v>
      </c>
      <c r="R18" s="44">
        <f>'C завтраками| Bed and breakfast'!R19*0.9</f>
        <v>21240</v>
      </c>
      <c r="S18" s="44">
        <f>'C завтраками| Bed and breakfast'!S19*0.9</f>
        <v>21240</v>
      </c>
      <c r="T18" s="44">
        <f>'C завтраками| Bed and breakfast'!T19*0.9</f>
        <v>19710</v>
      </c>
      <c r="U18" s="44">
        <f>'C завтраками| Bed and breakfast'!U19*0.9</f>
        <v>19710</v>
      </c>
      <c r="V18" s="44">
        <f>'C завтраками| Bed and breakfast'!V19*0.9</f>
        <v>24300</v>
      </c>
      <c r="W18" s="44">
        <f>'C завтраками| Bed and breakfast'!W19*0.9</f>
        <v>22770</v>
      </c>
      <c r="X18" s="44">
        <f>'C завтраками| Bed and breakfast'!X19*0.9</f>
        <v>24300</v>
      </c>
      <c r="Y18" s="44">
        <f>'C завтраками| Bed and breakfast'!Y19*0.9</f>
        <v>21240</v>
      </c>
      <c r="Z18" s="44">
        <f>'C завтраками| Bed and breakfast'!Z19*0.9</f>
        <v>21240</v>
      </c>
      <c r="AA18" s="44">
        <f>'C завтраками| Bed and breakfast'!AA19*0.9</f>
        <v>22770</v>
      </c>
      <c r="AB18" s="44">
        <f>'C завтраками| Bed and breakfast'!AB19*0.9</f>
        <v>21240</v>
      </c>
      <c r="AC18" s="44">
        <f>'C завтраками| Bed and breakfast'!AC19*0.9</f>
        <v>22770</v>
      </c>
      <c r="AD18" s="44">
        <f>'C завтраками| Bed and breakfast'!AD19*0.9</f>
        <v>19710</v>
      </c>
      <c r="AE18" s="44">
        <f>'C завтраками| Bed and breakfast'!AE19*0.9</f>
        <v>18630</v>
      </c>
      <c r="AF18" s="44">
        <f>'C завтраками| Bed and breakfast'!AF19*0.9</f>
        <v>17550</v>
      </c>
      <c r="AG18" s="44">
        <f>'C завтраками| Bed and breakfast'!AG19*0.9</f>
        <v>16470</v>
      </c>
      <c r="AH18" s="44">
        <f>'C завтраками| Bed and breakfast'!AH19*0.9</f>
        <v>15390</v>
      </c>
      <c r="AI18" s="44">
        <f>'C завтраками| Bed and breakfast'!AI19*0.9</f>
        <v>15390</v>
      </c>
      <c r="AJ18" s="44">
        <f>'C завтраками| Bed and breakfast'!AJ19*0.9</f>
        <v>16470</v>
      </c>
      <c r="AK18" s="44">
        <f>'C завтраками| Bed and breakfast'!AK19*0.9</f>
        <v>17550</v>
      </c>
      <c r="AL18" s="44">
        <f>'C завтраками| Bed and breakfast'!AL19*0.9</f>
        <v>16470</v>
      </c>
      <c r="AM18" s="44">
        <f>'C завтраками| Bed and breakfast'!AM19*0.9</f>
        <v>17550</v>
      </c>
      <c r="AN18" s="44">
        <f>'C завтраками| Bed and breakfast'!AN19*0.9</f>
        <v>16470</v>
      </c>
      <c r="AO18" s="44">
        <f>'C завтраками| Bed and breakfast'!AO19*0.9</f>
        <v>16470.900000000001</v>
      </c>
      <c r="AP18" s="44">
        <f>'C завтраками| Bed and breakfast'!AP19*0.9</f>
        <v>15390</v>
      </c>
      <c r="AQ18" s="44">
        <f>'C завтраками| Bed and breakfast'!AQ19*0.9</f>
        <v>17550</v>
      </c>
      <c r="AR18" s="44">
        <f>'C завтраками| Bed and breakfast'!AR19*0.9</f>
        <v>15390</v>
      </c>
    </row>
    <row r="19" spans="1:44" x14ac:dyDescent="0.2">
      <c r="A19" s="19">
        <v>2</v>
      </c>
      <c r="B19" s="44">
        <f>'C завтраками| Bed and breakfast'!B20*0.9</f>
        <v>19575</v>
      </c>
      <c r="C19" s="44">
        <f>'C завтраками| Bed and breakfast'!C20*0.9</f>
        <v>21735</v>
      </c>
      <c r="D19" s="44">
        <f>'C завтраками| Bed and breakfast'!D20*0.9</f>
        <v>21735</v>
      </c>
      <c r="E19" s="44">
        <f>'C завтраками| Bed and breakfast'!E20*0.9</f>
        <v>20655</v>
      </c>
      <c r="F19" s="44">
        <f>'C завтраками| Bed and breakfast'!F20*0.9</f>
        <v>20655</v>
      </c>
      <c r="G19" s="44">
        <f>'C завтраками| Bed and breakfast'!G20*0.9</f>
        <v>23265</v>
      </c>
      <c r="H19" s="44">
        <f>'C завтраками| Bed and breakfast'!H20*0.9</f>
        <v>26325</v>
      </c>
      <c r="I19" s="44">
        <f>'C завтраками| Bed and breakfast'!I20*0.9</f>
        <v>23265</v>
      </c>
      <c r="J19" s="44">
        <f>'C завтраками| Bed and breakfast'!J20*0.9</f>
        <v>19575</v>
      </c>
      <c r="K19" s="44">
        <f>'C завтраками| Bed and breakfast'!K20*0.9</f>
        <v>18495</v>
      </c>
      <c r="L19" s="44">
        <f>'C завтраками| Bed and breakfast'!L20*0.9</f>
        <v>21735</v>
      </c>
      <c r="M19" s="44">
        <f>'C завтраками| Bed and breakfast'!M20*0.9</f>
        <v>21735</v>
      </c>
      <c r="N19" s="44">
        <f>'C завтраками| Bed and breakfast'!N20*0.9</f>
        <v>20655</v>
      </c>
      <c r="O19" s="44">
        <f>'C завтраками| Bed and breakfast'!O20*0.9</f>
        <v>21735</v>
      </c>
      <c r="P19" s="44">
        <f>'C завтраками| Bed and breakfast'!P20*0.9</f>
        <v>23265</v>
      </c>
      <c r="Q19" s="44">
        <f>'C завтраками| Bed and breakfast'!Q20*0.9</f>
        <v>23265</v>
      </c>
      <c r="R19" s="44">
        <f>'C завтраками| Bed and breakfast'!R20*0.9</f>
        <v>23265</v>
      </c>
      <c r="S19" s="44">
        <f>'C завтраками| Bed and breakfast'!S20*0.9</f>
        <v>23265</v>
      </c>
      <c r="T19" s="44">
        <f>'C завтраками| Bed and breakfast'!T20*0.9</f>
        <v>21735</v>
      </c>
      <c r="U19" s="44">
        <f>'C завтраками| Bed and breakfast'!U20*0.9</f>
        <v>21735</v>
      </c>
      <c r="V19" s="44">
        <f>'C завтраками| Bed and breakfast'!V20*0.9</f>
        <v>26325</v>
      </c>
      <c r="W19" s="44">
        <f>'C завтраками| Bed and breakfast'!W20*0.9</f>
        <v>24795</v>
      </c>
      <c r="X19" s="44">
        <f>'C завтраками| Bed and breakfast'!X20*0.9</f>
        <v>26325</v>
      </c>
      <c r="Y19" s="44">
        <f>'C завтраками| Bed and breakfast'!Y20*0.9</f>
        <v>23265</v>
      </c>
      <c r="Z19" s="44">
        <f>'C завтраками| Bed and breakfast'!Z20*0.9</f>
        <v>23265</v>
      </c>
      <c r="AA19" s="44">
        <f>'C завтраками| Bed and breakfast'!AA20*0.9</f>
        <v>24795</v>
      </c>
      <c r="AB19" s="44">
        <f>'C завтраками| Bed and breakfast'!AB20*0.9</f>
        <v>23265</v>
      </c>
      <c r="AC19" s="44">
        <f>'C завтраками| Bed and breakfast'!AC20*0.9</f>
        <v>24795</v>
      </c>
      <c r="AD19" s="44">
        <f>'C завтраками| Bed and breakfast'!AD20*0.9</f>
        <v>21735</v>
      </c>
      <c r="AE19" s="44">
        <f>'C завтраками| Bed and breakfast'!AE20*0.9</f>
        <v>20655</v>
      </c>
      <c r="AF19" s="44">
        <f>'C завтраками| Bed and breakfast'!AF20*0.9</f>
        <v>19575</v>
      </c>
      <c r="AG19" s="44">
        <f>'C завтраками| Bed and breakfast'!AG20*0.9</f>
        <v>18495</v>
      </c>
      <c r="AH19" s="44">
        <f>'C завтраками| Bed and breakfast'!AH20*0.9</f>
        <v>17415</v>
      </c>
      <c r="AI19" s="44">
        <f>'C завтраками| Bed and breakfast'!AI20*0.9</f>
        <v>17415</v>
      </c>
      <c r="AJ19" s="44">
        <f>'C завтраками| Bed and breakfast'!AJ20*0.9</f>
        <v>18495</v>
      </c>
      <c r="AK19" s="44">
        <f>'C завтраками| Bed and breakfast'!AK20*0.9</f>
        <v>19575</v>
      </c>
      <c r="AL19" s="44">
        <f>'C завтраками| Bed and breakfast'!AL20*0.9</f>
        <v>18495</v>
      </c>
      <c r="AM19" s="44">
        <f>'C завтраками| Bed and breakfast'!AM20*0.9</f>
        <v>19575</v>
      </c>
      <c r="AN19" s="44">
        <f>'C завтраками| Bed and breakfast'!AN20*0.9</f>
        <v>18495</v>
      </c>
      <c r="AO19" s="44">
        <f>'C завтраками| Bed and breakfast'!AO20*0.9</f>
        <v>18495.900000000001</v>
      </c>
      <c r="AP19" s="44">
        <f>'C завтраками| Bed and breakfast'!AP20*0.9</f>
        <v>17415</v>
      </c>
      <c r="AQ19" s="44">
        <f>'C завтраками| Bed and breakfast'!AQ20*0.9</f>
        <v>19575</v>
      </c>
      <c r="AR19" s="44">
        <f>'C завтраками| Bed and breakfast'!AR20*0.9</f>
        <v>17415</v>
      </c>
    </row>
    <row r="20" spans="1:44" x14ac:dyDescent="0.2">
      <c r="A20" s="17" t="s">
        <v>5</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row>
    <row r="21" spans="1:44" x14ac:dyDescent="0.2">
      <c r="A21" s="19">
        <v>1</v>
      </c>
      <c r="B21" s="44">
        <f>'C завтраками| Bed and breakfast'!B22*0.9</f>
        <v>26550</v>
      </c>
      <c r="C21" s="44">
        <f>'C завтраками| Bed and breakfast'!C22*0.9</f>
        <v>28710</v>
      </c>
      <c r="D21" s="44">
        <f>'C завтраками| Bed and breakfast'!D22*0.9</f>
        <v>28710</v>
      </c>
      <c r="E21" s="44">
        <f>'C завтраками| Bed and breakfast'!E22*0.9</f>
        <v>27630</v>
      </c>
      <c r="F21" s="44">
        <f>'C завтраками| Bed and breakfast'!F22*0.9</f>
        <v>27630</v>
      </c>
      <c r="G21" s="44">
        <f>'C завтраками| Bed and breakfast'!G22*0.9</f>
        <v>30240</v>
      </c>
      <c r="H21" s="44">
        <f>'C завтраками| Bed and breakfast'!H22*0.9</f>
        <v>33300</v>
      </c>
      <c r="I21" s="44">
        <f>'C завтраками| Bed and breakfast'!I22*0.9</f>
        <v>30240</v>
      </c>
      <c r="J21" s="44">
        <f>'C завтраками| Bed and breakfast'!J22*0.9</f>
        <v>26550</v>
      </c>
      <c r="K21" s="44">
        <f>'C завтраками| Bed and breakfast'!K22*0.9</f>
        <v>25470</v>
      </c>
      <c r="L21" s="44">
        <f>'C завтраками| Bed and breakfast'!L22*0.9</f>
        <v>28710</v>
      </c>
      <c r="M21" s="44">
        <f>'C завтраками| Bed and breakfast'!M22*0.9</f>
        <v>28710</v>
      </c>
      <c r="N21" s="44">
        <f>'C завтраками| Bed and breakfast'!N22*0.9</f>
        <v>27630</v>
      </c>
      <c r="O21" s="44">
        <f>'C завтраками| Bed and breakfast'!O22*0.9</f>
        <v>28710</v>
      </c>
      <c r="P21" s="44">
        <f>'C завтраками| Bed and breakfast'!P22*0.9</f>
        <v>30240</v>
      </c>
      <c r="Q21" s="44">
        <f>'C завтраками| Bed and breakfast'!Q22*0.9</f>
        <v>30240</v>
      </c>
      <c r="R21" s="44">
        <f>'C завтраками| Bed and breakfast'!R22*0.9</f>
        <v>30240</v>
      </c>
      <c r="S21" s="44">
        <f>'C завтраками| Bed and breakfast'!S22*0.9</f>
        <v>30240</v>
      </c>
      <c r="T21" s="44">
        <f>'C завтраками| Bed and breakfast'!T22*0.9</f>
        <v>28710</v>
      </c>
      <c r="U21" s="44">
        <f>'C завтраками| Bed and breakfast'!U22*0.9</f>
        <v>28710</v>
      </c>
      <c r="V21" s="44">
        <f>'C завтраками| Bed and breakfast'!V22*0.9</f>
        <v>33300</v>
      </c>
      <c r="W21" s="44">
        <f>'C завтраками| Bed and breakfast'!W22*0.9</f>
        <v>31770</v>
      </c>
      <c r="X21" s="44">
        <f>'C завтраками| Bed and breakfast'!X22*0.9</f>
        <v>33300</v>
      </c>
      <c r="Y21" s="44">
        <f>'C завтраками| Bed and breakfast'!Y22*0.9</f>
        <v>30240</v>
      </c>
      <c r="Z21" s="44">
        <f>'C завтраками| Bed and breakfast'!Z22*0.9</f>
        <v>30240</v>
      </c>
      <c r="AA21" s="44">
        <f>'C завтраками| Bed and breakfast'!AA22*0.9</f>
        <v>31770</v>
      </c>
      <c r="AB21" s="44">
        <f>'C завтраками| Bed and breakfast'!AB22*0.9</f>
        <v>30240</v>
      </c>
      <c r="AC21" s="44">
        <f>'C завтраками| Bed and breakfast'!AC22*0.9</f>
        <v>31770</v>
      </c>
      <c r="AD21" s="44">
        <f>'C завтраками| Bed and breakfast'!AD22*0.9</f>
        <v>28710</v>
      </c>
      <c r="AE21" s="44">
        <f>'C завтраками| Bed and breakfast'!AE22*0.9</f>
        <v>27630</v>
      </c>
      <c r="AF21" s="44">
        <f>'C завтраками| Bed and breakfast'!AF22*0.9</f>
        <v>26550</v>
      </c>
      <c r="AG21" s="44">
        <f>'C завтраками| Bed and breakfast'!AG22*0.9</f>
        <v>25470</v>
      </c>
      <c r="AH21" s="44">
        <f>'C завтраками| Bed and breakfast'!AH22*0.9</f>
        <v>24390</v>
      </c>
      <c r="AI21" s="44">
        <f>'C завтраками| Bed and breakfast'!AI22*0.9</f>
        <v>24390</v>
      </c>
      <c r="AJ21" s="44">
        <f>'C завтраками| Bed and breakfast'!AJ22*0.9</f>
        <v>25470</v>
      </c>
      <c r="AK21" s="44">
        <f>'C завтраками| Bed and breakfast'!AK22*0.9</f>
        <v>26550</v>
      </c>
      <c r="AL21" s="44">
        <f>'C завтраками| Bed and breakfast'!AL22*0.9</f>
        <v>25470</v>
      </c>
      <c r="AM21" s="44">
        <f>'C завтраками| Bed and breakfast'!AM22*0.9</f>
        <v>26550</v>
      </c>
      <c r="AN21" s="44">
        <f>'C завтраками| Bed and breakfast'!AN22*0.9</f>
        <v>25470</v>
      </c>
      <c r="AO21" s="44">
        <f>'C завтраками| Bed and breakfast'!AO22*0.9</f>
        <v>25470.9</v>
      </c>
      <c r="AP21" s="44">
        <f>'C завтраками| Bed and breakfast'!AP22*0.9</f>
        <v>24390</v>
      </c>
      <c r="AQ21" s="44">
        <f>'C завтраками| Bed and breakfast'!AQ22*0.9</f>
        <v>26550</v>
      </c>
      <c r="AR21" s="44">
        <f>'C завтраками| Bed and breakfast'!AR22*0.9</f>
        <v>24390</v>
      </c>
    </row>
    <row r="22" spans="1:44" x14ac:dyDescent="0.2">
      <c r="A22" s="19">
        <v>2</v>
      </c>
      <c r="B22" s="44">
        <f>'C завтраками| Bed and breakfast'!B23*0.9</f>
        <v>28575</v>
      </c>
      <c r="C22" s="44">
        <f>'C завтраками| Bed and breakfast'!C23*0.9</f>
        <v>30735</v>
      </c>
      <c r="D22" s="44">
        <f>'C завтраками| Bed and breakfast'!D23*0.9</f>
        <v>30735</v>
      </c>
      <c r="E22" s="44">
        <f>'C завтраками| Bed and breakfast'!E23*0.9</f>
        <v>29655</v>
      </c>
      <c r="F22" s="44">
        <f>'C завтраками| Bed and breakfast'!F23*0.9</f>
        <v>29655</v>
      </c>
      <c r="G22" s="44">
        <f>'C завтраками| Bed and breakfast'!G23*0.9</f>
        <v>32265</v>
      </c>
      <c r="H22" s="44">
        <f>'C завтраками| Bed and breakfast'!H23*0.9</f>
        <v>35325</v>
      </c>
      <c r="I22" s="44">
        <f>'C завтраками| Bed and breakfast'!I23*0.9</f>
        <v>32265</v>
      </c>
      <c r="J22" s="44">
        <f>'C завтраками| Bed and breakfast'!J23*0.9</f>
        <v>28575</v>
      </c>
      <c r="K22" s="44">
        <f>'C завтраками| Bed and breakfast'!K23*0.9</f>
        <v>27495</v>
      </c>
      <c r="L22" s="44">
        <f>'C завтраками| Bed and breakfast'!L23*0.9</f>
        <v>30735</v>
      </c>
      <c r="M22" s="44">
        <f>'C завтраками| Bed and breakfast'!M23*0.9</f>
        <v>30735</v>
      </c>
      <c r="N22" s="44">
        <f>'C завтраками| Bed and breakfast'!N23*0.9</f>
        <v>29655</v>
      </c>
      <c r="O22" s="44">
        <f>'C завтраками| Bed and breakfast'!O23*0.9</f>
        <v>30735</v>
      </c>
      <c r="P22" s="44">
        <f>'C завтраками| Bed and breakfast'!P23*0.9</f>
        <v>32265</v>
      </c>
      <c r="Q22" s="44">
        <f>'C завтраками| Bed and breakfast'!Q23*0.9</f>
        <v>32265</v>
      </c>
      <c r="R22" s="44">
        <f>'C завтраками| Bed and breakfast'!R23*0.9</f>
        <v>32265</v>
      </c>
      <c r="S22" s="44">
        <f>'C завтраками| Bed and breakfast'!S23*0.9</f>
        <v>32265</v>
      </c>
      <c r="T22" s="44">
        <f>'C завтраками| Bed and breakfast'!T23*0.9</f>
        <v>30735</v>
      </c>
      <c r="U22" s="44">
        <f>'C завтраками| Bed and breakfast'!U23*0.9</f>
        <v>30735</v>
      </c>
      <c r="V22" s="44">
        <f>'C завтраками| Bed and breakfast'!V23*0.9</f>
        <v>35325</v>
      </c>
      <c r="W22" s="44">
        <f>'C завтраками| Bed and breakfast'!W23*0.9</f>
        <v>33795</v>
      </c>
      <c r="X22" s="44">
        <f>'C завтраками| Bed and breakfast'!X23*0.9</f>
        <v>35325</v>
      </c>
      <c r="Y22" s="44">
        <f>'C завтраками| Bed and breakfast'!Y23*0.9</f>
        <v>32265</v>
      </c>
      <c r="Z22" s="44">
        <f>'C завтраками| Bed and breakfast'!Z23*0.9</f>
        <v>32265</v>
      </c>
      <c r="AA22" s="44">
        <f>'C завтраками| Bed and breakfast'!AA23*0.9</f>
        <v>33795</v>
      </c>
      <c r="AB22" s="44">
        <f>'C завтраками| Bed and breakfast'!AB23*0.9</f>
        <v>32265</v>
      </c>
      <c r="AC22" s="44">
        <f>'C завтраками| Bed and breakfast'!AC23*0.9</f>
        <v>33795</v>
      </c>
      <c r="AD22" s="44">
        <f>'C завтраками| Bed and breakfast'!AD23*0.9</f>
        <v>30735</v>
      </c>
      <c r="AE22" s="44">
        <f>'C завтраками| Bed and breakfast'!AE23*0.9</f>
        <v>29655</v>
      </c>
      <c r="AF22" s="44">
        <f>'C завтраками| Bed and breakfast'!AF23*0.9</f>
        <v>28575</v>
      </c>
      <c r="AG22" s="44">
        <f>'C завтраками| Bed and breakfast'!AG23*0.9</f>
        <v>27495</v>
      </c>
      <c r="AH22" s="44">
        <f>'C завтраками| Bed and breakfast'!AH23*0.9</f>
        <v>26415</v>
      </c>
      <c r="AI22" s="44">
        <f>'C завтраками| Bed and breakfast'!AI23*0.9</f>
        <v>26415</v>
      </c>
      <c r="AJ22" s="44">
        <f>'C завтраками| Bed and breakfast'!AJ23*0.9</f>
        <v>27495</v>
      </c>
      <c r="AK22" s="44">
        <f>'C завтраками| Bed and breakfast'!AK23*0.9</f>
        <v>28575</v>
      </c>
      <c r="AL22" s="44">
        <f>'C завтраками| Bed and breakfast'!AL23*0.9</f>
        <v>27495</v>
      </c>
      <c r="AM22" s="44">
        <f>'C завтраками| Bed and breakfast'!AM23*0.9</f>
        <v>28575</v>
      </c>
      <c r="AN22" s="44">
        <f>'C завтраками| Bed and breakfast'!AN23*0.9</f>
        <v>27495</v>
      </c>
      <c r="AO22" s="44">
        <f>'C завтраками| Bed and breakfast'!AO23*0.9</f>
        <v>27495.9</v>
      </c>
      <c r="AP22" s="44">
        <f>'C завтраками| Bed and breakfast'!AP23*0.9</f>
        <v>26415</v>
      </c>
      <c r="AQ22" s="44">
        <f>'C завтраками| Bed and breakfast'!AQ23*0.9</f>
        <v>28575</v>
      </c>
      <c r="AR22" s="44">
        <f>'C завтраками| Bed and breakfast'!AR23*0.9</f>
        <v>26415</v>
      </c>
    </row>
    <row r="23" spans="1:44" x14ac:dyDescent="0.2">
      <c r="A23" s="17" t="s">
        <v>6</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row>
    <row r="24" spans="1:44" x14ac:dyDescent="0.2">
      <c r="A24" s="19" t="s">
        <v>1</v>
      </c>
      <c r="B24" s="44">
        <f>'C завтраками| Bed and breakfast'!B25*0.9</f>
        <v>112500</v>
      </c>
      <c r="C24" s="44">
        <f>'C завтраками| Bed and breakfast'!C25*0.9</f>
        <v>112500</v>
      </c>
      <c r="D24" s="44">
        <f>'C завтраками| Bed and breakfast'!D25*0.9</f>
        <v>112500</v>
      </c>
      <c r="E24" s="44">
        <f>'C завтраками| Bed and breakfast'!E25*0.9</f>
        <v>112500</v>
      </c>
      <c r="F24" s="44">
        <f>'C завтраками| Bed and breakfast'!F25*0.9</f>
        <v>112500</v>
      </c>
      <c r="G24" s="44">
        <f>'C завтраками| Bed and breakfast'!G25*0.9</f>
        <v>112500</v>
      </c>
      <c r="H24" s="44">
        <f>'C завтраками| Bed and breakfast'!H25*0.9</f>
        <v>112500</v>
      </c>
      <c r="I24" s="44">
        <f>'C завтраками| Bed and breakfast'!I25*0.9</f>
        <v>112500</v>
      </c>
      <c r="J24" s="44">
        <f>'C завтраками| Bed and breakfast'!J25*0.9</f>
        <v>112500</v>
      </c>
      <c r="K24" s="44">
        <f>'C завтраками| Bed and breakfast'!K25*0.9</f>
        <v>112500</v>
      </c>
      <c r="L24" s="44">
        <f>'C завтраками| Bed and breakfast'!L25*0.9</f>
        <v>112500</v>
      </c>
      <c r="M24" s="44">
        <f>'C завтраками| Bed and breakfast'!M25*0.9</f>
        <v>112500</v>
      </c>
      <c r="N24" s="44">
        <f>'C завтраками| Bed and breakfast'!N25*0.9</f>
        <v>112500</v>
      </c>
      <c r="O24" s="44">
        <f>'C завтраками| Bed and breakfast'!O25*0.9</f>
        <v>112500</v>
      </c>
      <c r="P24" s="44">
        <f>'C завтраками| Bed and breakfast'!P25*0.9</f>
        <v>112500</v>
      </c>
      <c r="Q24" s="44">
        <f>'C завтраками| Bed and breakfast'!Q25*0.9</f>
        <v>112500</v>
      </c>
      <c r="R24" s="44">
        <f>'C завтраками| Bed and breakfast'!R25*0.9</f>
        <v>112500</v>
      </c>
      <c r="S24" s="44">
        <f>'C завтраками| Bed and breakfast'!S25*0.9</f>
        <v>112500</v>
      </c>
      <c r="T24" s="44">
        <f>'C завтраками| Bed and breakfast'!T25*0.9</f>
        <v>112500</v>
      </c>
      <c r="U24" s="44">
        <f>'C завтраками| Bed and breakfast'!U25*0.9</f>
        <v>112500</v>
      </c>
      <c r="V24" s="44">
        <f>'C завтраками| Bed and breakfast'!V25*0.9</f>
        <v>112500</v>
      </c>
      <c r="W24" s="44">
        <f>'C завтраками| Bed and breakfast'!W25*0.9</f>
        <v>112500</v>
      </c>
      <c r="X24" s="44">
        <f>'C завтраками| Bed and breakfast'!X25*0.9</f>
        <v>112500</v>
      </c>
      <c r="Y24" s="44">
        <f>'C завтраками| Bed and breakfast'!Y25*0.9</f>
        <v>112500</v>
      </c>
      <c r="Z24" s="44">
        <f>'C завтраками| Bed and breakfast'!Z25*0.9</f>
        <v>112500</v>
      </c>
      <c r="AA24" s="44">
        <f>'C завтраками| Bed and breakfast'!AA25*0.9</f>
        <v>112500</v>
      </c>
      <c r="AB24" s="44">
        <f>'C завтраками| Bed and breakfast'!AB25*0.9</f>
        <v>112500</v>
      </c>
      <c r="AC24" s="44">
        <f>'C завтраками| Bed and breakfast'!AC25*0.9</f>
        <v>112500</v>
      </c>
      <c r="AD24" s="44">
        <f>'C завтраками| Bed and breakfast'!AD25*0.9</f>
        <v>112500</v>
      </c>
      <c r="AE24" s="44">
        <f>'C завтраками| Bed and breakfast'!AE25*0.9</f>
        <v>112500</v>
      </c>
      <c r="AF24" s="44">
        <f>'C завтраками| Bed and breakfast'!AF25*0.9</f>
        <v>112500</v>
      </c>
      <c r="AG24" s="44">
        <f>'C завтраками| Bed and breakfast'!AG25*0.9</f>
        <v>112500</v>
      </c>
      <c r="AH24" s="44">
        <f>'C завтраками| Bed and breakfast'!AH25*0.9</f>
        <v>112500</v>
      </c>
      <c r="AI24" s="44">
        <f>'C завтраками| Bed and breakfast'!AI25*0.9</f>
        <v>112500</v>
      </c>
      <c r="AJ24" s="44">
        <f>'C завтраками| Bed and breakfast'!AJ25*0.9</f>
        <v>112500</v>
      </c>
      <c r="AK24" s="44">
        <f>'C завтраками| Bed and breakfast'!AK25*0.9</f>
        <v>112500</v>
      </c>
      <c r="AL24" s="44">
        <f>'C завтраками| Bed and breakfast'!AL25*0.9</f>
        <v>112500</v>
      </c>
      <c r="AM24" s="44">
        <f>'C завтраками| Bed and breakfast'!AM25*0.9</f>
        <v>112500</v>
      </c>
      <c r="AN24" s="44">
        <f>'C завтраками| Bed and breakfast'!AN25*0.9</f>
        <v>112500</v>
      </c>
      <c r="AO24" s="44">
        <f>'C завтраками| Bed and breakfast'!AO25*0.9</f>
        <v>112500</v>
      </c>
      <c r="AP24" s="44">
        <f>'C завтраками| Bed and breakfast'!AP25*0.9</f>
        <v>112500</v>
      </c>
      <c r="AQ24" s="44">
        <f>'C завтраками| Bed and breakfast'!AQ25*0.9</f>
        <v>112500</v>
      </c>
      <c r="AR24" s="44">
        <f>'C завтраками| Bed and breakfast'!AR25*0.9</f>
        <v>112500</v>
      </c>
    </row>
    <row r="25" spans="1:44" x14ac:dyDescent="0.2">
      <c r="A25" s="177"/>
    </row>
    <row r="26" spans="1:44" ht="150" x14ac:dyDescent="0.2">
      <c r="A26" s="198" t="s">
        <v>265</v>
      </c>
    </row>
    <row r="27" spans="1:44" x14ac:dyDescent="0.2">
      <c r="A27" s="119" t="s">
        <v>24</v>
      </c>
    </row>
    <row r="28" spans="1:44" x14ac:dyDescent="0.2">
      <c r="A28" s="50" t="s">
        <v>266</v>
      </c>
    </row>
    <row r="29" spans="1:44" x14ac:dyDescent="0.2">
      <c r="A29" s="50" t="s">
        <v>267</v>
      </c>
    </row>
    <row r="30" spans="1:44" x14ac:dyDescent="0.2">
      <c r="A30" s="144"/>
    </row>
    <row r="31" spans="1:44" x14ac:dyDescent="0.2">
      <c r="A31" s="119" t="s">
        <v>12</v>
      </c>
    </row>
    <row r="32" spans="1:44"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36.75" customHeight="1" x14ac:dyDescent="0.2">
      <c r="A40" s="178" t="s">
        <v>268</v>
      </c>
    </row>
    <row r="41" spans="1:1" ht="60.75" customHeight="1" x14ac:dyDescent="0.2">
      <c r="A41" s="178" t="s">
        <v>269</v>
      </c>
    </row>
    <row r="42" spans="1:1" ht="28.5" customHeight="1" x14ac:dyDescent="0.2">
      <c r="A42" s="120" t="s">
        <v>270</v>
      </c>
    </row>
    <row r="43" spans="1:1" ht="31.5" x14ac:dyDescent="0.2">
      <c r="A43" s="178" t="s">
        <v>271</v>
      </c>
    </row>
    <row r="44" spans="1:1" ht="33" customHeight="1" x14ac:dyDescent="0.2">
      <c r="A44" s="178" t="s">
        <v>272</v>
      </c>
    </row>
    <row r="45" spans="1:1" ht="42" x14ac:dyDescent="0.2">
      <c r="A45" s="88" t="s">
        <v>47</v>
      </c>
    </row>
    <row r="46" spans="1:1" ht="63" hidden="1" x14ac:dyDescent="0.2">
      <c r="A46" s="126" t="s">
        <v>236</v>
      </c>
    </row>
    <row r="47" spans="1:1" ht="21" x14ac:dyDescent="0.2">
      <c r="A47" s="113" t="s">
        <v>48</v>
      </c>
    </row>
    <row r="48" spans="1:1" ht="53.25" x14ac:dyDescent="0.2">
      <c r="A48" s="85" t="s">
        <v>204</v>
      </c>
    </row>
    <row r="49" spans="1:1" ht="31.5" x14ac:dyDescent="0.2">
      <c r="A49" s="68" t="s">
        <v>50</v>
      </c>
    </row>
    <row r="50" spans="1:1" x14ac:dyDescent="0.2">
      <c r="A50" s="70"/>
    </row>
    <row r="51" spans="1:1" x14ac:dyDescent="0.2">
      <c r="A51" s="71" t="s">
        <v>16</v>
      </c>
    </row>
    <row r="52" spans="1:1" ht="24" x14ac:dyDescent="0.2">
      <c r="A52" s="154" t="s">
        <v>274</v>
      </c>
    </row>
    <row r="53" spans="1:1" x14ac:dyDescent="0.2">
      <c r="A53" s="154"/>
    </row>
    <row r="54" spans="1:1" x14ac:dyDescent="0.2">
      <c r="A54" s="54"/>
    </row>
    <row r="55" spans="1:1" x14ac:dyDescent="0.2">
      <c r="A55" s="54"/>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ht="150" x14ac:dyDescent="0.2">
      <c r="A26" s="198" t="s">
        <v>246</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78" t="s">
        <v>234</v>
      </c>
    </row>
    <row r="39" spans="1:1" ht="31.5" x14ac:dyDescent="0.2">
      <c r="A39" s="178" t="s">
        <v>235</v>
      </c>
    </row>
    <row r="40" spans="1:1" ht="21" x14ac:dyDescent="0.2">
      <c r="A40" s="178" t="s">
        <v>238</v>
      </c>
    </row>
    <row r="41" spans="1:1" ht="31.5" x14ac:dyDescent="0.2">
      <c r="A41" s="178" t="s">
        <v>247</v>
      </c>
    </row>
    <row r="42" spans="1:1" ht="31.5" x14ac:dyDescent="0.2">
      <c r="A42" s="178" t="s">
        <v>248</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198" t="s">
        <v>246</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78" t="s">
        <v>234</v>
      </c>
    </row>
    <row r="40" spans="1:1" ht="31.5" x14ac:dyDescent="0.2">
      <c r="A40" s="178" t="s">
        <v>235</v>
      </c>
    </row>
    <row r="41" spans="1:1" ht="21" x14ac:dyDescent="0.2">
      <c r="A41" s="178" t="s">
        <v>238</v>
      </c>
    </row>
    <row r="42" spans="1:1" ht="31.5" x14ac:dyDescent="0.2">
      <c r="A42" s="178" t="s">
        <v>247</v>
      </c>
    </row>
    <row r="43" spans="1:1" ht="31.5" x14ac:dyDescent="0.2">
      <c r="A43" s="178" t="s">
        <v>248</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7"/>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198" t="s">
        <v>246</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78" t="s">
        <v>234</v>
      </c>
    </row>
    <row r="63" spans="1:1" ht="31.5" x14ac:dyDescent="0.2">
      <c r="A63" s="178" t="s">
        <v>235</v>
      </c>
    </row>
    <row r="64" spans="1:1" ht="21" x14ac:dyDescent="0.2">
      <c r="A64" s="178" t="s">
        <v>238</v>
      </c>
    </row>
    <row r="65" spans="1:1" ht="31.5" x14ac:dyDescent="0.2">
      <c r="A65" s="178" t="s">
        <v>247</v>
      </c>
    </row>
    <row r="66" spans="1:1" ht="31.5" x14ac:dyDescent="0.2">
      <c r="A66" s="178" t="s">
        <v>248</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4" t="s">
        <v>147</v>
      </c>
    </row>
    <row r="52" spans="1:54" hidden="1" x14ac:dyDescent="0.2">
      <c r="A52" s="165" t="s">
        <v>149</v>
      </c>
    </row>
    <row r="53" spans="1:54" ht="25.5" hidden="1" x14ac:dyDescent="0.2">
      <c r="A53" s="162" t="s">
        <v>150</v>
      </c>
    </row>
    <row r="54" spans="1:54" hidden="1" x14ac:dyDescent="0.2">
      <c r="A54" s="165"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4" t="s">
        <v>147</v>
      </c>
    </row>
    <row r="28" spans="1:54" hidden="1" x14ac:dyDescent="0.2">
      <c r="A28" s="165" t="s">
        <v>149</v>
      </c>
    </row>
    <row r="29" spans="1:54" ht="25.5" hidden="1" x14ac:dyDescent="0.2">
      <c r="A29" s="162" t="s">
        <v>150</v>
      </c>
    </row>
    <row r="30" spans="1:54" hidden="1" x14ac:dyDescent="0.2">
      <c r="A30" s="165"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80</vt:i4>
      </vt:variant>
    </vt:vector>
  </HeadingPairs>
  <TitlesOfParts>
    <vt:vector size="80" baseType="lpstr">
      <vt:lpstr>C завтраками| Bed and breakfast</vt:lpstr>
      <vt:lpstr>нетто 15</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25</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18+25руб.</vt:lpstr>
      <vt:lpstr>нетто 20 2025</vt:lpstr>
      <vt:lpstr>4=3 | FIT15</vt:lpstr>
      <vt:lpstr>4=3 | FIT18</vt:lpstr>
      <vt:lpstr>4=3 |COMMISSION</vt:lpstr>
      <vt:lpstr>4=3 | FIT18+25руб.</vt:lpstr>
      <vt:lpstr>4=3 | FIT20+35руб.</vt:lpstr>
      <vt:lpstr>РБ ББ10% (2025)| FIT15</vt:lpstr>
      <vt:lpstr>РБ ББ10% (2025)| FIT18</vt:lpstr>
      <vt:lpstr>РБ ББ10% (2025)| FIT18+25руб</vt:lpstr>
      <vt:lpstr>РБ ББ10% (2025)|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Отдыхай катай |FIT15</vt:lpstr>
      <vt:lpstr>Отдыхай катай |FIT18</vt:lpstr>
      <vt:lpstr>Отдыхай катай |FIT18+25руб.</vt:lpstr>
      <vt:lpstr>Отдыхай катай |FIT20</vt:lpstr>
      <vt:lpstr>Отдыхай катай |COMMISSION</vt:lpstr>
      <vt:lpstr>Наполни свое лето| FIT15</vt:lpstr>
      <vt:lpstr>Наполни свое лето|FIT18</vt:lpstr>
      <vt:lpstr>Наполни свое лето| FIT18+25руб.</vt:lpstr>
      <vt:lpstr>Наполни свое лето| FIT20</vt:lpstr>
      <vt:lpstr>Наполни свое лето|COMISSION</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2025-06-17T12:11:30Z</dcterms:modified>
</cp:coreProperties>
</file>