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9010" windowHeight="11865"/>
  </bookViews>
  <sheets>
    <sheet name="Official rates" sheetId="1" r:id="rId1"/>
  </sheets>
  <calcPr calcId="162913"/>
</workbook>
</file>

<file path=xl/calcChain.xml><?xml version="1.0" encoding="utf-8"?>
<calcChain xmlns="http://schemas.openxmlformats.org/spreadsheetml/2006/main">
  <c r="T26" i="1" l="1"/>
  <c r="U26" i="1" s="1"/>
  <c r="V11" i="1" l="1"/>
  <c r="W11" i="1" s="1"/>
  <c r="T11" i="1"/>
  <c r="R11" i="1"/>
  <c r="S11" i="1" s="1"/>
  <c r="P11" i="1"/>
  <c r="Q11" i="1" s="1"/>
  <c r="N11" i="1"/>
  <c r="O11" i="1" s="1"/>
  <c r="L11" i="1"/>
  <c r="M11" i="1" s="1"/>
  <c r="J11" i="1"/>
  <c r="K11" i="1" s="1"/>
  <c r="H11" i="1"/>
  <c r="I11" i="1" s="1"/>
  <c r="F11" i="1"/>
  <c r="G11" i="1" s="1"/>
  <c r="D11" i="1"/>
  <c r="E11" i="1" s="1"/>
  <c r="B11" i="1"/>
  <c r="C11" i="1" s="1"/>
  <c r="V10" i="1"/>
  <c r="W10" i="1" s="1"/>
  <c r="T10" i="1"/>
  <c r="R10" i="1"/>
  <c r="S10" i="1" s="1"/>
  <c r="P10" i="1"/>
  <c r="Q10" i="1" s="1"/>
  <c r="N10" i="1"/>
  <c r="O10" i="1" s="1"/>
  <c r="L10" i="1"/>
  <c r="M10" i="1" s="1"/>
  <c r="J10" i="1"/>
  <c r="K10" i="1" s="1"/>
  <c r="H10" i="1"/>
  <c r="I10" i="1" s="1"/>
  <c r="F10" i="1"/>
  <c r="G10" i="1" s="1"/>
  <c r="D10" i="1"/>
  <c r="E10" i="1" s="1"/>
  <c r="B10" i="1"/>
  <c r="C10" i="1" s="1"/>
  <c r="V9" i="1"/>
  <c r="W9" i="1" s="1"/>
  <c r="T9" i="1"/>
  <c r="R9" i="1"/>
  <c r="S9" i="1" s="1"/>
  <c r="P9" i="1"/>
  <c r="Q9" i="1" s="1"/>
  <c r="N9" i="1"/>
  <c r="O9" i="1" s="1"/>
  <c r="L9" i="1"/>
  <c r="M9" i="1" s="1"/>
  <c r="J9" i="1"/>
  <c r="K9" i="1" s="1"/>
  <c r="H9" i="1"/>
  <c r="I9" i="1" s="1"/>
  <c r="F9" i="1"/>
  <c r="G9" i="1" s="1"/>
  <c r="D9" i="1"/>
  <c r="E9" i="1" s="1"/>
  <c r="B9" i="1"/>
  <c r="C9" i="1" s="1"/>
  <c r="V8" i="1"/>
  <c r="W8" i="1" s="1"/>
  <c r="T8" i="1"/>
  <c r="R8" i="1"/>
  <c r="S8" i="1" s="1"/>
  <c r="P8" i="1"/>
  <c r="Q8" i="1" s="1"/>
  <c r="N8" i="1"/>
  <c r="O8" i="1" s="1"/>
  <c r="L8" i="1"/>
  <c r="M8" i="1" s="1"/>
  <c r="J8" i="1"/>
  <c r="K8" i="1" s="1"/>
  <c r="H8" i="1"/>
  <c r="I8" i="1" s="1"/>
  <c r="F8" i="1"/>
  <c r="G8" i="1" s="1"/>
  <c r="D8" i="1"/>
  <c r="E8" i="1" s="1"/>
  <c r="B8" i="1"/>
  <c r="C8" i="1" s="1"/>
  <c r="V7" i="1"/>
  <c r="W7" i="1" s="1"/>
  <c r="T7" i="1"/>
  <c r="R7" i="1"/>
  <c r="S7" i="1" s="1"/>
  <c r="P7" i="1"/>
  <c r="Q7" i="1" s="1"/>
  <c r="N7" i="1"/>
  <c r="O7" i="1" s="1"/>
  <c r="L7" i="1"/>
  <c r="M7" i="1" s="1"/>
  <c r="J7" i="1"/>
  <c r="K7" i="1" s="1"/>
  <c r="H7" i="1"/>
  <c r="I7" i="1" s="1"/>
  <c r="F7" i="1"/>
  <c r="G7" i="1" s="1"/>
  <c r="D7" i="1"/>
  <c r="E7" i="1" s="1"/>
  <c r="B7" i="1"/>
  <c r="C7" i="1" s="1"/>
  <c r="V6" i="1"/>
  <c r="W6" i="1" s="1"/>
  <c r="T6" i="1"/>
  <c r="R6" i="1"/>
  <c r="S6" i="1" s="1"/>
  <c r="P6" i="1"/>
  <c r="Q6" i="1" s="1"/>
  <c r="N6" i="1"/>
  <c r="O6" i="1" s="1"/>
  <c r="L6" i="1"/>
  <c r="M6" i="1" s="1"/>
  <c r="J6" i="1"/>
  <c r="K6" i="1" s="1"/>
  <c r="H6" i="1"/>
  <c r="I6" i="1" s="1"/>
  <c r="F6" i="1"/>
  <c r="G6" i="1" s="1"/>
  <c r="D6" i="1"/>
  <c r="E6" i="1" s="1"/>
  <c r="B6" i="1"/>
  <c r="C6" i="1" s="1"/>
  <c r="V5" i="1"/>
  <c r="W5" i="1" s="1"/>
  <c r="T5" i="1"/>
  <c r="R5" i="1"/>
  <c r="S5" i="1" s="1"/>
  <c r="P5" i="1"/>
  <c r="Q5" i="1" s="1"/>
  <c r="N5" i="1"/>
  <c r="O5" i="1" s="1"/>
  <c r="L5" i="1"/>
  <c r="M5" i="1" s="1"/>
  <c r="J5" i="1"/>
  <c r="K5" i="1" s="1"/>
  <c r="H5" i="1"/>
  <c r="I5" i="1" s="1"/>
  <c r="F5" i="1"/>
  <c r="G5" i="1" s="1"/>
  <c r="D5" i="1"/>
  <c r="E5" i="1" s="1"/>
  <c r="B5" i="1"/>
  <c r="C5" i="1" s="1"/>
  <c r="W4" i="1"/>
  <c r="U4" i="1"/>
  <c r="S4" i="1"/>
  <c r="Q4" i="1"/>
  <c r="O4" i="1"/>
  <c r="M4" i="1"/>
  <c r="K4" i="1"/>
  <c r="I4" i="1"/>
  <c r="G4" i="1"/>
  <c r="E4" i="1"/>
  <c r="C4" i="1"/>
  <c r="U6" i="1" l="1"/>
  <c r="T20" i="1"/>
  <c r="U20" i="1" s="1"/>
  <c r="U8" i="1"/>
  <c r="T22" i="1"/>
  <c r="U22" i="1" s="1"/>
  <c r="U10" i="1"/>
  <c r="T24" i="1"/>
  <c r="U24" i="1" s="1"/>
  <c r="U5" i="1"/>
  <c r="T19" i="1"/>
  <c r="U19" i="1" s="1"/>
  <c r="U7" i="1"/>
  <c r="T21" i="1"/>
  <c r="U21" i="1" s="1"/>
  <c r="U9" i="1"/>
  <c r="T23" i="1"/>
  <c r="U23" i="1" s="1"/>
  <c r="U11" i="1"/>
  <c r="T25" i="1"/>
  <c r="U25" i="1" s="1"/>
</calcChain>
</file>

<file path=xl/sharedStrings.xml><?xml version="1.0" encoding="utf-8"?>
<sst xmlns="http://schemas.openxmlformats.org/spreadsheetml/2006/main" count="98" uniqueCount="35">
  <si>
    <t>Official Rates</t>
  </si>
  <si>
    <t>Mercure Sochi Centre</t>
  </si>
  <si>
    <t>Sgl</t>
  </si>
  <si>
    <t>Dbl</t>
  </si>
  <si>
    <t>Suite</t>
  </si>
  <si>
    <t>Privilege with sofa</t>
  </si>
  <si>
    <t>BREAKFAST IS INCLUDED IN THE RATES</t>
  </si>
  <si>
    <t>ROOM ONLY</t>
  </si>
  <si>
    <t>G1</t>
  </si>
  <si>
    <t>G2</t>
  </si>
  <si>
    <t>G3</t>
  </si>
  <si>
    <t>G4</t>
  </si>
  <si>
    <t>G5</t>
  </si>
  <si>
    <t>G6</t>
  </si>
  <si>
    <t>Classic city view</t>
  </si>
  <si>
    <t>Classic Superior city view</t>
  </si>
  <si>
    <t>Classic sea view</t>
  </si>
  <si>
    <t>Classic Superior sea view</t>
  </si>
  <si>
    <t xml:space="preserve">                                 30.12.25-31.12.25 </t>
  </si>
  <si>
    <t>G7</t>
  </si>
  <si>
    <t>G10</t>
  </si>
  <si>
    <t>G11</t>
  </si>
  <si>
    <t>G12</t>
  </si>
  <si>
    <t>Privilege with balcony city view</t>
  </si>
  <si>
    <t>Privilege with balcony sea view</t>
  </si>
  <si>
    <t xml:space="preserve"> 27.10.25-29.10.25 05.11.25-08.11.25  26.12.25-29.12.25 </t>
  </si>
  <si>
    <t xml:space="preserve">04.10.25-05.10.25    10.10.25-14.10.25 </t>
  </si>
  <si>
    <t>09.11.25-11.11.25 16.11.25-25.12.25</t>
  </si>
  <si>
    <t xml:space="preserve">28.08.25-03.09.25 08.09.25-09.09.25 12.09.25-14.09.25  19.09.25-22.09.25 27.09.25-30.09.25 </t>
  </si>
  <si>
    <t xml:space="preserve">04.09.25-07.09.25  </t>
  </si>
  <si>
    <t xml:space="preserve">12.11.25-15.11.25 </t>
  </si>
  <si>
    <t xml:space="preserve">15.10.25-26.10.25 30.10.25-04.11.25 </t>
  </si>
  <si>
    <t xml:space="preserve">                                                  23.09.25-26.09.25    01.10.25-03.10.25    06.10.25-09.10.25 </t>
  </si>
  <si>
    <t xml:space="preserve">  10.09.25-11.09.25  </t>
  </si>
  <si>
    <t xml:space="preserve">15.09.25-18.09.25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</si>
</sst>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7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1" xfId="0" applyFont="1" applyBorder="1" applyAlignment="1">
      <alignment vertical="center"/>
    </xf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3" borderId="1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10" fillId="5" borderId="0" xfId="0" applyFont="1" applyFill="1"/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2" borderId="19" xfId="0" applyFont="1" applyFill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13" fillId="2" borderId="21" xfId="0" applyFont="1" applyFill="1" applyBorder="1" applyAlignment="1">
      <alignment wrapText="1"/>
    </xf>
    <xf numFmtId="0" fontId="15" fillId="0" borderId="1" xfId="0" applyFont="1" applyBorder="1" applyAlignment="1"/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wrapText="1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0" xfId="7" applyNumberFormat="1" applyFont="1" applyFill="1" applyBorder="1" applyAlignment="1">
      <alignment horizontal="center" vertical="center"/>
    </xf>
    <xf numFmtId="0" fontId="17" fillId="0" borderId="31" xfId="7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4" fillId="4" borderId="10" xfId="9" applyFont="1" applyFill="1" applyBorder="1" applyAlignment="1">
      <alignment horizontal="center" vertical="center" wrapText="1"/>
    </xf>
    <xf numFmtId="0" fontId="14" fillId="4" borderId="16" xfId="9" applyFont="1" applyFill="1" applyBorder="1" applyAlignment="1">
      <alignment horizontal="center" vertical="center" wrapText="1"/>
    </xf>
    <xf numFmtId="49" fontId="14" fillId="4" borderId="10" xfId="9" applyNumberFormat="1" applyFont="1" applyFill="1" applyBorder="1" applyAlignment="1">
      <alignment horizontal="center" vertical="center" wrapText="1"/>
    </xf>
    <xf numFmtId="49" fontId="14" fillId="4" borderId="16" xfId="9" applyNumberFormat="1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4" fillId="4" borderId="3" xfId="9" applyFont="1" applyFill="1" applyBorder="1" applyAlignment="1">
      <alignment horizontal="center" vertical="center" wrapText="1"/>
    </xf>
    <xf numFmtId="14" fontId="14" fillId="4" borderId="1" xfId="9" applyNumberFormat="1" applyFont="1" applyFill="1" applyBorder="1" applyAlignment="1">
      <alignment horizontal="center" vertical="center" wrapText="1"/>
    </xf>
    <xf numFmtId="0" fontId="18" fillId="4" borderId="1" xfId="9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</cellXfs>
  <cellStyles count="10">
    <cellStyle name="Comma 2" xfId="2"/>
    <cellStyle name="Comma 3" xfId="3"/>
    <cellStyle name="Normal 2" xfId="4"/>
    <cellStyle name="Normal 3" xfId="5"/>
    <cellStyle name="Normal 4" xfId="6"/>
    <cellStyle name="Normal 5" xfId="1"/>
    <cellStyle name="Normal 6" xfId="9"/>
    <cellStyle name="Percent 2" xfId="7"/>
    <cellStyle name="Percent 3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6"/>
  <sheetViews>
    <sheetView tabSelected="1" zoomScale="110" zoomScaleNormal="110" workbookViewId="0">
      <selection sqref="A1:M1"/>
    </sheetView>
  </sheetViews>
  <sheetFormatPr defaultRowHeight="15" x14ac:dyDescent="0.25"/>
  <cols>
    <col min="1" max="1" width="20.42578125" style="2" customWidth="1"/>
    <col min="2" max="17" width="7.7109375" style="2" customWidth="1"/>
    <col min="18" max="18" width="9.140625" style="2"/>
    <col min="19" max="19" width="9.140625" style="1"/>
    <col min="20" max="20" width="0" style="1" hidden="1" customWidth="1"/>
    <col min="21" max="21" width="0" style="2" hidden="1" customWidth="1"/>
    <col min="22" max="26" width="9.140625" style="2"/>
    <col min="27" max="28" width="9.140625" style="1"/>
    <col min="29" max="36" width="9.140625" style="2"/>
    <col min="37" max="38" width="9.140625" style="1"/>
    <col min="39" max="46" width="9.140625" style="2"/>
    <col min="47" max="48" width="9.140625" style="1"/>
    <col min="49" max="56" width="9.140625" style="2"/>
    <col min="57" max="58" width="9.140625" style="1"/>
    <col min="59" max="66" width="9.140625" style="2"/>
    <col min="67" max="68" width="9.140625" style="1"/>
    <col min="69" max="76" width="9.140625" style="2"/>
    <col min="77" max="96" width="9.140625" style="1"/>
    <col min="97" max="242" width="9.140625" style="2"/>
    <col min="243" max="243" width="17.140625" style="2" customWidth="1"/>
    <col min="244" max="244" width="8.42578125" style="2" customWidth="1"/>
    <col min="245" max="245" width="7.85546875" style="2" customWidth="1"/>
    <col min="246" max="262" width="7.140625" style="2" customWidth="1"/>
    <col min="263" max="263" width="7.5703125" style="2" customWidth="1"/>
    <col min="264" max="267" width="7.140625" style="2" customWidth="1"/>
    <col min="268" max="498" width="9.140625" style="2"/>
    <col min="499" max="499" width="17.140625" style="2" customWidth="1"/>
    <col min="500" max="500" width="8.42578125" style="2" customWidth="1"/>
    <col min="501" max="501" width="7.85546875" style="2" customWidth="1"/>
    <col min="502" max="518" width="7.140625" style="2" customWidth="1"/>
    <col min="519" max="519" width="7.5703125" style="2" customWidth="1"/>
    <col min="520" max="523" width="7.140625" style="2" customWidth="1"/>
    <col min="524" max="754" width="9.140625" style="2"/>
    <col min="755" max="755" width="17.140625" style="2" customWidth="1"/>
    <col min="756" max="756" width="8.42578125" style="2" customWidth="1"/>
    <col min="757" max="757" width="7.85546875" style="2" customWidth="1"/>
    <col min="758" max="774" width="7.140625" style="2" customWidth="1"/>
    <col min="775" max="775" width="7.5703125" style="2" customWidth="1"/>
    <col min="776" max="779" width="7.140625" style="2" customWidth="1"/>
    <col min="780" max="1010" width="9.140625" style="2"/>
    <col min="1011" max="1011" width="17.140625" style="2" customWidth="1"/>
    <col min="1012" max="1012" width="8.42578125" style="2" customWidth="1"/>
    <col min="1013" max="1013" width="7.85546875" style="2" customWidth="1"/>
    <col min="1014" max="1030" width="7.140625" style="2" customWidth="1"/>
    <col min="1031" max="1031" width="7.5703125" style="2" customWidth="1"/>
    <col min="1032" max="1035" width="7.140625" style="2" customWidth="1"/>
    <col min="1036" max="1266" width="9.140625" style="2"/>
    <col min="1267" max="1267" width="17.140625" style="2" customWidth="1"/>
    <col min="1268" max="1268" width="8.42578125" style="2" customWidth="1"/>
    <col min="1269" max="1269" width="7.85546875" style="2" customWidth="1"/>
    <col min="1270" max="1286" width="7.140625" style="2" customWidth="1"/>
    <col min="1287" max="1287" width="7.5703125" style="2" customWidth="1"/>
    <col min="1288" max="1291" width="7.140625" style="2" customWidth="1"/>
    <col min="1292" max="1522" width="9.140625" style="2"/>
    <col min="1523" max="1523" width="17.140625" style="2" customWidth="1"/>
    <col min="1524" max="1524" width="8.42578125" style="2" customWidth="1"/>
    <col min="1525" max="1525" width="7.85546875" style="2" customWidth="1"/>
    <col min="1526" max="1542" width="7.140625" style="2" customWidth="1"/>
    <col min="1543" max="1543" width="7.5703125" style="2" customWidth="1"/>
    <col min="1544" max="1547" width="7.140625" style="2" customWidth="1"/>
    <col min="1548" max="1778" width="9.140625" style="2"/>
    <col min="1779" max="1779" width="17.140625" style="2" customWidth="1"/>
    <col min="1780" max="1780" width="8.42578125" style="2" customWidth="1"/>
    <col min="1781" max="1781" width="7.85546875" style="2" customWidth="1"/>
    <col min="1782" max="1798" width="7.140625" style="2" customWidth="1"/>
    <col min="1799" max="1799" width="7.5703125" style="2" customWidth="1"/>
    <col min="1800" max="1803" width="7.140625" style="2" customWidth="1"/>
    <col min="1804" max="2034" width="9.140625" style="2"/>
    <col min="2035" max="2035" width="17.140625" style="2" customWidth="1"/>
    <col min="2036" max="2036" width="8.42578125" style="2" customWidth="1"/>
    <col min="2037" max="2037" width="7.85546875" style="2" customWidth="1"/>
    <col min="2038" max="2054" width="7.140625" style="2" customWidth="1"/>
    <col min="2055" max="2055" width="7.5703125" style="2" customWidth="1"/>
    <col min="2056" max="2059" width="7.140625" style="2" customWidth="1"/>
    <col min="2060" max="2290" width="9.140625" style="2"/>
    <col min="2291" max="2291" width="17.140625" style="2" customWidth="1"/>
    <col min="2292" max="2292" width="8.42578125" style="2" customWidth="1"/>
    <col min="2293" max="2293" width="7.85546875" style="2" customWidth="1"/>
    <col min="2294" max="2310" width="7.140625" style="2" customWidth="1"/>
    <col min="2311" max="2311" width="7.5703125" style="2" customWidth="1"/>
    <col min="2312" max="2315" width="7.140625" style="2" customWidth="1"/>
    <col min="2316" max="2546" width="9.140625" style="2"/>
    <col min="2547" max="2547" width="17.140625" style="2" customWidth="1"/>
    <col min="2548" max="2548" width="8.42578125" style="2" customWidth="1"/>
    <col min="2549" max="2549" width="7.85546875" style="2" customWidth="1"/>
    <col min="2550" max="2566" width="7.140625" style="2" customWidth="1"/>
    <col min="2567" max="2567" width="7.5703125" style="2" customWidth="1"/>
    <col min="2568" max="2571" width="7.140625" style="2" customWidth="1"/>
    <col min="2572" max="2802" width="9.140625" style="2"/>
    <col min="2803" max="2803" width="17.140625" style="2" customWidth="1"/>
    <col min="2804" max="2804" width="8.42578125" style="2" customWidth="1"/>
    <col min="2805" max="2805" width="7.85546875" style="2" customWidth="1"/>
    <col min="2806" max="2822" width="7.140625" style="2" customWidth="1"/>
    <col min="2823" max="2823" width="7.5703125" style="2" customWidth="1"/>
    <col min="2824" max="2827" width="7.140625" style="2" customWidth="1"/>
    <col min="2828" max="3058" width="9.140625" style="2"/>
    <col min="3059" max="3059" width="17.140625" style="2" customWidth="1"/>
    <col min="3060" max="3060" width="8.42578125" style="2" customWidth="1"/>
    <col min="3061" max="3061" width="7.85546875" style="2" customWidth="1"/>
    <col min="3062" max="3078" width="7.140625" style="2" customWidth="1"/>
    <col min="3079" max="3079" width="7.5703125" style="2" customWidth="1"/>
    <col min="3080" max="3083" width="7.140625" style="2" customWidth="1"/>
    <col min="3084" max="3314" width="9.140625" style="2"/>
    <col min="3315" max="3315" width="17.140625" style="2" customWidth="1"/>
    <col min="3316" max="3316" width="8.42578125" style="2" customWidth="1"/>
    <col min="3317" max="3317" width="7.85546875" style="2" customWidth="1"/>
    <col min="3318" max="3334" width="7.140625" style="2" customWidth="1"/>
    <col min="3335" max="3335" width="7.5703125" style="2" customWidth="1"/>
    <col min="3336" max="3339" width="7.140625" style="2" customWidth="1"/>
    <col min="3340" max="3570" width="9.140625" style="2"/>
    <col min="3571" max="3571" width="17.140625" style="2" customWidth="1"/>
    <col min="3572" max="3572" width="8.42578125" style="2" customWidth="1"/>
    <col min="3573" max="3573" width="7.85546875" style="2" customWidth="1"/>
    <col min="3574" max="3590" width="7.140625" style="2" customWidth="1"/>
    <col min="3591" max="3591" width="7.5703125" style="2" customWidth="1"/>
    <col min="3592" max="3595" width="7.140625" style="2" customWidth="1"/>
    <col min="3596" max="3826" width="9.140625" style="2"/>
    <col min="3827" max="3827" width="17.140625" style="2" customWidth="1"/>
    <col min="3828" max="3828" width="8.42578125" style="2" customWidth="1"/>
    <col min="3829" max="3829" width="7.85546875" style="2" customWidth="1"/>
    <col min="3830" max="3846" width="7.140625" style="2" customWidth="1"/>
    <col min="3847" max="3847" width="7.5703125" style="2" customWidth="1"/>
    <col min="3848" max="3851" width="7.140625" style="2" customWidth="1"/>
    <col min="3852" max="4082" width="9.140625" style="2"/>
    <col min="4083" max="4083" width="17.140625" style="2" customWidth="1"/>
    <col min="4084" max="4084" width="8.42578125" style="2" customWidth="1"/>
    <col min="4085" max="4085" width="7.85546875" style="2" customWidth="1"/>
    <col min="4086" max="4102" width="7.140625" style="2" customWidth="1"/>
    <col min="4103" max="4103" width="7.5703125" style="2" customWidth="1"/>
    <col min="4104" max="4107" width="7.140625" style="2" customWidth="1"/>
    <col min="4108" max="4338" width="9.140625" style="2"/>
    <col min="4339" max="4339" width="17.140625" style="2" customWidth="1"/>
    <col min="4340" max="4340" width="8.42578125" style="2" customWidth="1"/>
    <col min="4341" max="4341" width="7.85546875" style="2" customWidth="1"/>
    <col min="4342" max="4358" width="7.140625" style="2" customWidth="1"/>
    <col min="4359" max="4359" width="7.5703125" style="2" customWidth="1"/>
    <col min="4360" max="4363" width="7.140625" style="2" customWidth="1"/>
    <col min="4364" max="4594" width="9.140625" style="2"/>
    <col min="4595" max="4595" width="17.140625" style="2" customWidth="1"/>
    <col min="4596" max="4596" width="8.42578125" style="2" customWidth="1"/>
    <col min="4597" max="4597" width="7.85546875" style="2" customWidth="1"/>
    <col min="4598" max="4614" width="7.140625" style="2" customWidth="1"/>
    <col min="4615" max="4615" width="7.5703125" style="2" customWidth="1"/>
    <col min="4616" max="4619" width="7.140625" style="2" customWidth="1"/>
    <col min="4620" max="4850" width="9.140625" style="2"/>
    <col min="4851" max="4851" width="17.140625" style="2" customWidth="1"/>
    <col min="4852" max="4852" width="8.42578125" style="2" customWidth="1"/>
    <col min="4853" max="4853" width="7.85546875" style="2" customWidth="1"/>
    <col min="4854" max="4870" width="7.140625" style="2" customWidth="1"/>
    <col min="4871" max="4871" width="7.5703125" style="2" customWidth="1"/>
    <col min="4872" max="4875" width="7.140625" style="2" customWidth="1"/>
    <col min="4876" max="5106" width="9.140625" style="2"/>
    <col min="5107" max="5107" width="17.140625" style="2" customWidth="1"/>
    <col min="5108" max="5108" width="8.42578125" style="2" customWidth="1"/>
    <col min="5109" max="5109" width="7.85546875" style="2" customWidth="1"/>
    <col min="5110" max="5126" width="7.140625" style="2" customWidth="1"/>
    <col min="5127" max="5127" width="7.5703125" style="2" customWidth="1"/>
    <col min="5128" max="5131" width="7.140625" style="2" customWidth="1"/>
    <col min="5132" max="5362" width="9.140625" style="2"/>
    <col min="5363" max="5363" width="17.140625" style="2" customWidth="1"/>
    <col min="5364" max="5364" width="8.42578125" style="2" customWidth="1"/>
    <col min="5365" max="5365" width="7.85546875" style="2" customWidth="1"/>
    <col min="5366" max="5382" width="7.140625" style="2" customWidth="1"/>
    <col min="5383" max="5383" width="7.5703125" style="2" customWidth="1"/>
    <col min="5384" max="5387" width="7.140625" style="2" customWidth="1"/>
    <col min="5388" max="5618" width="9.140625" style="2"/>
    <col min="5619" max="5619" width="17.140625" style="2" customWidth="1"/>
    <col min="5620" max="5620" width="8.42578125" style="2" customWidth="1"/>
    <col min="5621" max="5621" width="7.85546875" style="2" customWidth="1"/>
    <col min="5622" max="5638" width="7.140625" style="2" customWidth="1"/>
    <col min="5639" max="5639" width="7.5703125" style="2" customWidth="1"/>
    <col min="5640" max="5643" width="7.140625" style="2" customWidth="1"/>
    <col min="5644" max="5874" width="9.140625" style="2"/>
    <col min="5875" max="5875" width="17.140625" style="2" customWidth="1"/>
    <col min="5876" max="5876" width="8.42578125" style="2" customWidth="1"/>
    <col min="5877" max="5877" width="7.85546875" style="2" customWidth="1"/>
    <col min="5878" max="5894" width="7.140625" style="2" customWidth="1"/>
    <col min="5895" max="5895" width="7.5703125" style="2" customWidth="1"/>
    <col min="5896" max="5899" width="7.140625" style="2" customWidth="1"/>
    <col min="5900" max="6130" width="9.140625" style="2"/>
    <col min="6131" max="6131" width="17.140625" style="2" customWidth="1"/>
    <col min="6132" max="6132" width="8.42578125" style="2" customWidth="1"/>
    <col min="6133" max="6133" width="7.85546875" style="2" customWidth="1"/>
    <col min="6134" max="6150" width="7.140625" style="2" customWidth="1"/>
    <col min="6151" max="6151" width="7.5703125" style="2" customWidth="1"/>
    <col min="6152" max="6155" width="7.140625" style="2" customWidth="1"/>
    <col min="6156" max="6386" width="9.140625" style="2"/>
    <col min="6387" max="6387" width="17.140625" style="2" customWidth="1"/>
    <col min="6388" max="6388" width="8.42578125" style="2" customWidth="1"/>
    <col min="6389" max="6389" width="7.85546875" style="2" customWidth="1"/>
    <col min="6390" max="6406" width="7.140625" style="2" customWidth="1"/>
    <col min="6407" max="6407" width="7.5703125" style="2" customWidth="1"/>
    <col min="6408" max="6411" width="7.140625" style="2" customWidth="1"/>
    <col min="6412" max="6642" width="9.140625" style="2"/>
    <col min="6643" max="6643" width="17.140625" style="2" customWidth="1"/>
    <col min="6644" max="6644" width="8.42578125" style="2" customWidth="1"/>
    <col min="6645" max="6645" width="7.85546875" style="2" customWidth="1"/>
    <col min="6646" max="6662" width="7.140625" style="2" customWidth="1"/>
    <col min="6663" max="6663" width="7.5703125" style="2" customWidth="1"/>
    <col min="6664" max="6667" width="7.140625" style="2" customWidth="1"/>
    <col min="6668" max="6898" width="9.140625" style="2"/>
    <col min="6899" max="6899" width="17.140625" style="2" customWidth="1"/>
    <col min="6900" max="6900" width="8.42578125" style="2" customWidth="1"/>
    <col min="6901" max="6901" width="7.85546875" style="2" customWidth="1"/>
    <col min="6902" max="6918" width="7.140625" style="2" customWidth="1"/>
    <col min="6919" max="6919" width="7.5703125" style="2" customWidth="1"/>
    <col min="6920" max="6923" width="7.140625" style="2" customWidth="1"/>
    <col min="6924" max="7154" width="9.140625" style="2"/>
    <col min="7155" max="7155" width="17.140625" style="2" customWidth="1"/>
    <col min="7156" max="7156" width="8.42578125" style="2" customWidth="1"/>
    <col min="7157" max="7157" width="7.85546875" style="2" customWidth="1"/>
    <col min="7158" max="7174" width="7.140625" style="2" customWidth="1"/>
    <col min="7175" max="7175" width="7.5703125" style="2" customWidth="1"/>
    <col min="7176" max="7179" width="7.140625" style="2" customWidth="1"/>
    <col min="7180" max="7410" width="9.140625" style="2"/>
    <col min="7411" max="7411" width="17.140625" style="2" customWidth="1"/>
    <col min="7412" max="7412" width="8.42578125" style="2" customWidth="1"/>
    <col min="7413" max="7413" width="7.85546875" style="2" customWidth="1"/>
    <col min="7414" max="7430" width="7.140625" style="2" customWidth="1"/>
    <col min="7431" max="7431" width="7.5703125" style="2" customWidth="1"/>
    <col min="7432" max="7435" width="7.140625" style="2" customWidth="1"/>
    <col min="7436" max="7666" width="9.140625" style="2"/>
    <col min="7667" max="7667" width="17.140625" style="2" customWidth="1"/>
    <col min="7668" max="7668" width="8.42578125" style="2" customWidth="1"/>
    <col min="7669" max="7669" width="7.85546875" style="2" customWidth="1"/>
    <col min="7670" max="7686" width="7.140625" style="2" customWidth="1"/>
    <col min="7687" max="7687" width="7.5703125" style="2" customWidth="1"/>
    <col min="7688" max="7691" width="7.140625" style="2" customWidth="1"/>
    <col min="7692" max="7922" width="9.140625" style="2"/>
    <col min="7923" max="7923" width="17.140625" style="2" customWidth="1"/>
    <col min="7924" max="7924" width="8.42578125" style="2" customWidth="1"/>
    <col min="7925" max="7925" width="7.85546875" style="2" customWidth="1"/>
    <col min="7926" max="7942" width="7.140625" style="2" customWidth="1"/>
    <col min="7943" max="7943" width="7.5703125" style="2" customWidth="1"/>
    <col min="7944" max="7947" width="7.140625" style="2" customWidth="1"/>
    <col min="7948" max="8178" width="9.140625" style="2"/>
    <col min="8179" max="8179" width="17.140625" style="2" customWidth="1"/>
    <col min="8180" max="8180" width="8.42578125" style="2" customWidth="1"/>
    <col min="8181" max="8181" width="7.85546875" style="2" customWidth="1"/>
    <col min="8182" max="8198" width="7.140625" style="2" customWidth="1"/>
    <col min="8199" max="8199" width="7.5703125" style="2" customWidth="1"/>
    <col min="8200" max="8203" width="7.140625" style="2" customWidth="1"/>
    <col min="8204" max="8434" width="9.140625" style="2"/>
    <col min="8435" max="8435" width="17.140625" style="2" customWidth="1"/>
    <col min="8436" max="8436" width="8.42578125" style="2" customWidth="1"/>
    <col min="8437" max="8437" width="7.85546875" style="2" customWidth="1"/>
    <col min="8438" max="8454" width="7.140625" style="2" customWidth="1"/>
    <col min="8455" max="8455" width="7.5703125" style="2" customWidth="1"/>
    <col min="8456" max="8459" width="7.140625" style="2" customWidth="1"/>
    <col min="8460" max="8690" width="9.140625" style="2"/>
    <col min="8691" max="8691" width="17.140625" style="2" customWidth="1"/>
    <col min="8692" max="8692" width="8.42578125" style="2" customWidth="1"/>
    <col min="8693" max="8693" width="7.85546875" style="2" customWidth="1"/>
    <col min="8694" max="8710" width="7.140625" style="2" customWidth="1"/>
    <col min="8711" max="8711" width="7.5703125" style="2" customWidth="1"/>
    <col min="8712" max="8715" width="7.140625" style="2" customWidth="1"/>
    <col min="8716" max="8946" width="9.140625" style="2"/>
    <col min="8947" max="8947" width="17.140625" style="2" customWidth="1"/>
    <col min="8948" max="8948" width="8.42578125" style="2" customWidth="1"/>
    <col min="8949" max="8949" width="7.85546875" style="2" customWidth="1"/>
    <col min="8950" max="8966" width="7.140625" style="2" customWidth="1"/>
    <col min="8967" max="8967" width="7.5703125" style="2" customWidth="1"/>
    <col min="8968" max="8971" width="7.140625" style="2" customWidth="1"/>
    <col min="8972" max="9202" width="9.140625" style="2"/>
    <col min="9203" max="9203" width="17.140625" style="2" customWidth="1"/>
    <col min="9204" max="9204" width="8.42578125" style="2" customWidth="1"/>
    <col min="9205" max="9205" width="7.85546875" style="2" customWidth="1"/>
    <col min="9206" max="9222" width="7.140625" style="2" customWidth="1"/>
    <col min="9223" max="9223" width="7.5703125" style="2" customWidth="1"/>
    <col min="9224" max="9227" width="7.140625" style="2" customWidth="1"/>
    <col min="9228" max="9458" width="9.140625" style="2"/>
    <col min="9459" max="9459" width="17.140625" style="2" customWidth="1"/>
    <col min="9460" max="9460" width="8.42578125" style="2" customWidth="1"/>
    <col min="9461" max="9461" width="7.85546875" style="2" customWidth="1"/>
    <col min="9462" max="9478" width="7.140625" style="2" customWidth="1"/>
    <col min="9479" max="9479" width="7.5703125" style="2" customWidth="1"/>
    <col min="9480" max="9483" width="7.140625" style="2" customWidth="1"/>
    <col min="9484" max="9714" width="9.140625" style="2"/>
    <col min="9715" max="9715" width="17.140625" style="2" customWidth="1"/>
    <col min="9716" max="9716" width="8.42578125" style="2" customWidth="1"/>
    <col min="9717" max="9717" width="7.85546875" style="2" customWidth="1"/>
    <col min="9718" max="9734" width="7.140625" style="2" customWidth="1"/>
    <col min="9735" max="9735" width="7.5703125" style="2" customWidth="1"/>
    <col min="9736" max="9739" width="7.140625" style="2" customWidth="1"/>
    <col min="9740" max="9970" width="9.140625" style="2"/>
    <col min="9971" max="9971" width="17.140625" style="2" customWidth="1"/>
    <col min="9972" max="9972" width="8.42578125" style="2" customWidth="1"/>
    <col min="9973" max="9973" width="7.85546875" style="2" customWidth="1"/>
    <col min="9974" max="9990" width="7.140625" style="2" customWidth="1"/>
    <col min="9991" max="9991" width="7.5703125" style="2" customWidth="1"/>
    <col min="9992" max="9995" width="7.140625" style="2" customWidth="1"/>
    <col min="9996" max="10226" width="9.140625" style="2"/>
    <col min="10227" max="10227" width="17.140625" style="2" customWidth="1"/>
    <col min="10228" max="10228" width="8.42578125" style="2" customWidth="1"/>
    <col min="10229" max="10229" width="7.85546875" style="2" customWidth="1"/>
    <col min="10230" max="10246" width="7.140625" style="2" customWidth="1"/>
    <col min="10247" max="10247" width="7.5703125" style="2" customWidth="1"/>
    <col min="10248" max="10251" width="7.140625" style="2" customWidth="1"/>
    <col min="10252" max="10482" width="9.140625" style="2"/>
    <col min="10483" max="10483" width="17.140625" style="2" customWidth="1"/>
    <col min="10484" max="10484" width="8.42578125" style="2" customWidth="1"/>
    <col min="10485" max="10485" width="7.85546875" style="2" customWidth="1"/>
    <col min="10486" max="10502" width="7.140625" style="2" customWidth="1"/>
    <col min="10503" max="10503" width="7.5703125" style="2" customWidth="1"/>
    <col min="10504" max="10507" width="7.140625" style="2" customWidth="1"/>
    <col min="10508" max="10738" width="9.140625" style="2"/>
    <col min="10739" max="10739" width="17.140625" style="2" customWidth="1"/>
    <col min="10740" max="10740" width="8.42578125" style="2" customWidth="1"/>
    <col min="10741" max="10741" width="7.85546875" style="2" customWidth="1"/>
    <col min="10742" max="10758" width="7.140625" style="2" customWidth="1"/>
    <col min="10759" max="10759" width="7.5703125" style="2" customWidth="1"/>
    <col min="10760" max="10763" width="7.140625" style="2" customWidth="1"/>
    <col min="10764" max="10994" width="9.140625" style="2"/>
    <col min="10995" max="10995" width="17.140625" style="2" customWidth="1"/>
    <col min="10996" max="10996" width="8.42578125" style="2" customWidth="1"/>
    <col min="10997" max="10997" width="7.85546875" style="2" customWidth="1"/>
    <col min="10998" max="11014" width="7.140625" style="2" customWidth="1"/>
    <col min="11015" max="11015" width="7.5703125" style="2" customWidth="1"/>
    <col min="11016" max="11019" width="7.140625" style="2" customWidth="1"/>
    <col min="11020" max="11250" width="9.140625" style="2"/>
    <col min="11251" max="11251" width="17.140625" style="2" customWidth="1"/>
    <col min="11252" max="11252" width="8.42578125" style="2" customWidth="1"/>
    <col min="11253" max="11253" width="7.85546875" style="2" customWidth="1"/>
    <col min="11254" max="11270" width="7.140625" style="2" customWidth="1"/>
    <col min="11271" max="11271" width="7.5703125" style="2" customWidth="1"/>
    <col min="11272" max="11275" width="7.140625" style="2" customWidth="1"/>
    <col min="11276" max="11506" width="9.140625" style="2"/>
    <col min="11507" max="11507" width="17.140625" style="2" customWidth="1"/>
    <col min="11508" max="11508" width="8.42578125" style="2" customWidth="1"/>
    <col min="11509" max="11509" width="7.85546875" style="2" customWidth="1"/>
    <col min="11510" max="11526" width="7.140625" style="2" customWidth="1"/>
    <col min="11527" max="11527" width="7.5703125" style="2" customWidth="1"/>
    <col min="11528" max="11531" width="7.140625" style="2" customWidth="1"/>
    <col min="11532" max="11762" width="9.140625" style="2"/>
    <col min="11763" max="11763" width="17.140625" style="2" customWidth="1"/>
    <col min="11764" max="11764" width="8.42578125" style="2" customWidth="1"/>
    <col min="11765" max="11765" width="7.85546875" style="2" customWidth="1"/>
    <col min="11766" max="11782" width="7.140625" style="2" customWidth="1"/>
    <col min="11783" max="11783" width="7.5703125" style="2" customWidth="1"/>
    <col min="11784" max="11787" width="7.140625" style="2" customWidth="1"/>
    <col min="11788" max="12018" width="9.140625" style="2"/>
    <col min="12019" max="12019" width="17.140625" style="2" customWidth="1"/>
    <col min="12020" max="12020" width="8.42578125" style="2" customWidth="1"/>
    <col min="12021" max="12021" width="7.85546875" style="2" customWidth="1"/>
    <col min="12022" max="12038" width="7.140625" style="2" customWidth="1"/>
    <col min="12039" max="12039" width="7.5703125" style="2" customWidth="1"/>
    <col min="12040" max="12043" width="7.140625" style="2" customWidth="1"/>
    <col min="12044" max="12274" width="9.140625" style="2"/>
    <col min="12275" max="12275" width="17.140625" style="2" customWidth="1"/>
    <col min="12276" max="12276" width="8.42578125" style="2" customWidth="1"/>
    <col min="12277" max="12277" width="7.85546875" style="2" customWidth="1"/>
    <col min="12278" max="12294" width="7.140625" style="2" customWidth="1"/>
    <col min="12295" max="12295" width="7.5703125" style="2" customWidth="1"/>
    <col min="12296" max="12299" width="7.140625" style="2" customWidth="1"/>
    <col min="12300" max="12530" width="9.140625" style="2"/>
    <col min="12531" max="12531" width="17.140625" style="2" customWidth="1"/>
    <col min="12532" max="12532" width="8.42578125" style="2" customWidth="1"/>
    <col min="12533" max="12533" width="7.85546875" style="2" customWidth="1"/>
    <col min="12534" max="12550" width="7.140625" style="2" customWidth="1"/>
    <col min="12551" max="12551" width="7.5703125" style="2" customWidth="1"/>
    <col min="12552" max="12555" width="7.140625" style="2" customWidth="1"/>
    <col min="12556" max="12786" width="9.140625" style="2"/>
    <col min="12787" max="12787" width="17.140625" style="2" customWidth="1"/>
    <col min="12788" max="12788" width="8.42578125" style="2" customWidth="1"/>
    <col min="12789" max="12789" width="7.85546875" style="2" customWidth="1"/>
    <col min="12790" max="12806" width="7.140625" style="2" customWidth="1"/>
    <col min="12807" max="12807" width="7.5703125" style="2" customWidth="1"/>
    <col min="12808" max="12811" width="7.140625" style="2" customWidth="1"/>
    <col min="12812" max="13042" width="9.140625" style="2"/>
    <col min="13043" max="13043" width="17.140625" style="2" customWidth="1"/>
    <col min="13044" max="13044" width="8.42578125" style="2" customWidth="1"/>
    <col min="13045" max="13045" width="7.85546875" style="2" customWidth="1"/>
    <col min="13046" max="13062" width="7.140625" style="2" customWidth="1"/>
    <col min="13063" max="13063" width="7.5703125" style="2" customWidth="1"/>
    <col min="13064" max="13067" width="7.140625" style="2" customWidth="1"/>
    <col min="13068" max="13298" width="9.140625" style="2"/>
    <col min="13299" max="13299" width="17.140625" style="2" customWidth="1"/>
    <col min="13300" max="13300" width="8.42578125" style="2" customWidth="1"/>
    <col min="13301" max="13301" width="7.85546875" style="2" customWidth="1"/>
    <col min="13302" max="13318" width="7.140625" style="2" customWidth="1"/>
    <col min="13319" max="13319" width="7.5703125" style="2" customWidth="1"/>
    <col min="13320" max="13323" width="7.140625" style="2" customWidth="1"/>
    <col min="13324" max="13554" width="9.140625" style="2"/>
    <col min="13555" max="13555" width="17.140625" style="2" customWidth="1"/>
    <col min="13556" max="13556" width="8.42578125" style="2" customWidth="1"/>
    <col min="13557" max="13557" width="7.85546875" style="2" customWidth="1"/>
    <col min="13558" max="13574" width="7.140625" style="2" customWidth="1"/>
    <col min="13575" max="13575" width="7.5703125" style="2" customWidth="1"/>
    <col min="13576" max="13579" width="7.140625" style="2" customWidth="1"/>
    <col min="13580" max="13810" width="9.140625" style="2"/>
    <col min="13811" max="13811" width="17.140625" style="2" customWidth="1"/>
    <col min="13812" max="13812" width="8.42578125" style="2" customWidth="1"/>
    <col min="13813" max="13813" width="7.85546875" style="2" customWidth="1"/>
    <col min="13814" max="13830" width="7.140625" style="2" customWidth="1"/>
    <col min="13831" max="13831" width="7.5703125" style="2" customWidth="1"/>
    <col min="13832" max="13835" width="7.140625" style="2" customWidth="1"/>
    <col min="13836" max="14066" width="9.140625" style="2"/>
    <col min="14067" max="14067" width="17.140625" style="2" customWidth="1"/>
    <col min="14068" max="14068" width="8.42578125" style="2" customWidth="1"/>
    <col min="14069" max="14069" width="7.85546875" style="2" customWidth="1"/>
    <col min="14070" max="14086" width="7.140625" style="2" customWidth="1"/>
    <col min="14087" max="14087" width="7.5703125" style="2" customWidth="1"/>
    <col min="14088" max="14091" width="7.140625" style="2" customWidth="1"/>
    <col min="14092" max="14322" width="9.140625" style="2"/>
    <col min="14323" max="14323" width="17.140625" style="2" customWidth="1"/>
    <col min="14324" max="14324" width="8.42578125" style="2" customWidth="1"/>
    <col min="14325" max="14325" width="7.85546875" style="2" customWidth="1"/>
    <col min="14326" max="14342" width="7.140625" style="2" customWidth="1"/>
    <col min="14343" max="14343" width="7.5703125" style="2" customWidth="1"/>
    <col min="14344" max="14347" width="7.140625" style="2" customWidth="1"/>
    <col min="14348" max="14578" width="9.140625" style="2"/>
    <col min="14579" max="14579" width="17.140625" style="2" customWidth="1"/>
    <col min="14580" max="14580" width="8.42578125" style="2" customWidth="1"/>
    <col min="14581" max="14581" width="7.85546875" style="2" customWidth="1"/>
    <col min="14582" max="14598" width="7.140625" style="2" customWidth="1"/>
    <col min="14599" max="14599" width="7.5703125" style="2" customWidth="1"/>
    <col min="14600" max="14603" width="7.140625" style="2" customWidth="1"/>
    <col min="14604" max="14834" width="9.140625" style="2"/>
    <col min="14835" max="14835" width="17.140625" style="2" customWidth="1"/>
    <col min="14836" max="14836" width="8.42578125" style="2" customWidth="1"/>
    <col min="14837" max="14837" width="7.85546875" style="2" customWidth="1"/>
    <col min="14838" max="14854" width="7.140625" style="2" customWidth="1"/>
    <col min="14855" max="14855" width="7.5703125" style="2" customWidth="1"/>
    <col min="14856" max="14859" width="7.140625" style="2" customWidth="1"/>
    <col min="14860" max="15090" width="9.140625" style="2"/>
    <col min="15091" max="15091" width="17.140625" style="2" customWidth="1"/>
    <col min="15092" max="15092" width="8.42578125" style="2" customWidth="1"/>
    <col min="15093" max="15093" width="7.85546875" style="2" customWidth="1"/>
    <col min="15094" max="15110" width="7.140625" style="2" customWidth="1"/>
    <col min="15111" max="15111" width="7.5703125" style="2" customWidth="1"/>
    <col min="15112" max="15115" width="7.140625" style="2" customWidth="1"/>
    <col min="15116" max="15346" width="9.140625" style="2"/>
    <col min="15347" max="15347" width="17.140625" style="2" customWidth="1"/>
    <col min="15348" max="15348" width="8.42578125" style="2" customWidth="1"/>
    <col min="15349" max="15349" width="7.85546875" style="2" customWidth="1"/>
    <col min="15350" max="15366" width="7.140625" style="2" customWidth="1"/>
    <col min="15367" max="15367" width="7.5703125" style="2" customWidth="1"/>
    <col min="15368" max="15371" width="7.140625" style="2" customWidth="1"/>
    <col min="15372" max="15602" width="9.140625" style="2"/>
    <col min="15603" max="15603" width="17.140625" style="2" customWidth="1"/>
    <col min="15604" max="15604" width="8.42578125" style="2" customWidth="1"/>
    <col min="15605" max="15605" width="7.85546875" style="2" customWidth="1"/>
    <col min="15606" max="15622" width="7.140625" style="2" customWidth="1"/>
    <col min="15623" max="15623" width="7.5703125" style="2" customWidth="1"/>
    <col min="15624" max="15627" width="7.140625" style="2" customWidth="1"/>
    <col min="15628" max="15858" width="9.140625" style="2"/>
    <col min="15859" max="15859" width="17.140625" style="2" customWidth="1"/>
    <col min="15860" max="15860" width="8.42578125" style="2" customWidth="1"/>
    <col min="15861" max="15861" width="7.85546875" style="2" customWidth="1"/>
    <col min="15862" max="15878" width="7.140625" style="2" customWidth="1"/>
    <col min="15879" max="15879" width="7.5703125" style="2" customWidth="1"/>
    <col min="15880" max="15883" width="7.140625" style="2" customWidth="1"/>
    <col min="15884" max="16114" width="9.140625" style="2"/>
    <col min="16115" max="16115" width="17.140625" style="2" customWidth="1"/>
    <col min="16116" max="16116" width="8.42578125" style="2" customWidth="1"/>
    <col min="16117" max="16117" width="7.85546875" style="2" customWidth="1"/>
    <col min="16118" max="16134" width="7.140625" style="2" customWidth="1"/>
    <col min="16135" max="16135" width="7.5703125" style="2" customWidth="1"/>
    <col min="16136" max="16139" width="7.140625" style="2" customWidth="1"/>
    <col min="16140" max="16384" width="9.140625" style="2"/>
  </cols>
  <sheetData>
    <row r="1" spans="1:96" ht="15.75" thickBot="1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13"/>
      <c r="O1" s="13"/>
      <c r="P1" s="13"/>
      <c r="Q1" s="13"/>
    </row>
    <row r="2" spans="1:96" s="4" customFormat="1" ht="154.5" customHeight="1" thickBot="1" x14ac:dyDescent="0.25">
      <c r="A2" s="71" t="s">
        <v>1</v>
      </c>
      <c r="B2" s="65" t="s">
        <v>27</v>
      </c>
      <c r="C2" s="66"/>
      <c r="D2" s="65" t="s">
        <v>25</v>
      </c>
      <c r="E2" s="66"/>
      <c r="F2" s="65" t="s">
        <v>30</v>
      </c>
      <c r="G2" s="66"/>
      <c r="H2" s="63" t="s">
        <v>31</v>
      </c>
      <c r="I2" s="64"/>
      <c r="J2" s="61" t="s">
        <v>26</v>
      </c>
      <c r="K2" s="62"/>
      <c r="L2" s="65" t="s">
        <v>18</v>
      </c>
      <c r="M2" s="66"/>
      <c r="N2" s="65" t="s">
        <v>28</v>
      </c>
      <c r="O2" s="66"/>
      <c r="P2" s="67" t="s">
        <v>32</v>
      </c>
      <c r="Q2" s="66"/>
      <c r="R2" s="67" t="s">
        <v>33</v>
      </c>
      <c r="S2" s="66"/>
      <c r="T2" s="67" t="s">
        <v>34</v>
      </c>
      <c r="U2" s="66"/>
      <c r="V2" s="68" t="s">
        <v>29</v>
      </c>
      <c r="W2" s="66"/>
      <c r="AA2" s="3"/>
      <c r="AB2" s="3"/>
      <c r="AK2" s="3"/>
      <c r="AL2" s="3"/>
      <c r="AU2" s="3"/>
      <c r="AV2" s="3"/>
      <c r="BE2" s="3"/>
      <c r="BF2" s="3"/>
      <c r="BO2" s="3"/>
      <c r="BP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13.5" customHeight="1" thickBot="1" x14ac:dyDescent="0.3">
      <c r="A3" s="72"/>
      <c r="B3" s="14" t="s">
        <v>2</v>
      </c>
      <c r="C3" s="15" t="s">
        <v>3</v>
      </c>
      <c r="D3" s="14" t="s">
        <v>2</v>
      </c>
      <c r="E3" s="15" t="s">
        <v>3</v>
      </c>
      <c r="F3" s="14" t="s">
        <v>2</v>
      </c>
      <c r="G3" s="15" t="s">
        <v>3</v>
      </c>
      <c r="H3" s="14" t="s">
        <v>2</v>
      </c>
      <c r="I3" s="15" t="s">
        <v>3</v>
      </c>
      <c r="J3" s="14" t="s">
        <v>2</v>
      </c>
      <c r="K3" s="15" t="s">
        <v>3</v>
      </c>
      <c r="L3" s="14" t="s">
        <v>2</v>
      </c>
      <c r="M3" s="15" t="s">
        <v>3</v>
      </c>
      <c r="N3" s="14" t="s">
        <v>2</v>
      </c>
      <c r="O3" s="15" t="s">
        <v>3</v>
      </c>
      <c r="P3" s="14" t="s">
        <v>2</v>
      </c>
      <c r="Q3" s="15" t="s">
        <v>3</v>
      </c>
      <c r="R3" s="14" t="s">
        <v>2</v>
      </c>
      <c r="S3" s="15" t="s">
        <v>3</v>
      </c>
      <c r="T3" s="14" t="s">
        <v>2</v>
      </c>
      <c r="U3" s="15" t="s">
        <v>3</v>
      </c>
      <c r="V3" s="14" t="s">
        <v>2</v>
      </c>
      <c r="W3" s="15" t="s">
        <v>3</v>
      </c>
    </row>
    <row r="4" spans="1:96" ht="15" customHeight="1" x14ac:dyDescent="0.25">
      <c r="A4" s="28" t="s">
        <v>14</v>
      </c>
      <c r="B4" s="19">
        <v>10800</v>
      </c>
      <c r="C4" s="20">
        <f>B4+1600</f>
        <v>12400</v>
      </c>
      <c r="D4" s="19">
        <v>12200</v>
      </c>
      <c r="E4" s="20">
        <f t="shared" ref="C4:E11" si="0">D4+1600</f>
        <v>13800</v>
      </c>
      <c r="F4" s="19">
        <v>12700</v>
      </c>
      <c r="G4" s="20">
        <f t="shared" ref="G4:G11" si="1">F4+1600</f>
        <v>14300</v>
      </c>
      <c r="H4" s="21">
        <v>14100</v>
      </c>
      <c r="I4" s="20">
        <f t="shared" ref="I4:I11" si="2">H4+1600</f>
        <v>15700</v>
      </c>
      <c r="J4" s="21">
        <v>16000</v>
      </c>
      <c r="K4" s="20">
        <f t="shared" ref="K4:K11" si="3">J4+1600</f>
        <v>17600</v>
      </c>
      <c r="L4" s="19">
        <v>17300</v>
      </c>
      <c r="M4" s="20">
        <f t="shared" ref="M4:M11" si="4">L4+1600</f>
        <v>18900</v>
      </c>
      <c r="N4" s="32">
        <v>18400</v>
      </c>
      <c r="O4" s="33">
        <f t="shared" ref="O4:O11" si="5">N4+1600</f>
        <v>20000</v>
      </c>
      <c r="P4" s="32">
        <v>21600</v>
      </c>
      <c r="Q4" s="33">
        <f t="shared" ref="Q4:Q11" si="6">P4+1600</f>
        <v>23200</v>
      </c>
      <c r="R4" s="32">
        <v>23100</v>
      </c>
      <c r="S4" s="33">
        <f t="shared" ref="S4:S11" si="7">R4+1600</f>
        <v>24700</v>
      </c>
      <c r="T4" s="32">
        <v>24600</v>
      </c>
      <c r="U4" s="53">
        <f t="shared" ref="U4:U11" si="8">T4+1600</f>
        <v>26200</v>
      </c>
      <c r="V4" s="54">
        <v>24600</v>
      </c>
      <c r="W4" s="33">
        <f t="shared" ref="W4:W11" si="9">V4+1600</f>
        <v>26200</v>
      </c>
    </row>
    <row r="5" spans="1:96" ht="15" customHeight="1" x14ac:dyDescent="0.25">
      <c r="A5" s="29" t="s">
        <v>15</v>
      </c>
      <c r="B5" s="22">
        <f>B4+1800</f>
        <v>12600</v>
      </c>
      <c r="C5" s="23">
        <f t="shared" si="0"/>
        <v>14200</v>
      </c>
      <c r="D5" s="22">
        <f>D4+1800</f>
        <v>14000</v>
      </c>
      <c r="E5" s="23">
        <f t="shared" si="0"/>
        <v>15600</v>
      </c>
      <c r="F5" s="22">
        <f>F4+1800</f>
        <v>14500</v>
      </c>
      <c r="G5" s="23">
        <f t="shared" si="1"/>
        <v>16100</v>
      </c>
      <c r="H5" s="22">
        <f>H4+1800</f>
        <v>15900</v>
      </c>
      <c r="I5" s="23">
        <f t="shared" si="2"/>
        <v>17500</v>
      </c>
      <c r="J5" s="22">
        <f>J4+2000</f>
        <v>18000</v>
      </c>
      <c r="K5" s="23">
        <f t="shared" si="3"/>
        <v>19600</v>
      </c>
      <c r="L5" s="22">
        <f>L4+2000</f>
        <v>19300</v>
      </c>
      <c r="M5" s="23">
        <f t="shared" si="4"/>
        <v>20900</v>
      </c>
      <c r="N5" s="34">
        <f>N4+2000</f>
        <v>20400</v>
      </c>
      <c r="O5" s="35">
        <f t="shared" si="5"/>
        <v>22000</v>
      </c>
      <c r="P5" s="34">
        <f>P4+2500</f>
        <v>24100</v>
      </c>
      <c r="Q5" s="40">
        <f t="shared" si="6"/>
        <v>25700</v>
      </c>
      <c r="R5" s="34">
        <f>R4+2500</f>
        <v>25600</v>
      </c>
      <c r="S5" s="35">
        <f t="shared" si="7"/>
        <v>27200</v>
      </c>
      <c r="T5" s="34">
        <f>T4+2500</f>
        <v>27100</v>
      </c>
      <c r="U5" s="40">
        <f t="shared" si="8"/>
        <v>28700</v>
      </c>
      <c r="V5" s="55">
        <f>V4+2500</f>
        <v>27100</v>
      </c>
      <c r="W5" s="35">
        <f t="shared" si="9"/>
        <v>28700</v>
      </c>
    </row>
    <row r="6" spans="1:96" ht="15" customHeight="1" x14ac:dyDescent="0.25">
      <c r="A6" s="29" t="s">
        <v>16</v>
      </c>
      <c r="B6" s="24">
        <f>B4+2200</f>
        <v>13000</v>
      </c>
      <c r="C6" s="25">
        <f t="shared" si="0"/>
        <v>14600</v>
      </c>
      <c r="D6" s="24">
        <f>D4+2200</f>
        <v>14400</v>
      </c>
      <c r="E6" s="25">
        <f t="shared" si="0"/>
        <v>16000</v>
      </c>
      <c r="F6" s="24">
        <f>F4+2200</f>
        <v>14900</v>
      </c>
      <c r="G6" s="25">
        <f t="shared" si="1"/>
        <v>16500</v>
      </c>
      <c r="H6" s="24">
        <f>H4+2200</f>
        <v>16300</v>
      </c>
      <c r="I6" s="25">
        <f t="shared" si="2"/>
        <v>17900</v>
      </c>
      <c r="J6" s="24">
        <f>J4+2500</f>
        <v>18500</v>
      </c>
      <c r="K6" s="25">
        <f t="shared" si="3"/>
        <v>20100</v>
      </c>
      <c r="L6" s="24">
        <f>L4+2500</f>
        <v>19800</v>
      </c>
      <c r="M6" s="25">
        <f t="shared" si="4"/>
        <v>21400</v>
      </c>
      <c r="N6" s="36">
        <f>N4+2500</f>
        <v>20900</v>
      </c>
      <c r="O6" s="37">
        <f t="shared" si="5"/>
        <v>22500</v>
      </c>
      <c r="P6" s="36">
        <f>P4+5000</f>
        <v>26600</v>
      </c>
      <c r="Q6" s="41">
        <f t="shared" si="6"/>
        <v>28200</v>
      </c>
      <c r="R6" s="36">
        <f>R4+5000</f>
        <v>28100</v>
      </c>
      <c r="S6" s="37">
        <f t="shared" si="7"/>
        <v>29700</v>
      </c>
      <c r="T6" s="36">
        <f>T4+5000</f>
        <v>29600</v>
      </c>
      <c r="U6" s="41">
        <f t="shared" si="8"/>
        <v>31200</v>
      </c>
      <c r="V6" s="55">
        <f>V4+5000</f>
        <v>29600</v>
      </c>
      <c r="W6" s="37">
        <f t="shared" si="9"/>
        <v>31200</v>
      </c>
    </row>
    <row r="7" spans="1:96" ht="15" customHeight="1" x14ac:dyDescent="0.25">
      <c r="A7" s="29" t="s">
        <v>17</v>
      </c>
      <c r="B7" s="22">
        <f>B4+3000</f>
        <v>13800</v>
      </c>
      <c r="C7" s="23">
        <f t="shared" si="0"/>
        <v>15400</v>
      </c>
      <c r="D7" s="22">
        <f>D4+3000</f>
        <v>15200</v>
      </c>
      <c r="E7" s="23">
        <f t="shared" si="0"/>
        <v>16800</v>
      </c>
      <c r="F7" s="22">
        <f>F4+3000</f>
        <v>15700</v>
      </c>
      <c r="G7" s="23">
        <f t="shared" si="1"/>
        <v>17300</v>
      </c>
      <c r="H7" s="22">
        <f>H4+3000</f>
        <v>17100</v>
      </c>
      <c r="I7" s="23">
        <f t="shared" si="2"/>
        <v>18700</v>
      </c>
      <c r="J7" s="22">
        <f>J4+5000</f>
        <v>21000</v>
      </c>
      <c r="K7" s="23">
        <f t="shared" si="3"/>
        <v>22600</v>
      </c>
      <c r="L7" s="22">
        <f>L4+5000</f>
        <v>22300</v>
      </c>
      <c r="M7" s="23">
        <f t="shared" si="4"/>
        <v>23900</v>
      </c>
      <c r="N7" s="34">
        <f>N4+5000</f>
        <v>23400</v>
      </c>
      <c r="O7" s="35">
        <f t="shared" si="5"/>
        <v>25000</v>
      </c>
      <c r="P7" s="34">
        <f>P4+8000</f>
        <v>29600</v>
      </c>
      <c r="Q7" s="40">
        <f t="shared" si="6"/>
        <v>31200</v>
      </c>
      <c r="R7" s="34">
        <f>R4+8000</f>
        <v>31100</v>
      </c>
      <c r="S7" s="35">
        <f t="shared" si="7"/>
        <v>32700</v>
      </c>
      <c r="T7" s="34">
        <f>T4+8000</f>
        <v>32600</v>
      </c>
      <c r="U7" s="40">
        <f t="shared" si="8"/>
        <v>34200</v>
      </c>
      <c r="V7" s="55">
        <f>V4+8000</f>
        <v>32600</v>
      </c>
      <c r="W7" s="35">
        <f t="shared" si="9"/>
        <v>34200</v>
      </c>
    </row>
    <row r="8" spans="1:96" ht="15" customHeight="1" x14ac:dyDescent="0.25">
      <c r="A8" s="29" t="s">
        <v>5</v>
      </c>
      <c r="B8" s="24">
        <f>B4+6000</f>
        <v>16800</v>
      </c>
      <c r="C8" s="25">
        <f t="shared" si="0"/>
        <v>18400</v>
      </c>
      <c r="D8" s="24">
        <f>D4+6000</f>
        <v>18200</v>
      </c>
      <c r="E8" s="25">
        <f t="shared" si="0"/>
        <v>19800</v>
      </c>
      <c r="F8" s="24">
        <f>F4+6000</f>
        <v>18700</v>
      </c>
      <c r="G8" s="25">
        <f t="shared" si="1"/>
        <v>20300</v>
      </c>
      <c r="H8" s="24">
        <f>H4+6000</f>
        <v>20100</v>
      </c>
      <c r="I8" s="25">
        <f t="shared" si="2"/>
        <v>21700</v>
      </c>
      <c r="J8" s="24">
        <f>J4+7000</f>
        <v>23000</v>
      </c>
      <c r="K8" s="25">
        <f t="shared" si="3"/>
        <v>24600</v>
      </c>
      <c r="L8" s="24">
        <f>L4+7000</f>
        <v>24300</v>
      </c>
      <c r="M8" s="25">
        <f t="shared" si="4"/>
        <v>25900</v>
      </c>
      <c r="N8" s="36">
        <f>N4+7000</f>
        <v>25400</v>
      </c>
      <c r="O8" s="37">
        <f t="shared" si="5"/>
        <v>27000</v>
      </c>
      <c r="P8" s="36">
        <f>P4+12000</f>
        <v>33600</v>
      </c>
      <c r="Q8" s="41">
        <f t="shared" si="6"/>
        <v>35200</v>
      </c>
      <c r="R8" s="36">
        <f>R4+12000</f>
        <v>35100</v>
      </c>
      <c r="S8" s="37">
        <f t="shared" si="7"/>
        <v>36700</v>
      </c>
      <c r="T8" s="36">
        <f>T4+12000</f>
        <v>36600</v>
      </c>
      <c r="U8" s="41">
        <f t="shared" si="8"/>
        <v>38200</v>
      </c>
      <c r="V8" s="55">
        <f>V4+12000</f>
        <v>36600</v>
      </c>
      <c r="W8" s="37">
        <f t="shared" si="9"/>
        <v>38200</v>
      </c>
    </row>
    <row r="9" spans="1:96" ht="19.5" x14ac:dyDescent="0.25">
      <c r="A9" s="48" t="s">
        <v>23</v>
      </c>
      <c r="B9" s="36">
        <f>B4+4500</f>
        <v>15300</v>
      </c>
      <c r="C9" s="37">
        <f t="shared" si="0"/>
        <v>16900</v>
      </c>
      <c r="D9" s="36">
        <f>D4+4500</f>
        <v>16700</v>
      </c>
      <c r="E9" s="37">
        <f t="shared" si="0"/>
        <v>18300</v>
      </c>
      <c r="F9" s="36">
        <f>F4+4500</f>
        <v>17200</v>
      </c>
      <c r="G9" s="37">
        <f t="shared" si="1"/>
        <v>18800</v>
      </c>
      <c r="H9" s="36">
        <f>H4+4500</f>
        <v>18600</v>
      </c>
      <c r="I9" s="37">
        <f t="shared" si="2"/>
        <v>20200</v>
      </c>
      <c r="J9" s="36">
        <f>J4+6000</f>
        <v>22000</v>
      </c>
      <c r="K9" s="37">
        <f>J9+1600</f>
        <v>23600</v>
      </c>
      <c r="L9" s="36">
        <f>L4+6000</f>
        <v>23300</v>
      </c>
      <c r="M9" s="37">
        <f>L9+1600</f>
        <v>24900</v>
      </c>
      <c r="N9" s="36">
        <f>N4+6000</f>
        <v>24400</v>
      </c>
      <c r="O9" s="37">
        <f>N9+1600</f>
        <v>26000</v>
      </c>
      <c r="P9" s="36">
        <f>P4+10000</f>
        <v>31600</v>
      </c>
      <c r="Q9" s="41">
        <f>P9+1600</f>
        <v>33200</v>
      </c>
      <c r="R9" s="36">
        <f>R4+10000</f>
        <v>33100</v>
      </c>
      <c r="S9" s="37">
        <f>R9+1600</f>
        <v>34700</v>
      </c>
      <c r="T9" s="36">
        <f>T4+10000</f>
        <v>34600</v>
      </c>
      <c r="U9" s="41">
        <f>T9+1600</f>
        <v>36200</v>
      </c>
      <c r="V9" s="55">
        <f>V4+10000</f>
        <v>34600</v>
      </c>
      <c r="W9" s="37">
        <f>V9+1600</f>
        <v>36200</v>
      </c>
    </row>
    <row r="10" spans="1:96" ht="19.5" x14ac:dyDescent="0.25">
      <c r="A10" s="29" t="s">
        <v>24</v>
      </c>
      <c r="B10" s="24">
        <f>B4+7000</f>
        <v>17800</v>
      </c>
      <c r="C10" s="25">
        <f t="shared" si="0"/>
        <v>19400</v>
      </c>
      <c r="D10" s="24">
        <f>D4+7000</f>
        <v>19200</v>
      </c>
      <c r="E10" s="25">
        <f t="shared" si="0"/>
        <v>20800</v>
      </c>
      <c r="F10" s="24">
        <f>F4+7000</f>
        <v>19700</v>
      </c>
      <c r="G10" s="25">
        <f t="shared" si="1"/>
        <v>21300</v>
      </c>
      <c r="H10" s="24">
        <f>H4+7000</f>
        <v>21100</v>
      </c>
      <c r="I10" s="25">
        <f t="shared" si="2"/>
        <v>22700</v>
      </c>
      <c r="J10" s="24">
        <f>J4+9000</f>
        <v>25000</v>
      </c>
      <c r="K10" s="25">
        <f t="shared" si="3"/>
        <v>26600</v>
      </c>
      <c r="L10" s="24">
        <f>L4+9000</f>
        <v>26300</v>
      </c>
      <c r="M10" s="25">
        <f t="shared" si="4"/>
        <v>27900</v>
      </c>
      <c r="N10" s="36">
        <f>N4+9000</f>
        <v>27400</v>
      </c>
      <c r="O10" s="37">
        <f t="shared" si="5"/>
        <v>29000</v>
      </c>
      <c r="P10" s="36">
        <f>P4+18000</f>
        <v>39600</v>
      </c>
      <c r="Q10" s="41">
        <f t="shared" si="6"/>
        <v>41200</v>
      </c>
      <c r="R10" s="36">
        <f>R4+18000</f>
        <v>41100</v>
      </c>
      <c r="S10" s="37">
        <f t="shared" si="7"/>
        <v>42700</v>
      </c>
      <c r="T10" s="36">
        <f>T4+18000</f>
        <v>42600</v>
      </c>
      <c r="U10" s="41">
        <f t="shared" si="8"/>
        <v>44200</v>
      </c>
      <c r="V10" s="55">
        <f>V4+18000</f>
        <v>42600</v>
      </c>
      <c r="W10" s="37">
        <f t="shared" si="9"/>
        <v>44200</v>
      </c>
    </row>
    <row r="11" spans="1:96" ht="15" customHeight="1" thickBot="1" x14ac:dyDescent="0.3">
      <c r="A11" s="30" t="s">
        <v>4</v>
      </c>
      <c r="B11" s="26">
        <f>B4+18000</f>
        <v>28800</v>
      </c>
      <c r="C11" s="27">
        <f t="shared" si="0"/>
        <v>30400</v>
      </c>
      <c r="D11" s="26">
        <f>D4+18000</f>
        <v>30200</v>
      </c>
      <c r="E11" s="27">
        <f t="shared" si="0"/>
        <v>31800</v>
      </c>
      <c r="F11" s="26">
        <f>F4+18000</f>
        <v>30700</v>
      </c>
      <c r="G11" s="27">
        <f t="shared" si="1"/>
        <v>32300</v>
      </c>
      <c r="H11" s="26">
        <f>H4+18000</f>
        <v>32100</v>
      </c>
      <c r="I11" s="27">
        <f t="shared" si="2"/>
        <v>33700</v>
      </c>
      <c r="J11" s="26">
        <f>J4+25000</f>
        <v>41000</v>
      </c>
      <c r="K11" s="27">
        <f t="shared" si="3"/>
        <v>42600</v>
      </c>
      <c r="L11" s="26">
        <f>L4+25000</f>
        <v>42300</v>
      </c>
      <c r="M11" s="27">
        <f t="shared" si="4"/>
        <v>43900</v>
      </c>
      <c r="N11" s="38">
        <f>N4+25000</f>
        <v>43400</v>
      </c>
      <c r="O11" s="39">
        <f t="shared" si="5"/>
        <v>45000</v>
      </c>
      <c r="P11" s="38">
        <f>P4+35000</f>
        <v>56600</v>
      </c>
      <c r="Q11" s="42">
        <f t="shared" si="6"/>
        <v>58200</v>
      </c>
      <c r="R11" s="38">
        <f>R4+35000</f>
        <v>58100</v>
      </c>
      <c r="S11" s="39">
        <f t="shared" si="7"/>
        <v>59700</v>
      </c>
      <c r="T11" s="38">
        <f>T4+35000</f>
        <v>59600</v>
      </c>
      <c r="U11" s="42">
        <f t="shared" si="8"/>
        <v>61200</v>
      </c>
      <c r="V11" s="56">
        <f>V4+35000</f>
        <v>59600</v>
      </c>
      <c r="W11" s="39">
        <f t="shared" si="9"/>
        <v>61200</v>
      </c>
    </row>
    <row r="12" spans="1:96" ht="15.75" thickBo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8"/>
      <c r="P12" s="8"/>
      <c r="Q12" s="8"/>
    </row>
    <row r="13" spans="1:96" ht="15.75" thickBot="1" x14ac:dyDescent="0.3">
      <c r="A13" s="9" t="s">
        <v>6</v>
      </c>
      <c r="B13" s="10"/>
      <c r="C13" s="11"/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96" ht="13.5" customHeight="1" x14ac:dyDescent="0.25"/>
    <row r="15" spans="1:96" ht="15.75" thickBot="1" x14ac:dyDescent="0.3">
      <c r="A15" s="16"/>
      <c r="B15" s="17"/>
      <c r="C15" s="17"/>
      <c r="D15" s="17"/>
      <c r="E15" s="17"/>
      <c r="F15" s="17"/>
      <c r="G15" s="17"/>
      <c r="H15" s="17"/>
      <c r="I15" s="18" t="s">
        <v>7</v>
      </c>
      <c r="J15" s="17"/>
      <c r="K15" s="17"/>
      <c r="L15" s="17"/>
      <c r="M15" s="17"/>
      <c r="N15" s="17"/>
      <c r="O15" s="17"/>
      <c r="P15" s="17"/>
      <c r="Q15" s="17"/>
    </row>
    <row r="16" spans="1:96" ht="13.5" customHeight="1" thickBot="1" x14ac:dyDescent="0.3">
      <c r="A16" s="31"/>
      <c r="B16" s="59" t="s">
        <v>8</v>
      </c>
      <c r="C16" s="60"/>
      <c r="D16" s="59" t="s">
        <v>9</v>
      </c>
      <c r="E16" s="60"/>
      <c r="F16" s="59" t="s">
        <v>10</v>
      </c>
      <c r="G16" s="60"/>
      <c r="H16" s="59" t="s">
        <v>11</v>
      </c>
      <c r="I16" s="60"/>
      <c r="J16" s="59" t="s">
        <v>12</v>
      </c>
      <c r="K16" s="60"/>
      <c r="L16" s="59" t="s">
        <v>13</v>
      </c>
      <c r="M16" s="60"/>
      <c r="N16" s="59" t="s">
        <v>19</v>
      </c>
      <c r="O16" s="60"/>
      <c r="P16" s="59" t="s">
        <v>20</v>
      </c>
      <c r="Q16" s="60"/>
      <c r="R16" s="59" t="s">
        <v>21</v>
      </c>
      <c r="S16" s="60"/>
      <c r="T16" s="59" t="s">
        <v>22</v>
      </c>
      <c r="U16" s="60"/>
      <c r="V16" s="59" t="s">
        <v>22</v>
      </c>
      <c r="W16" s="60"/>
    </row>
    <row r="17" spans="1:23" ht="160.5" customHeight="1" thickBot="1" x14ac:dyDescent="0.3">
      <c r="A17" s="57" t="s">
        <v>1</v>
      </c>
      <c r="B17" s="65" t="s">
        <v>27</v>
      </c>
      <c r="C17" s="66"/>
      <c r="D17" s="65" t="s">
        <v>25</v>
      </c>
      <c r="E17" s="66"/>
      <c r="F17" s="65" t="s">
        <v>30</v>
      </c>
      <c r="G17" s="66"/>
      <c r="H17" s="63" t="s">
        <v>31</v>
      </c>
      <c r="I17" s="64"/>
      <c r="J17" s="61" t="s">
        <v>26</v>
      </c>
      <c r="K17" s="62"/>
      <c r="L17" s="65" t="s">
        <v>18</v>
      </c>
      <c r="M17" s="66"/>
      <c r="N17" s="65" t="s">
        <v>28</v>
      </c>
      <c r="O17" s="66"/>
      <c r="P17" s="67" t="s">
        <v>32</v>
      </c>
      <c r="Q17" s="66"/>
      <c r="R17" s="67" t="s">
        <v>33</v>
      </c>
      <c r="S17" s="66"/>
      <c r="T17" s="67" t="s">
        <v>34</v>
      </c>
      <c r="U17" s="66"/>
      <c r="V17" s="68" t="s">
        <v>29</v>
      </c>
      <c r="W17" s="66"/>
    </row>
    <row r="18" spans="1:23" ht="13.5" customHeight="1" thickBot="1" x14ac:dyDescent="0.3">
      <c r="A18" s="58"/>
      <c r="B18" s="46" t="s">
        <v>2</v>
      </c>
      <c r="C18" s="47" t="s">
        <v>3</v>
      </c>
      <c r="D18" s="46" t="s">
        <v>2</v>
      </c>
      <c r="E18" s="47" t="s">
        <v>3</v>
      </c>
      <c r="F18" s="46" t="s">
        <v>2</v>
      </c>
      <c r="G18" s="47" t="s">
        <v>3</v>
      </c>
      <c r="H18" s="46" t="s">
        <v>2</v>
      </c>
      <c r="I18" s="47" t="s">
        <v>3</v>
      </c>
      <c r="J18" s="46" t="s">
        <v>2</v>
      </c>
      <c r="K18" s="47" t="s">
        <v>3</v>
      </c>
      <c r="L18" s="46" t="s">
        <v>2</v>
      </c>
      <c r="M18" s="47" t="s">
        <v>3</v>
      </c>
      <c r="N18" s="46" t="s">
        <v>2</v>
      </c>
      <c r="O18" s="47" t="s">
        <v>3</v>
      </c>
      <c r="P18" s="46" t="s">
        <v>2</v>
      </c>
      <c r="Q18" s="47" t="s">
        <v>3</v>
      </c>
      <c r="R18" s="46" t="s">
        <v>2</v>
      </c>
      <c r="S18" s="47" t="s">
        <v>3</v>
      </c>
      <c r="T18" s="46" t="s">
        <v>2</v>
      </c>
      <c r="U18" s="47" t="s">
        <v>3</v>
      </c>
      <c r="V18" s="46" t="s">
        <v>2</v>
      </c>
      <c r="W18" s="47" t="s">
        <v>3</v>
      </c>
    </row>
    <row r="19" spans="1:23" ht="15" customHeight="1" x14ac:dyDescent="0.25">
      <c r="A19" s="43" t="s">
        <v>14</v>
      </c>
      <c r="B19" s="19">
        <v>9200</v>
      </c>
      <c r="C19" s="20">
        <v>9200</v>
      </c>
      <c r="D19" s="19">
        <v>10600</v>
      </c>
      <c r="E19" s="20">
        <v>10600</v>
      </c>
      <c r="F19" s="21">
        <v>11100</v>
      </c>
      <c r="G19" s="20">
        <v>11100</v>
      </c>
      <c r="H19" s="21">
        <v>12500</v>
      </c>
      <c r="I19" s="20">
        <v>12500</v>
      </c>
      <c r="J19" s="19">
        <v>14400</v>
      </c>
      <c r="K19" s="20">
        <v>14400</v>
      </c>
      <c r="L19" s="19">
        <v>15700</v>
      </c>
      <c r="M19" s="49">
        <v>15700</v>
      </c>
      <c r="N19" s="32">
        <v>16800</v>
      </c>
      <c r="O19" s="33">
        <v>16800</v>
      </c>
      <c r="P19" s="32">
        <v>20000</v>
      </c>
      <c r="Q19" s="33">
        <v>20000</v>
      </c>
      <c r="R19" s="32">
        <v>21500</v>
      </c>
      <c r="S19" s="33">
        <v>21500</v>
      </c>
      <c r="T19" s="32">
        <f t="shared" ref="T19:T26" si="10">T5-1600</f>
        <v>25500</v>
      </c>
      <c r="U19" s="53">
        <f t="shared" ref="U19:U26" si="11">T19</f>
        <v>25500</v>
      </c>
      <c r="V19" s="32">
        <v>23000</v>
      </c>
      <c r="W19" s="33">
        <v>23000</v>
      </c>
    </row>
    <row r="20" spans="1:23" ht="15" customHeight="1" x14ac:dyDescent="0.25">
      <c r="A20" s="44" t="s">
        <v>15</v>
      </c>
      <c r="B20" s="22">
        <v>11000</v>
      </c>
      <c r="C20" s="23">
        <v>11000</v>
      </c>
      <c r="D20" s="22">
        <v>12400</v>
      </c>
      <c r="E20" s="23">
        <v>12400</v>
      </c>
      <c r="F20" s="22">
        <v>12900</v>
      </c>
      <c r="G20" s="23">
        <v>12900</v>
      </c>
      <c r="H20" s="22">
        <v>14300</v>
      </c>
      <c r="I20" s="23">
        <v>14300</v>
      </c>
      <c r="J20" s="22">
        <v>16400</v>
      </c>
      <c r="K20" s="23">
        <v>16400</v>
      </c>
      <c r="L20" s="22">
        <v>17700</v>
      </c>
      <c r="M20" s="50">
        <v>17700</v>
      </c>
      <c r="N20" s="34">
        <v>18800</v>
      </c>
      <c r="O20" s="35">
        <v>18800</v>
      </c>
      <c r="P20" s="34">
        <v>22500</v>
      </c>
      <c r="Q20" s="35">
        <v>22500</v>
      </c>
      <c r="R20" s="34">
        <v>24000</v>
      </c>
      <c r="S20" s="35">
        <v>24000</v>
      </c>
      <c r="T20" s="34">
        <f t="shared" si="10"/>
        <v>28000</v>
      </c>
      <c r="U20" s="40">
        <f t="shared" si="11"/>
        <v>28000</v>
      </c>
      <c r="V20" s="34">
        <v>25500</v>
      </c>
      <c r="W20" s="35">
        <v>25500</v>
      </c>
    </row>
    <row r="21" spans="1:23" ht="15" customHeight="1" x14ac:dyDescent="0.25">
      <c r="A21" s="44" t="s">
        <v>16</v>
      </c>
      <c r="B21" s="24">
        <v>11400</v>
      </c>
      <c r="C21" s="25">
        <v>11400</v>
      </c>
      <c r="D21" s="24">
        <v>12800</v>
      </c>
      <c r="E21" s="25">
        <v>12800</v>
      </c>
      <c r="F21" s="24">
        <v>13300</v>
      </c>
      <c r="G21" s="25">
        <v>13300</v>
      </c>
      <c r="H21" s="24">
        <v>14700</v>
      </c>
      <c r="I21" s="25">
        <v>14700</v>
      </c>
      <c r="J21" s="24">
        <v>16900</v>
      </c>
      <c r="K21" s="25">
        <v>16900</v>
      </c>
      <c r="L21" s="24">
        <v>18200</v>
      </c>
      <c r="M21" s="51">
        <v>18200</v>
      </c>
      <c r="N21" s="36">
        <v>19300</v>
      </c>
      <c r="O21" s="37">
        <v>19300</v>
      </c>
      <c r="P21" s="36">
        <v>25000</v>
      </c>
      <c r="Q21" s="37">
        <v>25000</v>
      </c>
      <c r="R21" s="36">
        <v>26500</v>
      </c>
      <c r="S21" s="37">
        <v>26500</v>
      </c>
      <c r="T21" s="36">
        <f t="shared" si="10"/>
        <v>31000</v>
      </c>
      <c r="U21" s="41">
        <f t="shared" si="11"/>
        <v>31000</v>
      </c>
      <c r="V21" s="36">
        <v>28000</v>
      </c>
      <c r="W21" s="37">
        <v>28000</v>
      </c>
    </row>
    <row r="22" spans="1:23" ht="15" customHeight="1" x14ac:dyDescent="0.25">
      <c r="A22" s="44" t="s">
        <v>17</v>
      </c>
      <c r="B22" s="22">
        <v>12200</v>
      </c>
      <c r="C22" s="23">
        <v>12200</v>
      </c>
      <c r="D22" s="22">
        <v>13600</v>
      </c>
      <c r="E22" s="23">
        <v>13600</v>
      </c>
      <c r="F22" s="22">
        <v>14100</v>
      </c>
      <c r="G22" s="23">
        <v>14100</v>
      </c>
      <c r="H22" s="22">
        <v>15500</v>
      </c>
      <c r="I22" s="23">
        <v>15500</v>
      </c>
      <c r="J22" s="22">
        <v>19400</v>
      </c>
      <c r="K22" s="23">
        <v>19400</v>
      </c>
      <c r="L22" s="22">
        <v>20700</v>
      </c>
      <c r="M22" s="50">
        <v>20700</v>
      </c>
      <c r="N22" s="34">
        <v>21800</v>
      </c>
      <c r="O22" s="35">
        <v>21800</v>
      </c>
      <c r="P22" s="34">
        <v>28000</v>
      </c>
      <c r="Q22" s="35">
        <v>28000</v>
      </c>
      <c r="R22" s="34">
        <v>29500</v>
      </c>
      <c r="S22" s="35">
        <v>29500</v>
      </c>
      <c r="T22" s="34">
        <f t="shared" si="10"/>
        <v>35000</v>
      </c>
      <c r="U22" s="40">
        <f t="shared" si="11"/>
        <v>35000</v>
      </c>
      <c r="V22" s="34">
        <v>31000</v>
      </c>
      <c r="W22" s="35">
        <v>31000</v>
      </c>
    </row>
    <row r="23" spans="1:23" ht="15" customHeight="1" x14ac:dyDescent="0.25">
      <c r="A23" s="44" t="s">
        <v>5</v>
      </c>
      <c r="B23" s="24">
        <v>15200</v>
      </c>
      <c r="C23" s="25">
        <v>15200</v>
      </c>
      <c r="D23" s="24">
        <v>16600</v>
      </c>
      <c r="E23" s="25">
        <v>16600</v>
      </c>
      <c r="F23" s="24">
        <v>17100</v>
      </c>
      <c r="G23" s="25">
        <v>17100</v>
      </c>
      <c r="H23" s="24">
        <v>18500</v>
      </c>
      <c r="I23" s="25">
        <v>18500</v>
      </c>
      <c r="J23" s="24">
        <v>21400</v>
      </c>
      <c r="K23" s="25">
        <v>21400</v>
      </c>
      <c r="L23" s="24">
        <v>22700</v>
      </c>
      <c r="M23" s="51">
        <v>22700</v>
      </c>
      <c r="N23" s="36">
        <v>23800</v>
      </c>
      <c r="O23" s="37">
        <v>23800</v>
      </c>
      <c r="P23" s="36">
        <v>32000</v>
      </c>
      <c r="Q23" s="37">
        <v>32000</v>
      </c>
      <c r="R23" s="36">
        <v>33500</v>
      </c>
      <c r="S23" s="37">
        <v>33500</v>
      </c>
      <c r="T23" s="36">
        <f t="shared" si="10"/>
        <v>33000</v>
      </c>
      <c r="U23" s="41">
        <f t="shared" si="11"/>
        <v>33000</v>
      </c>
      <c r="V23" s="36">
        <v>35000</v>
      </c>
      <c r="W23" s="37">
        <v>35000</v>
      </c>
    </row>
    <row r="24" spans="1:23" ht="19.5" x14ac:dyDescent="0.25">
      <c r="A24" s="44" t="s">
        <v>23</v>
      </c>
      <c r="B24" s="36">
        <v>13700</v>
      </c>
      <c r="C24" s="37">
        <v>13700</v>
      </c>
      <c r="D24" s="36">
        <v>15100</v>
      </c>
      <c r="E24" s="37">
        <v>15100</v>
      </c>
      <c r="F24" s="36">
        <v>15600</v>
      </c>
      <c r="G24" s="37">
        <v>15600</v>
      </c>
      <c r="H24" s="36">
        <v>17000</v>
      </c>
      <c r="I24" s="37">
        <v>17000</v>
      </c>
      <c r="J24" s="36">
        <v>20400</v>
      </c>
      <c r="K24" s="37">
        <v>20400</v>
      </c>
      <c r="L24" s="36">
        <v>21700</v>
      </c>
      <c r="M24" s="41">
        <v>21700</v>
      </c>
      <c r="N24" s="36">
        <v>22800</v>
      </c>
      <c r="O24" s="37">
        <v>22800</v>
      </c>
      <c r="P24" s="36">
        <v>30000</v>
      </c>
      <c r="Q24" s="37">
        <v>30000</v>
      </c>
      <c r="R24" s="36">
        <v>31500</v>
      </c>
      <c r="S24" s="37">
        <v>31500</v>
      </c>
      <c r="T24" s="36">
        <f t="shared" si="10"/>
        <v>41000</v>
      </c>
      <c r="U24" s="41">
        <f>T24</f>
        <v>41000</v>
      </c>
      <c r="V24" s="36">
        <v>33000</v>
      </c>
      <c r="W24" s="37">
        <v>33000</v>
      </c>
    </row>
    <row r="25" spans="1:23" ht="19.5" x14ac:dyDescent="0.25">
      <c r="A25" s="44" t="s">
        <v>24</v>
      </c>
      <c r="B25" s="24">
        <v>16200</v>
      </c>
      <c r="C25" s="25">
        <v>16200</v>
      </c>
      <c r="D25" s="24">
        <v>17600</v>
      </c>
      <c r="E25" s="25">
        <v>17600</v>
      </c>
      <c r="F25" s="24">
        <v>18100</v>
      </c>
      <c r="G25" s="25">
        <v>18100</v>
      </c>
      <c r="H25" s="24">
        <v>19500</v>
      </c>
      <c r="I25" s="25">
        <v>19500</v>
      </c>
      <c r="J25" s="24">
        <v>23400</v>
      </c>
      <c r="K25" s="25">
        <v>23400</v>
      </c>
      <c r="L25" s="24">
        <v>24700</v>
      </c>
      <c r="M25" s="51">
        <v>24700</v>
      </c>
      <c r="N25" s="36">
        <v>25800</v>
      </c>
      <c r="O25" s="37">
        <v>25800</v>
      </c>
      <c r="P25" s="36">
        <v>38000</v>
      </c>
      <c r="Q25" s="37">
        <v>38000</v>
      </c>
      <c r="R25" s="36">
        <v>39500</v>
      </c>
      <c r="S25" s="37">
        <v>39500</v>
      </c>
      <c r="T25" s="36">
        <f t="shared" si="10"/>
        <v>58000</v>
      </c>
      <c r="U25" s="41">
        <f t="shared" si="11"/>
        <v>58000</v>
      </c>
      <c r="V25" s="36">
        <v>41000</v>
      </c>
      <c r="W25" s="37">
        <v>41000</v>
      </c>
    </row>
    <row r="26" spans="1:23" ht="15" customHeight="1" thickBot="1" x14ac:dyDescent="0.3">
      <c r="A26" s="45" t="s">
        <v>4</v>
      </c>
      <c r="B26" s="26">
        <v>27200</v>
      </c>
      <c r="C26" s="27">
        <v>27200</v>
      </c>
      <c r="D26" s="26">
        <v>28600</v>
      </c>
      <c r="E26" s="27">
        <v>28600</v>
      </c>
      <c r="F26" s="26">
        <v>29100</v>
      </c>
      <c r="G26" s="27">
        <v>29100</v>
      </c>
      <c r="H26" s="26">
        <v>30500</v>
      </c>
      <c r="I26" s="27">
        <v>30500</v>
      </c>
      <c r="J26" s="26">
        <v>39400</v>
      </c>
      <c r="K26" s="27">
        <v>39400</v>
      </c>
      <c r="L26" s="26">
        <v>40700</v>
      </c>
      <c r="M26" s="52">
        <v>40700</v>
      </c>
      <c r="N26" s="38">
        <v>41800</v>
      </c>
      <c r="O26" s="39">
        <v>41800</v>
      </c>
      <c r="P26" s="38">
        <v>55000</v>
      </c>
      <c r="Q26" s="39">
        <v>55000</v>
      </c>
      <c r="R26" s="38">
        <v>56500</v>
      </c>
      <c r="S26" s="39">
        <v>56500</v>
      </c>
      <c r="T26" s="38">
        <f t="shared" si="10"/>
        <v>-1600</v>
      </c>
      <c r="U26" s="42">
        <f t="shared" si="11"/>
        <v>-1600</v>
      </c>
      <c r="V26" s="38">
        <v>58000</v>
      </c>
      <c r="W26" s="39">
        <v>58000</v>
      </c>
    </row>
  </sheetData>
  <mergeCells count="36">
    <mergeCell ref="A1:M1"/>
    <mergeCell ref="A2:A3"/>
    <mergeCell ref="D2:E2"/>
    <mergeCell ref="F2:G2"/>
    <mergeCell ref="B2:C2"/>
    <mergeCell ref="J2:K2"/>
    <mergeCell ref="L2:M2"/>
    <mergeCell ref="H2:I2"/>
    <mergeCell ref="R17:S17"/>
    <mergeCell ref="T17:U17"/>
    <mergeCell ref="V17:W17"/>
    <mergeCell ref="V2:W2"/>
    <mergeCell ref="N17:O17"/>
    <mergeCell ref="P17:Q17"/>
    <mergeCell ref="N2:O2"/>
    <mergeCell ref="P2:Q2"/>
    <mergeCell ref="V16:W16"/>
    <mergeCell ref="T16:U16"/>
    <mergeCell ref="R16:S16"/>
    <mergeCell ref="R2:S2"/>
    <mergeCell ref="T2:U2"/>
    <mergeCell ref="A17:A18"/>
    <mergeCell ref="N16:O16"/>
    <mergeCell ref="L16:M16"/>
    <mergeCell ref="P16:Q16"/>
    <mergeCell ref="B16:C16"/>
    <mergeCell ref="J17:K17"/>
    <mergeCell ref="H17:I17"/>
    <mergeCell ref="F17:G17"/>
    <mergeCell ref="D17:E17"/>
    <mergeCell ref="B17:C17"/>
    <mergeCell ref="L17:M17"/>
    <mergeCell ref="J16:K16"/>
    <mergeCell ref="H16:I16"/>
    <mergeCell ref="F16:G16"/>
    <mergeCell ref="D16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Official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RE</dc:creator>
  <cp:lastModifiedBy>vmikhalkina</cp:lastModifiedBy>
  <dcterms:created xsi:type="dcterms:W3CDTF">2018-03-15T07:32:45Z</dcterms:created>
  <dcterms:modified xsi:type="dcterms:W3CDTF">2025-09-08T09:41:34Z</dcterms:modified>
</cp:coreProperties>
</file>