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-ЛИСТЫ 2025\ПУЛЛМАН И МЕРКЮР СОЧИ ЦЕНТР\"/>
    </mc:Choice>
  </mc:AlternateContent>
  <xr:revisionPtr revIDLastSave="0" documentId="8_{83997DA4-DE32-4DD4-BA28-54C3A131C9F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fficial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G4" i="1"/>
  <c r="P26" i="1" l="1"/>
  <c r="Q26" i="1" s="1"/>
  <c r="P11" i="1" l="1"/>
  <c r="N11" i="1"/>
  <c r="O11" i="1" s="1"/>
  <c r="L11" i="1"/>
  <c r="M11" i="1" s="1"/>
  <c r="J11" i="1"/>
  <c r="K11" i="1" s="1"/>
  <c r="H11" i="1"/>
  <c r="I11" i="1" s="1"/>
  <c r="D11" i="1"/>
  <c r="E11" i="1" s="1"/>
  <c r="B11" i="1"/>
  <c r="C11" i="1" s="1"/>
  <c r="P10" i="1"/>
  <c r="N10" i="1"/>
  <c r="O10" i="1" s="1"/>
  <c r="L10" i="1"/>
  <c r="M10" i="1" s="1"/>
  <c r="J10" i="1"/>
  <c r="K10" i="1" s="1"/>
  <c r="H10" i="1"/>
  <c r="I10" i="1" s="1"/>
  <c r="D10" i="1"/>
  <c r="E10" i="1" s="1"/>
  <c r="B10" i="1"/>
  <c r="C10" i="1" s="1"/>
  <c r="P9" i="1"/>
  <c r="N9" i="1"/>
  <c r="O9" i="1" s="1"/>
  <c r="L9" i="1"/>
  <c r="M9" i="1" s="1"/>
  <c r="J9" i="1"/>
  <c r="K9" i="1" s="1"/>
  <c r="H9" i="1"/>
  <c r="I9" i="1" s="1"/>
  <c r="D9" i="1"/>
  <c r="E9" i="1" s="1"/>
  <c r="B9" i="1"/>
  <c r="C9" i="1" s="1"/>
  <c r="P8" i="1"/>
  <c r="N8" i="1"/>
  <c r="O8" i="1" s="1"/>
  <c r="L8" i="1"/>
  <c r="M8" i="1" s="1"/>
  <c r="J8" i="1"/>
  <c r="K8" i="1" s="1"/>
  <c r="H8" i="1"/>
  <c r="I8" i="1" s="1"/>
  <c r="D8" i="1"/>
  <c r="E8" i="1" s="1"/>
  <c r="B8" i="1"/>
  <c r="C8" i="1" s="1"/>
  <c r="P7" i="1"/>
  <c r="N7" i="1"/>
  <c r="O7" i="1" s="1"/>
  <c r="L7" i="1"/>
  <c r="M7" i="1" s="1"/>
  <c r="J7" i="1"/>
  <c r="K7" i="1" s="1"/>
  <c r="H7" i="1"/>
  <c r="I7" i="1" s="1"/>
  <c r="D7" i="1"/>
  <c r="E7" i="1" s="1"/>
  <c r="B7" i="1"/>
  <c r="C7" i="1" s="1"/>
  <c r="P6" i="1"/>
  <c r="N6" i="1"/>
  <c r="O6" i="1" s="1"/>
  <c r="L6" i="1"/>
  <c r="M6" i="1" s="1"/>
  <c r="J6" i="1"/>
  <c r="K6" i="1" s="1"/>
  <c r="H6" i="1"/>
  <c r="I6" i="1" s="1"/>
  <c r="D6" i="1"/>
  <c r="E6" i="1" s="1"/>
  <c r="B6" i="1"/>
  <c r="C6" i="1" s="1"/>
  <c r="P5" i="1"/>
  <c r="N5" i="1"/>
  <c r="O5" i="1" s="1"/>
  <c r="L5" i="1"/>
  <c r="M5" i="1" s="1"/>
  <c r="J5" i="1"/>
  <c r="K5" i="1" s="1"/>
  <c r="H5" i="1"/>
  <c r="I5" i="1" s="1"/>
  <c r="D5" i="1"/>
  <c r="E5" i="1" s="1"/>
  <c r="B5" i="1"/>
  <c r="C5" i="1" s="1"/>
  <c r="Q4" i="1"/>
  <c r="O4" i="1"/>
  <c r="M4" i="1"/>
  <c r="K4" i="1"/>
  <c r="I4" i="1"/>
  <c r="E4" i="1"/>
  <c r="C4" i="1"/>
  <c r="Q6" i="1" l="1"/>
  <c r="P20" i="1"/>
  <c r="Q20" i="1" s="1"/>
  <c r="Q8" i="1"/>
  <c r="P22" i="1"/>
  <c r="Q22" i="1" s="1"/>
  <c r="Q10" i="1"/>
  <c r="P24" i="1"/>
  <c r="Q24" i="1" s="1"/>
  <c r="Q5" i="1"/>
  <c r="P19" i="1"/>
  <c r="Q19" i="1" s="1"/>
  <c r="Q7" i="1"/>
  <c r="P21" i="1"/>
  <c r="Q21" i="1" s="1"/>
  <c r="Q9" i="1"/>
  <c r="P23" i="1"/>
  <c r="Q23" i="1" s="1"/>
  <c r="Q11" i="1"/>
  <c r="P25" i="1"/>
  <c r="Q25" i="1" s="1"/>
</calcChain>
</file>

<file path=xl/sharedStrings.xml><?xml version="1.0" encoding="utf-8"?>
<sst xmlns="http://schemas.openxmlformats.org/spreadsheetml/2006/main" count="77" uniqueCount="30">
  <si>
    <t>Official Rates</t>
  </si>
  <si>
    <t>Mercure Sochi Centre</t>
  </si>
  <si>
    <t>Sgl</t>
  </si>
  <si>
    <t>Dbl</t>
  </si>
  <si>
    <t>Suite</t>
  </si>
  <si>
    <t>Privilege with sofa</t>
  </si>
  <si>
    <t>BREAKFAST IS INCLUDED IN THE RATES</t>
  </si>
  <si>
    <t>ROOM ONLY</t>
  </si>
  <si>
    <t>G1</t>
  </si>
  <si>
    <t>G2</t>
  </si>
  <si>
    <t>G4</t>
  </si>
  <si>
    <t>G5</t>
  </si>
  <si>
    <t>G6</t>
  </si>
  <si>
    <t>Classic city view</t>
  </si>
  <si>
    <t>Classic Superior city view</t>
  </si>
  <si>
    <t>Classic sea view</t>
  </si>
  <si>
    <t>Classic Superior sea view</t>
  </si>
  <si>
    <t>G7</t>
  </si>
  <si>
    <t>G12</t>
  </si>
  <si>
    <t>Privilege with balcony city view</t>
  </si>
  <si>
    <t>Privilege with balcony sea view</t>
  </si>
  <si>
    <t xml:space="preserve">15.09.25-18.09.25 </t>
  </si>
  <si>
    <t>09.11.25-11.11.25 24.11.25-27.11.25 30.11.25-13.12.25 16.12.25-25.12.25</t>
  </si>
  <si>
    <t>16.11.25-18.11.25 22.11.25-23.11.25</t>
  </si>
  <si>
    <t xml:space="preserve">                                  27.10.25-29.10.25 </t>
  </si>
  <si>
    <t>G3</t>
  </si>
  <si>
    <t xml:space="preserve">05.11.25-08.11.25 28.11.25-29.11.25 14.12.25-15.12.25 26.12.25-29.12.25 </t>
  </si>
  <si>
    <r>
      <rPr>
        <b/>
        <sz val="8"/>
        <color rgb="FFFF0000"/>
        <rFont val="Arial"/>
        <family val="2"/>
      </rPr>
      <t xml:space="preserve"> 14.10.25-18.10.25</t>
    </r>
    <r>
      <rPr>
        <b/>
        <sz val="8"/>
        <color theme="1"/>
        <rFont val="Arial"/>
        <family val="2"/>
      </rPr>
      <t xml:space="preserve"> 19.10.25-26.10.25 30.10.25-04.11.25 19.11.25-21.11.25</t>
    </r>
  </si>
  <si>
    <t xml:space="preserve"> 10.10.25-13.10.25  12.11.25-15.11.25 </t>
  </si>
  <si>
    <t xml:space="preserve">30.12.25-31.12.25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</si>
</sst>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vertical="center"/>
    </xf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2" borderId="19" xfId="0" applyFont="1" applyFill="1" applyBorder="1" applyAlignment="1">
      <alignment wrapText="1"/>
    </xf>
    <xf numFmtId="0" fontId="13" fillId="2" borderId="20" xfId="0" applyFont="1" applyFill="1" applyBorder="1" applyAlignment="1">
      <alignment wrapText="1"/>
    </xf>
    <xf numFmtId="0" fontId="13" fillId="2" borderId="21" xfId="0" applyFont="1" applyFill="1" applyBorder="1" applyAlignment="1">
      <alignment wrapText="1"/>
    </xf>
    <xf numFmtId="0" fontId="15" fillId="0" borderId="1" xfId="0" applyFont="1" applyBorder="1" applyAlignment="1"/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6" fillId="2" borderId="24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6" fillId="2" borderId="26" xfId="0" applyFont="1" applyFill="1" applyBorder="1" applyAlignment="1">
      <alignment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wrapText="1"/>
    </xf>
    <xf numFmtId="0" fontId="12" fillId="0" borderId="29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9" fillId="4" borderId="1" xfId="9" applyFont="1" applyFill="1" applyBorder="1" applyAlignment="1">
      <alignment horizontal="center" vertical="center" wrapText="1"/>
    </xf>
    <xf numFmtId="0" fontId="19" fillId="4" borderId="3" xfId="9" applyFont="1" applyFill="1" applyBorder="1" applyAlignment="1">
      <alignment horizontal="center" vertical="center" wrapText="1"/>
    </xf>
    <xf numFmtId="49" fontId="19" fillId="4" borderId="10" xfId="9" applyNumberFormat="1" applyFont="1" applyFill="1" applyBorder="1" applyAlignment="1">
      <alignment horizontal="center" vertical="center" wrapText="1"/>
    </xf>
    <xf numFmtId="49" fontId="19" fillId="4" borderId="16" xfId="9" applyNumberFormat="1" applyFont="1" applyFill="1" applyBorder="1" applyAlignment="1">
      <alignment horizontal="center" vertical="center" wrapText="1"/>
    </xf>
    <xf numFmtId="0" fontId="19" fillId="4" borderId="10" xfId="9" applyFont="1" applyFill="1" applyBorder="1" applyAlignment="1">
      <alignment horizontal="center" vertical="center" wrapText="1"/>
    </xf>
    <xf numFmtId="0" fontId="19" fillId="4" borderId="16" xfId="9" applyFont="1" applyFill="1" applyBorder="1" applyAlignment="1">
      <alignment horizontal="center" vertical="center" wrapText="1"/>
    </xf>
    <xf numFmtId="14" fontId="14" fillId="4" borderId="1" xfId="9" applyNumberFormat="1" applyFont="1" applyFill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</cellXfs>
  <cellStyles count="10">
    <cellStyle name="Comma 2" xfId="2" xr:uid="{00000000-0005-0000-0000-000000000000}"/>
    <cellStyle name="Comma 3" xfId="3" xr:uid="{00000000-0005-0000-0000-000001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1" xr:uid="{00000000-0005-0000-0000-000006000000}"/>
    <cellStyle name="Normal 6" xfId="9" xr:uid="{00000000-0005-0000-0000-000007000000}"/>
    <cellStyle name="Percent 2" xfId="7" xr:uid="{00000000-0005-0000-0000-000008000000}"/>
    <cellStyle name="Percent 3" xfId="8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6"/>
  <sheetViews>
    <sheetView tabSelected="1" zoomScale="110" zoomScaleNormal="110" workbookViewId="0">
      <selection sqref="A1:M1"/>
    </sheetView>
  </sheetViews>
  <sheetFormatPr defaultRowHeight="15" x14ac:dyDescent="0.25"/>
  <cols>
    <col min="1" max="1" width="20.42578125" style="2" customWidth="1"/>
    <col min="2" max="15" width="7.7109375" style="2" customWidth="1"/>
    <col min="16" max="16" width="0" style="1" hidden="1" customWidth="1"/>
    <col min="17" max="17" width="0" style="2" hidden="1" customWidth="1"/>
    <col min="18" max="20" width="9.140625" style="2"/>
    <col min="21" max="22" width="9.140625" style="1"/>
    <col min="23" max="30" width="9.140625" style="2"/>
    <col min="31" max="32" width="9.140625" style="1"/>
    <col min="33" max="40" width="9.140625" style="2"/>
    <col min="41" max="42" width="9.140625" style="1"/>
    <col min="43" max="50" width="9.140625" style="2"/>
    <col min="51" max="52" width="9.140625" style="1"/>
    <col min="53" max="60" width="9.140625" style="2"/>
    <col min="61" max="62" width="9.140625" style="1"/>
    <col min="63" max="70" width="9.140625" style="2"/>
    <col min="71" max="90" width="9.140625" style="1"/>
    <col min="91" max="236" width="9.140625" style="2"/>
    <col min="237" max="237" width="17.140625" style="2" customWidth="1"/>
    <col min="238" max="238" width="8.42578125" style="2" customWidth="1"/>
    <col min="239" max="239" width="7.85546875" style="2" customWidth="1"/>
    <col min="240" max="256" width="7.140625" style="2" customWidth="1"/>
    <col min="257" max="257" width="7.5703125" style="2" customWidth="1"/>
    <col min="258" max="261" width="7.140625" style="2" customWidth="1"/>
    <col min="262" max="492" width="9.140625" style="2"/>
    <col min="493" max="493" width="17.140625" style="2" customWidth="1"/>
    <col min="494" max="494" width="8.42578125" style="2" customWidth="1"/>
    <col min="495" max="495" width="7.85546875" style="2" customWidth="1"/>
    <col min="496" max="512" width="7.140625" style="2" customWidth="1"/>
    <col min="513" max="513" width="7.5703125" style="2" customWidth="1"/>
    <col min="514" max="517" width="7.140625" style="2" customWidth="1"/>
    <col min="518" max="748" width="9.140625" style="2"/>
    <col min="749" max="749" width="17.140625" style="2" customWidth="1"/>
    <col min="750" max="750" width="8.42578125" style="2" customWidth="1"/>
    <col min="751" max="751" width="7.85546875" style="2" customWidth="1"/>
    <col min="752" max="768" width="7.140625" style="2" customWidth="1"/>
    <col min="769" max="769" width="7.5703125" style="2" customWidth="1"/>
    <col min="770" max="773" width="7.140625" style="2" customWidth="1"/>
    <col min="774" max="1004" width="9.140625" style="2"/>
    <col min="1005" max="1005" width="17.140625" style="2" customWidth="1"/>
    <col min="1006" max="1006" width="8.42578125" style="2" customWidth="1"/>
    <col min="1007" max="1007" width="7.85546875" style="2" customWidth="1"/>
    <col min="1008" max="1024" width="7.140625" style="2" customWidth="1"/>
    <col min="1025" max="1025" width="7.5703125" style="2" customWidth="1"/>
    <col min="1026" max="1029" width="7.140625" style="2" customWidth="1"/>
    <col min="1030" max="1260" width="9.140625" style="2"/>
    <col min="1261" max="1261" width="17.140625" style="2" customWidth="1"/>
    <col min="1262" max="1262" width="8.42578125" style="2" customWidth="1"/>
    <col min="1263" max="1263" width="7.85546875" style="2" customWidth="1"/>
    <col min="1264" max="1280" width="7.140625" style="2" customWidth="1"/>
    <col min="1281" max="1281" width="7.5703125" style="2" customWidth="1"/>
    <col min="1282" max="1285" width="7.140625" style="2" customWidth="1"/>
    <col min="1286" max="1516" width="9.140625" style="2"/>
    <col min="1517" max="1517" width="17.140625" style="2" customWidth="1"/>
    <col min="1518" max="1518" width="8.42578125" style="2" customWidth="1"/>
    <col min="1519" max="1519" width="7.85546875" style="2" customWidth="1"/>
    <col min="1520" max="1536" width="7.140625" style="2" customWidth="1"/>
    <col min="1537" max="1537" width="7.5703125" style="2" customWidth="1"/>
    <col min="1538" max="1541" width="7.140625" style="2" customWidth="1"/>
    <col min="1542" max="1772" width="9.140625" style="2"/>
    <col min="1773" max="1773" width="17.140625" style="2" customWidth="1"/>
    <col min="1774" max="1774" width="8.42578125" style="2" customWidth="1"/>
    <col min="1775" max="1775" width="7.85546875" style="2" customWidth="1"/>
    <col min="1776" max="1792" width="7.140625" style="2" customWidth="1"/>
    <col min="1793" max="1793" width="7.5703125" style="2" customWidth="1"/>
    <col min="1794" max="1797" width="7.140625" style="2" customWidth="1"/>
    <col min="1798" max="2028" width="9.140625" style="2"/>
    <col min="2029" max="2029" width="17.140625" style="2" customWidth="1"/>
    <col min="2030" max="2030" width="8.42578125" style="2" customWidth="1"/>
    <col min="2031" max="2031" width="7.85546875" style="2" customWidth="1"/>
    <col min="2032" max="2048" width="7.140625" style="2" customWidth="1"/>
    <col min="2049" max="2049" width="7.5703125" style="2" customWidth="1"/>
    <col min="2050" max="2053" width="7.140625" style="2" customWidth="1"/>
    <col min="2054" max="2284" width="9.140625" style="2"/>
    <col min="2285" max="2285" width="17.140625" style="2" customWidth="1"/>
    <col min="2286" max="2286" width="8.42578125" style="2" customWidth="1"/>
    <col min="2287" max="2287" width="7.85546875" style="2" customWidth="1"/>
    <col min="2288" max="2304" width="7.140625" style="2" customWidth="1"/>
    <col min="2305" max="2305" width="7.5703125" style="2" customWidth="1"/>
    <col min="2306" max="2309" width="7.140625" style="2" customWidth="1"/>
    <col min="2310" max="2540" width="9.140625" style="2"/>
    <col min="2541" max="2541" width="17.140625" style="2" customWidth="1"/>
    <col min="2542" max="2542" width="8.42578125" style="2" customWidth="1"/>
    <col min="2543" max="2543" width="7.85546875" style="2" customWidth="1"/>
    <col min="2544" max="2560" width="7.140625" style="2" customWidth="1"/>
    <col min="2561" max="2561" width="7.5703125" style="2" customWidth="1"/>
    <col min="2562" max="2565" width="7.140625" style="2" customWidth="1"/>
    <col min="2566" max="2796" width="9.140625" style="2"/>
    <col min="2797" max="2797" width="17.140625" style="2" customWidth="1"/>
    <col min="2798" max="2798" width="8.42578125" style="2" customWidth="1"/>
    <col min="2799" max="2799" width="7.85546875" style="2" customWidth="1"/>
    <col min="2800" max="2816" width="7.140625" style="2" customWidth="1"/>
    <col min="2817" max="2817" width="7.5703125" style="2" customWidth="1"/>
    <col min="2818" max="2821" width="7.140625" style="2" customWidth="1"/>
    <col min="2822" max="3052" width="9.140625" style="2"/>
    <col min="3053" max="3053" width="17.140625" style="2" customWidth="1"/>
    <col min="3054" max="3054" width="8.42578125" style="2" customWidth="1"/>
    <col min="3055" max="3055" width="7.85546875" style="2" customWidth="1"/>
    <col min="3056" max="3072" width="7.140625" style="2" customWidth="1"/>
    <col min="3073" max="3073" width="7.5703125" style="2" customWidth="1"/>
    <col min="3074" max="3077" width="7.140625" style="2" customWidth="1"/>
    <col min="3078" max="3308" width="9.140625" style="2"/>
    <col min="3309" max="3309" width="17.140625" style="2" customWidth="1"/>
    <col min="3310" max="3310" width="8.42578125" style="2" customWidth="1"/>
    <col min="3311" max="3311" width="7.85546875" style="2" customWidth="1"/>
    <col min="3312" max="3328" width="7.140625" style="2" customWidth="1"/>
    <col min="3329" max="3329" width="7.5703125" style="2" customWidth="1"/>
    <col min="3330" max="3333" width="7.140625" style="2" customWidth="1"/>
    <col min="3334" max="3564" width="9.140625" style="2"/>
    <col min="3565" max="3565" width="17.140625" style="2" customWidth="1"/>
    <col min="3566" max="3566" width="8.42578125" style="2" customWidth="1"/>
    <col min="3567" max="3567" width="7.85546875" style="2" customWidth="1"/>
    <col min="3568" max="3584" width="7.140625" style="2" customWidth="1"/>
    <col min="3585" max="3585" width="7.5703125" style="2" customWidth="1"/>
    <col min="3586" max="3589" width="7.140625" style="2" customWidth="1"/>
    <col min="3590" max="3820" width="9.140625" style="2"/>
    <col min="3821" max="3821" width="17.140625" style="2" customWidth="1"/>
    <col min="3822" max="3822" width="8.42578125" style="2" customWidth="1"/>
    <col min="3823" max="3823" width="7.85546875" style="2" customWidth="1"/>
    <col min="3824" max="3840" width="7.140625" style="2" customWidth="1"/>
    <col min="3841" max="3841" width="7.5703125" style="2" customWidth="1"/>
    <col min="3842" max="3845" width="7.140625" style="2" customWidth="1"/>
    <col min="3846" max="4076" width="9.140625" style="2"/>
    <col min="4077" max="4077" width="17.140625" style="2" customWidth="1"/>
    <col min="4078" max="4078" width="8.42578125" style="2" customWidth="1"/>
    <col min="4079" max="4079" width="7.85546875" style="2" customWidth="1"/>
    <col min="4080" max="4096" width="7.140625" style="2" customWidth="1"/>
    <col min="4097" max="4097" width="7.5703125" style="2" customWidth="1"/>
    <col min="4098" max="4101" width="7.140625" style="2" customWidth="1"/>
    <col min="4102" max="4332" width="9.140625" style="2"/>
    <col min="4333" max="4333" width="17.140625" style="2" customWidth="1"/>
    <col min="4334" max="4334" width="8.42578125" style="2" customWidth="1"/>
    <col min="4335" max="4335" width="7.85546875" style="2" customWidth="1"/>
    <col min="4336" max="4352" width="7.140625" style="2" customWidth="1"/>
    <col min="4353" max="4353" width="7.5703125" style="2" customWidth="1"/>
    <col min="4354" max="4357" width="7.140625" style="2" customWidth="1"/>
    <col min="4358" max="4588" width="9.140625" style="2"/>
    <col min="4589" max="4589" width="17.140625" style="2" customWidth="1"/>
    <col min="4590" max="4590" width="8.42578125" style="2" customWidth="1"/>
    <col min="4591" max="4591" width="7.85546875" style="2" customWidth="1"/>
    <col min="4592" max="4608" width="7.140625" style="2" customWidth="1"/>
    <col min="4609" max="4609" width="7.5703125" style="2" customWidth="1"/>
    <col min="4610" max="4613" width="7.140625" style="2" customWidth="1"/>
    <col min="4614" max="4844" width="9.140625" style="2"/>
    <col min="4845" max="4845" width="17.140625" style="2" customWidth="1"/>
    <col min="4846" max="4846" width="8.42578125" style="2" customWidth="1"/>
    <col min="4847" max="4847" width="7.85546875" style="2" customWidth="1"/>
    <col min="4848" max="4864" width="7.140625" style="2" customWidth="1"/>
    <col min="4865" max="4865" width="7.5703125" style="2" customWidth="1"/>
    <col min="4866" max="4869" width="7.140625" style="2" customWidth="1"/>
    <col min="4870" max="5100" width="9.140625" style="2"/>
    <col min="5101" max="5101" width="17.140625" style="2" customWidth="1"/>
    <col min="5102" max="5102" width="8.42578125" style="2" customWidth="1"/>
    <col min="5103" max="5103" width="7.85546875" style="2" customWidth="1"/>
    <col min="5104" max="5120" width="7.140625" style="2" customWidth="1"/>
    <col min="5121" max="5121" width="7.5703125" style="2" customWidth="1"/>
    <col min="5122" max="5125" width="7.140625" style="2" customWidth="1"/>
    <col min="5126" max="5356" width="9.140625" style="2"/>
    <col min="5357" max="5357" width="17.140625" style="2" customWidth="1"/>
    <col min="5358" max="5358" width="8.42578125" style="2" customWidth="1"/>
    <col min="5359" max="5359" width="7.85546875" style="2" customWidth="1"/>
    <col min="5360" max="5376" width="7.140625" style="2" customWidth="1"/>
    <col min="5377" max="5377" width="7.5703125" style="2" customWidth="1"/>
    <col min="5378" max="5381" width="7.140625" style="2" customWidth="1"/>
    <col min="5382" max="5612" width="9.140625" style="2"/>
    <col min="5613" max="5613" width="17.140625" style="2" customWidth="1"/>
    <col min="5614" max="5614" width="8.42578125" style="2" customWidth="1"/>
    <col min="5615" max="5615" width="7.85546875" style="2" customWidth="1"/>
    <col min="5616" max="5632" width="7.140625" style="2" customWidth="1"/>
    <col min="5633" max="5633" width="7.5703125" style="2" customWidth="1"/>
    <col min="5634" max="5637" width="7.140625" style="2" customWidth="1"/>
    <col min="5638" max="5868" width="9.140625" style="2"/>
    <col min="5869" max="5869" width="17.140625" style="2" customWidth="1"/>
    <col min="5870" max="5870" width="8.42578125" style="2" customWidth="1"/>
    <col min="5871" max="5871" width="7.85546875" style="2" customWidth="1"/>
    <col min="5872" max="5888" width="7.140625" style="2" customWidth="1"/>
    <col min="5889" max="5889" width="7.5703125" style="2" customWidth="1"/>
    <col min="5890" max="5893" width="7.140625" style="2" customWidth="1"/>
    <col min="5894" max="6124" width="9.140625" style="2"/>
    <col min="6125" max="6125" width="17.140625" style="2" customWidth="1"/>
    <col min="6126" max="6126" width="8.42578125" style="2" customWidth="1"/>
    <col min="6127" max="6127" width="7.85546875" style="2" customWidth="1"/>
    <col min="6128" max="6144" width="7.140625" style="2" customWidth="1"/>
    <col min="6145" max="6145" width="7.5703125" style="2" customWidth="1"/>
    <col min="6146" max="6149" width="7.140625" style="2" customWidth="1"/>
    <col min="6150" max="6380" width="9.140625" style="2"/>
    <col min="6381" max="6381" width="17.140625" style="2" customWidth="1"/>
    <col min="6382" max="6382" width="8.42578125" style="2" customWidth="1"/>
    <col min="6383" max="6383" width="7.85546875" style="2" customWidth="1"/>
    <col min="6384" max="6400" width="7.140625" style="2" customWidth="1"/>
    <col min="6401" max="6401" width="7.5703125" style="2" customWidth="1"/>
    <col min="6402" max="6405" width="7.140625" style="2" customWidth="1"/>
    <col min="6406" max="6636" width="9.140625" style="2"/>
    <col min="6637" max="6637" width="17.140625" style="2" customWidth="1"/>
    <col min="6638" max="6638" width="8.42578125" style="2" customWidth="1"/>
    <col min="6639" max="6639" width="7.85546875" style="2" customWidth="1"/>
    <col min="6640" max="6656" width="7.140625" style="2" customWidth="1"/>
    <col min="6657" max="6657" width="7.5703125" style="2" customWidth="1"/>
    <col min="6658" max="6661" width="7.140625" style="2" customWidth="1"/>
    <col min="6662" max="6892" width="9.140625" style="2"/>
    <col min="6893" max="6893" width="17.140625" style="2" customWidth="1"/>
    <col min="6894" max="6894" width="8.42578125" style="2" customWidth="1"/>
    <col min="6895" max="6895" width="7.85546875" style="2" customWidth="1"/>
    <col min="6896" max="6912" width="7.140625" style="2" customWidth="1"/>
    <col min="6913" max="6913" width="7.5703125" style="2" customWidth="1"/>
    <col min="6914" max="6917" width="7.140625" style="2" customWidth="1"/>
    <col min="6918" max="7148" width="9.140625" style="2"/>
    <col min="7149" max="7149" width="17.140625" style="2" customWidth="1"/>
    <col min="7150" max="7150" width="8.42578125" style="2" customWidth="1"/>
    <col min="7151" max="7151" width="7.85546875" style="2" customWidth="1"/>
    <col min="7152" max="7168" width="7.140625" style="2" customWidth="1"/>
    <col min="7169" max="7169" width="7.5703125" style="2" customWidth="1"/>
    <col min="7170" max="7173" width="7.140625" style="2" customWidth="1"/>
    <col min="7174" max="7404" width="9.140625" style="2"/>
    <col min="7405" max="7405" width="17.140625" style="2" customWidth="1"/>
    <col min="7406" max="7406" width="8.42578125" style="2" customWidth="1"/>
    <col min="7407" max="7407" width="7.85546875" style="2" customWidth="1"/>
    <col min="7408" max="7424" width="7.140625" style="2" customWidth="1"/>
    <col min="7425" max="7425" width="7.5703125" style="2" customWidth="1"/>
    <col min="7426" max="7429" width="7.140625" style="2" customWidth="1"/>
    <col min="7430" max="7660" width="9.140625" style="2"/>
    <col min="7661" max="7661" width="17.140625" style="2" customWidth="1"/>
    <col min="7662" max="7662" width="8.42578125" style="2" customWidth="1"/>
    <col min="7663" max="7663" width="7.85546875" style="2" customWidth="1"/>
    <col min="7664" max="7680" width="7.140625" style="2" customWidth="1"/>
    <col min="7681" max="7681" width="7.5703125" style="2" customWidth="1"/>
    <col min="7682" max="7685" width="7.140625" style="2" customWidth="1"/>
    <col min="7686" max="7916" width="9.140625" style="2"/>
    <col min="7917" max="7917" width="17.140625" style="2" customWidth="1"/>
    <col min="7918" max="7918" width="8.42578125" style="2" customWidth="1"/>
    <col min="7919" max="7919" width="7.85546875" style="2" customWidth="1"/>
    <col min="7920" max="7936" width="7.140625" style="2" customWidth="1"/>
    <col min="7937" max="7937" width="7.5703125" style="2" customWidth="1"/>
    <col min="7938" max="7941" width="7.140625" style="2" customWidth="1"/>
    <col min="7942" max="8172" width="9.140625" style="2"/>
    <col min="8173" max="8173" width="17.140625" style="2" customWidth="1"/>
    <col min="8174" max="8174" width="8.42578125" style="2" customWidth="1"/>
    <col min="8175" max="8175" width="7.85546875" style="2" customWidth="1"/>
    <col min="8176" max="8192" width="7.140625" style="2" customWidth="1"/>
    <col min="8193" max="8193" width="7.5703125" style="2" customWidth="1"/>
    <col min="8194" max="8197" width="7.140625" style="2" customWidth="1"/>
    <col min="8198" max="8428" width="9.140625" style="2"/>
    <col min="8429" max="8429" width="17.140625" style="2" customWidth="1"/>
    <col min="8430" max="8430" width="8.42578125" style="2" customWidth="1"/>
    <col min="8431" max="8431" width="7.85546875" style="2" customWidth="1"/>
    <col min="8432" max="8448" width="7.140625" style="2" customWidth="1"/>
    <col min="8449" max="8449" width="7.5703125" style="2" customWidth="1"/>
    <col min="8450" max="8453" width="7.140625" style="2" customWidth="1"/>
    <col min="8454" max="8684" width="9.140625" style="2"/>
    <col min="8685" max="8685" width="17.140625" style="2" customWidth="1"/>
    <col min="8686" max="8686" width="8.42578125" style="2" customWidth="1"/>
    <col min="8687" max="8687" width="7.85546875" style="2" customWidth="1"/>
    <col min="8688" max="8704" width="7.140625" style="2" customWidth="1"/>
    <col min="8705" max="8705" width="7.5703125" style="2" customWidth="1"/>
    <col min="8706" max="8709" width="7.140625" style="2" customWidth="1"/>
    <col min="8710" max="8940" width="9.140625" style="2"/>
    <col min="8941" max="8941" width="17.140625" style="2" customWidth="1"/>
    <col min="8942" max="8942" width="8.42578125" style="2" customWidth="1"/>
    <col min="8943" max="8943" width="7.85546875" style="2" customWidth="1"/>
    <col min="8944" max="8960" width="7.140625" style="2" customWidth="1"/>
    <col min="8961" max="8961" width="7.5703125" style="2" customWidth="1"/>
    <col min="8962" max="8965" width="7.140625" style="2" customWidth="1"/>
    <col min="8966" max="9196" width="9.140625" style="2"/>
    <col min="9197" max="9197" width="17.140625" style="2" customWidth="1"/>
    <col min="9198" max="9198" width="8.42578125" style="2" customWidth="1"/>
    <col min="9199" max="9199" width="7.85546875" style="2" customWidth="1"/>
    <col min="9200" max="9216" width="7.140625" style="2" customWidth="1"/>
    <col min="9217" max="9217" width="7.5703125" style="2" customWidth="1"/>
    <col min="9218" max="9221" width="7.140625" style="2" customWidth="1"/>
    <col min="9222" max="9452" width="9.140625" style="2"/>
    <col min="9453" max="9453" width="17.140625" style="2" customWidth="1"/>
    <col min="9454" max="9454" width="8.42578125" style="2" customWidth="1"/>
    <col min="9455" max="9455" width="7.85546875" style="2" customWidth="1"/>
    <col min="9456" max="9472" width="7.140625" style="2" customWidth="1"/>
    <col min="9473" max="9473" width="7.5703125" style="2" customWidth="1"/>
    <col min="9474" max="9477" width="7.140625" style="2" customWidth="1"/>
    <col min="9478" max="9708" width="9.140625" style="2"/>
    <col min="9709" max="9709" width="17.140625" style="2" customWidth="1"/>
    <col min="9710" max="9710" width="8.42578125" style="2" customWidth="1"/>
    <col min="9711" max="9711" width="7.85546875" style="2" customWidth="1"/>
    <col min="9712" max="9728" width="7.140625" style="2" customWidth="1"/>
    <col min="9729" max="9729" width="7.5703125" style="2" customWidth="1"/>
    <col min="9730" max="9733" width="7.140625" style="2" customWidth="1"/>
    <col min="9734" max="9964" width="9.140625" style="2"/>
    <col min="9965" max="9965" width="17.140625" style="2" customWidth="1"/>
    <col min="9966" max="9966" width="8.42578125" style="2" customWidth="1"/>
    <col min="9967" max="9967" width="7.85546875" style="2" customWidth="1"/>
    <col min="9968" max="9984" width="7.140625" style="2" customWidth="1"/>
    <col min="9985" max="9985" width="7.5703125" style="2" customWidth="1"/>
    <col min="9986" max="9989" width="7.140625" style="2" customWidth="1"/>
    <col min="9990" max="10220" width="9.140625" style="2"/>
    <col min="10221" max="10221" width="17.140625" style="2" customWidth="1"/>
    <col min="10222" max="10222" width="8.42578125" style="2" customWidth="1"/>
    <col min="10223" max="10223" width="7.85546875" style="2" customWidth="1"/>
    <col min="10224" max="10240" width="7.140625" style="2" customWidth="1"/>
    <col min="10241" max="10241" width="7.5703125" style="2" customWidth="1"/>
    <col min="10242" max="10245" width="7.140625" style="2" customWidth="1"/>
    <col min="10246" max="10476" width="9.140625" style="2"/>
    <col min="10477" max="10477" width="17.140625" style="2" customWidth="1"/>
    <col min="10478" max="10478" width="8.42578125" style="2" customWidth="1"/>
    <col min="10479" max="10479" width="7.85546875" style="2" customWidth="1"/>
    <col min="10480" max="10496" width="7.140625" style="2" customWidth="1"/>
    <col min="10497" max="10497" width="7.5703125" style="2" customWidth="1"/>
    <col min="10498" max="10501" width="7.140625" style="2" customWidth="1"/>
    <col min="10502" max="10732" width="9.140625" style="2"/>
    <col min="10733" max="10733" width="17.140625" style="2" customWidth="1"/>
    <col min="10734" max="10734" width="8.42578125" style="2" customWidth="1"/>
    <col min="10735" max="10735" width="7.85546875" style="2" customWidth="1"/>
    <col min="10736" max="10752" width="7.140625" style="2" customWidth="1"/>
    <col min="10753" max="10753" width="7.5703125" style="2" customWidth="1"/>
    <col min="10754" max="10757" width="7.140625" style="2" customWidth="1"/>
    <col min="10758" max="10988" width="9.140625" style="2"/>
    <col min="10989" max="10989" width="17.140625" style="2" customWidth="1"/>
    <col min="10990" max="10990" width="8.42578125" style="2" customWidth="1"/>
    <col min="10991" max="10991" width="7.85546875" style="2" customWidth="1"/>
    <col min="10992" max="11008" width="7.140625" style="2" customWidth="1"/>
    <col min="11009" max="11009" width="7.5703125" style="2" customWidth="1"/>
    <col min="11010" max="11013" width="7.140625" style="2" customWidth="1"/>
    <col min="11014" max="11244" width="9.140625" style="2"/>
    <col min="11245" max="11245" width="17.140625" style="2" customWidth="1"/>
    <col min="11246" max="11246" width="8.42578125" style="2" customWidth="1"/>
    <col min="11247" max="11247" width="7.85546875" style="2" customWidth="1"/>
    <col min="11248" max="11264" width="7.140625" style="2" customWidth="1"/>
    <col min="11265" max="11265" width="7.5703125" style="2" customWidth="1"/>
    <col min="11266" max="11269" width="7.140625" style="2" customWidth="1"/>
    <col min="11270" max="11500" width="9.140625" style="2"/>
    <col min="11501" max="11501" width="17.140625" style="2" customWidth="1"/>
    <col min="11502" max="11502" width="8.42578125" style="2" customWidth="1"/>
    <col min="11503" max="11503" width="7.85546875" style="2" customWidth="1"/>
    <col min="11504" max="11520" width="7.140625" style="2" customWidth="1"/>
    <col min="11521" max="11521" width="7.5703125" style="2" customWidth="1"/>
    <col min="11522" max="11525" width="7.140625" style="2" customWidth="1"/>
    <col min="11526" max="11756" width="9.140625" style="2"/>
    <col min="11757" max="11757" width="17.140625" style="2" customWidth="1"/>
    <col min="11758" max="11758" width="8.42578125" style="2" customWidth="1"/>
    <col min="11759" max="11759" width="7.85546875" style="2" customWidth="1"/>
    <col min="11760" max="11776" width="7.140625" style="2" customWidth="1"/>
    <col min="11777" max="11777" width="7.5703125" style="2" customWidth="1"/>
    <col min="11778" max="11781" width="7.140625" style="2" customWidth="1"/>
    <col min="11782" max="12012" width="9.140625" style="2"/>
    <col min="12013" max="12013" width="17.140625" style="2" customWidth="1"/>
    <col min="12014" max="12014" width="8.42578125" style="2" customWidth="1"/>
    <col min="12015" max="12015" width="7.85546875" style="2" customWidth="1"/>
    <col min="12016" max="12032" width="7.140625" style="2" customWidth="1"/>
    <col min="12033" max="12033" width="7.5703125" style="2" customWidth="1"/>
    <col min="12034" max="12037" width="7.140625" style="2" customWidth="1"/>
    <col min="12038" max="12268" width="9.140625" style="2"/>
    <col min="12269" max="12269" width="17.140625" style="2" customWidth="1"/>
    <col min="12270" max="12270" width="8.42578125" style="2" customWidth="1"/>
    <col min="12271" max="12271" width="7.85546875" style="2" customWidth="1"/>
    <col min="12272" max="12288" width="7.140625" style="2" customWidth="1"/>
    <col min="12289" max="12289" width="7.5703125" style="2" customWidth="1"/>
    <col min="12290" max="12293" width="7.140625" style="2" customWidth="1"/>
    <col min="12294" max="12524" width="9.140625" style="2"/>
    <col min="12525" max="12525" width="17.140625" style="2" customWidth="1"/>
    <col min="12526" max="12526" width="8.42578125" style="2" customWidth="1"/>
    <col min="12527" max="12527" width="7.85546875" style="2" customWidth="1"/>
    <col min="12528" max="12544" width="7.140625" style="2" customWidth="1"/>
    <col min="12545" max="12545" width="7.5703125" style="2" customWidth="1"/>
    <col min="12546" max="12549" width="7.140625" style="2" customWidth="1"/>
    <col min="12550" max="12780" width="9.140625" style="2"/>
    <col min="12781" max="12781" width="17.140625" style="2" customWidth="1"/>
    <col min="12782" max="12782" width="8.42578125" style="2" customWidth="1"/>
    <col min="12783" max="12783" width="7.85546875" style="2" customWidth="1"/>
    <col min="12784" max="12800" width="7.140625" style="2" customWidth="1"/>
    <col min="12801" max="12801" width="7.5703125" style="2" customWidth="1"/>
    <col min="12802" max="12805" width="7.140625" style="2" customWidth="1"/>
    <col min="12806" max="13036" width="9.140625" style="2"/>
    <col min="13037" max="13037" width="17.140625" style="2" customWidth="1"/>
    <col min="13038" max="13038" width="8.42578125" style="2" customWidth="1"/>
    <col min="13039" max="13039" width="7.85546875" style="2" customWidth="1"/>
    <col min="13040" max="13056" width="7.140625" style="2" customWidth="1"/>
    <col min="13057" max="13057" width="7.5703125" style="2" customWidth="1"/>
    <col min="13058" max="13061" width="7.140625" style="2" customWidth="1"/>
    <col min="13062" max="13292" width="9.140625" style="2"/>
    <col min="13293" max="13293" width="17.140625" style="2" customWidth="1"/>
    <col min="13294" max="13294" width="8.42578125" style="2" customWidth="1"/>
    <col min="13295" max="13295" width="7.85546875" style="2" customWidth="1"/>
    <col min="13296" max="13312" width="7.140625" style="2" customWidth="1"/>
    <col min="13313" max="13313" width="7.5703125" style="2" customWidth="1"/>
    <col min="13314" max="13317" width="7.140625" style="2" customWidth="1"/>
    <col min="13318" max="13548" width="9.140625" style="2"/>
    <col min="13549" max="13549" width="17.140625" style="2" customWidth="1"/>
    <col min="13550" max="13550" width="8.42578125" style="2" customWidth="1"/>
    <col min="13551" max="13551" width="7.85546875" style="2" customWidth="1"/>
    <col min="13552" max="13568" width="7.140625" style="2" customWidth="1"/>
    <col min="13569" max="13569" width="7.5703125" style="2" customWidth="1"/>
    <col min="13570" max="13573" width="7.140625" style="2" customWidth="1"/>
    <col min="13574" max="13804" width="9.140625" style="2"/>
    <col min="13805" max="13805" width="17.140625" style="2" customWidth="1"/>
    <col min="13806" max="13806" width="8.42578125" style="2" customWidth="1"/>
    <col min="13807" max="13807" width="7.85546875" style="2" customWidth="1"/>
    <col min="13808" max="13824" width="7.140625" style="2" customWidth="1"/>
    <col min="13825" max="13825" width="7.5703125" style="2" customWidth="1"/>
    <col min="13826" max="13829" width="7.140625" style="2" customWidth="1"/>
    <col min="13830" max="14060" width="9.140625" style="2"/>
    <col min="14061" max="14061" width="17.140625" style="2" customWidth="1"/>
    <col min="14062" max="14062" width="8.42578125" style="2" customWidth="1"/>
    <col min="14063" max="14063" width="7.85546875" style="2" customWidth="1"/>
    <col min="14064" max="14080" width="7.140625" style="2" customWidth="1"/>
    <col min="14081" max="14081" width="7.5703125" style="2" customWidth="1"/>
    <col min="14082" max="14085" width="7.140625" style="2" customWidth="1"/>
    <col min="14086" max="14316" width="9.140625" style="2"/>
    <col min="14317" max="14317" width="17.140625" style="2" customWidth="1"/>
    <col min="14318" max="14318" width="8.42578125" style="2" customWidth="1"/>
    <col min="14319" max="14319" width="7.85546875" style="2" customWidth="1"/>
    <col min="14320" max="14336" width="7.140625" style="2" customWidth="1"/>
    <col min="14337" max="14337" width="7.5703125" style="2" customWidth="1"/>
    <col min="14338" max="14341" width="7.140625" style="2" customWidth="1"/>
    <col min="14342" max="14572" width="9.140625" style="2"/>
    <col min="14573" max="14573" width="17.140625" style="2" customWidth="1"/>
    <col min="14574" max="14574" width="8.42578125" style="2" customWidth="1"/>
    <col min="14575" max="14575" width="7.85546875" style="2" customWidth="1"/>
    <col min="14576" max="14592" width="7.140625" style="2" customWidth="1"/>
    <col min="14593" max="14593" width="7.5703125" style="2" customWidth="1"/>
    <col min="14594" max="14597" width="7.140625" style="2" customWidth="1"/>
    <col min="14598" max="14828" width="9.140625" style="2"/>
    <col min="14829" max="14829" width="17.140625" style="2" customWidth="1"/>
    <col min="14830" max="14830" width="8.42578125" style="2" customWidth="1"/>
    <col min="14831" max="14831" width="7.85546875" style="2" customWidth="1"/>
    <col min="14832" max="14848" width="7.140625" style="2" customWidth="1"/>
    <col min="14849" max="14849" width="7.5703125" style="2" customWidth="1"/>
    <col min="14850" max="14853" width="7.140625" style="2" customWidth="1"/>
    <col min="14854" max="15084" width="9.140625" style="2"/>
    <col min="15085" max="15085" width="17.140625" style="2" customWidth="1"/>
    <col min="15086" max="15086" width="8.42578125" style="2" customWidth="1"/>
    <col min="15087" max="15087" width="7.85546875" style="2" customWidth="1"/>
    <col min="15088" max="15104" width="7.140625" style="2" customWidth="1"/>
    <col min="15105" max="15105" width="7.5703125" style="2" customWidth="1"/>
    <col min="15106" max="15109" width="7.140625" style="2" customWidth="1"/>
    <col min="15110" max="15340" width="9.140625" style="2"/>
    <col min="15341" max="15341" width="17.140625" style="2" customWidth="1"/>
    <col min="15342" max="15342" width="8.42578125" style="2" customWidth="1"/>
    <col min="15343" max="15343" width="7.85546875" style="2" customWidth="1"/>
    <col min="15344" max="15360" width="7.140625" style="2" customWidth="1"/>
    <col min="15361" max="15361" width="7.5703125" style="2" customWidth="1"/>
    <col min="15362" max="15365" width="7.140625" style="2" customWidth="1"/>
    <col min="15366" max="15596" width="9.140625" style="2"/>
    <col min="15597" max="15597" width="17.140625" style="2" customWidth="1"/>
    <col min="15598" max="15598" width="8.42578125" style="2" customWidth="1"/>
    <col min="15599" max="15599" width="7.85546875" style="2" customWidth="1"/>
    <col min="15600" max="15616" width="7.140625" style="2" customWidth="1"/>
    <col min="15617" max="15617" width="7.5703125" style="2" customWidth="1"/>
    <col min="15618" max="15621" width="7.140625" style="2" customWidth="1"/>
    <col min="15622" max="15852" width="9.140625" style="2"/>
    <col min="15853" max="15853" width="17.140625" style="2" customWidth="1"/>
    <col min="15854" max="15854" width="8.42578125" style="2" customWidth="1"/>
    <col min="15855" max="15855" width="7.85546875" style="2" customWidth="1"/>
    <col min="15856" max="15872" width="7.140625" style="2" customWidth="1"/>
    <col min="15873" max="15873" width="7.5703125" style="2" customWidth="1"/>
    <col min="15874" max="15877" width="7.140625" style="2" customWidth="1"/>
    <col min="15878" max="16108" width="9.140625" style="2"/>
    <col min="16109" max="16109" width="17.140625" style="2" customWidth="1"/>
    <col min="16110" max="16110" width="8.42578125" style="2" customWidth="1"/>
    <col min="16111" max="16111" width="7.85546875" style="2" customWidth="1"/>
    <col min="16112" max="16128" width="7.140625" style="2" customWidth="1"/>
    <col min="16129" max="16129" width="7.5703125" style="2" customWidth="1"/>
    <col min="16130" max="16133" width="7.140625" style="2" customWidth="1"/>
    <col min="16134" max="16384" width="9.140625" style="2"/>
  </cols>
  <sheetData>
    <row r="1" spans="1:90" ht="15.75" thickBo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3"/>
      <c r="O1" s="13"/>
    </row>
    <row r="2" spans="1:90" s="4" customFormat="1" ht="154.5" customHeight="1" thickBot="1" x14ac:dyDescent="0.25">
      <c r="A2" s="56" t="s">
        <v>1</v>
      </c>
      <c r="B2" s="58" t="s">
        <v>22</v>
      </c>
      <c r="C2" s="59"/>
      <c r="D2" s="58" t="s">
        <v>26</v>
      </c>
      <c r="E2" s="59"/>
      <c r="F2" s="58" t="s">
        <v>23</v>
      </c>
      <c r="G2" s="59"/>
      <c r="H2" s="60" t="s">
        <v>27</v>
      </c>
      <c r="I2" s="61"/>
      <c r="J2" s="62" t="s">
        <v>28</v>
      </c>
      <c r="K2" s="63"/>
      <c r="L2" s="58" t="s">
        <v>24</v>
      </c>
      <c r="M2" s="59"/>
      <c r="N2" s="58" t="s">
        <v>29</v>
      </c>
      <c r="O2" s="59"/>
      <c r="P2" s="64" t="s">
        <v>21</v>
      </c>
      <c r="Q2" s="65"/>
      <c r="U2" s="3"/>
      <c r="V2" s="3"/>
      <c r="AE2" s="3"/>
      <c r="AF2" s="3"/>
      <c r="AO2" s="3"/>
      <c r="AP2" s="3"/>
      <c r="AY2" s="3"/>
      <c r="AZ2" s="3"/>
      <c r="BI2" s="3"/>
      <c r="BJ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3.5" customHeight="1" thickBot="1" x14ac:dyDescent="0.3">
      <c r="A3" s="57"/>
      <c r="B3" s="14" t="s">
        <v>2</v>
      </c>
      <c r="C3" s="15" t="s">
        <v>3</v>
      </c>
      <c r="D3" s="14" t="s">
        <v>2</v>
      </c>
      <c r="E3" s="15" t="s">
        <v>3</v>
      </c>
      <c r="F3" s="14" t="s">
        <v>2</v>
      </c>
      <c r="G3" s="15" t="s">
        <v>3</v>
      </c>
      <c r="H3" s="14" t="s">
        <v>2</v>
      </c>
      <c r="I3" s="15" t="s">
        <v>3</v>
      </c>
      <c r="J3" s="14" t="s">
        <v>2</v>
      </c>
      <c r="K3" s="15" t="s">
        <v>3</v>
      </c>
      <c r="L3" s="14" t="s">
        <v>2</v>
      </c>
      <c r="M3" s="15" t="s">
        <v>3</v>
      </c>
      <c r="N3" s="14" t="s">
        <v>2</v>
      </c>
      <c r="O3" s="15" t="s">
        <v>3</v>
      </c>
      <c r="P3" s="14" t="s">
        <v>2</v>
      </c>
      <c r="Q3" s="15" t="s">
        <v>3</v>
      </c>
    </row>
    <row r="4" spans="1:90" ht="15" customHeight="1" x14ac:dyDescent="0.25">
      <c r="A4" s="28" t="s">
        <v>13</v>
      </c>
      <c r="B4" s="19">
        <v>10800</v>
      </c>
      <c r="C4" s="20">
        <f>B4+1600</f>
        <v>12400</v>
      </c>
      <c r="D4" s="19">
        <v>12200</v>
      </c>
      <c r="E4" s="20">
        <f t="shared" ref="C4:E11" si="0">D4+1600</f>
        <v>13800</v>
      </c>
      <c r="F4" s="19">
        <v>12700</v>
      </c>
      <c r="G4" s="20">
        <f t="shared" ref="G4:G11" si="1">F4+1600</f>
        <v>14300</v>
      </c>
      <c r="H4" s="21">
        <v>14100</v>
      </c>
      <c r="I4" s="20">
        <f t="shared" ref="I4:I11" si="2">H4+1600</f>
        <v>15700</v>
      </c>
      <c r="J4" s="21">
        <v>16000</v>
      </c>
      <c r="K4" s="20">
        <f t="shared" ref="K4:K11" si="3">J4+1600</f>
        <v>17600</v>
      </c>
      <c r="L4" s="19">
        <v>17300</v>
      </c>
      <c r="M4" s="20">
        <f t="shared" ref="M4:M11" si="4">L4+1600</f>
        <v>18900</v>
      </c>
      <c r="N4" s="32">
        <v>18400</v>
      </c>
      <c r="O4" s="53">
        <f t="shared" ref="O4:O11" si="5">N4+1600</f>
        <v>20000</v>
      </c>
      <c r="P4" s="32">
        <v>24600</v>
      </c>
      <c r="Q4" s="53">
        <f t="shared" ref="Q4:Q11" si="6">P4+1600</f>
        <v>26200</v>
      </c>
    </row>
    <row r="5" spans="1:90" ht="15" customHeight="1" x14ac:dyDescent="0.25">
      <c r="A5" s="29" t="s">
        <v>14</v>
      </c>
      <c r="B5" s="22">
        <f>B4+1800</f>
        <v>12600</v>
      </c>
      <c r="C5" s="23">
        <f t="shared" si="0"/>
        <v>14200</v>
      </c>
      <c r="D5" s="22">
        <f>D4+1800</f>
        <v>14000</v>
      </c>
      <c r="E5" s="23">
        <f t="shared" si="0"/>
        <v>15600</v>
      </c>
      <c r="F5" s="22">
        <f>F4+1800</f>
        <v>14500</v>
      </c>
      <c r="G5" s="23">
        <f t="shared" si="1"/>
        <v>16100</v>
      </c>
      <c r="H5" s="22">
        <f>H4+1800</f>
        <v>15900</v>
      </c>
      <c r="I5" s="23">
        <f t="shared" si="2"/>
        <v>17500</v>
      </c>
      <c r="J5" s="22">
        <f>J4+2000</f>
        <v>18000</v>
      </c>
      <c r="K5" s="23">
        <f t="shared" si="3"/>
        <v>19600</v>
      </c>
      <c r="L5" s="22">
        <f>L4+2000</f>
        <v>19300</v>
      </c>
      <c r="M5" s="23">
        <f t="shared" si="4"/>
        <v>20900</v>
      </c>
      <c r="N5" s="34">
        <f>N4+2000</f>
        <v>20400</v>
      </c>
      <c r="O5" s="40">
        <f t="shared" si="5"/>
        <v>22000</v>
      </c>
      <c r="P5" s="34">
        <f>P4+2500</f>
        <v>27100</v>
      </c>
      <c r="Q5" s="40">
        <f t="shared" si="6"/>
        <v>28700</v>
      </c>
    </row>
    <row r="6" spans="1:90" ht="15" customHeight="1" x14ac:dyDescent="0.25">
      <c r="A6" s="29" t="s">
        <v>15</v>
      </c>
      <c r="B6" s="24">
        <f>B4+2200</f>
        <v>13000</v>
      </c>
      <c r="C6" s="25">
        <f t="shared" si="0"/>
        <v>14600</v>
      </c>
      <c r="D6" s="24">
        <f>D4+2200</f>
        <v>14400</v>
      </c>
      <c r="E6" s="25">
        <f t="shared" si="0"/>
        <v>16000</v>
      </c>
      <c r="F6" s="24">
        <f>F4+2200</f>
        <v>14900</v>
      </c>
      <c r="G6" s="25">
        <f t="shared" si="1"/>
        <v>16500</v>
      </c>
      <c r="H6" s="24">
        <f>H4+2200</f>
        <v>16300</v>
      </c>
      <c r="I6" s="25">
        <f t="shared" si="2"/>
        <v>17900</v>
      </c>
      <c r="J6" s="24">
        <f>J4+2500</f>
        <v>18500</v>
      </c>
      <c r="K6" s="25">
        <f t="shared" si="3"/>
        <v>20100</v>
      </c>
      <c r="L6" s="24">
        <f>L4+2500</f>
        <v>19800</v>
      </c>
      <c r="M6" s="25">
        <f t="shared" si="4"/>
        <v>21400</v>
      </c>
      <c r="N6" s="36">
        <f>N4+2500</f>
        <v>20900</v>
      </c>
      <c r="O6" s="41">
        <f t="shared" si="5"/>
        <v>22500</v>
      </c>
      <c r="P6" s="36">
        <f>P4+5000</f>
        <v>29600</v>
      </c>
      <c r="Q6" s="41">
        <f t="shared" si="6"/>
        <v>31200</v>
      </c>
    </row>
    <row r="7" spans="1:90" ht="15" customHeight="1" x14ac:dyDescent="0.25">
      <c r="A7" s="29" t="s">
        <v>16</v>
      </c>
      <c r="B7" s="22">
        <f>B4+3000</f>
        <v>13800</v>
      </c>
      <c r="C7" s="23">
        <f t="shared" si="0"/>
        <v>15400</v>
      </c>
      <c r="D7" s="22">
        <f>D4+3000</f>
        <v>15200</v>
      </c>
      <c r="E7" s="23">
        <f t="shared" si="0"/>
        <v>16800</v>
      </c>
      <c r="F7" s="22">
        <f>F4+3000</f>
        <v>15700</v>
      </c>
      <c r="G7" s="23">
        <f t="shared" si="1"/>
        <v>17300</v>
      </c>
      <c r="H7" s="22">
        <f>H4+3000</f>
        <v>17100</v>
      </c>
      <c r="I7" s="23">
        <f t="shared" si="2"/>
        <v>18700</v>
      </c>
      <c r="J7" s="22">
        <f>J4+5000</f>
        <v>21000</v>
      </c>
      <c r="K7" s="23">
        <f t="shared" si="3"/>
        <v>22600</v>
      </c>
      <c r="L7" s="22">
        <f>L4+5000</f>
        <v>22300</v>
      </c>
      <c r="M7" s="23">
        <f t="shared" si="4"/>
        <v>23900</v>
      </c>
      <c r="N7" s="34">
        <f>N4+5000</f>
        <v>23400</v>
      </c>
      <c r="O7" s="40">
        <f t="shared" si="5"/>
        <v>25000</v>
      </c>
      <c r="P7" s="34">
        <f>P4+8000</f>
        <v>32600</v>
      </c>
      <c r="Q7" s="40">
        <f t="shared" si="6"/>
        <v>34200</v>
      </c>
    </row>
    <row r="8" spans="1:90" ht="15" customHeight="1" x14ac:dyDescent="0.25">
      <c r="A8" s="29" t="s">
        <v>5</v>
      </c>
      <c r="B8" s="24">
        <f>B4+6000</f>
        <v>16800</v>
      </c>
      <c r="C8" s="25">
        <f t="shared" si="0"/>
        <v>18400</v>
      </c>
      <c r="D8" s="24">
        <f>D4+6000</f>
        <v>18200</v>
      </c>
      <c r="E8" s="25">
        <f t="shared" si="0"/>
        <v>19800</v>
      </c>
      <c r="F8" s="24">
        <f>F4+6000</f>
        <v>18700</v>
      </c>
      <c r="G8" s="25">
        <f t="shared" si="1"/>
        <v>20300</v>
      </c>
      <c r="H8" s="24">
        <f>H4+6000</f>
        <v>20100</v>
      </c>
      <c r="I8" s="25">
        <f t="shared" si="2"/>
        <v>21700</v>
      </c>
      <c r="J8" s="24">
        <f>J4+7000</f>
        <v>23000</v>
      </c>
      <c r="K8" s="25">
        <f t="shared" si="3"/>
        <v>24600</v>
      </c>
      <c r="L8" s="24">
        <f>L4+7000</f>
        <v>24300</v>
      </c>
      <c r="M8" s="25">
        <f t="shared" si="4"/>
        <v>25900</v>
      </c>
      <c r="N8" s="36">
        <f>N4+7000</f>
        <v>25400</v>
      </c>
      <c r="O8" s="41">
        <f t="shared" si="5"/>
        <v>27000</v>
      </c>
      <c r="P8" s="36">
        <f>P4+12000</f>
        <v>36600</v>
      </c>
      <c r="Q8" s="41">
        <f t="shared" si="6"/>
        <v>38200</v>
      </c>
    </row>
    <row r="9" spans="1:90" ht="19.5" x14ac:dyDescent="0.25">
      <c r="A9" s="48" t="s">
        <v>19</v>
      </c>
      <c r="B9" s="36">
        <f>B4+4500</f>
        <v>15300</v>
      </c>
      <c r="C9" s="37">
        <f t="shared" si="0"/>
        <v>16900</v>
      </c>
      <c r="D9" s="36">
        <f>D4+4500</f>
        <v>16700</v>
      </c>
      <c r="E9" s="37">
        <f t="shared" si="0"/>
        <v>18300</v>
      </c>
      <c r="F9" s="24">
        <f>F4+4500</f>
        <v>17200</v>
      </c>
      <c r="G9" s="25">
        <f t="shared" si="1"/>
        <v>18800</v>
      </c>
      <c r="H9" s="36">
        <f>H4+4500</f>
        <v>18600</v>
      </c>
      <c r="I9" s="37">
        <f t="shared" si="2"/>
        <v>20200</v>
      </c>
      <c r="J9" s="36">
        <f>J4+6000</f>
        <v>22000</v>
      </c>
      <c r="K9" s="37">
        <f>J9+1600</f>
        <v>23600</v>
      </c>
      <c r="L9" s="36">
        <f>L4+6000</f>
        <v>23300</v>
      </c>
      <c r="M9" s="37">
        <f>L9+1600</f>
        <v>24900</v>
      </c>
      <c r="N9" s="36">
        <f>N4+6000</f>
        <v>24400</v>
      </c>
      <c r="O9" s="41">
        <f>N9+1600</f>
        <v>26000</v>
      </c>
      <c r="P9" s="36">
        <f>P4+10000</f>
        <v>34600</v>
      </c>
      <c r="Q9" s="41">
        <f>P9+1600</f>
        <v>36200</v>
      </c>
    </row>
    <row r="10" spans="1:90" ht="19.5" x14ac:dyDescent="0.25">
      <c r="A10" s="29" t="s">
        <v>20</v>
      </c>
      <c r="B10" s="24">
        <f>B4+7000</f>
        <v>17800</v>
      </c>
      <c r="C10" s="25">
        <f t="shared" si="0"/>
        <v>19400</v>
      </c>
      <c r="D10" s="24">
        <f>D4+7000</f>
        <v>19200</v>
      </c>
      <c r="E10" s="25">
        <f t="shared" si="0"/>
        <v>20800</v>
      </c>
      <c r="F10" s="24">
        <f>F4+7000</f>
        <v>19700</v>
      </c>
      <c r="G10" s="25">
        <f t="shared" si="1"/>
        <v>21300</v>
      </c>
      <c r="H10" s="24">
        <f>H4+7000</f>
        <v>21100</v>
      </c>
      <c r="I10" s="25">
        <f t="shared" si="2"/>
        <v>22700</v>
      </c>
      <c r="J10" s="24">
        <f>J4+9000</f>
        <v>25000</v>
      </c>
      <c r="K10" s="25">
        <f t="shared" si="3"/>
        <v>26600</v>
      </c>
      <c r="L10" s="24">
        <f>L4+9000</f>
        <v>26300</v>
      </c>
      <c r="M10" s="25">
        <f t="shared" si="4"/>
        <v>27900</v>
      </c>
      <c r="N10" s="36">
        <f>N4+9000</f>
        <v>27400</v>
      </c>
      <c r="O10" s="41">
        <f t="shared" si="5"/>
        <v>29000</v>
      </c>
      <c r="P10" s="36">
        <f>P4+18000</f>
        <v>42600</v>
      </c>
      <c r="Q10" s="41">
        <f t="shared" si="6"/>
        <v>44200</v>
      </c>
    </row>
    <row r="11" spans="1:90" ht="15" customHeight="1" thickBot="1" x14ac:dyDescent="0.3">
      <c r="A11" s="30" t="s">
        <v>4</v>
      </c>
      <c r="B11" s="26">
        <f>B4+18000</f>
        <v>28800</v>
      </c>
      <c r="C11" s="27">
        <f t="shared" si="0"/>
        <v>30400</v>
      </c>
      <c r="D11" s="26">
        <f>D4+18000</f>
        <v>30200</v>
      </c>
      <c r="E11" s="27">
        <f t="shared" si="0"/>
        <v>31800</v>
      </c>
      <c r="F11" s="26">
        <f>F4+18000</f>
        <v>30700</v>
      </c>
      <c r="G11" s="27">
        <f t="shared" si="1"/>
        <v>32300</v>
      </c>
      <c r="H11" s="26">
        <f>H4+18000</f>
        <v>32100</v>
      </c>
      <c r="I11" s="27">
        <f t="shared" si="2"/>
        <v>33700</v>
      </c>
      <c r="J11" s="26">
        <f>J4+25000</f>
        <v>41000</v>
      </c>
      <c r="K11" s="27">
        <f t="shared" si="3"/>
        <v>42600</v>
      </c>
      <c r="L11" s="26">
        <f>L4+25000</f>
        <v>42300</v>
      </c>
      <c r="M11" s="27">
        <f t="shared" si="4"/>
        <v>43900</v>
      </c>
      <c r="N11" s="38">
        <f>N4+25000</f>
        <v>43400</v>
      </c>
      <c r="O11" s="42">
        <f t="shared" si="5"/>
        <v>45000</v>
      </c>
      <c r="P11" s="38">
        <f>P4+35000</f>
        <v>59600</v>
      </c>
      <c r="Q11" s="42">
        <f t="shared" si="6"/>
        <v>61200</v>
      </c>
    </row>
    <row r="12" spans="1:90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8"/>
      <c r="M12" s="8"/>
      <c r="N12" s="8"/>
      <c r="O12" s="8"/>
    </row>
    <row r="13" spans="1:90" ht="15.75" thickBot="1" x14ac:dyDescent="0.3">
      <c r="A13" s="9" t="s">
        <v>6</v>
      </c>
      <c r="B13" s="10"/>
      <c r="C13" s="11"/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90" ht="13.5" customHeight="1" x14ac:dyDescent="0.25"/>
    <row r="15" spans="1:90" ht="15.75" thickBot="1" x14ac:dyDescent="0.3">
      <c r="A15" s="16"/>
      <c r="B15" s="17"/>
      <c r="C15" s="17"/>
      <c r="D15" s="17"/>
      <c r="E15" s="17"/>
      <c r="F15" s="17"/>
      <c r="G15" s="17"/>
      <c r="H15" s="17"/>
      <c r="I15" s="18" t="s">
        <v>7</v>
      </c>
      <c r="J15" s="17"/>
      <c r="K15" s="17"/>
      <c r="L15" s="17"/>
      <c r="M15" s="17"/>
      <c r="N15" s="17"/>
      <c r="O15" s="17"/>
    </row>
    <row r="16" spans="1:90" ht="13.5" customHeight="1" thickBot="1" x14ac:dyDescent="0.3">
      <c r="A16" s="31"/>
      <c r="B16" s="66" t="s">
        <v>8</v>
      </c>
      <c r="C16" s="67"/>
      <c r="D16" s="66" t="s">
        <v>9</v>
      </c>
      <c r="E16" s="67"/>
      <c r="F16" s="66" t="s">
        <v>25</v>
      </c>
      <c r="G16" s="67"/>
      <c r="H16" s="66" t="s">
        <v>10</v>
      </c>
      <c r="I16" s="67"/>
      <c r="J16" s="66" t="s">
        <v>11</v>
      </c>
      <c r="K16" s="67"/>
      <c r="L16" s="66" t="s">
        <v>12</v>
      </c>
      <c r="M16" s="67"/>
      <c r="N16" s="66" t="s">
        <v>17</v>
      </c>
      <c r="O16" s="67"/>
      <c r="P16" s="66" t="s">
        <v>18</v>
      </c>
      <c r="Q16" s="67"/>
    </row>
    <row r="17" spans="1:17" ht="160.5" customHeight="1" thickBot="1" x14ac:dyDescent="0.3">
      <c r="A17" s="68" t="s">
        <v>1</v>
      </c>
      <c r="B17" s="58" t="s">
        <v>22</v>
      </c>
      <c r="C17" s="59"/>
      <c r="D17" s="58" t="s">
        <v>26</v>
      </c>
      <c r="E17" s="59"/>
      <c r="F17" s="58" t="s">
        <v>23</v>
      </c>
      <c r="G17" s="59"/>
      <c r="H17" s="60" t="s">
        <v>27</v>
      </c>
      <c r="I17" s="61"/>
      <c r="J17" s="62" t="s">
        <v>28</v>
      </c>
      <c r="K17" s="63"/>
      <c r="L17" s="58" t="s">
        <v>24</v>
      </c>
      <c r="M17" s="59"/>
      <c r="N17" s="58" t="s">
        <v>29</v>
      </c>
      <c r="O17" s="59"/>
      <c r="P17" s="64" t="s">
        <v>21</v>
      </c>
      <c r="Q17" s="65"/>
    </row>
    <row r="18" spans="1:17" ht="13.5" customHeight="1" thickBot="1" x14ac:dyDescent="0.3">
      <c r="A18" s="69"/>
      <c r="B18" s="46" t="s">
        <v>2</v>
      </c>
      <c r="C18" s="47" t="s">
        <v>3</v>
      </c>
      <c r="D18" s="46" t="s">
        <v>2</v>
      </c>
      <c r="E18" s="47" t="s">
        <v>3</v>
      </c>
      <c r="F18" s="46" t="s">
        <v>2</v>
      </c>
      <c r="G18" s="47" t="s">
        <v>3</v>
      </c>
      <c r="H18" s="46" t="s">
        <v>2</v>
      </c>
      <c r="I18" s="47" t="s">
        <v>3</v>
      </c>
      <c r="J18" s="46" t="s">
        <v>2</v>
      </c>
      <c r="K18" s="47" t="s">
        <v>3</v>
      </c>
      <c r="L18" s="46" t="s">
        <v>2</v>
      </c>
      <c r="M18" s="47" t="s">
        <v>3</v>
      </c>
      <c r="N18" s="46" t="s">
        <v>2</v>
      </c>
      <c r="O18" s="47" t="s">
        <v>3</v>
      </c>
      <c r="P18" s="46" t="s">
        <v>2</v>
      </c>
      <c r="Q18" s="47" t="s">
        <v>3</v>
      </c>
    </row>
    <row r="19" spans="1:17" ht="15" customHeight="1" x14ac:dyDescent="0.25">
      <c r="A19" s="43" t="s">
        <v>13</v>
      </c>
      <c r="B19" s="19">
        <v>9200</v>
      </c>
      <c r="C19" s="20">
        <v>9200</v>
      </c>
      <c r="D19" s="19">
        <v>10600</v>
      </c>
      <c r="E19" s="20">
        <v>10600</v>
      </c>
      <c r="F19" s="19">
        <v>11100</v>
      </c>
      <c r="G19" s="20">
        <v>11100</v>
      </c>
      <c r="H19" s="21">
        <v>12500</v>
      </c>
      <c r="I19" s="20">
        <v>12500</v>
      </c>
      <c r="J19" s="19">
        <v>14400</v>
      </c>
      <c r="K19" s="20">
        <v>14400</v>
      </c>
      <c r="L19" s="19">
        <v>15700</v>
      </c>
      <c r="M19" s="49">
        <v>15700</v>
      </c>
      <c r="N19" s="32">
        <v>16800</v>
      </c>
      <c r="O19" s="33">
        <v>16800</v>
      </c>
      <c r="P19" s="32">
        <f t="shared" ref="P19:P26" si="7">P5-1600</f>
        <v>25500</v>
      </c>
      <c r="Q19" s="53">
        <f t="shared" ref="Q19:Q26" si="8">P19</f>
        <v>25500</v>
      </c>
    </row>
    <row r="20" spans="1:17" ht="15" customHeight="1" x14ac:dyDescent="0.25">
      <c r="A20" s="44" t="s">
        <v>14</v>
      </c>
      <c r="B20" s="22">
        <v>11000</v>
      </c>
      <c r="C20" s="23">
        <v>11000</v>
      </c>
      <c r="D20" s="22">
        <v>12400</v>
      </c>
      <c r="E20" s="23">
        <v>12400</v>
      </c>
      <c r="F20" s="22">
        <v>12900</v>
      </c>
      <c r="G20" s="23">
        <v>12900</v>
      </c>
      <c r="H20" s="22">
        <v>14300</v>
      </c>
      <c r="I20" s="23">
        <v>14300</v>
      </c>
      <c r="J20" s="22">
        <v>16400</v>
      </c>
      <c r="K20" s="23">
        <v>16400</v>
      </c>
      <c r="L20" s="22">
        <v>17700</v>
      </c>
      <c r="M20" s="50">
        <v>17700</v>
      </c>
      <c r="N20" s="34">
        <v>18800</v>
      </c>
      <c r="O20" s="35">
        <v>18800</v>
      </c>
      <c r="P20" s="34">
        <f t="shared" si="7"/>
        <v>28000</v>
      </c>
      <c r="Q20" s="40">
        <f t="shared" si="8"/>
        <v>28000</v>
      </c>
    </row>
    <row r="21" spans="1:17" ht="15" customHeight="1" x14ac:dyDescent="0.25">
      <c r="A21" s="44" t="s">
        <v>15</v>
      </c>
      <c r="B21" s="24">
        <v>11400</v>
      </c>
      <c r="C21" s="25">
        <v>11400</v>
      </c>
      <c r="D21" s="24">
        <v>12800</v>
      </c>
      <c r="E21" s="25">
        <v>12800</v>
      </c>
      <c r="F21" s="24">
        <v>13300</v>
      </c>
      <c r="G21" s="25">
        <v>13300</v>
      </c>
      <c r="H21" s="24">
        <v>14700</v>
      </c>
      <c r="I21" s="25">
        <v>14700</v>
      </c>
      <c r="J21" s="24">
        <v>16900</v>
      </c>
      <c r="K21" s="25">
        <v>16900</v>
      </c>
      <c r="L21" s="24">
        <v>18200</v>
      </c>
      <c r="M21" s="51">
        <v>18200</v>
      </c>
      <c r="N21" s="36">
        <v>19300</v>
      </c>
      <c r="O21" s="37">
        <v>19300</v>
      </c>
      <c r="P21" s="36">
        <f t="shared" si="7"/>
        <v>31000</v>
      </c>
      <c r="Q21" s="41">
        <f t="shared" si="8"/>
        <v>31000</v>
      </c>
    </row>
    <row r="22" spans="1:17" ht="15" customHeight="1" x14ac:dyDescent="0.25">
      <c r="A22" s="44" t="s">
        <v>16</v>
      </c>
      <c r="B22" s="22">
        <v>12200</v>
      </c>
      <c r="C22" s="23">
        <v>12200</v>
      </c>
      <c r="D22" s="22">
        <v>13600</v>
      </c>
      <c r="E22" s="23">
        <v>13600</v>
      </c>
      <c r="F22" s="22">
        <v>14100</v>
      </c>
      <c r="G22" s="23">
        <v>14100</v>
      </c>
      <c r="H22" s="22">
        <v>15500</v>
      </c>
      <c r="I22" s="23">
        <v>15500</v>
      </c>
      <c r="J22" s="22">
        <v>19400</v>
      </c>
      <c r="K22" s="23">
        <v>19400</v>
      </c>
      <c r="L22" s="22">
        <v>20700</v>
      </c>
      <c r="M22" s="50">
        <v>20700</v>
      </c>
      <c r="N22" s="34">
        <v>21800</v>
      </c>
      <c r="O22" s="35">
        <v>21800</v>
      </c>
      <c r="P22" s="34">
        <f t="shared" si="7"/>
        <v>35000</v>
      </c>
      <c r="Q22" s="40">
        <f t="shared" si="8"/>
        <v>35000</v>
      </c>
    </row>
    <row r="23" spans="1:17" ht="15" customHeight="1" x14ac:dyDescent="0.25">
      <c r="A23" s="44" t="s">
        <v>5</v>
      </c>
      <c r="B23" s="24">
        <v>15200</v>
      </c>
      <c r="C23" s="25">
        <v>15200</v>
      </c>
      <c r="D23" s="24">
        <v>16600</v>
      </c>
      <c r="E23" s="25">
        <v>16600</v>
      </c>
      <c r="F23" s="24">
        <v>17100</v>
      </c>
      <c r="G23" s="25">
        <v>17100</v>
      </c>
      <c r="H23" s="24">
        <v>18500</v>
      </c>
      <c r="I23" s="25">
        <v>18500</v>
      </c>
      <c r="J23" s="24">
        <v>21400</v>
      </c>
      <c r="K23" s="25">
        <v>21400</v>
      </c>
      <c r="L23" s="24">
        <v>22700</v>
      </c>
      <c r="M23" s="51">
        <v>22700</v>
      </c>
      <c r="N23" s="36">
        <v>23800</v>
      </c>
      <c r="O23" s="37">
        <v>23800</v>
      </c>
      <c r="P23" s="36">
        <f t="shared" si="7"/>
        <v>33000</v>
      </c>
      <c r="Q23" s="41">
        <f t="shared" si="8"/>
        <v>33000</v>
      </c>
    </row>
    <row r="24" spans="1:17" ht="19.5" x14ac:dyDescent="0.25">
      <c r="A24" s="44" t="s">
        <v>19</v>
      </c>
      <c r="B24" s="36">
        <v>13700</v>
      </c>
      <c r="C24" s="37">
        <v>13700</v>
      </c>
      <c r="D24" s="36">
        <v>15100</v>
      </c>
      <c r="E24" s="37">
        <v>15100</v>
      </c>
      <c r="F24" s="36">
        <v>15600</v>
      </c>
      <c r="G24" s="37">
        <v>15600</v>
      </c>
      <c r="H24" s="36">
        <v>17000</v>
      </c>
      <c r="I24" s="37">
        <v>17000</v>
      </c>
      <c r="J24" s="36">
        <v>20400</v>
      </c>
      <c r="K24" s="37">
        <v>20400</v>
      </c>
      <c r="L24" s="36">
        <v>21700</v>
      </c>
      <c r="M24" s="41">
        <v>21700</v>
      </c>
      <c r="N24" s="36">
        <v>22800</v>
      </c>
      <c r="O24" s="37">
        <v>22800</v>
      </c>
      <c r="P24" s="36">
        <f t="shared" si="7"/>
        <v>41000</v>
      </c>
      <c r="Q24" s="41">
        <f>P24</f>
        <v>41000</v>
      </c>
    </row>
    <row r="25" spans="1:17" ht="19.5" x14ac:dyDescent="0.25">
      <c r="A25" s="44" t="s">
        <v>20</v>
      </c>
      <c r="B25" s="24">
        <v>16200</v>
      </c>
      <c r="C25" s="25">
        <v>16200</v>
      </c>
      <c r="D25" s="24">
        <v>17600</v>
      </c>
      <c r="E25" s="25">
        <v>17600</v>
      </c>
      <c r="F25" s="24">
        <v>18100</v>
      </c>
      <c r="G25" s="25">
        <v>18100</v>
      </c>
      <c r="H25" s="24">
        <v>19500</v>
      </c>
      <c r="I25" s="25">
        <v>19500</v>
      </c>
      <c r="J25" s="24">
        <v>23400</v>
      </c>
      <c r="K25" s="25">
        <v>23400</v>
      </c>
      <c r="L25" s="24">
        <v>24700</v>
      </c>
      <c r="M25" s="51">
        <v>24700</v>
      </c>
      <c r="N25" s="36">
        <v>25800</v>
      </c>
      <c r="O25" s="37">
        <v>25800</v>
      </c>
      <c r="P25" s="36">
        <f t="shared" si="7"/>
        <v>58000</v>
      </c>
      <c r="Q25" s="41">
        <f t="shared" si="8"/>
        <v>58000</v>
      </c>
    </row>
    <row r="26" spans="1:17" ht="15" customHeight="1" thickBot="1" x14ac:dyDescent="0.3">
      <c r="A26" s="45" t="s">
        <v>4</v>
      </c>
      <c r="B26" s="26">
        <v>27200</v>
      </c>
      <c r="C26" s="27">
        <v>27200</v>
      </c>
      <c r="D26" s="26">
        <v>28600</v>
      </c>
      <c r="E26" s="27">
        <v>28600</v>
      </c>
      <c r="F26" s="26">
        <v>29100</v>
      </c>
      <c r="G26" s="27">
        <v>29100</v>
      </c>
      <c r="H26" s="26">
        <v>30500</v>
      </c>
      <c r="I26" s="27">
        <v>30500</v>
      </c>
      <c r="J26" s="26">
        <v>39400</v>
      </c>
      <c r="K26" s="27">
        <v>39400</v>
      </c>
      <c r="L26" s="26">
        <v>40700</v>
      </c>
      <c r="M26" s="52">
        <v>40700</v>
      </c>
      <c r="N26" s="38">
        <v>41800</v>
      </c>
      <c r="O26" s="39">
        <v>41800</v>
      </c>
      <c r="P26" s="38">
        <f t="shared" si="7"/>
        <v>-1600</v>
      </c>
      <c r="Q26" s="42">
        <f t="shared" si="8"/>
        <v>-1600</v>
      </c>
    </row>
  </sheetData>
  <mergeCells count="27">
    <mergeCell ref="A17:A18"/>
    <mergeCell ref="N16:O16"/>
    <mergeCell ref="L16:M16"/>
    <mergeCell ref="B16:C16"/>
    <mergeCell ref="J17:K17"/>
    <mergeCell ref="H17:I17"/>
    <mergeCell ref="D17:E17"/>
    <mergeCell ref="B17:C17"/>
    <mergeCell ref="L17:M17"/>
    <mergeCell ref="J16:K16"/>
    <mergeCell ref="H16:I16"/>
    <mergeCell ref="D16:E16"/>
    <mergeCell ref="F17:G17"/>
    <mergeCell ref="F16:G16"/>
    <mergeCell ref="P17:Q17"/>
    <mergeCell ref="N17:O17"/>
    <mergeCell ref="N2:O2"/>
    <mergeCell ref="P16:Q16"/>
    <mergeCell ref="P2:Q2"/>
    <mergeCell ref="A1:M1"/>
    <mergeCell ref="A2:A3"/>
    <mergeCell ref="D2:E2"/>
    <mergeCell ref="H2:I2"/>
    <mergeCell ref="B2:C2"/>
    <mergeCell ref="J2:K2"/>
    <mergeCell ref="L2:M2"/>
    <mergeCell ref="F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rates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RE</dc:creator>
  <cp:lastModifiedBy>vmikhalkina</cp:lastModifiedBy>
  <dcterms:created xsi:type="dcterms:W3CDTF">2018-03-15T07:32:45Z</dcterms:created>
  <dcterms:modified xsi:type="dcterms:W3CDTF">2025-10-13T10:39:23Z</dcterms:modified>
</cp:coreProperties>
</file>