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ПУЛЛМАН И МЕРКЮР СОЧИ ЦЕНТР\"/>
    </mc:Choice>
  </mc:AlternateContent>
  <xr:revisionPtr revIDLastSave="0" documentId="8_{CAD78D8F-391E-475B-91CB-5811D99F0FF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Official ra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8" i="1" l="1"/>
  <c r="S18" i="1" s="1"/>
  <c r="P18" i="1"/>
  <c r="Q18" i="1" s="1"/>
  <c r="N18" i="1"/>
  <c r="O18" i="1" s="1"/>
  <c r="L18" i="1"/>
  <c r="M18" i="1" s="1"/>
  <c r="J18" i="1"/>
  <c r="K18" i="1" s="1"/>
  <c r="H18" i="1"/>
  <c r="I18" i="1" s="1"/>
  <c r="F18" i="1"/>
  <c r="G18" i="1" s="1"/>
  <c r="D18" i="1"/>
  <c r="E18" i="1" s="1"/>
  <c r="B18" i="1"/>
  <c r="C18" i="1" s="1"/>
  <c r="R11" i="1"/>
  <c r="S11" i="1" s="1"/>
  <c r="P11" i="1"/>
  <c r="Q11" i="1" s="1"/>
  <c r="N11" i="1"/>
  <c r="O11" i="1" s="1"/>
  <c r="L11" i="1"/>
  <c r="M11" i="1" s="1"/>
  <c r="J11" i="1"/>
  <c r="K11" i="1" s="1"/>
  <c r="H11" i="1"/>
  <c r="I11" i="1" s="1"/>
  <c r="F11" i="1"/>
  <c r="G11" i="1" s="1"/>
  <c r="D11" i="1"/>
  <c r="E11" i="1" s="1"/>
  <c r="B11" i="1"/>
  <c r="C11" i="1" s="1"/>
  <c r="R10" i="1"/>
  <c r="S10" i="1" s="1"/>
  <c r="P10" i="1"/>
  <c r="Q10" i="1" s="1"/>
  <c r="N10" i="1"/>
  <c r="O10" i="1" s="1"/>
  <c r="L10" i="1"/>
  <c r="M10" i="1" s="1"/>
  <c r="J10" i="1"/>
  <c r="K10" i="1" s="1"/>
  <c r="H10" i="1"/>
  <c r="I10" i="1" s="1"/>
  <c r="F10" i="1"/>
  <c r="G10" i="1" s="1"/>
  <c r="D10" i="1"/>
  <c r="E10" i="1" s="1"/>
  <c r="B10" i="1"/>
  <c r="C10" i="1" s="1"/>
  <c r="R9" i="1"/>
  <c r="S9" i="1" s="1"/>
  <c r="P9" i="1"/>
  <c r="Q9" i="1" s="1"/>
  <c r="N9" i="1"/>
  <c r="O9" i="1" s="1"/>
  <c r="L9" i="1"/>
  <c r="M9" i="1" s="1"/>
  <c r="J9" i="1"/>
  <c r="K9" i="1" s="1"/>
  <c r="H9" i="1"/>
  <c r="I9" i="1" s="1"/>
  <c r="F9" i="1"/>
  <c r="G9" i="1" s="1"/>
  <c r="D9" i="1"/>
  <c r="E9" i="1" s="1"/>
  <c r="B9" i="1"/>
  <c r="C9" i="1" s="1"/>
  <c r="R8" i="1"/>
  <c r="S8" i="1" s="1"/>
  <c r="P8" i="1"/>
  <c r="Q8" i="1" s="1"/>
  <c r="N8" i="1"/>
  <c r="O8" i="1" s="1"/>
  <c r="L8" i="1"/>
  <c r="M8" i="1" s="1"/>
  <c r="J8" i="1"/>
  <c r="K8" i="1" s="1"/>
  <c r="H8" i="1"/>
  <c r="I8" i="1" s="1"/>
  <c r="F8" i="1"/>
  <c r="G8" i="1" s="1"/>
  <c r="D8" i="1"/>
  <c r="E8" i="1" s="1"/>
  <c r="B8" i="1"/>
  <c r="C8" i="1" s="1"/>
  <c r="R7" i="1"/>
  <c r="S7" i="1" s="1"/>
  <c r="P7" i="1"/>
  <c r="Q7" i="1" s="1"/>
  <c r="N7" i="1"/>
  <c r="O7" i="1" s="1"/>
  <c r="L7" i="1"/>
  <c r="M7" i="1" s="1"/>
  <c r="J7" i="1"/>
  <c r="K7" i="1" s="1"/>
  <c r="H7" i="1"/>
  <c r="I7" i="1" s="1"/>
  <c r="F7" i="1"/>
  <c r="G7" i="1" s="1"/>
  <c r="D7" i="1"/>
  <c r="E7" i="1" s="1"/>
  <c r="B7" i="1"/>
  <c r="C7" i="1" s="1"/>
  <c r="R6" i="1"/>
  <c r="S6" i="1" s="1"/>
  <c r="P6" i="1"/>
  <c r="Q6" i="1" s="1"/>
  <c r="N6" i="1"/>
  <c r="O6" i="1" s="1"/>
  <c r="L6" i="1"/>
  <c r="M6" i="1" s="1"/>
  <c r="J6" i="1"/>
  <c r="K6" i="1" s="1"/>
  <c r="H6" i="1"/>
  <c r="I6" i="1" s="1"/>
  <c r="F6" i="1"/>
  <c r="G6" i="1" s="1"/>
  <c r="D6" i="1"/>
  <c r="E6" i="1" s="1"/>
  <c r="B6" i="1"/>
  <c r="C6" i="1" s="1"/>
  <c r="R5" i="1"/>
  <c r="S5" i="1" s="1"/>
  <c r="P5" i="1"/>
  <c r="Q5" i="1" s="1"/>
  <c r="N5" i="1"/>
  <c r="O5" i="1" s="1"/>
  <c r="L5" i="1"/>
  <c r="M5" i="1" s="1"/>
  <c r="J5" i="1"/>
  <c r="K5" i="1" s="1"/>
  <c r="H5" i="1"/>
  <c r="I5" i="1" s="1"/>
  <c r="F5" i="1"/>
  <c r="G5" i="1" s="1"/>
  <c r="D5" i="1"/>
  <c r="E5" i="1" s="1"/>
  <c r="B5" i="1"/>
  <c r="C5" i="1" s="1"/>
  <c r="S4" i="1"/>
  <c r="Q4" i="1"/>
  <c r="O4" i="1"/>
  <c r="M4" i="1"/>
  <c r="K4" i="1"/>
  <c r="I4" i="1"/>
  <c r="G4" i="1"/>
  <c r="E4" i="1"/>
  <c r="C4" i="1"/>
  <c r="P19" i="1" l="1"/>
  <c r="Q19" i="1" s="1"/>
  <c r="N20" i="1"/>
  <c r="O20" i="1" s="1"/>
  <c r="D21" i="1"/>
  <c r="E21" i="1" s="1"/>
  <c r="B22" i="1"/>
  <c r="C22" i="1" s="1"/>
  <c r="R22" i="1"/>
  <c r="S22" i="1" s="1"/>
  <c r="D25" i="1"/>
  <c r="E25" i="1" s="1"/>
  <c r="B19" i="1"/>
  <c r="C19" i="1" s="1"/>
  <c r="R19" i="1"/>
  <c r="S19" i="1" s="1"/>
  <c r="P20" i="1"/>
  <c r="Q20" i="1" s="1"/>
  <c r="N21" i="1"/>
  <c r="O21" i="1" s="1"/>
  <c r="L22" i="1"/>
  <c r="M22" i="1" s="1"/>
  <c r="J23" i="1"/>
  <c r="K23" i="1" s="1"/>
  <c r="H24" i="1"/>
  <c r="I24" i="1" s="1"/>
  <c r="F25" i="1"/>
  <c r="G25" i="1" s="1"/>
  <c r="L19" i="1"/>
  <c r="M19" i="1" s="1"/>
  <c r="B20" i="1"/>
  <c r="C20" i="1" s="1"/>
  <c r="R20" i="1"/>
  <c r="S20" i="1" s="1"/>
  <c r="H21" i="1"/>
  <c r="I21" i="1" s="1"/>
  <c r="P21" i="1"/>
  <c r="Q21" i="1" s="1"/>
  <c r="F22" i="1"/>
  <c r="G22" i="1" s="1"/>
  <c r="N22" i="1"/>
  <c r="O22" i="1" s="1"/>
  <c r="D23" i="1"/>
  <c r="E23" i="1" s="1"/>
  <c r="L23" i="1"/>
  <c r="M23" i="1" s="1"/>
  <c r="B24" i="1"/>
  <c r="C24" i="1" s="1"/>
  <c r="J24" i="1"/>
  <c r="K24" i="1" s="1"/>
  <c r="R24" i="1"/>
  <c r="S24" i="1" s="1"/>
  <c r="H25" i="1"/>
  <c r="I25" i="1" s="1"/>
  <c r="P25" i="1"/>
  <c r="Q25" i="1" s="1"/>
  <c r="H19" i="1"/>
  <c r="I19" i="1" s="1"/>
  <c r="F20" i="1"/>
  <c r="G20" i="1" s="1"/>
  <c r="L21" i="1"/>
  <c r="M21" i="1" s="1"/>
  <c r="J22" i="1"/>
  <c r="K22" i="1" s="1"/>
  <c r="H23" i="1"/>
  <c r="I23" i="1" s="1"/>
  <c r="P23" i="1"/>
  <c r="Q23" i="1" s="1"/>
  <c r="F24" i="1"/>
  <c r="G24" i="1" s="1"/>
  <c r="N24" i="1"/>
  <c r="O24" i="1" s="1"/>
  <c r="L25" i="1"/>
  <c r="M25" i="1" s="1"/>
  <c r="J19" i="1"/>
  <c r="K19" i="1" s="1"/>
  <c r="H20" i="1"/>
  <c r="I20" i="1" s="1"/>
  <c r="F21" i="1"/>
  <c r="G21" i="1" s="1"/>
  <c r="D22" i="1"/>
  <c r="E22" i="1" s="1"/>
  <c r="B23" i="1"/>
  <c r="C23" i="1" s="1"/>
  <c r="R23" i="1"/>
  <c r="S23" i="1" s="1"/>
  <c r="P24" i="1"/>
  <c r="Q24" i="1" s="1"/>
  <c r="N25" i="1"/>
  <c r="O25" i="1" s="1"/>
  <c r="D19" i="1"/>
  <c r="E19" i="1" s="1"/>
  <c r="J20" i="1"/>
  <c r="K20" i="1" s="1"/>
  <c r="F19" i="1"/>
  <c r="G19" i="1" s="1"/>
  <c r="N19" i="1"/>
  <c r="O19" i="1" s="1"/>
  <c r="D20" i="1"/>
  <c r="E20" i="1" s="1"/>
  <c r="L20" i="1"/>
  <c r="M20" i="1" s="1"/>
  <c r="B21" i="1"/>
  <c r="C21" i="1" s="1"/>
  <c r="J21" i="1"/>
  <c r="K21" i="1" s="1"/>
  <c r="R21" i="1"/>
  <c r="S21" i="1" s="1"/>
  <c r="H22" i="1"/>
  <c r="I22" i="1" s="1"/>
  <c r="P22" i="1"/>
  <c r="Q22" i="1" s="1"/>
  <c r="F23" i="1"/>
  <c r="G23" i="1" s="1"/>
  <c r="N23" i="1"/>
  <c r="O23" i="1" s="1"/>
  <c r="D24" i="1"/>
  <c r="E24" i="1" s="1"/>
  <c r="L24" i="1"/>
  <c r="M24" i="1" s="1"/>
  <c r="B25" i="1"/>
  <c r="C25" i="1" s="1"/>
  <c r="J25" i="1"/>
  <c r="K25" i="1" s="1"/>
  <c r="R25" i="1"/>
  <c r="S25" i="1" s="1"/>
</calcChain>
</file>

<file path=xl/sharedStrings.xml><?xml version="1.0" encoding="utf-8"?>
<sst xmlns="http://schemas.openxmlformats.org/spreadsheetml/2006/main" count="75" uniqueCount="30">
  <si>
    <t>Official Rates</t>
  </si>
  <si>
    <t>Mercure Sochi Centre</t>
  </si>
  <si>
    <t>Sgl</t>
  </si>
  <si>
    <t>Dbl</t>
  </si>
  <si>
    <t>Suite</t>
  </si>
  <si>
    <t>Privilege with sofa</t>
  </si>
  <si>
    <t>BREAKFAST IS INCLUDED IN THE RATES</t>
  </si>
  <si>
    <t>ROOM ONLY</t>
  </si>
  <si>
    <t>Classic city view</t>
  </si>
  <si>
    <t>Classic Superior city view</t>
  </si>
  <si>
    <t>Classic sea view</t>
  </si>
  <si>
    <t>Classic Superior sea view</t>
  </si>
  <si>
    <t>Privilege with balcony city view</t>
  </si>
  <si>
    <t>Privilege with balcony sea view</t>
  </si>
  <si>
    <t>03.09.26-13.09.26</t>
  </si>
  <si>
    <t xml:space="preserve">10.07.26-16.08.26 17.08.26-02.09.26 </t>
  </si>
  <si>
    <t xml:space="preserve">  14.09.26-22.09.26</t>
  </si>
  <si>
    <t>09.11.26-24.12.26</t>
  </si>
  <si>
    <t>12.05.26-17.05.26      01.11.26-08.11.26 25.12.26-29.12.26</t>
  </si>
  <si>
    <t xml:space="preserve">
01.07.26-09.07.26 </t>
  </si>
  <si>
    <r>
      <t xml:space="preserve">18.05.26-27.05.26
</t>
    </r>
    <r>
      <rPr>
        <b/>
        <sz val="8"/>
        <color indexed="10"/>
        <rFont val="Arial"/>
        <family val="2"/>
      </rPr>
      <t>01.06.26-07.06.26</t>
    </r>
    <r>
      <rPr>
        <b/>
        <sz val="8"/>
        <rFont val="Arial"/>
        <family val="2"/>
      </rPr>
      <t xml:space="preserve"> 26.09.26-30.09.26 11.10.26-31.10.26</t>
    </r>
  </si>
  <si>
    <r>
      <t xml:space="preserve">31.05.26
</t>
    </r>
    <r>
      <rPr>
        <b/>
        <sz val="8"/>
        <color indexed="10"/>
        <rFont val="Arial"/>
        <family val="2"/>
      </rPr>
      <t>20.06.26-25.06.26
26.06.26-30.06.26</t>
    </r>
    <r>
      <rPr>
        <b/>
        <sz val="8"/>
        <rFont val="Arial"/>
        <family val="2"/>
      </rPr>
      <t xml:space="preserve">
</t>
    </r>
  </si>
  <si>
    <r>
      <t xml:space="preserve">28.05.26-30.05.26
</t>
    </r>
    <r>
      <rPr>
        <b/>
        <sz val="8"/>
        <color indexed="10"/>
        <rFont val="Arial"/>
        <family val="2"/>
      </rPr>
      <t>08.06.26-10.06.26</t>
    </r>
    <r>
      <rPr>
        <b/>
        <sz val="8"/>
        <rFont val="Arial"/>
        <family val="2"/>
      </rPr>
      <t xml:space="preserve"> 11.06.26-19.06.25
30.12.26-31.12.26</t>
    </r>
  </si>
  <si>
    <r>
      <t xml:space="preserve">18.05.26-27.05.26
01.06.26-07.06.26 26.09.26-30.09.26 </t>
    </r>
    <r>
      <rPr>
        <b/>
        <sz val="8"/>
        <color indexed="10"/>
        <rFont val="Arial"/>
        <family val="2"/>
      </rPr>
      <t>17.10.26-18.10.26
23.10.26-31.10.26</t>
    </r>
  </si>
  <si>
    <r>
      <t xml:space="preserve">31.05.26
20.06.26-25.06.26
26.06.26-30.06.26
</t>
    </r>
    <r>
      <rPr>
        <b/>
        <sz val="8"/>
        <color indexed="10"/>
        <rFont val="Arial"/>
        <family val="2"/>
      </rPr>
      <t>01.10.26-13.10.26</t>
    </r>
  </si>
  <si>
    <t>08.06.26-10.06.26 11.06.26-19.06.25
30.12.26-31.12.26</t>
  </si>
  <si>
    <t xml:space="preserve">
01.07.26-04.07.26
</t>
  </si>
  <si>
    <r>
      <rPr>
        <b/>
        <sz val="8"/>
        <color indexed="10"/>
        <rFont val="Arial"/>
        <family val="2"/>
      </rPr>
      <t>28.05.26-30.05.26</t>
    </r>
    <r>
      <rPr>
        <b/>
        <sz val="8"/>
        <rFont val="Arial"/>
        <family val="2"/>
      </rPr>
      <t xml:space="preserve">
 23.08.26-02.09.26 </t>
    </r>
  </si>
  <si>
    <r>
      <rPr>
        <b/>
        <sz val="8"/>
        <color indexed="10"/>
        <rFont val="Arial"/>
        <family val="2"/>
      </rPr>
      <t>05.07.26-09.07.26</t>
    </r>
    <r>
      <rPr>
        <b/>
        <sz val="8"/>
        <rFont val="Arial"/>
        <family val="2"/>
      </rPr>
      <t xml:space="preserve"> 
</t>
    </r>
    <r>
      <rPr>
        <b/>
        <sz val="8"/>
        <color indexed="10"/>
        <rFont val="Arial"/>
        <family val="2"/>
      </rPr>
      <t>10.07.26-22.08.26
07.09.26-13.09.26</t>
    </r>
    <r>
      <rPr>
        <b/>
        <sz val="8"/>
        <rFont val="Arial"/>
        <family val="2"/>
      </rPr>
      <t xml:space="preserve">  
14.09.26-22.09.26</t>
    </r>
  </si>
  <si>
    <t xml:space="preserve">03.09.26-06.09.26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</si>
</sst>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8"/>
      <name val="Arial"/>
      <family val="2"/>
    </font>
    <font>
      <b/>
      <sz val="7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6"/>
      <color theme="1"/>
      <name val="Arial"/>
      <family val="2"/>
    </font>
    <font>
      <b/>
      <sz val="7"/>
      <color theme="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color indexed="10"/>
      <name val="Arial"/>
      <family val="2"/>
    </font>
    <font>
      <sz val="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69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1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7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0" fillId="5" borderId="0" xfId="0" applyFill="1"/>
    <xf numFmtId="0" fontId="9" fillId="5" borderId="0" xfId="0" applyFont="1" applyFill="1"/>
    <xf numFmtId="0" fontId="10" fillId="5" borderId="0" xfId="0" applyFont="1" applyFill="1"/>
    <xf numFmtId="0" fontId="12" fillId="2" borderId="17" xfId="0" applyFont="1" applyFill="1" applyBorder="1" applyAlignment="1">
      <alignment wrapText="1"/>
    </xf>
    <xf numFmtId="0" fontId="12" fillId="2" borderId="18" xfId="0" applyFont="1" applyFill="1" applyBorder="1" applyAlignment="1">
      <alignment wrapText="1"/>
    </xf>
    <xf numFmtId="0" fontId="12" fillId="2" borderId="19" xfId="0" applyFont="1" applyFill="1" applyBorder="1" applyAlignment="1">
      <alignment wrapText="1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6" fillId="2" borderId="22" xfId="0" applyFont="1" applyFill="1" applyBorder="1" applyAlignment="1">
      <alignment wrapText="1"/>
    </xf>
    <xf numFmtId="0" fontId="6" fillId="2" borderId="23" xfId="0" applyFont="1" applyFill="1" applyBorder="1" applyAlignment="1">
      <alignment wrapText="1"/>
    </xf>
    <xf numFmtId="0" fontId="6" fillId="2" borderId="24" xfId="0" applyFont="1" applyFill="1" applyBorder="1" applyAlignment="1">
      <alignment wrapText="1"/>
    </xf>
    <xf numFmtId="0" fontId="11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4" borderId="1" xfId="9" applyFont="1" applyFill="1" applyBorder="1" applyAlignment="1">
      <alignment horizontal="center" vertical="center" wrapText="1"/>
    </xf>
    <xf numFmtId="0" fontId="13" fillId="4" borderId="3" xfId="9" applyFont="1" applyFill="1" applyBorder="1" applyAlignment="1">
      <alignment horizontal="center" vertical="center" wrapText="1"/>
    </xf>
    <xf numFmtId="49" fontId="13" fillId="4" borderId="1" xfId="9" applyNumberFormat="1" applyFont="1" applyFill="1" applyBorder="1" applyAlignment="1">
      <alignment horizontal="center" vertical="center" wrapText="1"/>
    </xf>
    <xf numFmtId="49" fontId="13" fillId="4" borderId="3" xfId="9" applyNumberFormat="1" applyFont="1" applyFill="1" applyBorder="1" applyAlignment="1">
      <alignment horizontal="center" vertical="center" wrapText="1"/>
    </xf>
    <xf numFmtId="14" fontId="13" fillId="4" borderId="1" xfId="9" applyNumberFormat="1" applyFont="1" applyFill="1" applyBorder="1" applyAlignment="1">
      <alignment horizontal="center" vertical="center" wrapText="1"/>
    </xf>
    <xf numFmtId="14" fontId="13" fillId="4" borderId="3" xfId="9" applyNumberFormat="1" applyFont="1" applyFill="1" applyBorder="1" applyAlignment="1">
      <alignment horizontal="center" vertical="center" wrapText="1"/>
    </xf>
    <xf numFmtId="0" fontId="13" fillId="4" borderId="10" xfId="9" applyFont="1" applyFill="1" applyBorder="1" applyAlignment="1">
      <alignment horizontal="center" vertical="center" wrapText="1"/>
    </xf>
    <xf numFmtId="0" fontId="13" fillId="4" borderId="32" xfId="9" applyFont="1" applyFill="1" applyBorder="1" applyAlignment="1">
      <alignment horizontal="center" vertical="center" wrapText="1"/>
    </xf>
    <xf numFmtId="49" fontId="13" fillId="4" borderId="10" xfId="9" applyNumberFormat="1" applyFont="1" applyFill="1" applyBorder="1" applyAlignment="1">
      <alignment horizontal="center" vertical="center" wrapText="1"/>
    </xf>
    <xf numFmtId="49" fontId="13" fillId="4" borderId="32" xfId="9" applyNumberFormat="1" applyFont="1" applyFill="1" applyBorder="1" applyAlignment="1">
      <alignment horizontal="center" vertical="center" wrapText="1"/>
    </xf>
  </cellXfs>
  <cellStyles count="10">
    <cellStyle name="Comma 2" xfId="2" xr:uid="{00000000-0005-0000-0000-000000000000}"/>
    <cellStyle name="Comma 3" xfId="3" xr:uid="{00000000-0005-0000-0000-000001000000}"/>
    <cellStyle name="Normal 2" xfId="4" xr:uid="{00000000-0005-0000-0000-000003000000}"/>
    <cellStyle name="Normal 3" xfId="5" xr:uid="{00000000-0005-0000-0000-000004000000}"/>
    <cellStyle name="Normal 4" xfId="6" xr:uid="{00000000-0005-0000-0000-000005000000}"/>
    <cellStyle name="Normal 5" xfId="1" xr:uid="{00000000-0005-0000-0000-000006000000}"/>
    <cellStyle name="Normal 6" xfId="9" xr:uid="{00000000-0005-0000-0000-000007000000}"/>
    <cellStyle name="Percent 2" xfId="7" xr:uid="{00000000-0005-0000-0000-000008000000}"/>
    <cellStyle name="Percent 3" xfId="8" xr:uid="{00000000-0005-0000-0000-000009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25"/>
  <sheetViews>
    <sheetView tabSelected="1" zoomScale="110" zoomScaleNormal="110" workbookViewId="0">
      <selection activeCell="K7" sqref="K7"/>
    </sheetView>
  </sheetViews>
  <sheetFormatPr defaultRowHeight="15" x14ac:dyDescent="0.25"/>
  <cols>
    <col min="1" max="1" width="20.42578125" style="2" customWidth="1"/>
    <col min="2" max="13" width="7.7109375" style="2" customWidth="1"/>
    <col min="14" max="14" width="9.140625" style="1" customWidth="1"/>
    <col min="15" max="15" width="9.28515625" style="2" customWidth="1"/>
    <col min="16" max="16" width="9.140625" style="1" customWidth="1"/>
    <col min="17" max="17" width="9.28515625" style="2" customWidth="1"/>
    <col min="18" max="18" width="9.140625" style="1" customWidth="1"/>
    <col min="19" max="19" width="9.28515625" style="2" customWidth="1"/>
    <col min="20" max="22" width="9.140625" style="2"/>
    <col min="23" max="24" width="9.140625" style="1"/>
    <col min="25" max="32" width="9.140625" style="2"/>
    <col min="33" max="34" width="9.140625" style="1"/>
    <col min="35" max="42" width="9.140625" style="2"/>
    <col min="43" max="44" width="9.140625" style="1"/>
    <col min="45" max="52" width="9.140625" style="2"/>
    <col min="53" max="54" width="9.140625" style="1"/>
    <col min="55" max="62" width="9.140625" style="2"/>
    <col min="63" max="64" width="9.140625" style="1"/>
    <col min="65" max="72" width="9.140625" style="2"/>
    <col min="73" max="92" width="9.140625" style="1"/>
    <col min="93" max="238" width="9.140625" style="2"/>
    <col min="239" max="239" width="17.140625" style="2" customWidth="1"/>
    <col min="240" max="240" width="8.42578125" style="2" customWidth="1"/>
    <col min="241" max="241" width="7.85546875" style="2" customWidth="1"/>
    <col min="242" max="258" width="7.140625" style="2" customWidth="1"/>
    <col min="259" max="259" width="7.5703125" style="2" customWidth="1"/>
    <col min="260" max="263" width="7.140625" style="2" customWidth="1"/>
    <col min="264" max="494" width="9.140625" style="2"/>
    <col min="495" max="495" width="17.140625" style="2" customWidth="1"/>
    <col min="496" max="496" width="8.42578125" style="2" customWidth="1"/>
    <col min="497" max="497" width="7.85546875" style="2" customWidth="1"/>
    <col min="498" max="514" width="7.140625" style="2" customWidth="1"/>
    <col min="515" max="515" width="7.5703125" style="2" customWidth="1"/>
    <col min="516" max="519" width="7.140625" style="2" customWidth="1"/>
    <col min="520" max="750" width="9.140625" style="2"/>
    <col min="751" max="751" width="17.140625" style="2" customWidth="1"/>
    <col min="752" max="752" width="8.42578125" style="2" customWidth="1"/>
    <col min="753" max="753" width="7.85546875" style="2" customWidth="1"/>
    <col min="754" max="770" width="7.140625" style="2" customWidth="1"/>
    <col min="771" max="771" width="7.5703125" style="2" customWidth="1"/>
    <col min="772" max="775" width="7.140625" style="2" customWidth="1"/>
    <col min="776" max="1006" width="9.140625" style="2"/>
    <col min="1007" max="1007" width="17.140625" style="2" customWidth="1"/>
    <col min="1008" max="1008" width="8.42578125" style="2" customWidth="1"/>
    <col min="1009" max="1009" width="7.85546875" style="2" customWidth="1"/>
    <col min="1010" max="1026" width="7.140625" style="2" customWidth="1"/>
    <col min="1027" max="1027" width="7.5703125" style="2" customWidth="1"/>
    <col min="1028" max="1031" width="7.140625" style="2" customWidth="1"/>
    <col min="1032" max="1262" width="9.140625" style="2"/>
    <col min="1263" max="1263" width="17.140625" style="2" customWidth="1"/>
    <col min="1264" max="1264" width="8.42578125" style="2" customWidth="1"/>
    <col min="1265" max="1265" width="7.85546875" style="2" customWidth="1"/>
    <col min="1266" max="1282" width="7.140625" style="2" customWidth="1"/>
    <col min="1283" max="1283" width="7.5703125" style="2" customWidth="1"/>
    <col min="1284" max="1287" width="7.140625" style="2" customWidth="1"/>
    <col min="1288" max="1518" width="9.140625" style="2"/>
    <col min="1519" max="1519" width="17.140625" style="2" customWidth="1"/>
    <col min="1520" max="1520" width="8.42578125" style="2" customWidth="1"/>
    <col min="1521" max="1521" width="7.85546875" style="2" customWidth="1"/>
    <col min="1522" max="1538" width="7.140625" style="2" customWidth="1"/>
    <col min="1539" max="1539" width="7.5703125" style="2" customWidth="1"/>
    <col min="1540" max="1543" width="7.140625" style="2" customWidth="1"/>
    <col min="1544" max="1774" width="9.140625" style="2"/>
    <col min="1775" max="1775" width="17.140625" style="2" customWidth="1"/>
    <col min="1776" max="1776" width="8.42578125" style="2" customWidth="1"/>
    <col min="1777" max="1777" width="7.85546875" style="2" customWidth="1"/>
    <col min="1778" max="1794" width="7.140625" style="2" customWidth="1"/>
    <col min="1795" max="1795" width="7.5703125" style="2" customWidth="1"/>
    <col min="1796" max="1799" width="7.140625" style="2" customWidth="1"/>
    <col min="1800" max="2030" width="9.140625" style="2"/>
    <col min="2031" max="2031" width="17.140625" style="2" customWidth="1"/>
    <col min="2032" max="2032" width="8.42578125" style="2" customWidth="1"/>
    <col min="2033" max="2033" width="7.85546875" style="2" customWidth="1"/>
    <col min="2034" max="2050" width="7.140625" style="2" customWidth="1"/>
    <col min="2051" max="2051" width="7.5703125" style="2" customWidth="1"/>
    <col min="2052" max="2055" width="7.140625" style="2" customWidth="1"/>
    <col min="2056" max="2286" width="9.140625" style="2"/>
    <col min="2287" max="2287" width="17.140625" style="2" customWidth="1"/>
    <col min="2288" max="2288" width="8.42578125" style="2" customWidth="1"/>
    <col min="2289" max="2289" width="7.85546875" style="2" customWidth="1"/>
    <col min="2290" max="2306" width="7.140625" style="2" customWidth="1"/>
    <col min="2307" max="2307" width="7.5703125" style="2" customWidth="1"/>
    <col min="2308" max="2311" width="7.140625" style="2" customWidth="1"/>
    <col min="2312" max="2542" width="9.140625" style="2"/>
    <col min="2543" max="2543" width="17.140625" style="2" customWidth="1"/>
    <col min="2544" max="2544" width="8.42578125" style="2" customWidth="1"/>
    <col min="2545" max="2545" width="7.85546875" style="2" customWidth="1"/>
    <col min="2546" max="2562" width="7.140625" style="2" customWidth="1"/>
    <col min="2563" max="2563" width="7.5703125" style="2" customWidth="1"/>
    <col min="2564" max="2567" width="7.140625" style="2" customWidth="1"/>
    <col min="2568" max="2798" width="9.140625" style="2"/>
    <col min="2799" max="2799" width="17.140625" style="2" customWidth="1"/>
    <col min="2800" max="2800" width="8.42578125" style="2" customWidth="1"/>
    <col min="2801" max="2801" width="7.85546875" style="2" customWidth="1"/>
    <col min="2802" max="2818" width="7.140625" style="2" customWidth="1"/>
    <col min="2819" max="2819" width="7.5703125" style="2" customWidth="1"/>
    <col min="2820" max="2823" width="7.140625" style="2" customWidth="1"/>
    <col min="2824" max="3054" width="9.140625" style="2"/>
    <col min="3055" max="3055" width="17.140625" style="2" customWidth="1"/>
    <col min="3056" max="3056" width="8.42578125" style="2" customWidth="1"/>
    <col min="3057" max="3057" width="7.85546875" style="2" customWidth="1"/>
    <col min="3058" max="3074" width="7.140625" style="2" customWidth="1"/>
    <col min="3075" max="3075" width="7.5703125" style="2" customWidth="1"/>
    <col min="3076" max="3079" width="7.140625" style="2" customWidth="1"/>
    <col min="3080" max="3310" width="9.140625" style="2"/>
    <col min="3311" max="3311" width="17.140625" style="2" customWidth="1"/>
    <col min="3312" max="3312" width="8.42578125" style="2" customWidth="1"/>
    <col min="3313" max="3313" width="7.85546875" style="2" customWidth="1"/>
    <col min="3314" max="3330" width="7.140625" style="2" customWidth="1"/>
    <col min="3331" max="3331" width="7.5703125" style="2" customWidth="1"/>
    <col min="3332" max="3335" width="7.140625" style="2" customWidth="1"/>
    <col min="3336" max="3566" width="9.140625" style="2"/>
    <col min="3567" max="3567" width="17.140625" style="2" customWidth="1"/>
    <col min="3568" max="3568" width="8.42578125" style="2" customWidth="1"/>
    <col min="3569" max="3569" width="7.85546875" style="2" customWidth="1"/>
    <col min="3570" max="3586" width="7.140625" style="2" customWidth="1"/>
    <col min="3587" max="3587" width="7.5703125" style="2" customWidth="1"/>
    <col min="3588" max="3591" width="7.140625" style="2" customWidth="1"/>
    <col min="3592" max="3822" width="9.140625" style="2"/>
    <col min="3823" max="3823" width="17.140625" style="2" customWidth="1"/>
    <col min="3824" max="3824" width="8.42578125" style="2" customWidth="1"/>
    <col min="3825" max="3825" width="7.85546875" style="2" customWidth="1"/>
    <col min="3826" max="3842" width="7.140625" style="2" customWidth="1"/>
    <col min="3843" max="3843" width="7.5703125" style="2" customWidth="1"/>
    <col min="3844" max="3847" width="7.140625" style="2" customWidth="1"/>
    <col min="3848" max="4078" width="9.140625" style="2"/>
    <col min="4079" max="4079" width="17.140625" style="2" customWidth="1"/>
    <col min="4080" max="4080" width="8.42578125" style="2" customWidth="1"/>
    <col min="4081" max="4081" width="7.85546875" style="2" customWidth="1"/>
    <col min="4082" max="4098" width="7.140625" style="2" customWidth="1"/>
    <col min="4099" max="4099" width="7.5703125" style="2" customWidth="1"/>
    <col min="4100" max="4103" width="7.140625" style="2" customWidth="1"/>
    <col min="4104" max="4334" width="9.140625" style="2"/>
    <col min="4335" max="4335" width="17.140625" style="2" customWidth="1"/>
    <col min="4336" max="4336" width="8.42578125" style="2" customWidth="1"/>
    <col min="4337" max="4337" width="7.85546875" style="2" customWidth="1"/>
    <col min="4338" max="4354" width="7.140625" style="2" customWidth="1"/>
    <col min="4355" max="4355" width="7.5703125" style="2" customWidth="1"/>
    <col min="4356" max="4359" width="7.140625" style="2" customWidth="1"/>
    <col min="4360" max="4590" width="9.140625" style="2"/>
    <col min="4591" max="4591" width="17.140625" style="2" customWidth="1"/>
    <col min="4592" max="4592" width="8.42578125" style="2" customWidth="1"/>
    <col min="4593" max="4593" width="7.85546875" style="2" customWidth="1"/>
    <col min="4594" max="4610" width="7.140625" style="2" customWidth="1"/>
    <col min="4611" max="4611" width="7.5703125" style="2" customWidth="1"/>
    <col min="4612" max="4615" width="7.140625" style="2" customWidth="1"/>
    <col min="4616" max="4846" width="9.140625" style="2"/>
    <col min="4847" max="4847" width="17.140625" style="2" customWidth="1"/>
    <col min="4848" max="4848" width="8.42578125" style="2" customWidth="1"/>
    <col min="4849" max="4849" width="7.85546875" style="2" customWidth="1"/>
    <col min="4850" max="4866" width="7.140625" style="2" customWidth="1"/>
    <col min="4867" max="4867" width="7.5703125" style="2" customWidth="1"/>
    <col min="4868" max="4871" width="7.140625" style="2" customWidth="1"/>
    <col min="4872" max="5102" width="9.140625" style="2"/>
    <col min="5103" max="5103" width="17.140625" style="2" customWidth="1"/>
    <col min="5104" max="5104" width="8.42578125" style="2" customWidth="1"/>
    <col min="5105" max="5105" width="7.85546875" style="2" customWidth="1"/>
    <col min="5106" max="5122" width="7.140625" style="2" customWidth="1"/>
    <col min="5123" max="5123" width="7.5703125" style="2" customWidth="1"/>
    <col min="5124" max="5127" width="7.140625" style="2" customWidth="1"/>
    <col min="5128" max="5358" width="9.140625" style="2"/>
    <col min="5359" max="5359" width="17.140625" style="2" customWidth="1"/>
    <col min="5360" max="5360" width="8.42578125" style="2" customWidth="1"/>
    <col min="5361" max="5361" width="7.85546875" style="2" customWidth="1"/>
    <col min="5362" max="5378" width="7.140625" style="2" customWidth="1"/>
    <col min="5379" max="5379" width="7.5703125" style="2" customWidth="1"/>
    <col min="5380" max="5383" width="7.140625" style="2" customWidth="1"/>
    <col min="5384" max="5614" width="9.140625" style="2"/>
    <col min="5615" max="5615" width="17.140625" style="2" customWidth="1"/>
    <col min="5616" max="5616" width="8.42578125" style="2" customWidth="1"/>
    <col min="5617" max="5617" width="7.85546875" style="2" customWidth="1"/>
    <col min="5618" max="5634" width="7.140625" style="2" customWidth="1"/>
    <col min="5635" max="5635" width="7.5703125" style="2" customWidth="1"/>
    <col min="5636" max="5639" width="7.140625" style="2" customWidth="1"/>
    <col min="5640" max="5870" width="9.140625" style="2"/>
    <col min="5871" max="5871" width="17.140625" style="2" customWidth="1"/>
    <col min="5872" max="5872" width="8.42578125" style="2" customWidth="1"/>
    <col min="5873" max="5873" width="7.85546875" style="2" customWidth="1"/>
    <col min="5874" max="5890" width="7.140625" style="2" customWidth="1"/>
    <col min="5891" max="5891" width="7.5703125" style="2" customWidth="1"/>
    <col min="5892" max="5895" width="7.140625" style="2" customWidth="1"/>
    <col min="5896" max="6126" width="9.140625" style="2"/>
    <col min="6127" max="6127" width="17.140625" style="2" customWidth="1"/>
    <col min="6128" max="6128" width="8.42578125" style="2" customWidth="1"/>
    <col min="6129" max="6129" width="7.85546875" style="2" customWidth="1"/>
    <col min="6130" max="6146" width="7.140625" style="2" customWidth="1"/>
    <col min="6147" max="6147" width="7.5703125" style="2" customWidth="1"/>
    <col min="6148" max="6151" width="7.140625" style="2" customWidth="1"/>
    <col min="6152" max="6382" width="9.140625" style="2"/>
    <col min="6383" max="6383" width="17.140625" style="2" customWidth="1"/>
    <col min="6384" max="6384" width="8.42578125" style="2" customWidth="1"/>
    <col min="6385" max="6385" width="7.85546875" style="2" customWidth="1"/>
    <col min="6386" max="6402" width="7.140625" style="2" customWidth="1"/>
    <col min="6403" max="6403" width="7.5703125" style="2" customWidth="1"/>
    <col min="6404" max="6407" width="7.140625" style="2" customWidth="1"/>
    <col min="6408" max="6638" width="9.140625" style="2"/>
    <col min="6639" max="6639" width="17.140625" style="2" customWidth="1"/>
    <col min="6640" max="6640" width="8.42578125" style="2" customWidth="1"/>
    <col min="6641" max="6641" width="7.85546875" style="2" customWidth="1"/>
    <col min="6642" max="6658" width="7.140625" style="2" customWidth="1"/>
    <col min="6659" max="6659" width="7.5703125" style="2" customWidth="1"/>
    <col min="6660" max="6663" width="7.140625" style="2" customWidth="1"/>
    <col min="6664" max="6894" width="9.140625" style="2"/>
    <col min="6895" max="6895" width="17.140625" style="2" customWidth="1"/>
    <col min="6896" max="6896" width="8.42578125" style="2" customWidth="1"/>
    <col min="6897" max="6897" width="7.85546875" style="2" customWidth="1"/>
    <col min="6898" max="6914" width="7.140625" style="2" customWidth="1"/>
    <col min="6915" max="6915" width="7.5703125" style="2" customWidth="1"/>
    <col min="6916" max="6919" width="7.140625" style="2" customWidth="1"/>
    <col min="6920" max="7150" width="9.140625" style="2"/>
    <col min="7151" max="7151" width="17.140625" style="2" customWidth="1"/>
    <col min="7152" max="7152" width="8.42578125" style="2" customWidth="1"/>
    <col min="7153" max="7153" width="7.85546875" style="2" customWidth="1"/>
    <col min="7154" max="7170" width="7.140625" style="2" customWidth="1"/>
    <col min="7171" max="7171" width="7.5703125" style="2" customWidth="1"/>
    <col min="7172" max="7175" width="7.140625" style="2" customWidth="1"/>
    <col min="7176" max="7406" width="9.140625" style="2"/>
    <col min="7407" max="7407" width="17.140625" style="2" customWidth="1"/>
    <col min="7408" max="7408" width="8.42578125" style="2" customWidth="1"/>
    <col min="7409" max="7409" width="7.85546875" style="2" customWidth="1"/>
    <col min="7410" max="7426" width="7.140625" style="2" customWidth="1"/>
    <col min="7427" max="7427" width="7.5703125" style="2" customWidth="1"/>
    <col min="7428" max="7431" width="7.140625" style="2" customWidth="1"/>
    <col min="7432" max="7662" width="9.140625" style="2"/>
    <col min="7663" max="7663" width="17.140625" style="2" customWidth="1"/>
    <col min="7664" max="7664" width="8.42578125" style="2" customWidth="1"/>
    <col min="7665" max="7665" width="7.85546875" style="2" customWidth="1"/>
    <col min="7666" max="7682" width="7.140625" style="2" customWidth="1"/>
    <col min="7683" max="7683" width="7.5703125" style="2" customWidth="1"/>
    <col min="7684" max="7687" width="7.140625" style="2" customWidth="1"/>
    <col min="7688" max="7918" width="9.140625" style="2"/>
    <col min="7919" max="7919" width="17.140625" style="2" customWidth="1"/>
    <col min="7920" max="7920" width="8.42578125" style="2" customWidth="1"/>
    <col min="7921" max="7921" width="7.85546875" style="2" customWidth="1"/>
    <col min="7922" max="7938" width="7.140625" style="2" customWidth="1"/>
    <col min="7939" max="7939" width="7.5703125" style="2" customWidth="1"/>
    <col min="7940" max="7943" width="7.140625" style="2" customWidth="1"/>
    <col min="7944" max="8174" width="9.140625" style="2"/>
    <col min="8175" max="8175" width="17.140625" style="2" customWidth="1"/>
    <col min="8176" max="8176" width="8.42578125" style="2" customWidth="1"/>
    <col min="8177" max="8177" width="7.85546875" style="2" customWidth="1"/>
    <col min="8178" max="8194" width="7.140625" style="2" customWidth="1"/>
    <col min="8195" max="8195" width="7.5703125" style="2" customWidth="1"/>
    <col min="8196" max="8199" width="7.140625" style="2" customWidth="1"/>
    <col min="8200" max="8430" width="9.140625" style="2"/>
    <col min="8431" max="8431" width="17.140625" style="2" customWidth="1"/>
    <col min="8432" max="8432" width="8.42578125" style="2" customWidth="1"/>
    <col min="8433" max="8433" width="7.85546875" style="2" customWidth="1"/>
    <col min="8434" max="8450" width="7.140625" style="2" customWidth="1"/>
    <col min="8451" max="8451" width="7.5703125" style="2" customWidth="1"/>
    <col min="8452" max="8455" width="7.140625" style="2" customWidth="1"/>
    <col min="8456" max="8686" width="9.140625" style="2"/>
    <col min="8687" max="8687" width="17.140625" style="2" customWidth="1"/>
    <col min="8688" max="8688" width="8.42578125" style="2" customWidth="1"/>
    <col min="8689" max="8689" width="7.85546875" style="2" customWidth="1"/>
    <col min="8690" max="8706" width="7.140625" style="2" customWidth="1"/>
    <col min="8707" max="8707" width="7.5703125" style="2" customWidth="1"/>
    <col min="8708" max="8711" width="7.140625" style="2" customWidth="1"/>
    <col min="8712" max="8942" width="9.140625" style="2"/>
    <col min="8943" max="8943" width="17.140625" style="2" customWidth="1"/>
    <col min="8944" max="8944" width="8.42578125" style="2" customWidth="1"/>
    <col min="8945" max="8945" width="7.85546875" style="2" customWidth="1"/>
    <col min="8946" max="8962" width="7.140625" style="2" customWidth="1"/>
    <col min="8963" max="8963" width="7.5703125" style="2" customWidth="1"/>
    <col min="8964" max="8967" width="7.140625" style="2" customWidth="1"/>
    <col min="8968" max="9198" width="9.140625" style="2"/>
    <col min="9199" max="9199" width="17.140625" style="2" customWidth="1"/>
    <col min="9200" max="9200" width="8.42578125" style="2" customWidth="1"/>
    <col min="9201" max="9201" width="7.85546875" style="2" customWidth="1"/>
    <col min="9202" max="9218" width="7.140625" style="2" customWidth="1"/>
    <col min="9219" max="9219" width="7.5703125" style="2" customWidth="1"/>
    <col min="9220" max="9223" width="7.140625" style="2" customWidth="1"/>
    <col min="9224" max="9454" width="9.140625" style="2"/>
    <col min="9455" max="9455" width="17.140625" style="2" customWidth="1"/>
    <col min="9456" max="9456" width="8.42578125" style="2" customWidth="1"/>
    <col min="9457" max="9457" width="7.85546875" style="2" customWidth="1"/>
    <col min="9458" max="9474" width="7.140625" style="2" customWidth="1"/>
    <col min="9475" max="9475" width="7.5703125" style="2" customWidth="1"/>
    <col min="9476" max="9479" width="7.140625" style="2" customWidth="1"/>
    <col min="9480" max="9710" width="9.140625" style="2"/>
    <col min="9711" max="9711" width="17.140625" style="2" customWidth="1"/>
    <col min="9712" max="9712" width="8.42578125" style="2" customWidth="1"/>
    <col min="9713" max="9713" width="7.85546875" style="2" customWidth="1"/>
    <col min="9714" max="9730" width="7.140625" style="2" customWidth="1"/>
    <col min="9731" max="9731" width="7.5703125" style="2" customWidth="1"/>
    <col min="9732" max="9735" width="7.140625" style="2" customWidth="1"/>
    <col min="9736" max="9966" width="9.140625" style="2"/>
    <col min="9967" max="9967" width="17.140625" style="2" customWidth="1"/>
    <col min="9968" max="9968" width="8.42578125" style="2" customWidth="1"/>
    <col min="9969" max="9969" width="7.85546875" style="2" customWidth="1"/>
    <col min="9970" max="9986" width="7.140625" style="2" customWidth="1"/>
    <col min="9987" max="9987" width="7.5703125" style="2" customWidth="1"/>
    <col min="9988" max="9991" width="7.140625" style="2" customWidth="1"/>
    <col min="9992" max="10222" width="9.140625" style="2"/>
    <col min="10223" max="10223" width="17.140625" style="2" customWidth="1"/>
    <col min="10224" max="10224" width="8.42578125" style="2" customWidth="1"/>
    <col min="10225" max="10225" width="7.85546875" style="2" customWidth="1"/>
    <col min="10226" max="10242" width="7.140625" style="2" customWidth="1"/>
    <col min="10243" max="10243" width="7.5703125" style="2" customWidth="1"/>
    <col min="10244" max="10247" width="7.140625" style="2" customWidth="1"/>
    <col min="10248" max="10478" width="9.140625" style="2"/>
    <col min="10479" max="10479" width="17.140625" style="2" customWidth="1"/>
    <col min="10480" max="10480" width="8.42578125" style="2" customWidth="1"/>
    <col min="10481" max="10481" width="7.85546875" style="2" customWidth="1"/>
    <col min="10482" max="10498" width="7.140625" style="2" customWidth="1"/>
    <col min="10499" max="10499" width="7.5703125" style="2" customWidth="1"/>
    <col min="10500" max="10503" width="7.140625" style="2" customWidth="1"/>
    <col min="10504" max="10734" width="9.140625" style="2"/>
    <col min="10735" max="10735" width="17.140625" style="2" customWidth="1"/>
    <col min="10736" max="10736" width="8.42578125" style="2" customWidth="1"/>
    <col min="10737" max="10737" width="7.85546875" style="2" customWidth="1"/>
    <col min="10738" max="10754" width="7.140625" style="2" customWidth="1"/>
    <col min="10755" max="10755" width="7.5703125" style="2" customWidth="1"/>
    <col min="10756" max="10759" width="7.140625" style="2" customWidth="1"/>
    <col min="10760" max="10990" width="9.140625" style="2"/>
    <col min="10991" max="10991" width="17.140625" style="2" customWidth="1"/>
    <col min="10992" max="10992" width="8.42578125" style="2" customWidth="1"/>
    <col min="10993" max="10993" width="7.85546875" style="2" customWidth="1"/>
    <col min="10994" max="11010" width="7.140625" style="2" customWidth="1"/>
    <col min="11011" max="11011" width="7.5703125" style="2" customWidth="1"/>
    <col min="11012" max="11015" width="7.140625" style="2" customWidth="1"/>
    <col min="11016" max="11246" width="9.140625" style="2"/>
    <col min="11247" max="11247" width="17.140625" style="2" customWidth="1"/>
    <col min="11248" max="11248" width="8.42578125" style="2" customWidth="1"/>
    <col min="11249" max="11249" width="7.85546875" style="2" customWidth="1"/>
    <col min="11250" max="11266" width="7.140625" style="2" customWidth="1"/>
    <col min="11267" max="11267" width="7.5703125" style="2" customWidth="1"/>
    <col min="11268" max="11271" width="7.140625" style="2" customWidth="1"/>
    <col min="11272" max="11502" width="9.140625" style="2"/>
    <col min="11503" max="11503" width="17.140625" style="2" customWidth="1"/>
    <col min="11504" max="11504" width="8.42578125" style="2" customWidth="1"/>
    <col min="11505" max="11505" width="7.85546875" style="2" customWidth="1"/>
    <col min="11506" max="11522" width="7.140625" style="2" customWidth="1"/>
    <col min="11523" max="11523" width="7.5703125" style="2" customWidth="1"/>
    <col min="11524" max="11527" width="7.140625" style="2" customWidth="1"/>
    <col min="11528" max="11758" width="9.140625" style="2"/>
    <col min="11759" max="11759" width="17.140625" style="2" customWidth="1"/>
    <col min="11760" max="11760" width="8.42578125" style="2" customWidth="1"/>
    <col min="11761" max="11761" width="7.85546875" style="2" customWidth="1"/>
    <col min="11762" max="11778" width="7.140625" style="2" customWidth="1"/>
    <col min="11779" max="11779" width="7.5703125" style="2" customWidth="1"/>
    <col min="11780" max="11783" width="7.140625" style="2" customWidth="1"/>
    <col min="11784" max="12014" width="9.140625" style="2"/>
    <col min="12015" max="12015" width="17.140625" style="2" customWidth="1"/>
    <col min="12016" max="12016" width="8.42578125" style="2" customWidth="1"/>
    <col min="12017" max="12017" width="7.85546875" style="2" customWidth="1"/>
    <col min="12018" max="12034" width="7.140625" style="2" customWidth="1"/>
    <col min="12035" max="12035" width="7.5703125" style="2" customWidth="1"/>
    <col min="12036" max="12039" width="7.140625" style="2" customWidth="1"/>
    <col min="12040" max="12270" width="9.140625" style="2"/>
    <col min="12271" max="12271" width="17.140625" style="2" customWidth="1"/>
    <col min="12272" max="12272" width="8.42578125" style="2" customWidth="1"/>
    <col min="12273" max="12273" width="7.85546875" style="2" customWidth="1"/>
    <col min="12274" max="12290" width="7.140625" style="2" customWidth="1"/>
    <col min="12291" max="12291" width="7.5703125" style="2" customWidth="1"/>
    <col min="12292" max="12295" width="7.140625" style="2" customWidth="1"/>
    <col min="12296" max="12526" width="9.140625" style="2"/>
    <col min="12527" max="12527" width="17.140625" style="2" customWidth="1"/>
    <col min="12528" max="12528" width="8.42578125" style="2" customWidth="1"/>
    <col min="12529" max="12529" width="7.85546875" style="2" customWidth="1"/>
    <col min="12530" max="12546" width="7.140625" style="2" customWidth="1"/>
    <col min="12547" max="12547" width="7.5703125" style="2" customWidth="1"/>
    <col min="12548" max="12551" width="7.140625" style="2" customWidth="1"/>
    <col min="12552" max="12782" width="9.140625" style="2"/>
    <col min="12783" max="12783" width="17.140625" style="2" customWidth="1"/>
    <col min="12784" max="12784" width="8.42578125" style="2" customWidth="1"/>
    <col min="12785" max="12785" width="7.85546875" style="2" customWidth="1"/>
    <col min="12786" max="12802" width="7.140625" style="2" customWidth="1"/>
    <col min="12803" max="12803" width="7.5703125" style="2" customWidth="1"/>
    <col min="12804" max="12807" width="7.140625" style="2" customWidth="1"/>
    <col min="12808" max="13038" width="9.140625" style="2"/>
    <col min="13039" max="13039" width="17.140625" style="2" customWidth="1"/>
    <col min="13040" max="13040" width="8.42578125" style="2" customWidth="1"/>
    <col min="13041" max="13041" width="7.85546875" style="2" customWidth="1"/>
    <col min="13042" max="13058" width="7.140625" style="2" customWidth="1"/>
    <col min="13059" max="13059" width="7.5703125" style="2" customWidth="1"/>
    <col min="13060" max="13063" width="7.140625" style="2" customWidth="1"/>
    <col min="13064" max="13294" width="9.140625" style="2"/>
    <col min="13295" max="13295" width="17.140625" style="2" customWidth="1"/>
    <col min="13296" max="13296" width="8.42578125" style="2" customWidth="1"/>
    <col min="13297" max="13297" width="7.85546875" style="2" customWidth="1"/>
    <col min="13298" max="13314" width="7.140625" style="2" customWidth="1"/>
    <col min="13315" max="13315" width="7.5703125" style="2" customWidth="1"/>
    <col min="13316" max="13319" width="7.140625" style="2" customWidth="1"/>
    <col min="13320" max="13550" width="9.140625" style="2"/>
    <col min="13551" max="13551" width="17.140625" style="2" customWidth="1"/>
    <col min="13552" max="13552" width="8.42578125" style="2" customWidth="1"/>
    <col min="13553" max="13553" width="7.85546875" style="2" customWidth="1"/>
    <col min="13554" max="13570" width="7.140625" style="2" customWidth="1"/>
    <col min="13571" max="13571" width="7.5703125" style="2" customWidth="1"/>
    <col min="13572" max="13575" width="7.140625" style="2" customWidth="1"/>
    <col min="13576" max="13806" width="9.140625" style="2"/>
    <col min="13807" max="13807" width="17.140625" style="2" customWidth="1"/>
    <col min="13808" max="13808" width="8.42578125" style="2" customWidth="1"/>
    <col min="13809" max="13809" width="7.85546875" style="2" customWidth="1"/>
    <col min="13810" max="13826" width="7.140625" style="2" customWidth="1"/>
    <col min="13827" max="13827" width="7.5703125" style="2" customWidth="1"/>
    <col min="13828" max="13831" width="7.140625" style="2" customWidth="1"/>
    <col min="13832" max="14062" width="9.140625" style="2"/>
    <col min="14063" max="14063" width="17.140625" style="2" customWidth="1"/>
    <col min="14064" max="14064" width="8.42578125" style="2" customWidth="1"/>
    <col min="14065" max="14065" width="7.85546875" style="2" customWidth="1"/>
    <col min="14066" max="14082" width="7.140625" style="2" customWidth="1"/>
    <col min="14083" max="14083" width="7.5703125" style="2" customWidth="1"/>
    <col min="14084" max="14087" width="7.140625" style="2" customWidth="1"/>
    <col min="14088" max="14318" width="9.140625" style="2"/>
    <col min="14319" max="14319" width="17.140625" style="2" customWidth="1"/>
    <col min="14320" max="14320" width="8.42578125" style="2" customWidth="1"/>
    <col min="14321" max="14321" width="7.85546875" style="2" customWidth="1"/>
    <col min="14322" max="14338" width="7.140625" style="2" customWidth="1"/>
    <col min="14339" max="14339" width="7.5703125" style="2" customWidth="1"/>
    <col min="14340" max="14343" width="7.140625" style="2" customWidth="1"/>
    <col min="14344" max="14574" width="9.140625" style="2"/>
    <col min="14575" max="14575" width="17.140625" style="2" customWidth="1"/>
    <col min="14576" max="14576" width="8.42578125" style="2" customWidth="1"/>
    <col min="14577" max="14577" width="7.85546875" style="2" customWidth="1"/>
    <col min="14578" max="14594" width="7.140625" style="2" customWidth="1"/>
    <col min="14595" max="14595" width="7.5703125" style="2" customWidth="1"/>
    <col min="14596" max="14599" width="7.140625" style="2" customWidth="1"/>
    <col min="14600" max="14830" width="9.140625" style="2"/>
    <col min="14831" max="14831" width="17.140625" style="2" customWidth="1"/>
    <col min="14832" max="14832" width="8.42578125" style="2" customWidth="1"/>
    <col min="14833" max="14833" width="7.85546875" style="2" customWidth="1"/>
    <col min="14834" max="14850" width="7.140625" style="2" customWidth="1"/>
    <col min="14851" max="14851" width="7.5703125" style="2" customWidth="1"/>
    <col min="14852" max="14855" width="7.140625" style="2" customWidth="1"/>
    <col min="14856" max="15086" width="9.140625" style="2"/>
    <col min="15087" max="15087" width="17.140625" style="2" customWidth="1"/>
    <col min="15088" max="15088" width="8.42578125" style="2" customWidth="1"/>
    <col min="15089" max="15089" width="7.85546875" style="2" customWidth="1"/>
    <col min="15090" max="15106" width="7.140625" style="2" customWidth="1"/>
    <col min="15107" max="15107" width="7.5703125" style="2" customWidth="1"/>
    <col min="15108" max="15111" width="7.140625" style="2" customWidth="1"/>
    <col min="15112" max="15342" width="9.140625" style="2"/>
    <col min="15343" max="15343" width="17.140625" style="2" customWidth="1"/>
    <col min="15344" max="15344" width="8.42578125" style="2" customWidth="1"/>
    <col min="15345" max="15345" width="7.85546875" style="2" customWidth="1"/>
    <col min="15346" max="15362" width="7.140625" style="2" customWidth="1"/>
    <col min="15363" max="15363" width="7.5703125" style="2" customWidth="1"/>
    <col min="15364" max="15367" width="7.140625" style="2" customWidth="1"/>
    <col min="15368" max="15598" width="9.140625" style="2"/>
    <col min="15599" max="15599" width="17.140625" style="2" customWidth="1"/>
    <col min="15600" max="15600" width="8.42578125" style="2" customWidth="1"/>
    <col min="15601" max="15601" width="7.85546875" style="2" customWidth="1"/>
    <col min="15602" max="15618" width="7.140625" style="2" customWidth="1"/>
    <col min="15619" max="15619" width="7.5703125" style="2" customWidth="1"/>
    <col min="15620" max="15623" width="7.140625" style="2" customWidth="1"/>
    <col min="15624" max="15854" width="9.140625" style="2"/>
    <col min="15855" max="15855" width="17.140625" style="2" customWidth="1"/>
    <col min="15856" max="15856" width="8.42578125" style="2" customWidth="1"/>
    <col min="15857" max="15857" width="7.85546875" style="2" customWidth="1"/>
    <col min="15858" max="15874" width="7.140625" style="2" customWidth="1"/>
    <col min="15875" max="15875" width="7.5703125" style="2" customWidth="1"/>
    <col min="15876" max="15879" width="7.140625" style="2" customWidth="1"/>
    <col min="15880" max="16110" width="9.140625" style="2"/>
    <col min="16111" max="16111" width="17.140625" style="2" customWidth="1"/>
    <col min="16112" max="16112" width="8.42578125" style="2" customWidth="1"/>
    <col min="16113" max="16113" width="7.85546875" style="2" customWidth="1"/>
    <col min="16114" max="16130" width="7.140625" style="2" customWidth="1"/>
    <col min="16131" max="16131" width="7.5703125" style="2" customWidth="1"/>
    <col min="16132" max="16135" width="7.140625" style="2" customWidth="1"/>
    <col min="16136" max="16384" width="9.140625" style="2"/>
  </cols>
  <sheetData>
    <row r="1" spans="1:92" ht="15.75" thickBot="1" x14ac:dyDescent="0.3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10"/>
      <c r="K1" s="10"/>
      <c r="L1" s="10"/>
      <c r="M1" s="10"/>
    </row>
    <row r="2" spans="1:92" s="4" customFormat="1" ht="154.5" customHeight="1" thickBot="1" x14ac:dyDescent="0.25">
      <c r="A2" s="57" t="s">
        <v>1</v>
      </c>
      <c r="B2" s="59" t="s">
        <v>17</v>
      </c>
      <c r="C2" s="60"/>
      <c r="D2" s="59" t="s">
        <v>18</v>
      </c>
      <c r="E2" s="60"/>
      <c r="F2" s="61" t="s">
        <v>23</v>
      </c>
      <c r="G2" s="62"/>
      <c r="H2" s="59" t="s">
        <v>24</v>
      </c>
      <c r="I2" s="60"/>
      <c r="J2" s="59" t="s">
        <v>25</v>
      </c>
      <c r="K2" s="60"/>
      <c r="L2" s="59" t="s">
        <v>26</v>
      </c>
      <c r="M2" s="60"/>
      <c r="N2" s="59" t="s">
        <v>27</v>
      </c>
      <c r="O2" s="60"/>
      <c r="P2" s="63" t="s">
        <v>28</v>
      </c>
      <c r="Q2" s="64"/>
      <c r="R2" s="63" t="s">
        <v>29</v>
      </c>
      <c r="S2" s="64"/>
      <c r="W2" s="3"/>
      <c r="X2" s="3"/>
      <c r="AG2" s="3"/>
      <c r="AH2" s="3"/>
      <c r="AQ2" s="3"/>
      <c r="AR2" s="3"/>
      <c r="BA2" s="3"/>
      <c r="BB2" s="3"/>
      <c r="BK2" s="3"/>
      <c r="BL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</row>
    <row r="3" spans="1:92" ht="13.5" customHeight="1" thickBot="1" x14ac:dyDescent="0.3">
      <c r="A3" s="58"/>
      <c r="B3" s="41" t="s">
        <v>2</v>
      </c>
      <c r="C3" s="42" t="s">
        <v>3</v>
      </c>
      <c r="D3" s="41" t="s">
        <v>2</v>
      </c>
      <c r="E3" s="42" t="s">
        <v>3</v>
      </c>
      <c r="F3" s="41" t="s">
        <v>2</v>
      </c>
      <c r="G3" s="42" t="s">
        <v>3</v>
      </c>
      <c r="H3" s="41" t="s">
        <v>2</v>
      </c>
      <c r="I3" s="42" t="s">
        <v>3</v>
      </c>
      <c r="J3" s="41" t="s">
        <v>2</v>
      </c>
      <c r="K3" s="42" t="s">
        <v>3</v>
      </c>
      <c r="L3" s="34" t="s">
        <v>2</v>
      </c>
      <c r="M3" s="35" t="s">
        <v>3</v>
      </c>
      <c r="N3" s="34" t="s">
        <v>2</v>
      </c>
      <c r="O3" s="35" t="s">
        <v>3</v>
      </c>
      <c r="P3" s="34" t="s">
        <v>2</v>
      </c>
      <c r="Q3" s="35" t="s">
        <v>3</v>
      </c>
      <c r="R3" s="43" t="s">
        <v>2</v>
      </c>
      <c r="S3" s="35" t="s">
        <v>3</v>
      </c>
    </row>
    <row r="4" spans="1:92" ht="15" customHeight="1" x14ac:dyDescent="0.25">
      <c r="A4" s="14" t="s">
        <v>8</v>
      </c>
      <c r="B4" s="44">
        <v>10700</v>
      </c>
      <c r="C4" s="45">
        <f>B4+1700</f>
        <v>12400</v>
      </c>
      <c r="D4" s="44">
        <v>12500</v>
      </c>
      <c r="E4" s="45">
        <f>D4+1700</f>
        <v>14200</v>
      </c>
      <c r="F4" s="46">
        <v>14300</v>
      </c>
      <c r="G4" s="45">
        <f>F4+1700</f>
        <v>16000</v>
      </c>
      <c r="H4" s="46">
        <v>15800</v>
      </c>
      <c r="I4" s="45">
        <f>H4+1700</f>
        <v>17500</v>
      </c>
      <c r="J4" s="44">
        <v>17400</v>
      </c>
      <c r="K4" s="45">
        <f>J4+1700</f>
        <v>19100</v>
      </c>
      <c r="L4" s="17">
        <v>18500</v>
      </c>
      <c r="M4" s="33">
        <f>L4+1700</f>
        <v>20200</v>
      </c>
      <c r="N4" s="17">
        <v>19700</v>
      </c>
      <c r="O4" s="18">
        <f>N4+1700</f>
        <v>21400</v>
      </c>
      <c r="P4" s="37">
        <v>20700</v>
      </c>
      <c r="Q4" s="18">
        <f>P4+1700</f>
        <v>22400</v>
      </c>
      <c r="R4" s="17">
        <v>23400</v>
      </c>
      <c r="S4" s="18">
        <f>R4+1700</f>
        <v>25100</v>
      </c>
    </row>
    <row r="5" spans="1:92" ht="15" customHeight="1" x14ac:dyDescent="0.25">
      <c r="A5" s="15" t="s">
        <v>9</v>
      </c>
      <c r="B5" s="47">
        <f>B4+1800</f>
        <v>12500</v>
      </c>
      <c r="C5" s="48">
        <f t="shared" ref="C5:C11" si="0">B5+1700</f>
        <v>14200</v>
      </c>
      <c r="D5" s="47">
        <f>D4+1800</f>
        <v>14300</v>
      </c>
      <c r="E5" s="48">
        <f t="shared" ref="E5:E11" si="1">D5+1700</f>
        <v>16000</v>
      </c>
      <c r="F5" s="47">
        <f>F4+1800</f>
        <v>16100</v>
      </c>
      <c r="G5" s="48">
        <f t="shared" ref="G5:G11" si="2">F5+1700</f>
        <v>17800</v>
      </c>
      <c r="H5" s="47">
        <f>H4+2000</f>
        <v>17800</v>
      </c>
      <c r="I5" s="48">
        <f t="shared" ref="I5:I11" si="3">H5+1700</f>
        <v>19500</v>
      </c>
      <c r="J5" s="47">
        <f>J4+2000</f>
        <v>19400</v>
      </c>
      <c r="K5" s="48">
        <f t="shared" ref="K5:K11" si="4">J5+1700</f>
        <v>21100</v>
      </c>
      <c r="L5" s="19">
        <f>L4+2000</f>
        <v>20500</v>
      </c>
      <c r="M5" s="25">
        <f t="shared" ref="M5:M11" si="5">L5+1700</f>
        <v>22200</v>
      </c>
      <c r="N5" s="19">
        <f>N4+2000</f>
        <v>21700</v>
      </c>
      <c r="O5" s="20">
        <f t="shared" ref="O5:O11" si="6">N5+1700</f>
        <v>23400</v>
      </c>
      <c r="P5" s="38">
        <f>P4+2500</f>
        <v>23200</v>
      </c>
      <c r="Q5" s="20">
        <f t="shared" ref="Q5:Q11" si="7">P5+1700</f>
        <v>24900</v>
      </c>
      <c r="R5" s="19">
        <f>R4+2500</f>
        <v>25900</v>
      </c>
      <c r="S5" s="20">
        <f t="shared" ref="S5:S11" si="8">R5+1700</f>
        <v>27600</v>
      </c>
    </row>
    <row r="6" spans="1:92" ht="15" customHeight="1" x14ac:dyDescent="0.25">
      <c r="A6" s="15" t="s">
        <v>10</v>
      </c>
      <c r="B6" s="49">
        <f>B4+2200</f>
        <v>12900</v>
      </c>
      <c r="C6" s="50">
        <f t="shared" si="0"/>
        <v>14600</v>
      </c>
      <c r="D6" s="49">
        <f>D4+2200</f>
        <v>14700</v>
      </c>
      <c r="E6" s="50">
        <f t="shared" si="1"/>
        <v>16400</v>
      </c>
      <c r="F6" s="49">
        <f>F4+2200</f>
        <v>16500</v>
      </c>
      <c r="G6" s="50">
        <f t="shared" si="2"/>
        <v>18200</v>
      </c>
      <c r="H6" s="49">
        <f>H4+2500</f>
        <v>18300</v>
      </c>
      <c r="I6" s="50">
        <f t="shared" si="3"/>
        <v>20000</v>
      </c>
      <c r="J6" s="49">
        <f>J4+2500</f>
        <v>19900</v>
      </c>
      <c r="K6" s="50">
        <f t="shared" si="4"/>
        <v>21600</v>
      </c>
      <c r="L6" s="21">
        <f>L4+2500</f>
        <v>21000</v>
      </c>
      <c r="M6" s="26">
        <f t="shared" si="5"/>
        <v>22700</v>
      </c>
      <c r="N6" s="21">
        <f>N4+2500</f>
        <v>22200</v>
      </c>
      <c r="O6" s="22">
        <f t="shared" si="6"/>
        <v>23900</v>
      </c>
      <c r="P6" s="39">
        <f>P4+5000</f>
        <v>25700</v>
      </c>
      <c r="Q6" s="22">
        <f t="shared" si="7"/>
        <v>27400</v>
      </c>
      <c r="R6" s="21">
        <f>R4+5000</f>
        <v>28400</v>
      </c>
      <c r="S6" s="22">
        <f t="shared" si="8"/>
        <v>30100</v>
      </c>
    </row>
    <row r="7" spans="1:92" ht="15" customHeight="1" x14ac:dyDescent="0.25">
      <c r="A7" s="15" t="s">
        <v>11</v>
      </c>
      <c r="B7" s="47">
        <f>B4+3000</f>
        <v>13700</v>
      </c>
      <c r="C7" s="48">
        <f t="shared" si="0"/>
        <v>15400</v>
      </c>
      <c r="D7" s="47">
        <f>D4+3000</f>
        <v>15500</v>
      </c>
      <c r="E7" s="48">
        <f t="shared" si="1"/>
        <v>17200</v>
      </c>
      <c r="F7" s="47">
        <f>F4+3000</f>
        <v>17300</v>
      </c>
      <c r="G7" s="48">
        <f t="shared" si="2"/>
        <v>19000</v>
      </c>
      <c r="H7" s="47">
        <f>H4+5000</f>
        <v>20800</v>
      </c>
      <c r="I7" s="48">
        <f t="shared" si="3"/>
        <v>22500</v>
      </c>
      <c r="J7" s="47">
        <f>J4+5000</f>
        <v>22400</v>
      </c>
      <c r="K7" s="48">
        <f t="shared" si="4"/>
        <v>24100</v>
      </c>
      <c r="L7" s="19">
        <f>L4+5000</f>
        <v>23500</v>
      </c>
      <c r="M7" s="25">
        <f t="shared" si="5"/>
        <v>25200</v>
      </c>
      <c r="N7" s="19">
        <f>N4+5000</f>
        <v>24700</v>
      </c>
      <c r="O7" s="20">
        <f t="shared" si="6"/>
        <v>26400</v>
      </c>
      <c r="P7" s="38">
        <f>P4+8000</f>
        <v>28700</v>
      </c>
      <c r="Q7" s="20">
        <f t="shared" si="7"/>
        <v>30400</v>
      </c>
      <c r="R7" s="19">
        <f>R4+8000</f>
        <v>31400</v>
      </c>
      <c r="S7" s="20">
        <f t="shared" si="8"/>
        <v>33100</v>
      </c>
    </row>
    <row r="8" spans="1:92" ht="15" customHeight="1" x14ac:dyDescent="0.25">
      <c r="A8" s="15" t="s">
        <v>5</v>
      </c>
      <c r="B8" s="49">
        <f>B4+6000</f>
        <v>16700</v>
      </c>
      <c r="C8" s="50">
        <f t="shared" si="0"/>
        <v>18400</v>
      </c>
      <c r="D8" s="49">
        <f>D4+6000</f>
        <v>18500</v>
      </c>
      <c r="E8" s="50">
        <f t="shared" si="1"/>
        <v>20200</v>
      </c>
      <c r="F8" s="49">
        <f>F4+6000</f>
        <v>20300</v>
      </c>
      <c r="G8" s="50">
        <f t="shared" si="2"/>
        <v>22000</v>
      </c>
      <c r="H8" s="49">
        <f>H4+7000</f>
        <v>22800</v>
      </c>
      <c r="I8" s="50">
        <f t="shared" si="3"/>
        <v>24500</v>
      </c>
      <c r="J8" s="49">
        <f>J4+7000</f>
        <v>24400</v>
      </c>
      <c r="K8" s="50">
        <f t="shared" si="4"/>
        <v>26100</v>
      </c>
      <c r="L8" s="21">
        <f>L4+7000</f>
        <v>25500</v>
      </c>
      <c r="M8" s="26">
        <f t="shared" si="5"/>
        <v>27200</v>
      </c>
      <c r="N8" s="21">
        <f>N4+7000</f>
        <v>26700</v>
      </c>
      <c r="O8" s="22">
        <f t="shared" si="6"/>
        <v>28400</v>
      </c>
      <c r="P8" s="39">
        <f>P4+12000</f>
        <v>32700</v>
      </c>
      <c r="Q8" s="22">
        <f t="shared" si="7"/>
        <v>34400</v>
      </c>
      <c r="R8" s="21">
        <f>R4+12000</f>
        <v>35400</v>
      </c>
      <c r="S8" s="22">
        <f t="shared" si="8"/>
        <v>37100</v>
      </c>
    </row>
    <row r="9" spans="1:92" ht="19.5" x14ac:dyDescent="0.25">
      <c r="A9" s="15" t="s">
        <v>12</v>
      </c>
      <c r="B9" s="49">
        <f>B4+4500</f>
        <v>15200</v>
      </c>
      <c r="C9" s="50">
        <f t="shared" si="0"/>
        <v>16900</v>
      </c>
      <c r="D9" s="49">
        <f>D4+4500</f>
        <v>17000</v>
      </c>
      <c r="E9" s="50">
        <f t="shared" si="1"/>
        <v>18700</v>
      </c>
      <c r="F9" s="49">
        <f>F4+4500</f>
        <v>18800</v>
      </c>
      <c r="G9" s="50">
        <f t="shared" si="2"/>
        <v>20500</v>
      </c>
      <c r="H9" s="49">
        <f>H4+6000</f>
        <v>21800</v>
      </c>
      <c r="I9" s="50">
        <f t="shared" si="3"/>
        <v>23500</v>
      </c>
      <c r="J9" s="49">
        <f>J4+6000</f>
        <v>23400</v>
      </c>
      <c r="K9" s="50">
        <f t="shared" si="4"/>
        <v>25100</v>
      </c>
      <c r="L9" s="49">
        <f>L4+6000</f>
        <v>24500</v>
      </c>
      <c r="M9" s="51">
        <f t="shared" si="5"/>
        <v>26200</v>
      </c>
      <c r="N9" s="49">
        <f>N4+6000</f>
        <v>25700</v>
      </c>
      <c r="O9" s="50">
        <f t="shared" si="6"/>
        <v>27400</v>
      </c>
      <c r="P9" s="39">
        <f>P4+10000</f>
        <v>30700</v>
      </c>
      <c r="Q9" s="22">
        <f t="shared" si="7"/>
        <v>32400</v>
      </c>
      <c r="R9" s="21">
        <f>R4+10000</f>
        <v>33400</v>
      </c>
      <c r="S9" s="22">
        <f t="shared" si="8"/>
        <v>35100</v>
      </c>
    </row>
    <row r="10" spans="1:92" ht="19.5" x14ac:dyDescent="0.25">
      <c r="A10" s="15" t="s">
        <v>13</v>
      </c>
      <c r="B10" s="49">
        <f>B4+7000</f>
        <v>17700</v>
      </c>
      <c r="C10" s="50">
        <f t="shared" si="0"/>
        <v>19400</v>
      </c>
      <c r="D10" s="49">
        <f>D4+7000</f>
        <v>19500</v>
      </c>
      <c r="E10" s="50">
        <f t="shared" si="1"/>
        <v>21200</v>
      </c>
      <c r="F10" s="49">
        <f>F4+7000</f>
        <v>21300</v>
      </c>
      <c r="G10" s="50">
        <f t="shared" si="2"/>
        <v>23000</v>
      </c>
      <c r="H10" s="49">
        <f>H4+9000</f>
        <v>24800</v>
      </c>
      <c r="I10" s="50">
        <f t="shared" si="3"/>
        <v>26500</v>
      </c>
      <c r="J10" s="49">
        <f>J4+9000</f>
        <v>26400</v>
      </c>
      <c r="K10" s="50">
        <f t="shared" si="4"/>
        <v>28100</v>
      </c>
      <c r="L10" s="21">
        <f>L4+9000</f>
        <v>27500</v>
      </c>
      <c r="M10" s="26">
        <f t="shared" si="5"/>
        <v>29200</v>
      </c>
      <c r="N10" s="21">
        <f>N4+9000</f>
        <v>28700</v>
      </c>
      <c r="O10" s="22">
        <f t="shared" si="6"/>
        <v>30400</v>
      </c>
      <c r="P10" s="39">
        <f>P4+18000</f>
        <v>38700</v>
      </c>
      <c r="Q10" s="22">
        <f t="shared" si="7"/>
        <v>40400</v>
      </c>
      <c r="R10" s="21">
        <f>R4+18000</f>
        <v>41400</v>
      </c>
      <c r="S10" s="22">
        <f t="shared" si="8"/>
        <v>43100</v>
      </c>
    </row>
    <row r="11" spans="1:92" ht="15" customHeight="1" thickBot="1" x14ac:dyDescent="0.3">
      <c r="A11" s="16" t="s">
        <v>4</v>
      </c>
      <c r="B11" s="52">
        <f>B4+18000</f>
        <v>28700</v>
      </c>
      <c r="C11" s="53">
        <f t="shared" si="0"/>
        <v>30400</v>
      </c>
      <c r="D11" s="52">
        <f>D4+18000</f>
        <v>30500</v>
      </c>
      <c r="E11" s="53">
        <f t="shared" si="1"/>
        <v>32200</v>
      </c>
      <c r="F11" s="52">
        <f>F4+18000</f>
        <v>32300</v>
      </c>
      <c r="G11" s="53">
        <f t="shared" si="2"/>
        <v>34000</v>
      </c>
      <c r="H11" s="52">
        <f>H4+25000</f>
        <v>40800</v>
      </c>
      <c r="I11" s="53">
        <f t="shared" si="3"/>
        <v>42500</v>
      </c>
      <c r="J11" s="52">
        <f>J4+25000</f>
        <v>42400</v>
      </c>
      <c r="K11" s="53">
        <f t="shared" si="4"/>
        <v>44100</v>
      </c>
      <c r="L11" s="23">
        <f>L4+25000</f>
        <v>43500</v>
      </c>
      <c r="M11" s="27">
        <f t="shared" si="5"/>
        <v>45200</v>
      </c>
      <c r="N11" s="23">
        <f>N4+25000</f>
        <v>44700</v>
      </c>
      <c r="O11" s="24">
        <f t="shared" si="6"/>
        <v>46400</v>
      </c>
      <c r="P11" s="40">
        <f>P4+35000</f>
        <v>55700</v>
      </c>
      <c r="Q11" s="24">
        <f t="shared" si="7"/>
        <v>57400</v>
      </c>
      <c r="R11" s="23">
        <f>R4+35000</f>
        <v>58400</v>
      </c>
      <c r="S11" s="24">
        <f t="shared" si="8"/>
        <v>60100</v>
      </c>
    </row>
    <row r="12" spans="1:92" ht="15.75" thickBot="1" x14ac:dyDescent="0.3">
      <c r="A12" s="6"/>
      <c r="B12" s="7"/>
      <c r="C12" s="7"/>
      <c r="D12" s="7"/>
      <c r="E12" s="7"/>
      <c r="F12" s="7"/>
      <c r="G12" s="7"/>
      <c r="H12" s="8"/>
      <c r="I12" s="8"/>
      <c r="J12" s="8"/>
      <c r="K12" s="8"/>
      <c r="L12" s="8"/>
      <c r="M12" s="8"/>
    </row>
    <row r="13" spans="1:92" ht="15.75" thickBot="1" x14ac:dyDescent="0.3">
      <c r="A13" s="9" t="s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92" ht="13.5" customHeight="1" x14ac:dyDescent="0.25"/>
    <row r="15" spans="1:92" ht="15.75" thickBot="1" x14ac:dyDescent="0.3">
      <c r="A15" s="11"/>
      <c r="B15" s="12"/>
      <c r="C15" s="12"/>
      <c r="D15" s="12"/>
      <c r="E15" s="13" t="s">
        <v>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92" ht="160.5" customHeight="1" thickBot="1" x14ac:dyDescent="0.3">
      <c r="A16" s="57" t="s">
        <v>1</v>
      </c>
      <c r="B16" s="59" t="s">
        <v>17</v>
      </c>
      <c r="C16" s="60"/>
      <c r="D16" s="59" t="s">
        <v>18</v>
      </c>
      <c r="E16" s="60"/>
      <c r="F16" s="67" t="s">
        <v>20</v>
      </c>
      <c r="G16" s="68"/>
      <c r="H16" s="65" t="s">
        <v>21</v>
      </c>
      <c r="I16" s="66"/>
      <c r="J16" s="59" t="s">
        <v>22</v>
      </c>
      <c r="K16" s="60"/>
      <c r="L16" s="59" t="s">
        <v>19</v>
      </c>
      <c r="M16" s="60"/>
      <c r="N16" s="59" t="s">
        <v>15</v>
      </c>
      <c r="O16" s="60"/>
      <c r="P16" s="63" t="s">
        <v>16</v>
      </c>
      <c r="Q16" s="60"/>
      <c r="R16" s="63" t="s">
        <v>14</v>
      </c>
      <c r="S16" s="60"/>
    </row>
    <row r="17" spans="1:19" ht="13.5" customHeight="1" thickBot="1" x14ac:dyDescent="0.3">
      <c r="A17" s="58"/>
      <c r="B17" s="31" t="s">
        <v>2</v>
      </c>
      <c r="C17" s="32" t="s">
        <v>3</v>
      </c>
      <c r="D17" s="41" t="s">
        <v>2</v>
      </c>
      <c r="E17" s="42" t="s">
        <v>3</v>
      </c>
      <c r="F17" s="41" t="s">
        <v>2</v>
      </c>
      <c r="G17" s="42" t="s">
        <v>3</v>
      </c>
      <c r="H17" s="41" t="s">
        <v>2</v>
      </c>
      <c r="I17" s="42" t="s">
        <v>3</v>
      </c>
      <c r="J17" s="41" t="s">
        <v>2</v>
      </c>
      <c r="K17" s="42" t="s">
        <v>3</v>
      </c>
      <c r="L17" s="34" t="s">
        <v>2</v>
      </c>
      <c r="M17" s="36" t="s">
        <v>3</v>
      </c>
      <c r="N17" s="34" t="s">
        <v>2</v>
      </c>
      <c r="O17" s="36" t="s">
        <v>3</v>
      </c>
      <c r="P17" s="54" t="s">
        <v>2</v>
      </c>
      <c r="Q17" s="35" t="s">
        <v>3</v>
      </c>
      <c r="R17" s="34" t="s">
        <v>2</v>
      </c>
      <c r="S17" s="35" t="s">
        <v>3</v>
      </c>
    </row>
    <row r="18" spans="1:19" ht="15" customHeight="1" x14ac:dyDescent="0.25">
      <c r="A18" s="28" t="s">
        <v>8</v>
      </c>
      <c r="B18" s="44">
        <f t="shared" ref="B18:B25" si="9">B4-1700</f>
        <v>9000</v>
      </c>
      <c r="C18" s="45">
        <f t="shared" ref="C18:C25" si="10">B18</f>
        <v>9000</v>
      </c>
      <c r="D18" s="44">
        <f t="shared" ref="D18:D25" si="11">D4-1700</f>
        <v>10800</v>
      </c>
      <c r="E18" s="45">
        <f t="shared" ref="E18:E25" si="12">D18</f>
        <v>10800</v>
      </c>
      <c r="F18" s="44">
        <f t="shared" ref="F18:F25" si="13">F4-1700</f>
        <v>12600</v>
      </c>
      <c r="G18" s="45">
        <f t="shared" ref="G18:G25" si="14">F18</f>
        <v>12600</v>
      </c>
      <c r="H18" s="44">
        <f t="shared" ref="H18:H25" si="15">H4-1700</f>
        <v>14100</v>
      </c>
      <c r="I18" s="45">
        <f t="shared" ref="I18:I25" si="16">H18</f>
        <v>14100</v>
      </c>
      <c r="J18" s="44">
        <f t="shared" ref="J18:J25" si="17">J4-1700</f>
        <v>15700</v>
      </c>
      <c r="K18" s="45">
        <f t="shared" ref="K18:K25" si="18">J18</f>
        <v>15700</v>
      </c>
      <c r="L18" s="44">
        <f t="shared" ref="L18:L25" si="19">L4-1700</f>
        <v>16800</v>
      </c>
      <c r="M18" s="45">
        <f t="shared" ref="M18:M25" si="20">L18</f>
        <v>16800</v>
      </c>
      <c r="N18" s="44">
        <f t="shared" ref="N18:N25" si="21">N4-1700</f>
        <v>18000</v>
      </c>
      <c r="O18" s="45">
        <f t="shared" ref="O18:O25" si="22">N18</f>
        <v>18000</v>
      </c>
      <c r="P18" s="44">
        <f t="shared" ref="P18:P25" si="23">P4-1700</f>
        <v>19000</v>
      </c>
      <c r="Q18" s="45">
        <f t="shared" ref="Q18:Q25" si="24">P18</f>
        <v>19000</v>
      </c>
      <c r="R18" s="44">
        <f t="shared" ref="R18:R25" si="25">R4-1700</f>
        <v>21700</v>
      </c>
      <c r="S18" s="45">
        <f t="shared" ref="S18:S25" si="26">R18</f>
        <v>21700</v>
      </c>
    </row>
    <row r="19" spans="1:19" ht="15" customHeight="1" x14ac:dyDescent="0.25">
      <c r="A19" s="29" t="s">
        <v>9</v>
      </c>
      <c r="B19" s="49">
        <f t="shared" si="9"/>
        <v>10800</v>
      </c>
      <c r="C19" s="48">
        <f t="shared" si="10"/>
        <v>10800</v>
      </c>
      <c r="D19" s="49">
        <f t="shared" si="11"/>
        <v>12600</v>
      </c>
      <c r="E19" s="48">
        <f t="shared" si="12"/>
        <v>12600</v>
      </c>
      <c r="F19" s="49">
        <f t="shared" si="13"/>
        <v>14400</v>
      </c>
      <c r="G19" s="48">
        <f t="shared" si="14"/>
        <v>14400</v>
      </c>
      <c r="H19" s="49">
        <f t="shared" si="15"/>
        <v>16100</v>
      </c>
      <c r="I19" s="48">
        <f t="shared" si="16"/>
        <v>16100</v>
      </c>
      <c r="J19" s="49">
        <f t="shared" si="17"/>
        <v>17700</v>
      </c>
      <c r="K19" s="48">
        <f t="shared" si="18"/>
        <v>17700</v>
      </c>
      <c r="L19" s="49">
        <f t="shared" si="19"/>
        <v>18800</v>
      </c>
      <c r="M19" s="48">
        <f t="shared" si="20"/>
        <v>18800</v>
      </c>
      <c r="N19" s="49">
        <f t="shared" si="21"/>
        <v>20000</v>
      </c>
      <c r="O19" s="48">
        <f t="shared" si="22"/>
        <v>20000</v>
      </c>
      <c r="P19" s="49">
        <f t="shared" si="23"/>
        <v>21500</v>
      </c>
      <c r="Q19" s="48">
        <f t="shared" si="24"/>
        <v>21500</v>
      </c>
      <c r="R19" s="49">
        <f t="shared" si="25"/>
        <v>24200</v>
      </c>
      <c r="S19" s="48">
        <f t="shared" si="26"/>
        <v>24200</v>
      </c>
    </row>
    <row r="20" spans="1:19" ht="15" customHeight="1" x14ac:dyDescent="0.25">
      <c r="A20" s="29" t="s">
        <v>10</v>
      </c>
      <c r="B20" s="49">
        <f t="shared" si="9"/>
        <v>11200</v>
      </c>
      <c r="C20" s="50">
        <f t="shared" si="10"/>
        <v>11200</v>
      </c>
      <c r="D20" s="49">
        <f t="shared" si="11"/>
        <v>13000</v>
      </c>
      <c r="E20" s="50">
        <f t="shared" si="12"/>
        <v>13000</v>
      </c>
      <c r="F20" s="49">
        <f t="shared" si="13"/>
        <v>14800</v>
      </c>
      <c r="G20" s="50">
        <f t="shared" si="14"/>
        <v>14800</v>
      </c>
      <c r="H20" s="49">
        <f t="shared" si="15"/>
        <v>16600</v>
      </c>
      <c r="I20" s="50">
        <f t="shared" si="16"/>
        <v>16600</v>
      </c>
      <c r="J20" s="49">
        <f t="shared" si="17"/>
        <v>18200</v>
      </c>
      <c r="K20" s="50">
        <f t="shared" si="18"/>
        <v>18200</v>
      </c>
      <c r="L20" s="49">
        <f t="shared" si="19"/>
        <v>19300</v>
      </c>
      <c r="M20" s="50">
        <f t="shared" si="20"/>
        <v>19300</v>
      </c>
      <c r="N20" s="49">
        <f t="shared" si="21"/>
        <v>20500</v>
      </c>
      <c r="O20" s="50">
        <f t="shared" si="22"/>
        <v>20500</v>
      </c>
      <c r="P20" s="49">
        <f t="shared" si="23"/>
        <v>24000</v>
      </c>
      <c r="Q20" s="50">
        <f t="shared" si="24"/>
        <v>24000</v>
      </c>
      <c r="R20" s="49">
        <f t="shared" si="25"/>
        <v>26700</v>
      </c>
      <c r="S20" s="50">
        <f t="shared" si="26"/>
        <v>26700</v>
      </c>
    </row>
    <row r="21" spans="1:19" ht="15" customHeight="1" x14ac:dyDescent="0.25">
      <c r="A21" s="29" t="s">
        <v>11</v>
      </c>
      <c r="B21" s="49">
        <f t="shared" si="9"/>
        <v>12000</v>
      </c>
      <c r="C21" s="48">
        <f t="shared" si="10"/>
        <v>12000</v>
      </c>
      <c r="D21" s="49">
        <f t="shared" si="11"/>
        <v>13800</v>
      </c>
      <c r="E21" s="48">
        <f t="shared" si="12"/>
        <v>13800</v>
      </c>
      <c r="F21" s="49">
        <f t="shared" si="13"/>
        <v>15600</v>
      </c>
      <c r="G21" s="48">
        <f t="shared" si="14"/>
        <v>15600</v>
      </c>
      <c r="H21" s="49">
        <f t="shared" si="15"/>
        <v>19100</v>
      </c>
      <c r="I21" s="48">
        <f t="shared" si="16"/>
        <v>19100</v>
      </c>
      <c r="J21" s="49">
        <f t="shared" si="17"/>
        <v>20700</v>
      </c>
      <c r="K21" s="48">
        <f t="shared" si="18"/>
        <v>20700</v>
      </c>
      <c r="L21" s="49">
        <f t="shared" si="19"/>
        <v>21800</v>
      </c>
      <c r="M21" s="48">
        <f t="shared" si="20"/>
        <v>21800</v>
      </c>
      <c r="N21" s="49">
        <f t="shared" si="21"/>
        <v>23000</v>
      </c>
      <c r="O21" s="48">
        <f t="shared" si="22"/>
        <v>23000</v>
      </c>
      <c r="P21" s="49">
        <f t="shared" si="23"/>
        <v>27000</v>
      </c>
      <c r="Q21" s="48">
        <f t="shared" si="24"/>
        <v>27000</v>
      </c>
      <c r="R21" s="49">
        <f t="shared" si="25"/>
        <v>29700</v>
      </c>
      <c r="S21" s="48">
        <f t="shared" si="26"/>
        <v>29700</v>
      </c>
    </row>
    <row r="22" spans="1:19" ht="15" customHeight="1" x14ac:dyDescent="0.25">
      <c r="A22" s="29" t="s">
        <v>5</v>
      </c>
      <c r="B22" s="49">
        <f t="shared" si="9"/>
        <v>15000</v>
      </c>
      <c r="C22" s="50">
        <f t="shared" si="10"/>
        <v>15000</v>
      </c>
      <c r="D22" s="49">
        <f t="shared" si="11"/>
        <v>16800</v>
      </c>
      <c r="E22" s="50">
        <f t="shared" si="12"/>
        <v>16800</v>
      </c>
      <c r="F22" s="49">
        <f t="shared" si="13"/>
        <v>18600</v>
      </c>
      <c r="G22" s="50">
        <f t="shared" si="14"/>
        <v>18600</v>
      </c>
      <c r="H22" s="49">
        <f t="shared" si="15"/>
        <v>21100</v>
      </c>
      <c r="I22" s="50">
        <f t="shared" si="16"/>
        <v>21100</v>
      </c>
      <c r="J22" s="49">
        <f t="shared" si="17"/>
        <v>22700</v>
      </c>
      <c r="K22" s="50">
        <f t="shared" si="18"/>
        <v>22700</v>
      </c>
      <c r="L22" s="49">
        <f t="shared" si="19"/>
        <v>23800</v>
      </c>
      <c r="M22" s="50">
        <f t="shared" si="20"/>
        <v>23800</v>
      </c>
      <c r="N22" s="49">
        <f t="shared" si="21"/>
        <v>25000</v>
      </c>
      <c r="O22" s="50">
        <f t="shared" si="22"/>
        <v>25000</v>
      </c>
      <c r="P22" s="49">
        <f t="shared" si="23"/>
        <v>31000</v>
      </c>
      <c r="Q22" s="50">
        <f t="shared" si="24"/>
        <v>31000</v>
      </c>
      <c r="R22" s="49">
        <f t="shared" si="25"/>
        <v>33700</v>
      </c>
      <c r="S22" s="50">
        <f t="shared" si="26"/>
        <v>33700</v>
      </c>
    </row>
    <row r="23" spans="1:19" ht="19.5" x14ac:dyDescent="0.25">
      <c r="A23" s="29" t="s">
        <v>12</v>
      </c>
      <c r="B23" s="49">
        <f t="shared" si="9"/>
        <v>13500</v>
      </c>
      <c r="C23" s="22">
        <f t="shared" si="10"/>
        <v>13500</v>
      </c>
      <c r="D23" s="49">
        <f t="shared" si="11"/>
        <v>15300</v>
      </c>
      <c r="E23" s="22">
        <f t="shared" si="12"/>
        <v>15300</v>
      </c>
      <c r="F23" s="49">
        <f t="shared" si="13"/>
        <v>17100</v>
      </c>
      <c r="G23" s="22">
        <f t="shared" si="14"/>
        <v>17100</v>
      </c>
      <c r="H23" s="49">
        <f t="shared" si="15"/>
        <v>20100</v>
      </c>
      <c r="I23" s="22">
        <f t="shared" si="16"/>
        <v>20100</v>
      </c>
      <c r="J23" s="49">
        <f t="shared" si="17"/>
        <v>21700</v>
      </c>
      <c r="K23" s="22">
        <f t="shared" si="18"/>
        <v>21700</v>
      </c>
      <c r="L23" s="49">
        <f t="shared" si="19"/>
        <v>22800</v>
      </c>
      <c r="M23" s="22">
        <f t="shared" si="20"/>
        <v>22800</v>
      </c>
      <c r="N23" s="49">
        <f t="shared" si="21"/>
        <v>24000</v>
      </c>
      <c r="O23" s="22">
        <f t="shared" si="22"/>
        <v>24000</v>
      </c>
      <c r="P23" s="49">
        <f t="shared" si="23"/>
        <v>29000</v>
      </c>
      <c r="Q23" s="22">
        <f t="shared" si="24"/>
        <v>29000</v>
      </c>
      <c r="R23" s="49">
        <f t="shared" si="25"/>
        <v>31700</v>
      </c>
      <c r="S23" s="22">
        <f t="shared" si="26"/>
        <v>31700</v>
      </c>
    </row>
    <row r="24" spans="1:19" ht="19.5" x14ac:dyDescent="0.25">
      <c r="A24" s="29" t="s">
        <v>13</v>
      </c>
      <c r="B24" s="49">
        <f t="shared" si="9"/>
        <v>16000</v>
      </c>
      <c r="C24" s="50">
        <f t="shared" si="10"/>
        <v>16000</v>
      </c>
      <c r="D24" s="49">
        <f t="shared" si="11"/>
        <v>17800</v>
      </c>
      <c r="E24" s="50">
        <f t="shared" si="12"/>
        <v>17800</v>
      </c>
      <c r="F24" s="49">
        <f t="shared" si="13"/>
        <v>19600</v>
      </c>
      <c r="G24" s="50">
        <f t="shared" si="14"/>
        <v>19600</v>
      </c>
      <c r="H24" s="49">
        <f t="shared" si="15"/>
        <v>23100</v>
      </c>
      <c r="I24" s="50">
        <f t="shared" si="16"/>
        <v>23100</v>
      </c>
      <c r="J24" s="49">
        <f t="shared" si="17"/>
        <v>24700</v>
      </c>
      <c r="K24" s="50">
        <f t="shared" si="18"/>
        <v>24700</v>
      </c>
      <c r="L24" s="49">
        <f t="shared" si="19"/>
        <v>25800</v>
      </c>
      <c r="M24" s="50">
        <f t="shared" si="20"/>
        <v>25800</v>
      </c>
      <c r="N24" s="49">
        <f t="shared" si="21"/>
        <v>27000</v>
      </c>
      <c r="O24" s="50">
        <f t="shared" si="22"/>
        <v>27000</v>
      </c>
      <c r="P24" s="49">
        <f t="shared" si="23"/>
        <v>37000</v>
      </c>
      <c r="Q24" s="50">
        <f t="shared" si="24"/>
        <v>37000</v>
      </c>
      <c r="R24" s="49">
        <f t="shared" si="25"/>
        <v>39700</v>
      </c>
      <c r="S24" s="50">
        <f t="shared" si="26"/>
        <v>39700</v>
      </c>
    </row>
    <row r="25" spans="1:19" ht="15" customHeight="1" thickBot="1" x14ac:dyDescent="0.3">
      <c r="A25" s="30" t="s">
        <v>4</v>
      </c>
      <c r="B25" s="52">
        <f t="shared" si="9"/>
        <v>27000</v>
      </c>
      <c r="C25" s="53">
        <f t="shared" si="10"/>
        <v>27000</v>
      </c>
      <c r="D25" s="52">
        <f t="shared" si="11"/>
        <v>28800</v>
      </c>
      <c r="E25" s="53">
        <f t="shared" si="12"/>
        <v>28800</v>
      </c>
      <c r="F25" s="52">
        <f t="shared" si="13"/>
        <v>30600</v>
      </c>
      <c r="G25" s="53">
        <f t="shared" si="14"/>
        <v>30600</v>
      </c>
      <c r="H25" s="52">
        <f t="shared" si="15"/>
        <v>39100</v>
      </c>
      <c r="I25" s="53">
        <f t="shared" si="16"/>
        <v>39100</v>
      </c>
      <c r="J25" s="52">
        <f t="shared" si="17"/>
        <v>40700</v>
      </c>
      <c r="K25" s="53">
        <f t="shared" si="18"/>
        <v>40700</v>
      </c>
      <c r="L25" s="52">
        <f t="shared" si="19"/>
        <v>41800</v>
      </c>
      <c r="M25" s="53">
        <f t="shared" si="20"/>
        <v>41800</v>
      </c>
      <c r="N25" s="52">
        <f t="shared" si="21"/>
        <v>43000</v>
      </c>
      <c r="O25" s="53">
        <f t="shared" si="22"/>
        <v>43000</v>
      </c>
      <c r="P25" s="52">
        <f t="shared" si="23"/>
        <v>54000</v>
      </c>
      <c r="Q25" s="53">
        <f t="shared" si="24"/>
        <v>54000</v>
      </c>
      <c r="R25" s="52">
        <f t="shared" si="25"/>
        <v>56700</v>
      </c>
      <c r="S25" s="53">
        <f t="shared" si="26"/>
        <v>56700</v>
      </c>
    </row>
  </sheetData>
  <mergeCells count="21">
    <mergeCell ref="P2:Q2"/>
    <mergeCell ref="R2:S2"/>
    <mergeCell ref="P16:Q16"/>
    <mergeCell ref="R16:S16"/>
    <mergeCell ref="A16:A17"/>
    <mergeCell ref="H16:I16"/>
    <mergeCell ref="F16:G16"/>
    <mergeCell ref="D16:E16"/>
    <mergeCell ref="B16:C16"/>
    <mergeCell ref="N16:O16"/>
    <mergeCell ref="J16:K16"/>
    <mergeCell ref="J2:K2"/>
    <mergeCell ref="N2:O2"/>
    <mergeCell ref="L2:M2"/>
    <mergeCell ref="L16:M16"/>
    <mergeCell ref="A1:I1"/>
    <mergeCell ref="A2:A3"/>
    <mergeCell ref="B2:C2"/>
    <mergeCell ref="D2:E2"/>
    <mergeCell ref="F2:G2"/>
    <mergeCell ref="H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Official rates</vt:lpstr>
    </vt:vector>
  </TitlesOfParts>
  <Company>ACCOR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PULLMAN Sochi Center RE</dc:creator>
  <cp:lastModifiedBy>vmikhalkina</cp:lastModifiedBy>
  <dcterms:created xsi:type="dcterms:W3CDTF">2018-03-15T07:32:45Z</dcterms:created>
  <dcterms:modified xsi:type="dcterms:W3CDTF">2026-05-27T10:58:04Z</dcterms:modified>
</cp:coreProperties>
</file>