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ПУЛЛМАН И МЕРКЮР СОЧИ ЦЕНТР\"/>
    </mc:Choice>
  </mc:AlternateContent>
  <xr:revisionPtr revIDLastSave="0" documentId="8_{A905021C-91B5-40FF-89A7-762F3422341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Official ra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  <c r="F19" i="1"/>
  <c r="H19" i="1"/>
  <c r="J19" i="1"/>
  <c r="L19" i="1"/>
  <c r="N19" i="1"/>
  <c r="P19" i="1"/>
  <c r="R19" i="1"/>
  <c r="T19" i="1"/>
  <c r="K20" i="1"/>
  <c r="S20" i="1"/>
  <c r="D21" i="1"/>
  <c r="H21" i="1"/>
  <c r="L21" i="1"/>
  <c r="P21" i="1"/>
  <c r="T21" i="1"/>
  <c r="E22" i="1"/>
  <c r="I22" i="1"/>
  <c r="M22" i="1"/>
  <c r="Q22" i="1"/>
  <c r="U22" i="1"/>
  <c r="F23" i="1"/>
  <c r="N23" i="1"/>
  <c r="C24" i="1"/>
  <c r="I24" i="1"/>
  <c r="K24" i="1"/>
  <c r="M24" i="1"/>
  <c r="Q24" i="1"/>
  <c r="S24" i="1"/>
  <c r="U24" i="1"/>
  <c r="D25" i="1"/>
  <c r="H25" i="1"/>
  <c r="L25" i="1"/>
  <c r="P25" i="1"/>
  <c r="T25" i="1"/>
  <c r="E26" i="1"/>
  <c r="I26" i="1"/>
  <c r="M26" i="1"/>
  <c r="Q26" i="1"/>
  <c r="U26" i="1"/>
  <c r="B19" i="1"/>
  <c r="T11" i="1"/>
  <c r="U11" i="1" s="1"/>
  <c r="R11" i="1"/>
  <c r="S11" i="1" s="1"/>
  <c r="S26" i="1" s="1"/>
  <c r="P11" i="1"/>
  <c r="Q11" i="1" s="1"/>
  <c r="N11" i="1"/>
  <c r="O11" i="1" s="1"/>
  <c r="O26" i="1" s="1"/>
  <c r="L11" i="1"/>
  <c r="M11" i="1" s="1"/>
  <c r="J11" i="1"/>
  <c r="K11" i="1" s="1"/>
  <c r="K26" i="1" s="1"/>
  <c r="H11" i="1"/>
  <c r="I11" i="1" s="1"/>
  <c r="F11" i="1"/>
  <c r="G11" i="1" s="1"/>
  <c r="G26" i="1" s="1"/>
  <c r="D11" i="1"/>
  <c r="E11" i="1" s="1"/>
  <c r="B11" i="1"/>
  <c r="C11" i="1" s="1"/>
  <c r="C26" i="1" s="1"/>
  <c r="T10" i="1"/>
  <c r="U10" i="1" s="1"/>
  <c r="U25" i="1" s="1"/>
  <c r="R10" i="1"/>
  <c r="S10" i="1" s="1"/>
  <c r="S25" i="1" s="1"/>
  <c r="P10" i="1"/>
  <c r="Q10" i="1" s="1"/>
  <c r="Q25" i="1" s="1"/>
  <c r="N10" i="1"/>
  <c r="O10" i="1" s="1"/>
  <c r="O25" i="1" s="1"/>
  <c r="L10" i="1"/>
  <c r="M10" i="1" s="1"/>
  <c r="M25" i="1" s="1"/>
  <c r="J10" i="1"/>
  <c r="K10" i="1" s="1"/>
  <c r="K25" i="1" s="1"/>
  <c r="H10" i="1"/>
  <c r="I10" i="1" s="1"/>
  <c r="I25" i="1" s="1"/>
  <c r="F10" i="1"/>
  <c r="G10" i="1" s="1"/>
  <c r="G25" i="1" s="1"/>
  <c r="D10" i="1"/>
  <c r="E10" i="1" s="1"/>
  <c r="E25" i="1" s="1"/>
  <c r="B10" i="1"/>
  <c r="C10" i="1" s="1"/>
  <c r="C25" i="1" s="1"/>
  <c r="T9" i="1"/>
  <c r="U9" i="1" s="1"/>
  <c r="R9" i="1"/>
  <c r="S9" i="1" s="1"/>
  <c r="P9" i="1"/>
  <c r="Q9" i="1" s="1"/>
  <c r="N9" i="1"/>
  <c r="O9" i="1" s="1"/>
  <c r="O24" i="1" s="1"/>
  <c r="L9" i="1"/>
  <c r="M9" i="1" s="1"/>
  <c r="J9" i="1"/>
  <c r="K9" i="1" s="1"/>
  <c r="H9" i="1"/>
  <c r="I9" i="1" s="1"/>
  <c r="F9" i="1"/>
  <c r="G9" i="1" s="1"/>
  <c r="G24" i="1" s="1"/>
  <c r="D9" i="1"/>
  <c r="E9" i="1" s="1"/>
  <c r="E24" i="1" s="1"/>
  <c r="B9" i="1"/>
  <c r="C9" i="1" s="1"/>
  <c r="T8" i="1"/>
  <c r="U8" i="1" s="1"/>
  <c r="U23" i="1" s="1"/>
  <c r="R8" i="1"/>
  <c r="S8" i="1" s="1"/>
  <c r="S23" i="1" s="1"/>
  <c r="P8" i="1"/>
  <c r="Q8" i="1" s="1"/>
  <c r="Q23" i="1" s="1"/>
  <c r="N8" i="1"/>
  <c r="O8" i="1" s="1"/>
  <c r="O23" i="1" s="1"/>
  <c r="L8" i="1"/>
  <c r="M8" i="1" s="1"/>
  <c r="M23" i="1" s="1"/>
  <c r="J8" i="1"/>
  <c r="K8" i="1" s="1"/>
  <c r="K23" i="1" s="1"/>
  <c r="H8" i="1"/>
  <c r="I8" i="1" s="1"/>
  <c r="I23" i="1" s="1"/>
  <c r="F8" i="1"/>
  <c r="G8" i="1" s="1"/>
  <c r="G23" i="1" s="1"/>
  <c r="D8" i="1"/>
  <c r="E8" i="1" s="1"/>
  <c r="E23" i="1" s="1"/>
  <c r="B8" i="1"/>
  <c r="C8" i="1" s="1"/>
  <c r="C23" i="1" s="1"/>
  <c r="T7" i="1"/>
  <c r="U7" i="1" s="1"/>
  <c r="R7" i="1"/>
  <c r="S7" i="1" s="1"/>
  <c r="S22" i="1" s="1"/>
  <c r="P7" i="1"/>
  <c r="Q7" i="1" s="1"/>
  <c r="N7" i="1"/>
  <c r="O7" i="1" s="1"/>
  <c r="O22" i="1" s="1"/>
  <c r="L7" i="1"/>
  <c r="M7" i="1" s="1"/>
  <c r="J7" i="1"/>
  <c r="K7" i="1" s="1"/>
  <c r="K22" i="1" s="1"/>
  <c r="H7" i="1"/>
  <c r="I7" i="1" s="1"/>
  <c r="F7" i="1"/>
  <c r="G7" i="1" s="1"/>
  <c r="G22" i="1" s="1"/>
  <c r="D7" i="1"/>
  <c r="E7" i="1" s="1"/>
  <c r="B7" i="1"/>
  <c r="C7" i="1" s="1"/>
  <c r="C22" i="1" s="1"/>
  <c r="T6" i="1"/>
  <c r="U6" i="1" s="1"/>
  <c r="U21" i="1" s="1"/>
  <c r="R6" i="1"/>
  <c r="S6" i="1" s="1"/>
  <c r="S21" i="1" s="1"/>
  <c r="P6" i="1"/>
  <c r="Q6" i="1" s="1"/>
  <c r="Q21" i="1" s="1"/>
  <c r="N6" i="1"/>
  <c r="O6" i="1" s="1"/>
  <c r="O21" i="1" s="1"/>
  <c r="L6" i="1"/>
  <c r="M6" i="1" s="1"/>
  <c r="M21" i="1" s="1"/>
  <c r="J6" i="1"/>
  <c r="K6" i="1" s="1"/>
  <c r="K21" i="1" s="1"/>
  <c r="H6" i="1"/>
  <c r="I6" i="1" s="1"/>
  <c r="I21" i="1" s="1"/>
  <c r="F6" i="1"/>
  <c r="G6" i="1" s="1"/>
  <c r="G21" i="1" s="1"/>
  <c r="D6" i="1"/>
  <c r="E6" i="1" s="1"/>
  <c r="E21" i="1" s="1"/>
  <c r="B6" i="1"/>
  <c r="C6" i="1" s="1"/>
  <c r="C21" i="1" s="1"/>
  <c r="T5" i="1"/>
  <c r="U5" i="1" s="1"/>
  <c r="U20" i="1" s="1"/>
  <c r="R5" i="1"/>
  <c r="S5" i="1" s="1"/>
  <c r="P5" i="1"/>
  <c r="Q5" i="1" s="1"/>
  <c r="Q20" i="1" s="1"/>
  <c r="N5" i="1"/>
  <c r="O5" i="1" s="1"/>
  <c r="O20" i="1" s="1"/>
  <c r="L5" i="1"/>
  <c r="M5" i="1" s="1"/>
  <c r="M20" i="1" s="1"/>
  <c r="J5" i="1"/>
  <c r="K5" i="1" s="1"/>
  <c r="H5" i="1"/>
  <c r="I5" i="1" s="1"/>
  <c r="I20" i="1" s="1"/>
  <c r="F5" i="1"/>
  <c r="G5" i="1" s="1"/>
  <c r="G20" i="1" s="1"/>
  <c r="D5" i="1"/>
  <c r="E5" i="1" s="1"/>
  <c r="E20" i="1" s="1"/>
  <c r="B5" i="1"/>
  <c r="C5" i="1" s="1"/>
  <c r="C20" i="1" s="1"/>
  <c r="U4" i="1"/>
  <c r="U19" i="1" s="1"/>
  <c r="S4" i="1"/>
  <c r="S19" i="1" s="1"/>
  <c r="Q4" i="1"/>
  <c r="Q19" i="1" s="1"/>
  <c r="O4" i="1"/>
  <c r="O19" i="1" s="1"/>
  <c r="M4" i="1"/>
  <c r="M19" i="1" s="1"/>
  <c r="K4" i="1"/>
  <c r="K19" i="1" s="1"/>
  <c r="I4" i="1"/>
  <c r="I19" i="1" s="1"/>
  <c r="G4" i="1"/>
  <c r="G19" i="1" s="1"/>
  <c r="E4" i="1"/>
  <c r="E19" i="1" s="1"/>
  <c r="C4" i="1"/>
  <c r="C19" i="1" s="1"/>
  <c r="B26" i="1" l="1"/>
  <c r="B22" i="1"/>
  <c r="T26" i="1"/>
  <c r="P26" i="1"/>
  <c r="L26" i="1"/>
  <c r="H26" i="1"/>
  <c r="D26" i="1"/>
  <c r="R24" i="1"/>
  <c r="N24" i="1"/>
  <c r="J24" i="1"/>
  <c r="F24" i="1"/>
  <c r="T22" i="1"/>
  <c r="P22" i="1"/>
  <c r="L22" i="1"/>
  <c r="H22" i="1"/>
  <c r="D22" i="1"/>
  <c r="R20" i="1"/>
  <c r="N20" i="1"/>
  <c r="J20" i="1"/>
  <c r="F20" i="1"/>
  <c r="B23" i="1"/>
  <c r="J23" i="1"/>
  <c r="B25" i="1"/>
  <c r="B21" i="1"/>
  <c r="R25" i="1"/>
  <c r="N25" i="1"/>
  <c r="J25" i="1"/>
  <c r="F25" i="1"/>
  <c r="T23" i="1"/>
  <c r="P23" i="1"/>
  <c r="L23" i="1"/>
  <c r="H23" i="1"/>
  <c r="D23" i="1"/>
  <c r="R21" i="1"/>
  <c r="N21" i="1"/>
  <c r="J21" i="1"/>
  <c r="F21" i="1"/>
  <c r="R23" i="1"/>
  <c r="B24" i="1"/>
  <c r="B20" i="1"/>
  <c r="R26" i="1"/>
  <c r="N26" i="1"/>
  <c r="J26" i="1"/>
  <c r="F26" i="1"/>
  <c r="T24" i="1"/>
  <c r="P24" i="1"/>
  <c r="L24" i="1"/>
  <c r="H24" i="1"/>
  <c r="D24" i="1"/>
  <c r="R22" i="1"/>
  <c r="N22" i="1"/>
  <c r="J22" i="1"/>
  <c r="F22" i="1"/>
  <c r="T20" i="1"/>
  <c r="P20" i="1"/>
  <c r="L20" i="1"/>
  <c r="H20" i="1"/>
  <c r="D20" i="1"/>
</calcChain>
</file>

<file path=xl/sharedStrings.xml><?xml version="1.0" encoding="utf-8"?>
<sst xmlns="http://schemas.openxmlformats.org/spreadsheetml/2006/main" count="91" uniqueCount="32">
  <si>
    <t>Official Rates</t>
  </si>
  <si>
    <t>Mercure Sochi Centre</t>
  </si>
  <si>
    <t>Sgl</t>
  </si>
  <si>
    <t>Dbl</t>
  </si>
  <si>
    <t>Suite</t>
  </si>
  <si>
    <t>Privilege with sofa</t>
  </si>
  <si>
    <t>BREAKFAST IS INCLUDED IN THE RATES</t>
  </si>
  <si>
    <t>ROOM ONLY</t>
  </si>
  <si>
    <t>G2</t>
  </si>
  <si>
    <t>G4</t>
  </si>
  <si>
    <t>G5</t>
  </si>
  <si>
    <t>G6</t>
  </si>
  <si>
    <t>Classic city view</t>
  </si>
  <si>
    <t>Classic Superior city view</t>
  </si>
  <si>
    <t>Classic sea view</t>
  </si>
  <si>
    <t>Classic Superior sea view</t>
  </si>
  <si>
    <t>G7</t>
  </si>
  <si>
    <t>Privilege with balcony city view</t>
  </si>
  <si>
    <t>Privilege with balcony sea view</t>
  </si>
  <si>
    <t>G8</t>
  </si>
  <si>
    <t>G3</t>
  </si>
  <si>
    <t>11.06.26-25.06.26 30.12.26-31.12.26</t>
  </si>
  <si>
    <t>G11</t>
  </si>
  <si>
    <t>03.09.26-13.09.26</t>
  </si>
  <si>
    <t>06.02.26-08.02.26 13.02.26-15.02.26   20.02.26-23.02.26 24.02.26-01.03.26     20.03.26-31.03.26     09.11.26-24.12.26</t>
  </si>
  <si>
    <t>09.02.26-10.02.26 16.02.26-19.02.26  02.03.26-05.03.26 06.03.26-08.03.26   12.03.26-13.03.26 01.04.26-12.04.26   01.11.26-08.11.26 25.12.26-29.12.26</t>
  </si>
  <si>
    <t>11.02.26-12.02.26                13.04.26-16.04.26 19.04.26-21.04.26 25.04.26-30.04.25 04.05.26-07.05.26 12.05.26-28.05.26 26.09.26-30.09.26 11.10.26-31.10.26</t>
  </si>
  <si>
    <t>17.04.26-18.04.26 01.05.26-03.05.26 08.05.26-11.05.26 29.05.26-10.06.26</t>
  </si>
  <si>
    <t xml:space="preserve"> 22.04.26-24.04.26  26.06.26-09.07.26 </t>
  </si>
  <si>
    <t xml:space="preserve">10.07.26-16.08.26 17.08.26-02.09.26 </t>
  </si>
  <si>
    <t xml:space="preserve">  14.09.26-22.09.26</t>
  </si>
  <si>
    <t xml:space="preserve">09.03.26-11.03.26 14.03.26-19.03.26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</si>
</sst>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8"/>
      <name val="Arial"/>
      <family val="2"/>
    </font>
    <font>
      <b/>
      <sz val="7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7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6"/>
      <color rgb="FFFF0000"/>
      <name val="Arial"/>
      <family val="2"/>
    </font>
    <font>
      <b/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6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1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7" fillId="0" borderId="1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3" borderId="17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0" fillId="5" borderId="0" xfId="0" applyFill="1"/>
    <xf numFmtId="0" fontId="9" fillId="5" borderId="0" xfId="0" applyFont="1" applyFill="1"/>
    <xf numFmtId="0" fontId="10" fillId="5" borderId="0" xfId="0" applyFont="1" applyFill="1"/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2" borderId="18" xfId="0" applyFont="1" applyFill="1" applyBorder="1" applyAlignment="1">
      <alignment wrapText="1"/>
    </xf>
    <xf numFmtId="0" fontId="13" fillId="2" borderId="19" xfId="0" applyFont="1" applyFill="1" applyBorder="1" applyAlignment="1">
      <alignment wrapText="1"/>
    </xf>
    <xf numFmtId="0" fontId="13" fillId="2" borderId="20" xfId="0" applyFont="1" applyFill="1" applyBorder="1" applyAlignment="1">
      <alignment wrapText="1"/>
    </xf>
    <xf numFmtId="0" fontId="15" fillId="0" borderId="1" xfId="0" applyFont="1" applyBorder="1" applyAlignment="1"/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6" fillId="2" borderId="23" xfId="0" applyFont="1" applyFill="1" applyBorder="1" applyAlignment="1">
      <alignment wrapText="1"/>
    </xf>
    <xf numFmtId="0" fontId="6" fillId="2" borderId="24" xfId="0" applyFont="1" applyFill="1" applyBorder="1" applyAlignment="1">
      <alignment wrapText="1"/>
    </xf>
    <xf numFmtId="0" fontId="6" fillId="2" borderId="25" xfId="0" applyFont="1" applyFill="1" applyBorder="1" applyAlignment="1">
      <alignment wrapText="1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wrapText="1"/>
    </xf>
    <xf numFmtId="0" fontId="12" fillId="0" borderId="21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14" fontId="19" fillId="4" borderId="1" xfId="9" applyNumberFormat="1" applyFont="1" applyFill="1" applyBorder="1" applyAlignment="1">
      <alignment horizontal="center" vertical="center" wrapText="1"/>
    </xf>
    <xf numFmtId="0" fontId="19" fillId="4" borderId="3" xfId="9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9" fillId="4" borderId="10" xfId="9" applyNumberFormat="1" applyFont="1" applyFill="1" applyBorder="1" applyAlignment="1">
      <alignment horizontal="center" vertical="center" wrapText="1"/>
    </xf>
    <xf numFmtId="49" fontId="19" fillId="4" borderId="15" xfId="9" applyNumberFormat="1" applyFont="1" applyFill="1" applyBorder="1" applyAlignment="1">
      <alignment horizontal="center" vertical="center" wrapText="1"/>
    </xf>
    <xf numFmtId="0" fontId="19" fillId="4" borderId="1" xfId="9" applyFont="1" applyFill="1" applyBorder="1" applyAlignment="1">
      <alignment horizontal="center" vertical="center" wrapText="1"/>
    </xf>
    <xf numFmtId="0" fontId="18" fillId="4" borderId="1" xfId="9" applyFont="1" applyFill="1" applyBorder="1" applyAlignment="1">
      <alignment horizontal="center" vertical="center" wrapText="1"/>
    </xf>
    <xf numFmtId="0" fontId="18" fillId="4" borderId="3" xfId="9" applyFont="1" applyFill="1" applyBorder="1" applyAlignment="1">
      <alignment horizontal="center" vertical="center" wrapText="1"/>
    </xf>
    <xf numFmtId="0" fontId="19" fillId="4" borderId="10" xfId="9" applyFont="1" applyFill="1" applyBorder="1" applyAlignment="1">
      <alignment horizontal="center" vertical="center" wrapText="1"/>
    </xf>
    <xf numFmtId="0" fontId="19" fillId="4" borderId="15" xfId="9" applyFont="1" applyFill="1" applyBorder="1" applyAlignment="1">
      <alignment horizontal="center" vertical="center" wrapText="1"/>
    </xf>
    <xf numFmtId="0" fontId="14" fillId="4" borderId="1" xfId="9" applyFont="1" applyFill="1" applyBorder="1" applyAlignment="1">
      <alignment horizontal="center" vertical="center" wrapText="1"/>
    </xf>
    <xf numFmtId="0" fontId="14" fillId="4" borderId="3" xfId="9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</cellXfs>
  <cellStyles count="10">
    <cellStyle name="Comma 2" xfId="2" xr:uid="{00000000-0005-0000-0000-000000000000}"/>
    <cellStyle name="Comma 3" xfId="3" xr:uid="{00000000-0005-0000-0000-000001000000}"/>
    <cellStyle name="Normal 2" xfId="4" xr:uid="{00000000-0005-0000-0000-000003000000}"/>
    <cellStyle name="Normal 3" xfId="5" xr:uid="{00000000-0005-0000-0000-000004000000}"/>
    <cellStyle name="Normal 4" xfId="6" xr:uid="{00000000-0005-0000-0000-000005000000}"/>
    <cellStyle name="Normal 5" xfId="1" xr:uid="{00000000-0005-0000-0000-000006000000}"/>
    <cellStyle name="Normal 6" xfId="9" xr:uid="{00000000-0005-0000-0000-000007000000}"/>
    <cellStyle name="Percent 2" xfId="7" xr:uid="{00000000-0005-0000-0000-000008000000}"/>
    <cellStyle name="Percent 3" xfId="8" xr:uid="{00000000-0005-0000-0000-000009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26"/>
  <sheetViews>
    <sheetView tabSelected="1" zoomScale="110" zoomScaleNormal="110" workbookViewId="0">
      <selection sqref="A1:K1"/>
    </sheetView>
  </sheetViews>
  <sheetFormatPr defaultRowHeight="15" x14ac:dyDescent="0.25"/>
  <cols>
    <col min="1" max="1" width="20.42578125" style="2" customWidth="1"/>
    <col min="2" max="15" width="7.7109375" style="2" customWidth="1"/>
    <col min="16" max="16" width="9.140625" style="1" customWidth="1"/>
    <col min="17" max="17" width="9.28515625" style="2" customWidth="1"/>
    <col min="18" max="18" width="9.140625" style="1" customWidth="1"/>
    <col min="19" max="19" width="9.28515625" style="2" customWidth="1"/>
    <col min="20" max="20" width="9.140625" style="1" customWidth="1"/>
    <col min="21" max="21" width="9.28515625" style="2" customWidth="1"/>
    <col min="22" max="24" width="9.140625" style="2"/>
    <col min="25" max="26" width="9.140625" style="1"/>
    <col min="27" max="34" width="9.140625" style="2"/>
    <col min="35" max="36" width="9.140625" style="1"/>
    <col min="37" max="44" width="9.140625" style="2"/>
    <col min="45" max="46" width="9.140625" style="1"/>
    <col min="47" max="54" width="9.140625" style="2"/>
    <col min="55" max="56" width="9.140625" style="1"/>
    <col min="57" max="64" width="9.140625" style="2"/>
    <col min="65" max="66" width="9.140625" style="1"/>
    <col min="67" max="74" width="9.140625" style="2"/>
    <col min="75" max="94" width="9.140625" style="1"/>
    <col min="95" max="240" width="9.140625" style="2"/>
    <col min="241" max="241" width="17.140625" style="2" customWidth="1"/>
    <col min="242" max="242" width="8.42578125" style="2" customWidth="1"/>
    <col min="243" max="243" width="7.85546875" style="2" customWidth="1"/>
    <col min="244" max="260" width="7.140625" style="2" customWidth="1"/>
    <col min="261" max="261" width="7.5703125" style="2" customWidth="1"/>
    <col min="262" max="265" width="7.140625" style="2" customWidth="1"/>
    <col min="266" max="496" width="9.140625" style="2"/>
    <col min="497" max="497" width="17.140625" style="2" customWidth="1"/>
    <col min="498" max="498" width="8.42578125" style="2" customWidth="1"/>
    <col min="499" max="499" width="7.85546875" style="2" customWidth="1"/>
    <col min="500" max="516" width="7.140625" style="2" customWidth="1"/>
    <col min="517" max="517" width="7.5703125" style="2" customWidth="1"/>
    <col min="518" max="521" width="7.140625" style="2" customWidth="1"/>
    <col min="522" max="752" width="9.140625" style="2"/>
    <col min="753" max="753" width="17.140625" style="2" customWidth="1"/>
    <col min="754" max="754" width="8.42578125" style="2" customWidth="1"/>
    <col min="755" max="755" width="7.85546875" style="2" customWidth="1"/>
    <col min="756" max="772" width="7.140625" style="2" customWidth="1"/>
    <col min="773" max="773" width="7.5703125" style="2" customWidth="1"/>
    <col min="774" max="777" width="7.140625" style="2" customWidth="1"/>
    <col min="778" max="1008" width="9.140625" style="2"/>
    <col min="1009" max="1009" width="17.140625" style="2" customWidth="1"/>
    <col min="1010" max="1010" width="8.42578125" style="2" customWidth="1"/>
    <col min="1011" max="1011" width="7.85546875" style="2" customWidth="1"/>
    <col min="1012" max="1028" width="7.140625" style="2" customWidth="1"/>
    <col min="1029" max="1029" width="7.5703125" style="2" customWidth="1"/>
    <col min="1030" max="1033" width="7.140625" style="2" customWidth="1"/>
    <col min="1034" max="1264" width="9.140625" style="2"/>
    <col min="1265" max="1265" width="17.140625" style="2" customWidth="1"/>
    <col min="1266" max="1266" width="8.42578125" style="2" customWidth="1"/>
    <col min="1267" max="1267" width="7.85546875" style="2" customWidth="1"/>
    <col min="1268" max="1284" width="7.140625" style="2" customWidth="1"/>
    <col min="1285" max="1285" width="7.5703125" style="2" customWidth="1"/>
    <col min="1286" max="1289" width="7.140625" style="2" customWidth="1"/>
    <col min="1290" max="1520" width="9.140625" style="2"/>
    <col min="1521" max="1521" width="17.140625" style="2" customWidth="1"/>
    <col min="1522" max="1522" width="8.42578125" style="2" customWidth="1"/>
    <col min="1523" max="1523" width="7.85546875" style="2" customWidth="1"/>
    <col min="1524" max="1540" width="7.140625" style="2" customWidth="1"/>
    <col min="1541" max="1541" width="7.5703125" style="2" customWidth="1"/>
    <col min="1542" max="1545" width="7.140625" style="2" customWidth="1"/>
    <col min="1546" max="1776" width="9.140625" style="2"/>
    <col min="1777" max="1777" width="17.140625" style="2" customWidth="1"/>
    <col min="1778" max="1778" width="8.42578125" style="2" customWidth="1"/>
    <col min="1779" max="1779" width="7.85546875" style="2" customWidth="1"/>
    <col min="1780" max="1796" width="7.140625" style="2" customWidth="1"/>
    <col min="1797" max="1797" width="7.5703125" style="2" customWidth="1"/>
    <col min="1798" max="1801" width="7.140625" style="2" customWidth="1"/>
    <col min="1802" max="2032" width="9.140625" style="2"/>
    <col min="2033" max="2033" width="17.140625" style="2" customWidth="1"/>
    <col min="2034" max="2034" width="8.42578125" style="2" customWidth="1"/>
    <col min="2035" max="2035" width="7.85546875" style="2" customWidth="1"/>
    <col min="2036" max="2052" width="7.140625" style="2" customWidth="1"/>
    <col min="2053" max="2053" width="7.5703125" style="2" customWidth="1"/>
    <col min="2054" max="2057" width="7.140625" style="2" customWidth="1"/>
    <col min="2058" max="2288" width="9.140625" style="2"/>
    <col min="2289" max="2289" width="17.140625" style="2" customWidth="1"/>
    <col min="2290" max="2290" width="8.42578125" style="2" customWidth="1"/>
    <col min="2291" max="2291" width="7.85546875" style="2" customWidth="1"/>
    <col min="2292" max="2308" width="7.140625" style="2" customWidth="1"/>
    <col min="2309" max="2309" width="7.5703125" style="2" customWidth="1"/>
    <col min="2310" max="2313" width="7.140625" style="2" customWidth="1"/>
    <col min="2314" max="2544" width="9.140625" style="2"/>
    <col min="2545" max="2545" width="17.140625" style="2" customWidth="1"/>
    <col min="2546" max="2546" width="8.42578125" style="2" customWidth="1"/>
    <col min="2547" max="2547" width="7.85546875" style="2" customWidth="1"/>
    <col min="2548" max="2564" width="7.140625" style="2" customWidth="1"/>
    <col min="2565" max="2565" width="7.5703125" style="2" customWidth="1"/>
    <col min="2566" max="2569" width="7.140625" style="2" customWidth="1"/>
    <col min="2570" max="2800" width="9.140625" style="2"/>
    <col min="2801" max="2801" width="17.140625" style="2" customWidth="1"/>
    <col min="2802" max="2802" width="8.42578125" style="2" customWidth="1"/>
    <col min="2803" max="2803" width="7.85546875" style="2" customWidth="1"/>
    <col min="2804" max="2820" width="7.140625" style="2" customWidth="1"/>
    <col min="2821" max="2821" width="7.5703125" style="2" customWidth="1"/>
    <col min="2822" max="2825" width="7.140625" style="2" customWidth="1"/>
    <col min="2826" max="3056" width="9.140625" style="2"/>
    <col min="3057" max="3057" width="17.140625" style="2" customWidth="1"/>
    <col min="3058" max="3058" width="8.42578125" style="2" customWidth="1"/>
    <col min="3059" max="3059" width="7.85546875" style="2" customWidth="1"/>
    <col min="3060" max="3076" width="7.140625" style="2" customWidth="1"/>
    <col min="3077" max="3077" width="7.5703125" style="2" customWidth="1"/>
    <col min="3078" max="3081" width="7.140625" style="2" customWidth="1"/>
    <col min="3082" max="3312" width="9.140625" style="2"/>
    <col min="3313" max="3313" width="17.140625" style="2" customWidth="1"/>
    <col min="3314" max="3314" width="8.42578125" style="2" customWidth="1"/>
    <col min="3315" max="3315" width="7.85546875" style="2" customWidth="1"/>
    <col min="3316" max="3332" width="7.140625" style="2" customWidth="1"/>
    <col min="3333" max="3333" width="7.5703125" style="2" customWidth="1"/>
    <col min="3334" max="3337" width="7.140625" style="2" customWidth="1"/>
    <col min="3338" max="3568" width="9.140625" style="2"/>
    <col min="3569" max="3569" width="17.140625" style="2" customWidth="1"/>
    <col min="3570" max="3570" width="8.42578125" style="2" customWidth="1"/>
    <col min="3571" max="3571" width="7.85546875" style="2" customWidth="1"/>
    <col min="3572" max="3588" width="7.140625" style="2" customWidth="1"/>
    <col min="3589" max="3589" width="7.5703125" style="2" customWidth="1"/>
    <col min="3590" max="3593" width="7.140625" style="2" customWidth="1"/>
    <col min="3594" max="3824" width="9.140625" style="2"/>
    <col min="3825" max="3825" width="17.140625" style="2" customWidth="1"/>
    <col min="3826" max="3826" width="8.42578125" style="2" customWidth="1"/>
    <col min="3827" max="3827" width="7.85546875" style="2" customWidth="1"/>
    <col min="3828" max="3844" width="7.140625" style="2" customWidth="1"/>
    <col min="3845" max="3845" width="7.5703125" style="2" customWidth="1"/>
    <col min="3846" max="3849" width="7.140625" style="2" customWidth="1"/>
    <col min="3850" max="4080" width="9.140625" style="2"/>
    <col min="4081" max="4081" width="17.140625" style="2" customWidth="1"/>
    <col min="4082" max="4082" width="8.42578125" style="2" customWidth="1"/>
    <col min="4083" max="4083" width="7.85546875" style="2" customWidth="1"/>
    <col min="4084" max="4100" width="7.140625" style="2" customWidth="1"/>
    <col min="4101" max="4101" width="7.5703125" style="2" customWidth="1"/>
    <col min="4102" max="4105" width="7.140625" style="2" customWidth="1"/>
    <col min="4106" max="4336" width="9.140625" style="2"/>
    <col min="4337" max="4337" width="17.140625" style="2" customWidth="1"/>
    <col min="4338" max="4338" width="8.42578125" style="2" customWidth="1"/>
    <col min="4339" max="4339" width="7.85546875" style="2" customWidth="1"/>
    <col min="4340" max="4356" width="7.140625" style="2" customWidth="1"/>
    <col min="4357" max="4357" width="7.5703125" style="2" customWidth="1"/>
    <col min="4358" max="4361" width="7.140625" style="2" customWidth="1"/>
    <col min="4362" max="4592" width="9.140625" style="2"/>
    <col min="4593" max="4593" width="17.140625" style="2" customWidth="1"/>
    <col min="4594" max="4594" width="8.42578125" style="2" customWidth="1"/>
    <col min="4595" max="4595" width="7.85546875" style="2" customWidth="1"/>
    <col min="4596" max="4612" width="7.140625" style="2" customWidth="1"/>
    <col min="4613" max="4613" width="7.5703125" style="2" customWidth="1"/>
    <col min="4614" max="4617" width="7.140625" style="2" customWidth="1"/>
    <col min="4618" max="4848" width="9.140625" style="2"/>
    <col min="4849" max="4849" width="17.140625" style="2" customWidth="1"/>
    <col min="4850" max="4850" width="8.42578125" style="2" customWidth="1"/>
    <col min="4851" max="4851" width="7.85546875" style="2" customWidth="1"/>
    <col min="4852" max="4868" width="7.140625" style="2" customWidth="1"/>
    <col min="4869" max="4869" width="7.5703125" style="2" customWidth="1"/>
    <col min="4870" max="4873" width="7.140625" style="2" customWidth="1"/>
    <col min="4874" max="5104" width="9.140625" style="2"/>
    <col min="5105" max="5105" width="17.140625" style="2" customWidth="1"/>
    <col min="5106" max="5106" width="8.42578125" style="2" customWidth="1"/>
    <col min="5107" max="5107" width="7.85546875" style="2" customWidth="1"/>
    <col min="5108" max="5124" width="7.140625" style="2" customWidth="1"/>
    <col min="5125" max="5125" width="7.5703125" style="2" customWidth="1"/>
    <col min="5126" max="5129" width="7.140625" style="2" customWidth="1"/>
    <col min="5130" max="5360" width="9.140625" style="2"/>
    <col min="5361" max="5361" width="17.140625" style="2" customWidth="1"/>
    <col min="5362" max="5362" width="8.42578125" style="2" customWidth="1"/>
    <col min="5363" max="5363" width="7.85546875" style="2" customWidth="1"/>
    <col min="5364" max="5380" width="7.140625" style="2" customWidth="1"/>
    <col min="5381" max="5381" width="7.5703125" style="2" customWidth="1"/>
    <col min="5382" max="5385" width="7.140625" style="2" customWidth="1"/>
    <col min="5386" max="5616" width="9.140625" style="2"/>
    <col min="5617" max="5617" width="17.140625" style="2" customWidth="1"/>
    <col min="5618" max="5618" width="8.42578125" style="2" customWidth="1"/>
    <col min="5619" max="5619" width="7.85546875" style="2" customWidth="1"/>
    <col min="5620" max="5636" width="7.140625" style="2" customWidth="1"/>
    <col min="5637" max="5637" width="7.5703125" style="2" customWidth="1"/>
    <col min="5638" max="5641" width="7.140625" style="2" customWidth="1"/>
    <col min="5642" max="5872" width="9.140625" style="2"/>
    <col min="5873" max="5873" width="17.140625" style="2" customWidth="1"/>
    <col min="5874" max="5874" width="8.42578125" style="2" customWidth="1"/>
    <col min="5875" max="5875" width="7.85546875" style="2" customWidth="1"/>
    <col min="5876" max="5892" width="7.140625" style="2" customWidth="1"/>
    <col min="5893" max="5893" width="7.5703125" style="2" customWidth="1"/>
    <col min="5894" max="5897" width="7.140625" style="2" customWidth="1"/>
    <col min="5898" max="6128" width="9.140625" style="2"/>
    <col min="6129" max="6129" width="17.140625" style="2" customWidth="1"/>
    <col min="6130" max="6130" width="8.42578125" style="2" customWidth="1"/>
    <col min="6131" max="6131" width="7.85546875" style="2" customWidth="1"/>
    <col min="6132" max="6148" width="7.140625" style="2" customWidth="1"/>
    <col min="6149" max="6149" width="7.5703125" style="2" customWidth="1"/>
    <col min="6150" max="6153" width="7.140625" style="2" customWidth="1"/>
    <col min="6154" max="6384" width="9.140625" style="2"/>
    <col min="6385" max="6385" width="17.140625" style="2" customWidth="1"/>
    <col min="6386" max="6386" width="8.42578125" style="2" customWidth="1"/>
    <col min="6387" max="6387" width="7.85546875" style="2" customWidth="1"/>
    <col min="6388" max="6404" width="7.140625" style="2" customWidth="1"/>
    <col min="6405" max="6405" width="7.5703125" style="2" customWidth="1"/>
    <col min="6406" max="6409" width="7.140625" style="2" customWidth="1"/>
    <col min="6410" max="6640" width="9.140625" style="2"/>
    <col min="6641" max="6641" width="17.140625" style="2" customWidth="1"/>
    <col min="6642" max="6642" width="8.42578125" style="2" customWidth="1"/>
    <col min="6643" max="6643" width="7.85546875" style="2" customWidth="1"/>
    <col min="6644" max="6660" width="7.140625" style="2" customWidth="1"/>
    <col min="6661" max="6661" width="7.5703125" style="2" customWidth="1"/>
    <col min="6662" max="6665" width="7.140625" style="2" customWidth="1"/>
    <col min="6666" max="6896" width="9.140625" style="2"/>
    <col min="6897" max="6897" width="17.140625" style="2" customWidth="1"/>
    <col min="6898" max="6898" width="8.42578125" style="2" customWidth="1"/>
    <col min="6899" max="6899" width="7.85546875" style="2" customWidth="1"/>
    <col min="6900" max="6916" width="7.140625" style="2" customWidth="1"/>
    <col min="6917" max="6917" width="7.5703125" style="2" customWidth="1"/>
    <col min="6918" max="6921" width="7.140625" style="2" customWidth="1"/>
    <col min="6922" max="7152" width="9.140625" style="2"/>
    <col min="7153" max="7153" width="17.140625" style="2" customWidth="1"/>
    <col min="7154" max="7154" width="8.42578125" style="2" customWidth="1"/>
    <col min="7155" max="7155" width="7.85546875" style="2" customWidth="1"/>
    <col min="7156" max="7172" width="7.140625" style="2" customWidth="1"/>
    <col min="7173" max="7173" width="7.5703125" style="2" customWidth="1"/>
    <col min="7174" max="7177" width="7.140625" style="2" customWidth="1"/>
    <col min="7178" max="7408" width="9.140625" style="2"/>
    <col min="7409" max="7409" width="17.140625" style="2" customWidth="1"/>
    <col min="7410" max="7410" width="8.42578125" style="2" customWidth="1"/>
    <col min="7411" max="7411" width="7.85546875" style="2" customWidth="1"/>
    <col min="7412" max="7428" width="7.140625" style="2" customWidth="1"/>
    <col min="7429" max="7429" width="7.5703125" style="2" customWidth="1"/>
    <col min="7430" max="7433" width="7.140625" style="2" customWidth="1"/>
    <col min="7434" max="7664" width="9.140625" style="2"/>
    <col min="7665" max="7665" width="17.140625" style="2" customWidth="1"/>
    <col min="7666" max="7666" width="8.42578125" style="2" customWidth="1"/>
    <col min="7667" max="7667" width="7.85546875" style="2" customWidth="1"/>
    <col min="7668" max="7684" width="7.140625" style="2" customWidth="1"/>
    <col min="7685" max="7685" width="7.5703125" style="2" customWidth="1"/>
    <col min="7686" max="7689" width="7.140625" style="2" customWidth="1"/>
    <col min="7690" max="7920" width="9.140625" style="2"/>
    <col min="7921" max="7921" width="17.140625" style="2" customWidth="1"/>
    <col min="7922" max="7922" width="8.42578125" style="2" customWidth="1"/>
    <col min="7923" max="7923" width="7.85546875" style="2" customWidth="1"/>
    <col min="7924" max="7940" width="7.140625" style="2" customWidth="1"/>
    <col min="7941" max="7941" width="7.5703125" style="2" customWidth="1"/>
    <col min="7942" max="7945" width="7.140625" style="2" customWidth="1"/>
    <col min="7946" max="8176" width="9.140625" style="2"/>
    <col min="8177" max="8177" width="17.140625" style="2" customWidth="1"/>
    <col min="8178" max="8178" width="8.42578125" style="2" customWidth="1"/>
    <col min="8179" max="8179" width="7.85546875" style="2" customWidth="1"/>
    <col min="8180" max="8196" width="7.140625" style="2" customWidth="1"/>
    <col min="8197" max="8197" width="7.5703125" style="2" customWidth="1"/>
    <col min="8198" max="8201" width="7.140625" style="2" customWidth="1"/>
    <col min="8202" max="8432" width="9.140625" style="2"/>
    <col min="8433" max="8433" width="17.140625" style="2" customWidth="1"/>
    <col min="8434" max="8434" width="8.42578125" style="2" customWidth="1"/>
    <col min="8435" max="8435" width="7.85546875" style="2" customWidth="1"/>
    <col min="8436" max="8452" width="7.140625" style="2" customWidth="1"/>
    <col min="8453" max="8453" width="7.5703125" style="2" customWidth="1"/>
    <col min="8454" max="8457" width="7.140625" style="2" customWidth="1"/>
    <col min="8458" max="8688" width="9.140625" style="2"/>
    <col min="8689" max="8689" width="17.140625" style="2" customWidth="1"/>
    <col min="8690" max="8690" width="8.42578125" style="2" customWidth="1"/>
    <col min="8691" max="8691" width="7.85546875" style="2" customWidth="1"/>
    <col min="8692" max="8708" width="7.140625" style="2" customWidth="1"/>
    <col min="8709" max="8709" width="7.5703125" style="2" customWidth="1"/>
    <col min="8710" max="8713" width="7.140625" style="2" customWidth="1"/>
    <col min="8714" max="8944" width="9.140625" style="2"/>
    <col min="8945" max="8945" width="17.140625" style="2" customWidth="1"/>
    <col min="8946" max="8946" width="8.42578125" style="2" customWidth="1"/>
    <col min="8947" max="8947" width="7.85546875" style="2" customWidth="1"/>
    <col min="8948" max="8964" width="7.140625" style="2" customWidth="1"/>
    <col min="8965" max="8965" width="7.5703125" style="2" customWidth="1"/>
    <col min="8966" max="8969" width="7.140625" style="2" customWidth="1"/>
    <col min="8970" max="9200" width="9.140625" style="2"/>
    <col min="9201" max="9201" width="17.140625" style="2" customWidth="1"/>
    <col min="9202" max="9202" width="8.42578125" style="2" customWidth="1"/>
    <col min="9203" max="9203" width="7.85546875" style="2" customWidth="1"/>
    <col min="9204" max="9220" width="7.140625" style="2" customWidth="1"/>
    <col min="9221" max="9221" width="7.5703125" style="2" customWidth="1"/>
    <col min="9222" max="9225" width="7.140625" style="2" customWidth="1"/>
    <col min="9226" max="9456" width="9.140625" style="2"/>
    <col min="9457" max="9457" width="17.140625" style="2" customWidth="1"/>
    <col min="9458" max="9458" width="8.42578125" style="2" customWidth="1"/>
    <col min="9459" max="9459" width="7.85546875" style="2" customWidth="1"/>
    <col min="9460" max="9476" width="7.140625" style="2" customWidth="1"/>
    <col min="9477" max="9477" width="7.5703125" style="2" customWidth="1"/>
    <col min="9478" max="9481" width="7.140625" style="2" customWidth="1"/>
    <col min="9482" max="9712" width="9.140625" style="2"/>
    <col min="9713" max="9713" width="17.140625" style="2" customWidth="1"/>
    <col min="9714" max="9714" width="8.42578125" style="2" customWidth="1"/>
    <col min="9715" max="9715" width="7.85546875" style="2" customWidth="1"/>
    <col min="9716" max="9732" width="7.140625" style="2" customWidth="1"/>
    <col min="9733" max="9733" width="7.5703125" style="2" customWidth="1"/>
    <col min="9734" max="9737" width="7.140625" style="2" customWidth="1"/>
    <col min="9738" max="9968" width="9.140625" style="2"/>
    <col min="9969" max="9969" width="17.140625" style="2" customWidth="1"/>
    <col min="9970" max="9970" width="8.42578125" style="2" customWidth="1"/>
    <col min="9971" max="9971" width="7.85546875" style="2" customWidth="1"/>
    <col min="9972" max="9988" width="7.140625" style="2" customWidth="1"/>
    <col min="9989" max="9989" width="7.5703125" style="2" customWidth="1"/>
    <col min="9990" max="9993" width="7.140625" style="2" customWidth="1"/>
    <col min="9994" max="10224" width="9.140625" style="2"/>
    <col min="10225" max="10225" width="17.140625" style="2" customWidth="1"/>
    <col min="10226" max="10226" width="8.42578125" style="2" customWidth="1"/>
    <col min="10227" max="10227" width="7.85546875" style="2" customWidth="1"/>
    <col min="10228" max="10244" width="7.140625" style="2" customWidth="1"/>
    <col min="10245" max="10245" width="7.5703125" style="2" customWidth="1"/>
    <col min="10246" max="10249" width="7.140625" style="2" customWidth="1"/>
    <col min="10250" max="10480" width="9.140625" style="2"/>
    <col min="10481" max="10481" width="17.140625" style="2" customWidth="1"/>
    <col min="10482" max="10482" width="8.42578125" style="2" customWidth="1"/>
    <col min="10483" max="10483" width="7.85546875" style="2" customWidth="1"/>
    <col min="10484" max="10500" width="7.140625" style="2" customWidth="1"/>
    <col min="10501" max="10501" width="7.5703125" style="2" customWidth="1"/>
    <col min="10502" max="10505" width="7.140625" style="2" customWidth="1"/>
    <col min="10506" max="10736" width="9.140625" style="2"/>
    <col min="10737" max="10737" width="17.140625" style="2" customWidth="1"/>
    <col min="10738" max="10738" width="8.42578125" style="2" customWidth="1"/>
    <col min="10739" max="10739" width="7.85546875" style="2" customWidth="1"/>
    <col min="10740" max="10756" width="7.140625" style="2" customWidth="1"/>
    <col min="10757" max="10757" width="7.5703125" style="2" customWidth="1"/>
    <col min="10758" max="10761" width="7.140625" style="2" customWidth="1"/>
    <col min="10762" max="10992" width="9.140625" style="2"/>
    <col min="10993" max="10993" width="17.140625" style="2" customWidth="1"/>
    <col min="10994" max="10994" width="8.42578125" style="2" customWidth="1"/>
    <col min="10995" max="10995" width="7.85546875" style="2" customWidth="1"/>
    <col min="10996" max="11012" width="7.140625" style="2" customWidth="1"/>
    <col min="11013" max="11013" width="7.5703125" style="2" customWidth="1"/>
    <col min="11014" max="11017" width="7.140625" style="2" customWidth="1"/>
    <col min="11018" max="11248" width="9.140625" style="2"/>
    <col min="11249" max="11249" width="17.140625" style="2" customWidth="1"/>
    <col min="11250" max="11250" width="8.42578125" style="2" customWidth="1"/>
    <col min="11251" max="11251" width="7.85546875" style="2" customWidth="1"/>
    <col min="11252" max="11268" width="7.140625" style="2" customWidth="1"/>
    <col min="11269" max="11269" width="7.5703125" style="2" customWidth="1"/>
    <col min="11270" max="11273" width="7.140625" style="2" customWidth="1"/>
    <col min="11274" max="11504" width="9.140625" style="2"/>
    <col min="11505" max="11505" width="17.140625" style="2" customWidth="1"/>
    <col min="11506" max="11506" width="8.42578125" style="2" customWidth="1"/>
    <col min="11507" max="11507" width="7.85546875" style="2" customWidth="1"/>
    <col min="11508" max="11524" width="7.140625" style="2" customWidth="1"/>
    <col min="11525" max="11525" width="7.5703125" style="2" customWidth="1"/>
    <col min="11526" max="11529" width="7.140625" style="2" customWidth="1"/>
    <col min="11530" max="11760" width="9.140625" style="2"/>
    <col min="11761" max="11761" width="17.140625" style="2" customWidth="1"/>
    <col min="11762" max="11762" width="8.42578125" style="2" customWidth="1"/>
    <col min="11763" max="11763" width="7.85546875" style="2" customWidth="1"/>
    <col min="11764" max="11780" width="7.140625" style="2" customWidth="1"/>
    <col min="11781" max="11781" width="7.5703125" style="2" customWidth="1"/>
    <col min="11782" max="11785" width="7.140625" style="2" customWidth="1"/>
    <col min="11786" max="12016" width="9.140625" style="2"/>
    <col min="12017" max="12017" width="17.140625" style="2" customWidth="1"/>
    <col min="12018" max="12018" width="8.42578125" style="2" customWidth="1"/>
    <col min="12019" max="12019" width="7.85546875" style="2" customWidth="1"/>
    <col min="12020" max="12036" width="7.140625" style="2" customWidth="1"/>
    <col min="12037" max="12037" width="7.5703125" style="2" customWidth="1"/>
    <col min="12038" max="12041" width="7.140625" style="2" customWidth="1"/>
    <col min="12042" max="12272" width="9.140625" style="2"/>
    <col min="12273" max="12273" width="17.140625" style="2" customWidth="1"/>
    <col min="12274" max="12274" width="8.42578125" style="2" customWidth="1"/>
    <col min="12275" max="12275" width="7.85546875" style="2" customWidth="1"/>
    <col min="12276" max="12292" width="7.140625" style="2" customWidth="1"/>
    <col min="12293" max="12293" width="7.5703125" style="2" customWidth="1"/>
    <col min="12294" max="12297" width="7.140625" style="2" customWidth="1"/>
    <col min="12298" max="12528" width="9.140625" style="2"/>
    <col min="12529" max="12529" width="17.140625" style="2" customWidth="1"/>
    <col min="12530" max="12530" width="8.42578125" style="2" customWidth="1"/>
    <col min="12531" max="12531" width="7.85546875" style="2" customWidth="1"/>
    <col min="12532" max="12548" width="7.140625" style="2" customWidth="1"/>
    <col min="12549" max="12549" width="7.5703125" style="2" customWidth="1"/>
    <col min="12550" max="12553" width="7.140625" style="2" customWidth="1"/>
    <col min="12554" max="12784" width="9.140625" style="2"/>
    <col min="12785" max="12785" width="17.140625" style="2" customWidth="1"/>
    <col min="12786" max="12786" width="8.42578125" style="2" customWidth="1"/>
    <col min="12787" max="12787" width="7.85546875" style="2" customWidth="1"/>
    <col min="12788" max="12804" width="7.140625" style="2" customWidth="1"/>
    <col min="12805" max="12805" width="7.5703125" style="2" customWidth="1"/>
    <col min="12806" max="12809" width="7.140625" style="2" customWidth="1"/>
    <col min="12810" max="13040" width="9.140625" style="2"/>
    <col min="13041" max="13041" width="17.140625" style="2" customWidth="1"/>
    <col min="13042" max="13042" width="8.42578125" style="2" customWidth="1"/>
    <col min="13043" max="13043" width="7.85546875" style="2" customWidth="1"/>
    <col min="13044" max="13060" width="7.140625" style="2" customWidth="1"/>
    <col min="13061" max="13061" width="7.5703125" style="2" customWidth="1"/>
    <col min="13062" max="13065" width="7.140625" style="2" customWidth="1"/>
    <col min="13066" max="13296" width="9.140625" style="2"/>
    <col min="13297" max="13297" width="17.140625" style="2" customWidth="1"/>
    <col min="13298" max="13298" width="8.42578125" style="2" customWidth="1"/>
    <col min="13299" max="13299" width="7.85546875" style="2" customWidth="1"/>
    <col min="13300" max="13316" width="7.140625" style="2" customWidth="1"/>
    <col min="13317" max="13317" width="7.5703125" style="2" customWidth="1"/>
    <col min="13318" max="13321" width="7.140625" style="2" customWidth="1"/>
    <col min="13322" max="13552" width="9.140625" style="2"/>
    <col min="13553" max="13553" width="17.140625" style="2" customWidth="1"/>
    <col min="13554" max="13554" width="8.42578125" style="2" customWidth="1"/>
    <col min="13555" max="13555" width="7.85546875" style="2" customWidth="1"/>
    <col min="13556" max="13572" width="7.140625" style="2" customWidth="1"/>
    <col min="13573" max="13573" width="7.5703125" style="2" customWidth="1"/>
    <col min="13574" max="13577" width="7.140625" style="2" customWidth="1"/>
    <col min="13578" max="13808" width="9.140625" style="2"/>
    <col min="13809" max="13809" width="17.140625" style="2" customWidth="1"/>
    <col min="13810" max="13810" width="8.42578125" style="2" customWidth="1"/>
    <col min="13811" max="13811" width="7.85546875" style="2" customWidth="1"/>
    <col min="13812" max="13828" width="7.140625" style="2" customWidth="1"/>
    <col min="13829" max="13829" width="7.5703125" style="2" customWidth="1"/>
    <col min="13830" max="13833" width="7.140625" style="2" customWidth="1"/>
    <col min="13834" max="14064" width="9.140625" style="2"/>
    <col min="14065" max="14065" width="17.140625" style="2" customWidth="1"/>
    <col min="14066" max="14066" width="8.42578125" style="2" customWidth="1"/>
    <col min="14067" max="14067" width="7.85546875" style="2" customWidth="1"/>
    <col min="14068" max="14084" width="7.140625" style="2" customWidth="1"/>
    <col min="14085" max="14085" width="7.5703125" style="2" customWidth="1"/>
    <col min="14086" max="14089" width="7.140625" style="2" customWidth="1"/>
    <col min="14090" max="14320" width="9.140625" style="2"/>
    <col min="14321" max="14321" width="17.140625" style="2" customWidth="1"/>
    <col min="14322" max="14322" width="8.42578125" style="2" customWidth="1"/>
    <col min="14323" max="14323" width="7.85546875" style="2" customWidth="1"/>
    <col min="14324" max="14340" width="7.140625" style="2" customWidth="1"/>
    <col min="14341" max="14341" width="7.5703125" style="2" customWidth="1"/>
    <col min="14342" max="14345" width="7.140625" style="2" customWidth="1"/>
    <col min="14346" max="14576" width="9.140625" style="2"/>
    <col min="14577" max="14577" width="17.140625" style="2" customWidth="1"/>
    <col min="14578" max="14578" width="8.42578125" style="2" customWidth="1"/>
    <col min="14579" max="14579" width="7.85546875" style="2" customWidth="1"/>
    <col min="14580" max="14596" width="7.140625" style="2" customWidth="1"/>
    <col min="14597" max="14597" width="7.5703125" style="2" customWidth="1"/>
    <col min="14598" max="14601" width="7.140625" style="2" customWidth="1"/>
    <col min="14602" max="14832" width="9.140625" style="2"/>
    <col min="14833" max="14833" width="17.140625" style="2" customWidth="1"/>
    <col min="14834" max="14834" width="8.42578125" style="2" customWidth="1"/>
    <col min="14835" max="14835" width="7.85546875" style="2" customWidth="1"/>
    <col min="14836" max="14852" width="7.140625" style="2" customWidth="1"/>
    <col min="14853" max="14853" width="7.5703125" style="2" customWidth="1"/>
    <col min="14854" max="14857" width="7.140625" style="2" customWidth="1"/>
    <col min="14858" max="15088" width="9.140625" style="2"/>
    <col min="15089" max="15089" width="17.140625" style="2" customWidth="1"/>
    <col min="15090" max="15090" width="8.42578125" style="2" customWidth="1"/>
    <col min="15091" max="15091" width="7.85546875" style="2" customWidth="1"/>
    <col min="15092" max="15108" width="7.140625" style="2" customWidth="1"/>
    <col min="15109" max="15109" width="7.5703125" style="2" customWidth="1"/>
    <col min="15110" max="15113" width="7.140625" style="2" customWidth="1"/>
    <col min="15114" max="15344" width="9.140625" style="2"/>
    <col min="15345" max="15345" width="17.140625" style="2" customWidth="1"/>
    <col min="15346" max="15346" width="8.42578125" style="2" customWidth="1"/>
    <col min="15347" max="15347" width="7.85546875" style="2" customWidth="1"/>
    <col min="15348" max="15364" width="7.140625" style="2" customWidth="1"/>
    <col min="15365" max="15365" width="7.5703125" style="2" customWidth="1"/>
    <col min="15366" max="15369" width="7.140625" style="2" customWidth="1"/>
    <col min="15370" max="15600" width="9.140625" style="2"/>
    <col min="15601" max="15601" width="17.140625" style="2" customWidth="1"/>
    <col min="15602" max="15602" width="8.42578125" style="2" customWidth="1"/>
    <col min="15603" max="15603" width="7.85546875" style="2" customWidth="1"/>
    <col min="15604" max="15620" width="7.140625" style="2" customWidth="1"/>
    <col min="15621" max="15621" width="7.5703125" style="2" customWidth="1"/>
    <col min="15622" max="15625" width="7.140625" style="2" customWidth="1"/>
    <col min="15626" max="15856" width="9.140625" style="2"/>
    <col min="15857" max="15857" width="17.140625" style="2" customWidth="1"/>
    <col min="15858" max="15858" width="8.42578125" style="2" customWidth="1"/>
    <col min="15859" max="15859" width="7.85546875" style="2" customWidth="1"/>
    <col min="15860" max="15876" width="7.140625" style="2" customWidth="1"/>
    <col min="15877" max="15877" width="7.5703125" style="2" customWidth="1"/>
    <col min="15878" max="15881" width="7.140625" style="2" customWidth="1"/>
    <col min="15882" max="16112" width="9.140625" style="2"/>
    <col min="16113" max="16113" width="17.140625" style="2" customWidth="1"/>
    <col min="16114" max="16114" width="8.42578125" style="2" customWidth="1"/>
    <col min="16115" max="16115" width="7.85546875" style="2" customWidth="1"/>
    <col min="16116" max="16132" width="7.140625" style="2" customWidth="1"/>
    <col min="16133" max="16133" width="7.5703125" style="2" customWidth="1"/>
    <col min="16134" max="16137" width="7.140625" style="2" customWidth="1"/>
    <col min="16138" max="16384" width="9.140625" style="2"/>
  </cols>
  <sheetData>
    <row r="1" spans="1:94" ht="15.75" thickBot="1" x14ac:dyDescent="0.3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11"/>
      <c r="M1" s="11"/>
      <c r="N1" s="11"/>
      <c r="O1" s="11"/>
    </row>
    <row r="2" spans="1:94" s="4" customFormat="1" ht="154.5" customHeight="1" thickBot="1" x14ac:dyDescent="0.25">
      <c r="A2" s="84" t="s">
        <v>1</v>
      </c>
      <c r="B2" s="76" t="s">
        <v>31</v>
      </c>
      <c r="C2" s="77"/>
      <c r="D2" s="80" t="s">
        <v>24</v>
      </c>
      <c r="E2" s="81"/>
      <c r="F2" s="75" t="s">
        <v>25</v>
      </c>
      <c r="G2" s="68"/>
      <c r="H2" s="73" t="s">
        <v>26</v>
      </c>
      <c r="I2" s="74"/>
      <c r="J2" s="78" t="s">
        <v>27</v>
      </c>
      <c r="K2" s="79"/>
      <c r="L2" s="75" t="s">
        <v>21</v>
      </c>
      <c r="M2" s="68"/>
      <c r="N2" s="75" t="s">
        <v>28</v>
      </c>
      <c r="O2" s="68"/>
      <c r="P2" s="75" t="s">
        <v>29</v>
      </c>
      <c r="Q2" s="68"/>
      <c r="R2" s="67" t="s">
        <v>30</v>
      </c>
      <c r="S2" s="68"/>
      <c r="T2" s="67" t="s">
        <v>23</v>
      </c>
      <c r="U2" s="68"/>
      <c r="Y2" s="3"/>
      <c r="Z2" s="3"/>
      <c r="AI2" s="3"/>
      <c r="AJ2" s="3"/>
      <c r="AS2" s="3"/>
      <c r="AT2" s="3"/>
      <c r="BC2" s="3"/>
      <c r="BD2" s="3"/>
      <c r="BM2" s="3"/>
      <c r="BN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</row>
    <row r="3" spans="1:94" ht="13.5" customHeight="1" thickBot="1" x14ac:dyDescent="0.3">
      <c r="A3" s="85"/>
      <c r="B3" s="12" t="s">
        <v>2</v>
      </c>
      <c r="C3" s="13" t="s">
        <v>3</v>
      </c>
      <c r="D3" s="49" t="s">
        <v>2</v>
      </c>
      <c r="E3" s="49" t="s">
        <v>3</v>
      </c>
      <c r="F3" s="12" t="s">
        <v>2</v>
      </c>
      <c r="G3" s="13" t="s">
        <v>3</v>
      </c>
      <c r="H3" s="12" t="s">
        <v>2</v>
      </c>
      <c r="I3" s="13" t="s">
        <v>3</v>
      </c>
      <c r="J3" s="12" t="s">
        <v>2</v>
      </c>
      <c r="K3" s="13" t="s">
        <v>3</v>
      </c>
      <c r="L3" s="12" t="s">
        <v>2</v>
      </c>
      <c r="M3" s="13" t="s">
        <v>3</v>
      </c>
      <c r="N3" s="12" t="s">
        <v>2</v>
      </c>
      <c r="O3" s="13" t="s">
        <v>3</v>
      </c>
      <c r="P3" s="12" t="s">
        <v>2</v>
      </c>
      <c r="Q3" s="13" t="s">
        <v>3</v>
      </c>
      <c r="R3" s="12" t="s">
        <v>2</v>
      </c>
      <c r="S3" s="13" t="s">
        <v>3</v>
      </c>
      <c r="T3" s="12" t="s">
        <v>2</v>
      </c>
      <c r="U3" s="13" t="s">
        <v>3</v>
      </c>
    </row>
    <row r="4" spans="1:94" ht="15" customHeight="1" x14ac:dyDescent="0.25">
      <c r="A4" s="26" t="s">
        <v>12</v>
      </c>
      <c r="B4" s="50">
        <v>9700</v>
      </c>
      <c r="C4" s="51">
        <f>B4+1700</f>
        <v>11400</v>
      </c>
      <c r="D4" s="17">
        <v>10700</v>
      </c>
      <c r="E4" s="18">
        <f>D4+1700</f>
        <v>12400</v>
      </c>
      <c r="F4" s="17">
        <v>12500</v>
      </c>
      <c r="G4" s="18">
        <f>F4+1700</f>
        <v>14200</v>
      </c>
      <c r="H4" s="19">
        <v>14300</v>
      </c>
      <c r="I4" s="18">
        <f>H4+1700</f>
        <v>16000</v>
      </c>
      <c r="J4" s="19">
        <v>15800</v>
      </c>
      <c r="K4" s="18">
        <f>J4+1700</f>
        <v>17500</v>
      </c>
      <c r="L4" s="17">
        <v>17400</v>
      </c>
      <c r="M4" s="18">
        <f>L4+1700</f>
        <v>19100</v>
      </c>
      <c r="N4" s="30">
        <v>18500</v>
      </c>
      <c r="O4" s="48">
        <f>N4+1700</f>
        <v>20200</v>
      </c>
      <c r="P4" s="30">
        <v>19700</v>
      </c>
      <c r="Q4" s="31">
        <f>P4+1700</f>
        <v>21400</v>
      </c>
      <c r="R4" s="19">
        <v>20700</v>
      </c>
      <c r="S4" s="18">
        <f>R4+1700</f>
        <v>22400</v>
      </c>
      <c r="T4" s="17">
        <v>23500</v>
      </c>
      <c r="U4" s="18">
        <f>T4+1700</f>
        <v>25200</v>
      </c>
    </row>
    <row r="5" spans="1:94" ht="15" customHeight="1" x14ac:dyDescent="0.25">
      <c r="A5" s="27" t="s">
        <v>13</v>
      </c>
      <c r="B5" s="52">
        <f>B4+1800</f>
        <v>11500</v>
      </c>
      <c r="C5" s="53">
        <f t="shared" ref="C5:C11" si="0">B5+1700</f>
        <v>13200</v>
      </c>
      <c r="D5" s="20">
        <f>D4+1800</f>
        <v>12500</v>
      </c>
      <c r="E5" s="21">
        <f t="shared" ref="E5:E11" si="1">D5+1700</f>
        <v>14200</v>
      </c>
      <c r="F5" s="20">
        <f>F4+1800</f>
        <v>14300</v>
      </c>
      <c r="G5" s="21">
        <f t="shared" ref="G5:G11" si="2">F5+1700</f>
        <v>16000</v>
      </c>
      <c r="H5" s="20">
        <f>H4+1800</f>
        <v>16100</v>
      </c>
      <c r="I5" s="21">
        <f t="shared" ref="I5:I11" si="3">H5+1700</f>
        <v>17800</v>
      </c>
      <c r="J5" s="20">
        <f>J4+2000</f>
        <v>17800</v>
      </c>
      <c r="K5" s="21">
        <f t="shared" ref="K5:K11" si="4">J5+1700</f>
        <v>19500</v>
      </c>
      <c r="L5" s="20">
        <f>L4+2000</f>
        <v>19400</v>
      </c>
      <c r="M5" s="21">
        <f t="shared" ref="M5:M11" si="5">L5+1700</f>
        <v>21100</v>
      </c>
      <c r="N5" s="32">
        <f>N4+2000</f>
        <v>20500</v>
      </c>
      <c r="O5" s="38">
        <f t="shared" ref="O5:O11" si="6">N5+1700</f>
        <v>22200</v>
      </c>
      <c r="P5" s="32">
        <f>P4+2000</f>
        <v>21700</v>
      </c>
      <c r="Q5" s="33">
        <f t="shared" ref="Q5:Q11" si="7">P5+1700</f>
        <v>23400</v>
      </c>
      <c r="R5" s="62">
        <f>R4+2500</f>
        <v>23200</v>
      </c>
      <c r="S5" s="21">
        <f t="shared" ref="S5:S11" si="8">R5+1700</f>
        <v>24900</v>
      </c>
      <c r="T5" s="20">
        <f>T4+2500</f>
        <v>26000</v>
      </c>
      <c r="U5" s="21">
        <f t="shared" ref="U5:U11" si="9">T5+1700</f>
        <v>27700</v>
      </c>
    </row>
    <row r="6" spans="1:94" ht="15" customHeight="1" x14ac:dyDescent="0.25">
      <c r="A6" s="27" t="s">
        <v>14</v>
      </c>
      <c r="B6" s="54">
        <f>B4+2200</f>
        <v>11900</v>
      </c>
      <c r="C6" s="55">
        <f t="shared" si="0"/>
        <v>13600</v>
      </c>
      <c r="D6" s="22">
        <f>D4+2200</f>
        <v>12900</v>
      </c>
      <c r="E6" s="23">
        <f t="shared" si="1"/>
        <v>14600</v>
      </c>
      <c r="F6" s="22">
        <f>F4+2200</f>
        <v>14700</v>
      </c>
      <c r="G6" s="23">
        <f t="shared" si="2"/>
        <v>16400</v>
      </c>
      <c r="H6" s="22">
        <f>H4+2200</f>
        <v>16500</v>
      </c>
      <c r="I6" s="23">
        <f t="shared" si="3"/>
        <v>18200</v>
      </c>
      <c r="J6" s="22">
        <f>J4+2500</f>
        <v>18300</v>
      </c>
      <c r="K6" s="23">
        <f t="shared" si="4"/>
        <v>20000</v>
      </c>
      <c r="L6" s="22">
        <f>L4+2500</f>
        <v>19900</v>
      </c>
      <c r="M6" s="23">
        <f t="shared" si="5"/>
        <v>21600</v>
      </c>
      <c r="N6" s="34">
        <f>N4+2500</f>
        <v>21000</v>
      </c>
      <c r="O6" s="39">
        <f t="shared" si="6"/>
        <v>22700</v>
      </c>
      <c r="P6" s="34">
        <f>P4+2500</f>
        <v>22200</v>
      </c>
      <c r="Q6" s="35">
        <f t="shared" si="7"/>
        <v>23900</v>
      </c>
      <c r="R6" s="63">
        <f>R4+5000</f>
        <v>25700</v>
      </c>
      <c r="S6" s="23">
        <f t="shared" si="8"/>
        <v>27400</v>
      </c>
      <c r="T6" s="22">
        <f>T4+5000</f>
        <v>28500</v>
      </c>
      <c r="U6" s="23">
        <f t="shared" si="9"/>
        <v>30200</v>
      </c>
    </row>
    <row r="7" spans="1:94" ht="15" customHeight="1" x14ac:dyDescent="0.25">
      <c r="A7" s="27" t="s">
        <v>15</v>
      </c>
      <c r="B7" s="52">
        <f>B4+3000</f>
        <v>12700</v>
      </c>
      <c r="C7" s="53">
        <f t="shared" si="0"/>
        <v>14400</v>
      </c>
      <c r="D7" s="20">
        <f>D4+3000</f>
        <v>13700</v>
      </c>
      <c r="E7" s="21">
        <f t="shared" si="1"/>
        <v>15400</v>
      </c>
      <c r="F7" s="20">
        <f>F4+3000</f>
        <v>15500</v>
      </c>
      <c r="G7" s="21">
        <f t="shared" si="2"/>
        <v>17200</v>
      </c>
      <c r="H7" s="20">
        <f>H4+3000</f>
        <v>17300</v>
      </c>
      <c r="I7" s="21">
        <f t="shared" si="3"/>
        <v>19000</v>
      </c>
      <c r="J7" s="20">
        <f>J4+5000</f>
        <v>20800</v>
      </c>
      <c r="K7" s="21">
        <f t="shared" si="4"/>
        <v>22500</v>
      </c>
      <c r="L7" s="20">
        <f>L4+5000</f>
        <v>22400</v>
      </c>
      <c r="M7" s="21">
        <f t="shared" si="5"/>
        <v>24100</v>
      </c>
      <c r="N7" s="32">
        <f>N4+5000</f>
        <v>23500</v>
      </c>
      <c r="O7" s="38">
        <f t="shared" si="6"/>
        <v>25200</v>
      </c>
      <c r="P7" s="32">
        <f>P4+5000</f>
        <v>24700</v>
      </c>
      <c r="Q7" s="33">
        <f t="shared" si="7"/>
        <v>26400</v>
      </c>
      <c r="R7" s="62">
        <f>R4+8000</f>
        <v>28700</v>
      </c>
      <c r="S7" s="21">
        <f t="shared" si="8"/>
        <v>30400</v>
      </c>
      <c r="T7" s="20">
        <f>T4+8000</f>
        <v>31500</v>
      </c>
      <c r="U7" s="21">
        <f t="shared" si="9"/>
        <v>33200</v>
      </c>
    </row>
    <row r="8" spans="1:94" ht="15" customHeight="1" x14ac:dyDescent="0.25">
      <c r="A8" s="27" t="s">
        <v>5</v>
      </c>
      <c r="B8" s="54">
        <f>B4+6000</f>
        <v>15700</v>
      </c>
      <c r="C8" s="55">
        <f t="shared" si="0"/>
        <v>17400</v>
      </c>
      <c r="D8" s="22">
        <f>D4+6000</f>
        <v>16700</v>
      </c>
      <c r="E8" s="23">
        <f t="shared" si="1"/>
        <v>18400</v>
      </c>
      <c r="F8" s="22">
        <f>F4+6000</f>
        <v>18500</v>
      </c>
      <c r="G8" s="23">
        <f t="shared" si="2"/>
        <v>20200</v>
      </c>
      <c r="H8" s="22">
        <f>H4+6000</f>
        <v>20300</v>
      </c>
      <c r="I8" s="23">
        <f t="shared" si="3"/>
        <v>22000</v>
      </c>
      <c r="J8" s="22">
        <f>J4+7000</f>
        <v>22800</v>
      </c>
      <c r="K8" s="23">
        <f t="shared" si="4"/>
        <v>24500</v>
      </c>
      <c r="L8" s="22">
        <f>L4+7000</f>
        <v>24400</v>
      </c>
      <c r="M8" s="23">
        <f t="shared" si="5"/>
        <v>26100</v>
      </c>
      <c r="N8" s="34">
        <f>N4+7000</f>
        <v>25500</v>
      </c>
      <c r="O8" s="39">
        <f t="shared" si="6"/>
        <v>27200</v>
      </c>
      <c r="P8" s="34">
        <f>P4+7000</f>
        <v>26700</v>
      </c>
      <c r="Q8" s="35">
        <f t="shared" si="7"/>
        <v>28400</v>
      </c>
      <c r="R8" s="63">
        <f>R4+12000</f>
        <v>32700</v>
      </c>
      <c r="S8" s="23">
        <f t="shared" si="8"/>
        <v>34400</v>
      </c>
      <c r="T8" s="22">
        <f>T4+12000</f>
        <v>35500</v>
      </c>
      <c r="U8" s="23">
        <f t="shared" si="9"/>
        <v>37200</v>
      </c>
    </row>
    <row r="9" spans="1:94" ht="19.5" x14ac:dyDescent="0.25">
      <c r="A9" s="46" t="s">
        <v>17</v>
      </c>
      <c r="B9" s="54">
        <f>B4+4500</f>
        <v>14200</v>
      </c>
      <c r="C9" s="55">
        <f t="shared" si="0"/>
        <v>15900</v>
      </c>
      <c r="D9" s="22">
        <f>D4+4500</f>
        <v>15200</v>
      </c>
      <c r="E9" s="23">
        <f t="shared" si="1"/>
        <v>16900</v>
      </c>
      <c r="F9" s="22">
        <f>F4+4500</f>
        <v>17000</v>
      </c>
      <c r="G9" s="23">
        <f t="shared" si="2"/>
        <v>18700</v>
      </c>
      <c r="H9" s="22">
        <f>H4+4500</f>
        <v>18800</v>
      </c>
      <c r="I9" s="23">
        <f t="shared" si="3"/>
        <v>20500</v>
      </c>
      <c r="J9" s="22">
        <f>J4+6000</f>
        <v>21800</v>
      </c>
      <c r="K9" s="23">
        <f t="shared" si="4"/>
        <v>23500</v>
      </c>
      <c r="L9" s="22">
        <f>L4+6000</f>
        <v>23400</v>
      </c>
      <c r="M9" s="23">
        <f t="shared" si="5"/>
        <v>25100</v>
      </c>
      <c r="N9" s="22">
        <f>N4+6000</f>
        <v>24500</v>
      </c>
      <c r="O9" s="47">
        <f t="shared" si="6"/>
        <v>26200</v>
      </c>
      <c r="P9" s="22">
        <f>P4+6000</f>
        <v>25700</v>
      </c>
      <c r="Q9" s="23">
        <f t="shared" si="7"/>
        <v>27400</v>
      </c>
      <c r="R9" s="63">
        <f>R4+10000</f>
        <v>30700</v>
      </c>
      <c r="S9" s="23">
        <f t="shared" si="8"/>
        <v>32400</v>
      </c>
      <c r="T9" s="22">
        <f>T4+10000</f>
        <v>33500</v>
      </c>
      <c r="U9" s="23">
        <f t="shared" si="9"/>
        <v>35200</v>
      </c>
    </row>
    <row r="10" spans="1:94" ht="19.5" x14ac:dyDescent="0.25">
      <c r="A10" s="27" t="s">
        <v>18</v>
      </c>
      <c r="B10" s="54">
        <f>B4+7000</f>
        <v>16700</v>
      </c>
      <c r="C10" s="55">
        <f t="shared" si="0"/>
        <v>18400</v>
      </c>
      <c r="D10" s="22">
        <f>D4+7000</f>
        <v>17700</v>
      </c>
      <c r="E10" s="23">
        <f t="shared" si="1"/>
        <v>19400</v>
      </c>
      <c r="F10" s="22">
        <f>F4+7000</f>
        <v>19500</v>
      </c>
      <c r="G10" s="23">
        <f t="shared" si="2"/>
        <v>21200</v>
      </c>
      <c r="H10" s="22">
        <f>H4+7000</f>
        <v>21300</v>
      </c>
      <c r="I10" s="23">
        <f t="shared" si="3"/>
        <v>23000</v>
      </c>
      <c r="J10" s="22">
        <f>J4+9000</f>
        <v>24800</v>
      </c>
      <c r="K10" s="23">
        <f t="shared" si="4"/>
        <v>26500</v>
      </c>
      <c r="L10" s="22">
        <f>L4+9000</f>
        <v>26400</v>
      </c>
      <c r="M10" s="23">
        <f t="shared" si="5"/>
        <v>28100</v>
      </c>
      <c r="N10" s="34">
        <f>N4+9000</f>
        <v>27500</v>
      </c>
      <c r="O10" s="39">
        <f t="shared" si="6"/>
        <v>29200</v>
      </c>
      <c r="P10" s="34">
        <f>P4+9000</f>
        <v>28700</v>
      </c>
      <c r="Q10" s="35">
        <f t="shared" si="7"/>
        <v>30400</v>
      </c>
      <c r="R10" s="63">
        <f>R4+18000</f>
        <v>38700</v>
      </c>
      <c r="S10" s="23">
        <f t="shared" si="8"/>
        <v>40400</v>
      </c>
      <c r="T10" s="22">
        <f>T4+18000</f>
        <v>41500</v>
      </c>
      <c r="U10" s="23">
        <f t="shared" si="9"/>
        <v>43200</v>
      </c>
    </row>
    <row r="11" spans="1:94" ht="15" customHeight="1" thickBot="1" x14ac:dyDescent="0.3">
      <c r="A11" s="28" t="s">
        <v>4</v>
      </c>
      <c r="B11" s="56">
        <f>B4+18000</f>
        <v>27700</v>
      </c>
      <c r="C11" s="57">
        <f t="shared" si="0"/>
        <v>29400</v>
      </c>
      <c r="D11" s="24">
        <f>D4+18000</f>
        <v>28700</v>
      </c>
      <c r="E11" s="25">
        <f t="shared" si="1"/>
        <v>30400</v>
      </c>
      <c r="F11" s="24">
        <f>F4+18000</f>
        <v>30500</v>
      </c>
      <c r="G11" s="25">
        <f t="shared" si="2"/>
        <v>32200</v>
      </c>
      <c r="H11" s="24">
        <f>H4+18000</f>
        <v>32300</v>
      </c>
      <c r="I11" s="25">
        <f t="shared" si="3"/>
        <v>34000</v>
      </c>
      <c r="J11" s="24">
        <f>J4+25000</f>
        <v>40800</v>
      </c>
      <c r="K11" s="25">
        <f t="shared" si="4"/>
        <v>42500</v>
      </c>
      <c r="L11" s="24">
        <f>L4+25000</f>
        <v>42400</v>
      </c>
      <c r="M11" s="25">
        <f t="shared" si="5"/>
        <v>44100</v>
      </c>
      <c r="N11" s="36">
        <f>N4+25000</f>
        <v>43500</v>
      </c>
      <c r="O11" s="40">
        <f t="shared" si="6"/>
        <v>45200</v>
      </c>
      <c r="P11" s="36">
        <f>P4+25000</f>
        <v>44700</v>
      </c>
      <c r="Q11" s="37">
        <f t="shared" si="7"/>
        <v>46400</v>
      </c>
      <c r="R11" s="64">
        <f>R4+35000</f>
        <v>55700</v>
      </c>
      <c r="S11" s="25">
        <f t="shared" si="8"/>
        <v>57400</v>
      </c>
      <c r="T11" s="24">
        <f>T4+35000</f>
        <v>58500</v>
      </c>
      <c r="U11" s="25">
        <f t="shared" si="9"/>
        <v>60200</v>
      </c>
    </row>
    <row r="12" spans="1:94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8"/>
      <c r="K12" s="8"/>
      <c r="L12" s="8"/>
      <c r="M12" s="8"/>
      <c r="N12" s="8"/>
      <c r="O12" s="8"/>
    </row>
    <row r="13" spans="1:94" ht="15.75" thickBot="1" x14ac:dyDescent="0.3">
      <c r="A13" s="9" t="s">
        <v>6</v>
      </c>
      <c r="B13" s="1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94" ht="13.5" customHeight="1" x14ac:dyDescent="0.25"/>
    <row r="15" spans="1:94" ht="15.75" thickBot="1" x14ac:dyDescent="0.3">
      <c r="A15" s="14"/>
      <c r="B15" s="15"/>
      <c r="C15" s="15"/>
      <c r="D15" s="15"/>
      <c r="E15" s="15"/>
      <c r="F15" s="15"/>
      <c r="G15" s="16" t="s">
        <v>7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94" ht="13.5" customHeight="1" thickBot="1" x14ac:dyDescent="0.3">
      <c r="A16" s="29"/>
      <c r="B16" s="69" t="s">
        <v>8</v>
      </c>
      <c r="C16" s="70"/>
      <c r="D16" s="69" t="s">
        <v>20</v>
      </c>
      <c r="E16" s="70"/>
      <c r="F16" s="69" t="s">
        <v>9</v>
      </c>
      <c r="G16" s="70"/>
      <c r="H16" s="69" t="s">
        <v>10</v>
      </c>
      <c r="I16" s="70"/>
      <c r="J16" s="69" t="s">
        <v>11</v>
      </c>
      <c r="K16" s="70"/>
      <c r="L16" s="69" t="s">
        <v>16</v>
      </c>
      <c r="M16" s="70"/>
      <c r="N16" s="69" t="s">
        <v>19</v>
      </c>
      <c r="O16" s="70"/>
      <c r="P16" s="69" t="s">
        <v>22</v>
      </c>
      <c r="Q16" s="70"/>
      <c r="R16" s="69" t="s">
        <v>22</v>
      </c>
      <c r="S16" s="70"/>
      <c r="T16" s="69" t="s">
        <v>22</v>
      </c>
      <c r="U16" s="70"/>
    </row>
    <row r="17" spans="1:21" ht="160.5" customHeight="1" thickBot="1" x14ac:dyDescent="0.3">
      <c r="A17" s="71" t="s">
        <v>1</v>
      </c>
      <c r="B17" s="76" t="s">
        <v>31</v>
      </c>
      <c r="C17" s="77"/>
      <c r="D17" s="80" t="s">
        <v>24</v>
      </c>
      <c r="E17" s="81"/>
      <c r="F17" s="75" t="s">
        <v>25</v>
      </c>
      <c r="G17" s="68"/>
      <c r="H17" s="73" t="s">
        <v>26</v>
      </c>
      <c r="I17" s="74"/>
      <c r="J17" s="78" t="s">
        <v>27</v>
      </c>
      <c r="K17" s="79"/>
      <c r="L17" s="75" t="s">
        <v>21</v>
      </c>
      <c r="M17" s="68"/>
      <c r="N17" s="75" t="s">
        <v>28</v>
      </c>
      <c r="O17" s="68"/>
      <c r="P17" s="75" t="s">
        <v>29</v>
      </c>
      <c r="Q17" s="68"/>
      <c r="R17" s="67" t="s">
        <v>30</v>
      </c>
      <c r="S17" s="68"/>
      <c r="T17" s="67" t="s">
        <v>23</v>
      </c>
      <c r="U17" s="68"/>
    </row>
    <row r="18" spans="1:21" ht="13.5" customHeight="1" thickBot="1" x14ac:dyDescent="0.3">
      <c r="A18" s="72"/>
      <c r="B18" s="44" t="s">
        <v>2</v>
      </c>
      <c r="C18" s="45" t="s">
        <v>3</v>
      </c>
      <c r="D18" s="44" t="s">
        <v>2</v>
      </c>
      <c r="E18" s="45" t="s">
        <v>3</v>
      </c>
      <c r="F18" s="44" t="s">
        <v>2</v>
      </c>
      <c r="G18" s="45" t="s">
        <v>3</v>
      </c>
      <c r="H18" s="44" t="s">
        <v>2</v>
      </c>
      <c r="I18" s="45" t="s">
        <v>3</v>
      </c>
      <c r="J18" s="44" t="s">
        <v>2</v>
      </c>
      <c r="K18" s="45" t="s">
        <v>3</v>
      </c>
      <c r="L18" s="44" t="s">
        <v>2</v>
      </c>
      <c r="M18" s="45" t="s">
        <v>3</v>
      </c>
      <c r="N18" s="65" t="s">
        <v>2</v>
      </c>
      <c r="O18" s="66" t="s">
        <v>3</v>
      </c>
      <c r="P18" s="44" t="s">
        <v>2</v>
      </c>
      <c r="Q18" s="45" t="s">
        <v>3</v>
      </c>
      <c r="R18" s="44" t="s">
        <v>2</v>
      </c>
      <c r="S18" s="45" t="s">
        <v>3</v>
      </c>
      <c r="T18" s="61" t="s">
        <v>2</v>
      </c>
      <c r="U18" s="45" t="s">
        <v>3</v>
      </c>
    </row>
    <row r="19" spans="1:21" ht="15" customHeight="1" x14ac:dyDescent="0.25">
      <c r="A19" s="41" t="s">
        <v>12</v>
      </c>
      <c r="B19" s="50">
        <f>B4-1700</f>
        <v>8000</v>
      </c>
      <c r="C19" s="58">
        <f t="shared" ref="C19:U26" si="10">C4-1700</f>
        <v>9700</v>
      </c>
      <c r="D19" s="17">
        <f t="shared" si="10"/>
        <v>9000</v>
      </c>
      <c r="E19" s="18">
        <f t="shared" si="10"/>
        <v>10700</v>
      </c>
      <c r="F19" s="17">
        <f t="shared" si="10"/>
        <v>10800</v>
      </c>
      <c r="G19" s="18">
        <f t="shared" si="10"/>
        <v>12500</v>
      </c>
      <c r="H19" s="17">
        <f t="shared" si="10"/>
        <v>12600</v>
      </c>
      <c r="I19" s="18">
        <f t="shared" si="10"/>
        <v>14300</v>
      </c>
      <c r="J19" s="17">
        <f t="shared" si="10"/>
        <v>14100</v>
      </c>
      <c r="K19" s="18">
        <f t="shared" si="10"/>
        <v>15800</v>
      </c>
      <c r="L19" s="17">
        <f t="shared" si="10"/>
        <v>15700</v>
      </c>
      <c r="M19" s="18">
        <f t="shared" si="10"/>
        <v>17400</v>
      </c>
      <c r="N19" s="17">
        <f t="shared" si="10"/>
        <v>16800</v>
      </c>
      <c r="O19" s="18">
        <f t="shared" si="10"/>
        <v>18500</v>
      </c>
      <c r="P19" s="17">
        <f t="shared" si="10"/>
        <v>18000</v>
      </c>
      <c r="Q19" s="18">
        <f t="shared" si="10"/>
        <v>19700</v>
      </c>
      <c r="R19" s="17">
        <f t="shared" si="10"/>
        <v>19000</v>
      </c>
      <c r="S19" s="18">
        <f t="shared" si="10"/>
        <v>20700</v>
      </c>
      <c r="T19" s="19">
        <f t="shared" si="10"/>
        <v>21800</v>
      </c>
      <c r="U19" s="18">
        <f t="shared" si="10"/>
        <v>23500</v>
      </c>
    </row>
    <row r="20" spans="1:21" ht="15" customHeight="1" x14ac:dyDescent="0.25">
      <c r="A20" s="42" t="s">
        <v>13</v>
      </c>
      <c r="B20" s="54">
        <f t="shared" ref="B20:Q26" si="11">B5-1700</f>
        <v>9800</v>
      </c>
      <c r="C20" s="59">
        <f t="shared" si="11"/>
        <v>11500</v>
      </c>
      <c r="D20" s="22">
        <f t="shared" si="11"/>
        <v>10800</v>
      </c>
      <c r="E20" s="23">
        <f t="shared" si="11"/>
        <v>12500</v>
      </c>
      <c r="F20" s="22">
        <f t="shared" si="11"/>
        <v>12600</v>
      </c>
      <c r="G20" s="23">
        <f t="shared" si="11"/>
        <v>14300</v>
      </c>
      <c r="H20" s="22">
        <f t="shared" si="11"/>
        <v>14400</v>
      </c>
      <c r="I20" s="23">
        <f t="shared" si="11"/>
        <v>16100</v>
      </c>
      <c r="J20" s="22">
        <f t="shared" si="11"/>
        <v>16100</v>
      </c>
      <c r="K20" s="23">
        <f t="shared" si="11"/>
        <v>17800</v>
      </c>
      <c r="L20" s="22">
        <f t="shared" si="11"/>
        <v>17700</v>
      </c>
      <c r="M20" s="23">
        <f t="shared" si="11"/>
        <v>19400</v>
      </c>
      <c r="N20" s="22">
        <f t="shared" si="11"/>
        <v>18800</v>
      </c>
      <c r="O20" s="23">
        <f t="shared" si="11"/>
        <v>20500</v>
      </c>
      <c r="P20" s="22">
        <f t="shared" si="11"/>
        <v>20000</v>
      </c>
      <c r="Q20" s="23">
        <f t="shared" si="11"/>
        <v>21700</v>
      </c>
      <c r="R20" s="22">
        <f t="shared" si="10"/>
        <v>21500</v>
      </c>
      <c r="S20" s="23">
        <f t="shared" si="10"/>
        <v>23200</v>
      </c>
      <c r="T20" s="63">
        <f t="shared" si="10"/>
        <v>24300</v>
      </c>
      <c r="U20" s="23">
        <f t="shared" si="10"/>
        <v>26000</v>
      </c>
    </row>
    <row r="21" spans="1:21" ht="15" customHeight="1" x14ac:dyDescent="0.25">
      <c r="A21" s="42" t="s">
        <v>14</v>
      </c>
      <c r="B21" s="54">
        <f t="shared" si="11"/>
        <v>10200</v>
      </c>
      <c r="C21" s="59">
        <f t="shared" si="10"/>
        <v>11900</v>
      </c>
      <c r="D21" s="22">
        <f t="shared" si="10"/>
        <v>11200</v>
      </c>
      <c r="E21" s="23">
        <f t="shared" si="10"/>
        <v>12900</v>
      </c>
      <c r="F21" s="22">
        <f t="shared" si="10"/>
        <v>13000</v>
      </c>
      <c r="G21" s="23">
        <f t="shared" si="10"/>
        <v>14700</v>
      </c>
      <c r="H21" s="22">
        <f t="shared" si="10"/>
        <v>14800</v>
      </c>
      <c r="I21" s="23">
        <f t="shared" si="10"/>
        <v>16500</v>
      </c>
      <c r="J21" s="22">
        <f t="shared" si="10"/>
        <v>16600</v>
      </c>
      <c r="K21" s="23">
        <f t="shared" si="10"/>
        <v>18300</v>
      </c>
      <c r="L21" s="22">
        <f t="shared" si="10"/>
        <v>18200</v>
      </c>
      <c r="M21" s="23">
        <f t="shared" si="10"/>
        <v>19900</v>
      </c>
      <c r="N21" s="22">
        <f t="shared" si="10"/>
        <v>19300</v>
      </c>
      <c r="O21" s="23">
        <f t="shared" si="10"/>
        <v>21000</v>
      </c>
      <c r="P21" s="22">
        <f t="shared" si="10"/>
        <v>20500</v>
      </c>
      <c r="Q21" s="23">
        <f t="shared" si="10"/>
        <v>22200</v>
      </c>
      <c r="R21" s="22">
        <f t="shared" si="10"/>
        <v>24000</v>
      </c>
      <c r="S21" s="23">
        <f t="shared" si="10"/>
        <v>25700</v>
      </c>
      <c r="T21" s="63">
        <f t="shared" si="10"/>
        <v>26800</v>
      </c>
      <c r="U21" s="23">
        <f t="shared" si="10"/>
        <v>28500</v>
      </c>
    </row>
    <row r="22" spans="1:21" ht="15" customHeight="1" x14ac:dyDescent="0.25">
      <c r="A22" s="42" t="s">
        <v>15</v>
      </c>
      <c r="B22" s="54">
        <f t="shared" si="11"/>
        <v>11000</v>
      </c>
      <c r="C22" s="59">
        <f t="shared" si="10"/>
        <v>12700</v>
      </c>
      <c r="D22" s="22">
        <f t="shared" si="10"/>
        <v>12000</v>
      </c>
      <c r="E22" s="23">
        <f t="shared" si="10"/>
        <v>13700</v>
      </c>
      <c r="F22" s="22">
        <f t="shared" si="10"/>
        <v>13800</v>
      </c>
      <c r="G22" s="23">
        <f t="shared" si="10"/>
        <v>15500</v>
      </c>
      <c r="H22" s="22">
        <f t="shared" si="10"/>
        <v>15600</v>
      </c>
      <c r="I22" s="23">
        <f t="shared" si="10"/>
        <v>17300</v>
      </c>
      <c r="J22" s="22">
        <f t="shared" si="10"/>
        <v>19100</v>
      </c>
      <c r="K22" s="23">
        <f t="shared" si="10"/>
        <v>20800</v>
      </c>
      <c r="L22" s="22">
        <f t="shared" si="10"/>
        <v>20700</v>
      </c>
      <c r="M22" s="23">
        <f t="shared" si="10"/>
        <v>22400</v>
      </c>
      <c r="N22" s="22">
        <f t="shared" si="10"/>
        <v>21800</v>
      </c>
      <c r="O22" s="23">
        <f t="shared" si="10"/>
        <v>23500</v>
      </c>
      <c r="P22" s="22">
        <f t="shared" si="10"/>
        <v>23000</v>
      </c>
      <c r="Q22" s="23">
        <f t="shared" si="10"/>
        <v>24700</v>
      </c>
      <c r="R22" s="22">
        <f t="shared" si="10"/>
        <v>27000</v>
      </c>
      <c r="S22" s="23">
        <f t="shared" si="10"/>
        <v>28700</v>
      </c>
      <c r="T22" s="63">
        <f t="shared" si="10"/>
        <v>29800</v>
      </c>
      <c r="U22" s="23">
        <f t="shared" si="10"/>
        <v>31500</v>
      </c>
    </row>
    <row r="23" spans="1:21" ht="15" customHeight="1" x14ac:dyDescent="0.25">
      <c r="A23" s="42" t="s">
        <v>5</v>
      </c>
      <c r="B23" s="54">
        <f t="shared" si="11"/>
        <v>14000</v>
      </c>
      <c r="C23" s="59">
        <f t="shared" si="10"/>
        <v>15700</v>
      </c>
      <c r="D23" s="22">
        <f t="shared" si="10"/>
        <v>15000</v>
      </c>
      <c r="E23" s="23">
        <f t="shared" si="10"/>
        <v>16700</v>
      </c>
      <c r="F23" s="22">
        <f t="shared" si="10"/>
        <v>16800</v>
      </c>
      <c r="G23" s="23">
        <f t="shared" si="10"/>
        <v>18500</v>
      </c>
      <c r="H23" s="22">
        <f t="shared" si="10"/>
        <v>18600</v>
      </c>
      <c r="I23" s="23">
        <f t="shared" si="10"/>
        <v>20300</v>
      </c>
      <c r="J23" s="22">
        <f t="shared" si="10"/>
        <v>21100</v>
      </c>
      <c r="K23" s="23">
        <f t="shared" si="10"/>
        <v>22800</v>
      </c>
      <c r="L23" s="22">
        <f t="shared" si="10"/>
        <v>22700</v>
      </c>
      <c r="M23" s="23">
        <f t="shared" si="10"/>
        <v>24400</v>
      </c>
      <c r="N23" s="22">
        <f t="shared" si="10"/>
        <v>23800</v>
      </c>
      <c r="O23" s="23">
        <f t="shared" si="10"/>
        <v>25500</v>
      </c>
      <c r="P23" s="22">
        <f t="shared" si="10"/>
        <v>25000</v>
      </c>
      <c r="Q23" s="23">
        <f t="shared" si="10"/>
        <v>26700</v>
      </c>
      <c r="R23" s="22">
        <f t="shared" si="10"/>
        <v>31000</v>
      </c>
      <c r="S23" s="23">
        <f t="shared" si="10"/>
        <v>32700</v>
      </c>
      <c r="T23" s="63">
        <f t="shared" si="10"/>
        <v>33800</v>
      </c>
      <c r="U23" s="23">
        <f t="shared" si="10"/>
        <v>35500</v>
      </c>
    </row>
    <row r="24" spans="1:21" ht="19.5" x14ac:dyDescent="0.25">
      <c r="A24" s="42" t="s">
        <v>17</v>
      </c>
      <c r="B24" s="54">
        <f t="shared" si="11"/>
        <v>12500</v>
      </c>
      <c r="C24" s="59">
        <f t="shared" si="10"/>
        <v>14200</v>
      </c>
      <c r="D24" s="22">
        <f t="shared" si="10"/>
        <v>13500</v>
      </c>
      <c r="E24" s="23">
        <f t="shared" si="10"/>
        <v>15200</v>
      </c>
      <c r="F24" s="22">
        <f t="shared" si="10"/>
        <v>15300</v>
      </c>
      <c r="G24" s="23">
        <f t="shared" si="10"/>
        <v>17000</v>
      </c>
      <c r="H24" s="22">
        <f t="shared" si="10"/>
        <v>17100</v>
      </c>
      <c r="I24" s="23">
        <f t="shared" si="10"/>
        <v>18800</v>
      </c>
      <c r="J24" s="22">
        <f t="shared" si="10"/>
        <v>20100</v>
      </c>
      <c r="K24" s="23">
        <f t="shared" si="10"/>
        <v>21800</v>
      </c>
      <c r="L24" s="22">
        <f t="shared" si="10"/>
        <v>21700</v>
      </c>
      <c r="M24" s="23">
        <f t="shared" si="10"/>
        <v>23400</v>
      </c>
      <c r="N24" s="22">
        <f t="shared" si="10"/>
        <v>22800</v>
      </c>
      <c r="O24" s="23">
        <f t="shared" si="10"/>
        <v>24500</v>
      </c>
      <c r="P24" s="22">
        <f t="shared" si="10"/>
        <v>24000</v>
      </c>
      <c r="Q24" s="23">
        <f t="shared" si="10"/>
        <v>25700</v>
      </c>
      <c r="R24" s="22">
        <f t="shared" si="10"/>
        <v>29000</v>
      </c>
      <c r="S24" s="23">
        <f t="shared" si="10"/>
        <v>30700</v>
      </c>
      <c r="T24" s="63">
        <f t="shared" si="10"/>
        <v>31800</v>
      </c>
      <c r="U24" s="23">
        <f t="shared" si="10"/>
        <v>33500</v>
      </c>
    </row>
    <row r="25" spans="1:21" ht="19.5" x14ac:dyDescent="0.25">
      <c r="A25" s="42" t="s">
        <v>18</v>
      </c>
      <c r="B25" s="54">
        <f t="shared" si="11"/>
        <v>15000</v>
      </c>
      <c r="C25" s="59">
        <f t="shared" si="10"/>
        <v>16700</v>
      </c>
      <c r="D25" s="22">
        <f t="shared" si="10"/>
        <v>16000</v>
      </c>
      <c r="E25" s="23">
        <f t="shared" si="10"/>
        <v>17700</v>
      </c>
      <c r="F25" s="22">
        <f t="shared" si="10"/>
        <v>17800</v>
      </c>
      <c r="G25" s="23">
        <f t="shared" si="10"/>
        <v>19500</v>
      </c>
      <c r="H25" s="22">
        <f t="shared" si="10"/>
        <v>19600</v>
      </c>
      <c r="I25" s="23">
        <f t="shared" si="10"/>
        <v>21300</v>
      </c>
      <c r="J25" s="22">
        <f t="shared" si="10"/>
        <v>23100</v>
      </c>
      <c r="K25" s="23">
        <f t="shared" si="10"/>
        <v>24800</v>
      </c>
      <c r="L25" s="22">
        <f t="shared" si="10"/>
        <v>24700</v>
      </c>
      <c r="M25" s="23">
        <f t="shared" si="10"/>
        <v>26400</v>
      </c>
      <c r="N25" s="22">
        <f t="shared" si="10"/>
        <v>25800</v>
      </c>
      <c r="O25" s="23">
        <f t="shared" si="10"/>
        <v>27500</v>
      </c>
      <c r="P25" s="22">
        <f t="shared" si="10"/>
        <v>27000</v>
      </c>
      <c r="Q25" s="23">
        <f t="shared" si="10"/>
        <v>28700</v>
      </c>
      <c r="R25" s="22">
        <f t="shared" si="10"/>
        <v>37000</v>
      </c>
      <c r="S25" s="23">
        <f t="shared" si="10"/>
        <v>38700</v>
      </c>
      <c r="T25" s="63">
        <f t="shared" si="10"/>
        <v>39800</v>
      </c>
      <c r="U25" s="23">
        <f t="shared" si="10"/>
        <v>41500</v>
      </c>
    </row>
    <row r="26" spans="1:21" ht="15" customHeight="1" thickBot="1" x14ac:dyDescent="0.3">
      <c r="A26" s="43" t="s">
        <v>4</v>
      </c>
      <c r="B26" s="56">
        <f t="shared" si="11"/>
        <v>26000</v>
      </c>
      <c r="C26" s="60">
        <f t="shared" si="10"/>
        <v>27700</v>
      </c>
      <c r="D26" s="24">
        <f t="shared" si="10"/>
        <v>27000</v>
      </c>
      <c r="E26" s="25">
        <f t="shared" si="10"/>
        <v>28700</v>
      </c>
      <c r="F26" s="24">
        <f t="shared" si="10"/>
        <v>28800</v>
      </c>
      <c r="G26" s="25">
        <f t="shared" si="10"/>
        <v>30500</v>
      </c>
      <c r="H26" s="24">
        <f t="shared" si="10"/>
        <v>30600</v>
      </c>
      <c r="I26" s="25">
        <f t="shared" si="10"/>
        <v>32300</v>
      </c>
      <c r="J26" s="24">
        <f t="shared" si="10"/>
        <v>39100</v>
      </c>
      <c r="K26" s="25">
        <f t="shared" si="10"/>
        <v>40800</v>
      </c>
      <c r="L26" s="24">
        <f t="shared" si="10"/>
        <v>40700</v>
      </c>
      <c r="M26" s="25">
        <f t="shared" si="10"/>
        <v>42400</v>
      </c>
      <c r="N26" s="24">
        <f t="shared" si="10"/>
        <v>41800</v>
      </c>
      <c r="O26" s="25">
        <f t="shared" si="10"/>
        <v>43500</v>
      </c>
      <c r="P26" s="24">
        <f t="shared" si="10"/>
        <v>43000</v>
      </c>
      <c r="Q26" s="25">
        <f t="shared" si="10"/>
        <v>44700</v>
      </c>
      <c r="R26" s="24">
        <f t="shared" si="10"/>
        <v>54000</v>
      </c>
      <c r="S26" s="25">
        <f t="shared" si="10"/>
        <v>55700</v>
      </c>
      <c r="T26" s="64">
        <f t="shared" si="10"/>
        <v>56800</v>
      </c>
      <c r="U26" s="25">
        <f t="shared" si="10"/>
        <v>58500</v>
      </c>
    </row>
  </sheetData>
  <mergeCells count="33">
    <mergeCell ref="A1:K1"/>
    <mergeCell ref="A2:A3"/>
    <mergeCell ref="B2:C2"/>
    <mergeCell ref="F2:G2"/>
    <mergeCell ref="H2:I2"/>
    <mergeCell ref="J2:K2"/>
    <mergeCell ref="D2:E2"/>
    <mergeCell ref="P17:Q17"/>
    <mergeCell ref="L17:M17"/>
    <mergeCell ref="L2:M2"/>
    <mergeCell ref="P16:Q16"/>
    <mergeCell ref="P2:Q2"/>
    <mergeCell ref="N2:O2"/>
    <mergeCell ref="N17:O17"/>
    <mergeCell ref="N16:O16"/>
    <mergeCell ref="A17:A18"/>
    <mergeCell ref="L16:M16"/>
    <mergeCell ref="J16:K16"/>
    <mergeCell ref="H17:I17"/>
    <mergeCell ref="F17:G17"/>
    <mergeCell ref="B17:C17"/>
    <mergeCell ref="J17:K17"/>
    <mergeCell ref="H16:I16"/>
    <mergeCell ref="F16:G16"/>
    <mergeCell ref="B16:C16"/>
    <mergeCell ref="D17:E17"/>
    <mergeCell ref="D16:E16"/>
    <mergeCell ref="R2:S2"/>
    <mergeCell ref="T2:U2"/>
    <mergeCell ref="R16:S16"/>
    <mergeCell ref="T16:U16"/>
    <mergeCell ref="R17:S17"/>
    <mergeCell ref="T17:U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Official rates</vt:lpstr>
    </vt:vector>
  </TitlesOfParts>
  <Company>ACCOR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PULLMAN Sochi Center RE</dc:creator>
  <cp:lastModifiedBy>vmikhalkina</cp:lastModifiedBy>
  <dcterms:created xsi:type="dcterms:W3CDTF">2018-03-15T07:32:45Z</dcterms:created>
  <dcterms:modified xsi:type="dcterms:W3CDTF">2026-03-04T11:09:03Z</dcterms:modified>
</cp:coreProperties>
</file>